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10" windowWidth="19070" windowHeight="8430" tabRatio="498" activeTab="6"/>
  </bookViews>
  <sheets>
    <sheet name="Титульный" sheetId="1" r:id="rId1"/>
    <sheet name="м8" sheetId="2" r:id="rId2"/>
    <sheet name="ж8" sheetId="3" r:id="rId3"/>
    <sheet name="м4" sheetId="4" r:id="rId4"/>
    <sheet name="ж4" sheetId="5" r:id="rId5"/>
    <sheet name="м2" sheetId="6" r:id="rId6"/>
    <sheet name="ж2" sheetId="7" r:id="rId7"/>
  </sheets>
  <definedNames>
    <definedName name="_xlnm._FilterDatabase" localSheetId="6" hidden="1">'ж2'!$A$5:$I$41</definedName>
    <definedName name="_xlnm._FilterDatabase" localSheetId="4" hidden="1">'ж4'!$A$5:$J$112</definedName>
    <definedName name="_xlnm._FilterDatabase" localSheetId="2" hidden="1">'ж8'!$A$5:$J$37</definedName>
    <definedName name="_xlnm._FilterDatabase" localSheetId="5" hidden="1">'м2'!$A$5:$J$59</definedName>
    <definedName name="_xlnm._FilterDatabase" localSheetId="3" hidden="1">'м4'!$A$5:$J$106</definedName>
    <definedName name="_xlnm._FilterDatabase" localSheetId="1" hidden="1">'м8'!$A$5:$I$103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</definedNames>
  <calcPr fullCalcOnLoad="1" refMode="R1C1"/>
</workbook>
</file>

<file path=xl/sharedStrings.xml><?xml version="1.0" encoding="utf-8"?>
<sst xmlns="http://schemas.openxmlformats.org/spreadsheetml/2006/main" count="1331" uniqueCount="709">
  <si>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</si>
  <si>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</si>
  <si>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</si>
  <si>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</si>
  <si>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</si>
  <si>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</si>
  <si>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</si>
  <si>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</si>
  <si>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</si>
  <si>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</si>
  <si>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ИТОГОВЫЙ  ПРОТОКОЛ          Женщины 4 км</t>
  </si>
  <si>
    <t>ИТОГОВЫЙ  ПРОТОКОЛ          Мужчины 4 км</t>
  </si>
  <si>
    <t>ИТОГОВЫЙ  ПРОТОКОЛ          Мужчины 8 км</t>
  </si>
  <si>
    <t>ИТОГОВЫЙ  ПРОТОКОЛ          Женщины 8 км</t>
  </si>
  <si>
    <t>Санкт-Петербург</t>
  </si>
  <si>
    <t>Грачевский Юрий</t>
  </si>
  <si>
    <t>Динамо</t>
  </si>
  <si>
    <t>Отм.</t>
  </si>
  <si>
    <t>ЖБЛ</t>
  </si>
  <si>
    <t>Васильев Дмитрий</t>
  </si>
  <si>
    <t>Главный судья</t>
  </si>
  <si>
    <t>Главный секретарь</t>
  </si>
  <si>
    <t>Прибой</t>
  </si>
  <si>
    <t>Электросила</t>
  </si>
  <si>
    <t>Сарайникова Алла</t>
  </si>
  <si>
    <t>Кировец</t>
  </si>
  <si>
    <t>БиМ</t>
  </si>
  <si>
    <t>Федоров Александр</t>
  </si>
  <si>
    <t>Белов Юрий</t>
  </si>
  <si>
    <t>Красногвардеец</t>
  </si>
  <si>
    <t>Ильюшенко Наталья</t>
  </si>
  <si>
    <t>Тихонов Леонид</t>
  </si>
  <si>
    <t>Гатчина</t>
  </si>
  <si>
    <t>Антонов Леонид</t>
  </si>
  <si>
    <t>Ефимов Сергей</t>
  </si>
  <si>
    <t>Павлов Дмитрий</t>
  </si>
  <si>
    <t>Бородин Михаил</t>
  </si>
  <si>
    <t>Академия л/а</t>
  </si>
  <si>
    <t>Смирнов Михаил</t>
  </si>
  <si>
    <t>Попов Александр</t>
  </si>
  <si>
    <t>Павлюченко Александр</t>
  </si>
  <si>
    <t>Экман Александр</t>
  </si>
  <si>
    <t>Майкова Нина</t>
  </si>
  <si>
    <t>Альтшулер Михаил</t>
  </si>
  <si>
    <t>Комитет по физической культуре и спорту Санкт-Петербурга
Администрация Красносельского района Санкт-Петербурга
Центр физической культуры, спорты и здоровья Красносельского района
Центр подготовки спортивных команд Санкт-Петербурга
Спортивная федерация легкой атлетики Санкт-Петербурга</t>
  </si>
  <si>
    <t>12.20</t>
  </si>
  <si>
    <t>ИТОГОВЫЙ  ПРОТОКОЛ          Женщины 2,570 км</t>
  </si>
  <si>
    <t>ИТОГОВЫЙ  ПРОТОКОЛ          Мужчины 2,570 км</t>
  </si>
  <si>
    <t>Легкоатлетический пробег
по юго-западным рубежам обороны Ленинграда,
посвященный Дню Победы советского народа
в Великой Отечественной войне 1941-1945 годов</t>
  </si>
  <si>
    <t>Сильвия</t>
  </si>
  <si>
    <t>Восканов Иван</t>
  </si>
  <si>
    <t>Рыбникова Надежда</t>
  </si>
  <si>
    <t>Кубышкина Олеся</t>
  </si>
  <si>
    <t>Мельникова Нина</t>
  </si>
  <si>
    <t>Типичный марафонец, Академия л/а</t>
  </si>
  <si>
    <t>Макарова Вероника</t>
  </si>
  <si>
    <t>Дмитриева Елизавета</t>
  </si>
  <si>
    <t>Шарый Василий</t>
  </si>
  <si>
    <t>Селиванова Лада</t>
  </si>
  <si>
    <t>Мадьянова Екатерина</t>
  </si>
  <si>
    <t>Семенов Александр</t>
  </si>
  <si>
    <t>Южная Линия</t>
  </si>
  <si>
    <t>Жирнов Василий</t>
  </si>
  <si>
    <t>Ахиллес</t>
  </si>
  <si>
    <t>Иванов Юрий</t>
  </si>
  <si>
    <t>Воробьев Борис</t>
  </si>
  <si>
    <t>Сокольников Вячеслав</t>
  </si>
  <si>
    <t>Александрова София</t>
  </si>
  <si>
    <t>Гаврилов Григорий</t>
  </si>
  <si>
    <t>Ильин Владимир</t>
  </si>
  <si>
    <t>Сарабанский Алексей</t>
  </si>
  <si>
    <t>Далматов Иван</t>
  </si>
  <si>
    <t>Федорова Елизавета</t>
  </si>
  <si>
    <t>Факел</t>
  </si>
  <si>
    <t>Васильев Михаил</t>
  </si>
  <si>
    <t>12.14</t>
  </si>
  <si>
    <t>14.07</t>
  </si>
  <si>
    <t>16.43</t>
  </si>
  <si>
    <t>19.26</t>
  </si>
  <si>
    <t>Шиняева Юлия</t>
  </si>
  <si>
    <t>Станкайтене Светлана</t>
  </si>
  <si>
    <t>Зайцев Николай</t>
  </si>
  <si>
    <t>Бахтин Дмитрий</t>
  </si>
  <si>
    <t>Бойцов Павел</t>
  </si>
  <si>
    <t>Выборг</t>
  </si>
  <si>
    <t>Тренькин Даниил</t>
  </si>
  <si>
    <t>Кобзарь Денис</t>
  </si>
  <si>
    <t>Тарелкина Нина</t>
  </si>
  <si>
    <t>Голоса за животных</t>
  </si>
  <si>
    <t>Рябкова Екатерина</t>
  </si>
  <si>
    <t>ЦФКСиЗ Красносельского р-на</t>
  </si>
  <si>
    <t>Фомин Вадим</t>
  </si>
  <si>
    <t>п. Шугозеро</t>
  </si>
  <si>
    <t>Суханов Александр</t>
  </si>
  <si>
    <t>Медицинский колледж №2</t>
  </si>
  <si>
    <t>Грызунова Алена</t>
  </si>
  <si>
    <t>Неровня Елизавета</t>
  </si>
  <si>
    <t>Волгина Анна</t>
  </si>
  <si>
    <t>Юдов Никита</t>
  </si>
  <si>
    <t>Моисеева Ольга</t>
  </si>
  <si>
    <t>Обрубова Екатерина</t>
  </si>
  <si>
    <t>СОШ №383</t>
  </si>
  <si>
    <t>Шамшуров Николай</t>
  </si>
  <si>
    <t>Крупеня Даниил</t>
  </si>
  <si>
    <t>Голубев Александр</t>
  </si>
  <si>
    <t>Куприянов Павел</t>
  </si>
  <si>
    <t>Кузьмин Михаил</t>
  </si>
  <si>
    <t>ПМЦ Лигово</t>
  </si>
  <si>
    <t>Леонов Владимир</t>
  </si>
  <si>
    <t>Алексеева Софья</t>
  </si>
  <si>
    <t>Гречишников Сергей</t>
  </si>
  <si>
    <t>Горчанинов Сергей</t>
  </si>
  <si>
    <t>Академия Штиглица</t>
  </si>
  <si>
    <t>Лазарев Дмитрий</t>
  </si>
  <si>
    <t>Кожухов Тимофей</t>
  </si>
  <si>
    <t>Горячевский Роман</t>
  </si>
  <si>
    <t>Гречишников Кирилл</t>
  </si>
  <si>
    <t>Двоскин Никита</t>
  </si>
  <si>
    <t>Сушков Степан</t>
  </si>
  <si>
    <t>Семенова Татьяна</t>
  </si>
  <si>
    <t>Ким Евгений</t>
  </si>
  <si>
    <t>Потемкина Анна</t>
  </si>
  <si>
    <t>Лавров Вадим</t>
  </si>
  <si>
    <t>Баранов Андрей</t>
  </si>
  <si>
    <t>Соболев Антон</t>
  </si>
  <si>
    <t>Егоров Кирилл</t>
  </si>
  <si>
    <t>Лавочник Роман</t>
  </si>
  <si>
    <t>Кукликов Владимир</t>
  </si>
  <si>
    <t>Лисовой Михаил</t>
  </si>
  <si>
    <t>Литовка Алина</t>
  </si>
  <si>
    <t>Агеева Арина</t>
  </si>
  <si>
    <t>Горнова Мария</t>
  </si>
  <si>
    <t>Волосатова Юлия</t>
  </si>
  <si>
    <t>Смирнова Валерия</t>
  </si>
  <si>
    <t>Иванченко Ксения</t>
  </si>
  <si>
    <t>Антонов Максим</t>
  </si>
  <si>
    <t>СДЮСШОР Кировского р-на</t>
  </si>
  <si>
    <t>11.31</t>
  </si>
  <si>
    <t>11.35</t>
  </si>
  <si>
    <t>12.06</t>
  </si>
  <si>
    <t>12.08</t>
  </si>
  <si>
    <t>12.30</t>
  </si>
  <si>
    <t>12.31</t>
  </si>
  <si>
    <t>13.25</t>
  </si>
  <si>
    <t>13.49</t>
  </si>
  <si>
    <t>14.05</t>
  </si>
  <si>
    <t>14.10</t>
  </si>
  <si>
    <t>14.15</t>
  </si>
  <si>
    <t>14.38</t>
  </si>
  <si>
    <t>15.37</t>
  </si>
  <si>
    <t>16.30</t>
  </si>
  <si>
    <t>12.07</t>
  </si>
  <si>
    <t>18.06</t>
  </si>
  <si>
    <t>24.09</t>
  </si>
  <si>
    <t>13.51</t>
  </si>
  <si>
    <t>14.21</t>
  </si>
  <si>
    <t>14.49</t>
  </si>
  <si>
    <t>14.56</t>
  </si>
  <si>
    <t>14.59</t>
  </si>
  <si>
    <t>15.35</t>
  </si>
  <si>
    <t>15.49</t>
  </si>
  <si>
    <t>16.22</t>
  </si>
  <si>
    <t>17.36</t>
  </si>
  <si>
    <t>19.07</t>
  </si>
  <si>
    <t>22.59</t>
  </si>
  <si>
    <t>16.49</t>
  </si>
  <si>
    <t>16.59</t>
  </si>
  <si>
    <t>22.24</t>
  </si>
  <si>
    <t>24.02</t>
  </si>
  <si>
    <t>24.36</t>
  </si>
  <si>
    <t>25.24</t>
  </si>
  <si>
    <t>32.49</t>
  </si>
  <si>
    <t>27.46</t>
  </si>
  <si>
    <t>27.58</t>
  </si>
  <si>
    <t>30.16</t>
  </si>
  <si>
    <t>31.45</t>
  </si>
  <si>
    <t>32.27</t>
  </si>
  <si>
    <t>35.29</t>
  </si>
  <si>
    <t>31.30</t>
  </si>
  <si>
    <t>31.49</t>
  </si>
  <si>
    <t>35.08</t>
  </si>
  <si>
    <t>38.31</t>
  </si>
  <si>
    <t>05 мая 2018</t>
  </si>
  <si>
    <t>Санкт-Петербург 05 мая 2018 г., старт 12:00</t>
  </si>
  <si>
    <t>Сотников Степан</t>
  </si>
  <si>
    <t>Матвеева Светлана</t>
  </si>
  <si>
    <t>Попова Елена</t>
  </si>
  <si>
    <t>Степанова Анна</t>
  </si>
  <si>
    <t>Джонсон Шейла</t>
  </si>
  <si>
    <t>Меос Андрей</t>
  </si>
  <si>
    <t>Матвеев Николай</t>
  </si>
  <si>
    <t>Головин Николай</t>
  </si>
  <si>
    <t>КЛЛГ</t>
  </si>
  <si>
    <t>Манаков Александр</t>
  </si>
  <si>
    <t>Левитин Владимир</t>
  </si>
  <si>
    <t>Урожай</t>
  </si>
  <si>
    <t>Тамм Александр</t>
  </si>
  <si>
    <t>п. Вруда</t>
  </si>
  <si>
    <t>Манылов Владимир</t>
  </si>
  <si>
    <t>Малышкин Андрей</t>
  </si>
  <si>
    <t>Карасев Олег</t>
  </si>
  <si>
    <t>Брусов Михаил</t>
  </si>
  <si>
    <t>Скурьят Петр</t>
  </si>
  <si>
    <t>СПб ГУП Пассажиравтотранс</t>
  </si>
  <si>
    <t>Тихомиров Владимир</t>
  </si>
  <si>
    <t>ВМИ ВУНЦ ВМФ ВМА</t>
  </si>
  <si>
    <t>Всеволожск</t>
  </si>
  <si>
    <t>КЛЛГ, Прибой</t>
  </si>
  <si>
    <t>Лукашов Владимир</t>
  </si>
  <si>
    <t>Северная верфь</t>
  </si>
  <si>
    <t>Донченко Дмитрий</t>
  </si>
  <si>
    <t>Кореневский Леонид</t>
  </si>
  <si>
    <t>Спартак</t>
  </si>
  <si>
    <t>Люлякин Валентин</t>
  </si>
  <si>
    <t>Григорьева Дарья</t>
  </si>
  <si>
    <t>Дмитриева Анастасия</t>
  </si>
  <si>
    <t>Пузырева Анастасия</t>
  </si>
  <si>
    <t>Ковальчук Екатерина</t>
  </si>
  <si>
    <t>Попович Михаэла</t>
  </si>
  <si>
    <t>Гаврилова Елизавета</t>
  </si>
  <si>
    <t>Данилова Екатерина</t>
  </si>
  <si>
    <t>Новикова Ольга</t>
  </si>
  <si>
    <t>Третьякова Валерия</t>
  </si>
  <si>
    <t>Абакарова Саида</t>
  </si>
  <si>
    <t>Балуева Виктория</t>
  </si>
  <si>
    <t>Данилова Кристина</t>
  </si>
  <si>
    <t>Магомедова Ирена</t>
  </si>
  <si>
    <t>Михеева Анастасия</t>
  </si>
  <si>
    <t>Назарова Наталья</t>
  </si>
  <si>
    <t>Рассмагина Елена</t>
  </si>
  <si>
    <t>Симагина Дарья</t>
  </si>
  <si>
    <t>Зиновьева Виктория</t>
  </si>
  <si>
    <t>Рыжкова Татьяна</t>
  </si>
  <si>
    <t>Никонова Валентина</t>
  </si>
  <si>
    <t>Радько Юлия</t>
  </si>
  <si>
    <t>Хвостова Анастасия</t>
  </si>
  <si>
    <t>Бобкова Алина</t>
  </si>
  <si>
    <t>Павлова Александра</t>
  </si>
  <si>
    <t>Кравцова Дарья</t>
  </si>
  <si>
    <t>Печенкина Ксения</t>
  </si>
  <si>
    <t>Гришакова Анна</t>
  </si>
  <si>
    <t>Назарова Ирина</t>
  </si>
  <si>
    <t>Токарева Александра</t>
  </si>
  <si>
    <t>Гарец Елизавета</t>
  </si>
  <si>
    <t>Джанакаева Аида</t>
  </si>
  <si>
    <t>Кехтер Илона</t>
  </si>
  <si>
    <t>Лелёшкина Анастасия</t>
  </si>
  <si>
    <t>Алибекова Умзахрат</t>
  </si>
  <si>
    <t>Бубнова Ирина</t>
  </si>
  <si>
    <t>Васильева Анна</t>
  </si>
  <si>
    <t>Ковнерева Яна</t>
  </si>
  <si>
    <t>Кузнецова Мария</t>
  </si>
  <si>
    <t>Гурина Екатерина</t>
  </si>
  <si>
    <t>Стафеева Анастасия</t>
  </si>
  <si>
    <t>Безбородова Вероника</t>
  </si>
  <si>
    <t>Будожалова Сарюна</t>
  </si>
  <si>
    <t>Васильева Наталья</t>
  </si>
  <si>
    <t>КЛЛГ, Электросила</t>
  </si>
  <si>
    <t>Чернышова Марина</t>
  </si>
  <si>
    <t>Альфа СПб</t>
  </si>
  <si>
    <t>Никитина Светлана</t>
  </si>
  <si>
    <t>Плотникова Ольга</t>
  </si>
  <si>
    <t>Рощино</t>
  </si>
  <si>
    <t>Плотникова Наталья</t>
  </si>
  <si>
    <t>Савойская Ольга</t>
  </si>
  <si>
    <t>КЛЛГ Всеволожск</t>
  </si>
  <si>
    <t>Богаченкова Татьяна</t>
  </si>
  <si>
    <t>Ершова Александра</t>
  </si>
  <si>
    <t>Сосновка</t>
  </si>
  <si>
    <t>Зализнюк Александр</t>
  </si>
  <si>
    <t>Помошник Максим</t>
  </si>
  <si>
    <t>ВКА им. Можайского</t>
  </si>
  <si>
    <t>Тузов Даниил</t>
  </si>
  <si>
    <t>Нифатов Николай</t>
  </si>
  <si>
    <t>Пономарев Сергей</t>
  </si>
  <si>
    <t>Долбин Роман</t>
  </si>
  <si>
    <t>Смирнов Александр</t>
  </si>
  <si>
    <t>КЛЛГ Колтуши</t>
  </si>
  <si>
    <t>Голова Наталья</t>
  </si>
  <si>
    <t>Алексеев Иван</t>
  </si>
  <si>
    <t>Гынку Кирилл</t>
  </si>
  <si>
    <t>Ямилев Эльдар</t>
  </si>
  <si>
    <t>Черкес Владимир</t>
  </si>
  <si>
    <t>Кочкин Никита</t>
  </si>
  <si>
    <t>Сунгуров Абдурашид</t>
  </si>
  <si>
    <t>Краногвардеец</t>
  </si>
  <si>
    <t>Михайлюк Олег</t>
  </si>
  <si>
    <t>Тихвин</t>
  </si>
  <si>
    <t>Шумилова Анна</t>
  </si>
  <si>
    <t>Ставрова Анастасия</t>
  </si>
  <si>
    <t>Макарова Алина</t>
  </si>
  <si>
    <t>Демиденкова Елизавета</t>
  </si>
  <si>
    <t>Мардань Дмитрий</t>
  </si>
  <si>
    <t>Осечкин Роман</t>
  </si>
  <si>
    <t>Макаров Владимир</t>
  </si>
  <si>
    <t>Кондратьев Максим</t>
  </si>
  <si>
    <t>Агапов Дмитрий</t>
  </si>
  <si>
    <t>Пирогова Елена</t>
  </si>
  <si>
    <t>Игушенова Кристина</t>
  </si>
  <si>
    <t>Марков Владимир</t>
  </si>
  <si>
    <t>ПМК Атлант</t>
  </si>
  <si>
    <t>Песецкий Кирилл</t>
  </si>
  <si>
    <t>СДЮСШОР Петродворец</t>
  </si>
  <si>
    <t>Малюков Тимофей</t>
  </si>
  <si>
    <t>Дордей Михаил</t>
  </si>
  <si>
    <t>Павлов Владимир</t>
  </si>
  <si>
    <t>Иточник</t>
  </si>
  <si>
    <t>ВОВ</t>
  </si>
  <si>
    <t>Гершман Михаил</t>
  </si>
  <si>
    <t>Опор, ЖБЛ</t>
  </si>
  <si>
    <t>Минаева Мария</t>
  </si>
  <si>
    <t>Деденева Наталия</t>
  </si>
  <si>
    <t>Попова Евгения</t>
  </si>
  <si>
    <t>Ингеройнен Владимир</t>
  </si>
  <si>
    <t>Каравай</t>
  </si>
  <si>
    <t>Карамзин Кирилл</t>
  </si>
  <si>
    <t>Ганчаров Артем</t>
  </si>
  <si>
    <t>Красное Село</t>
  </si>
  <si>
    <t>Сидоренков Иван</t>
  </si>
  <si>
    <t>Киселев Валерий</t>
  </si>
  <si>
    <t>Московченко Даниил</t>
  </si>
  <si>
    <t>Хомкин Даниил</t>
  </si>
  <si>
    <t>Чечулин Александр</t>
  </si>
  <si>
    <t>Хлызов Максим</t>
  </si>
  <si>
    <t>SL Team, Академия л/а</t>
  </si>
  <si>
    <t>Смокотин Георгий</t>
  </si>
  <si>
    <t>Шепелева Екатерина</t>
  </si>
  <si>
    <t>Наумова Людмила</t>
  </si>
  <si>
    <t>Вахромеева Татьяна</t>
  </si>
  <si>
    <t>Железнина Мария</t>
  </si>
  <si>
    <t>Сидельникова Елизавета</t>
  </si>
  <si>
    <t>Лобанов Лев</t>
  </si>
  <si>
    <t>ДС №75</t>
  </si>
  <si>
    <t>Королев Павел</t>
  </si>
  <si>
    <t>Платонов Алексей</t>
  </si>
  <si>
    <t>Черногоров Сергей</t>
  </si>
  <si>
    <t>Панеев Александр</t>
  </si>
  <si>
    <t>Тихомиров Иван</t>
  </si>
  <si>
    <t>ПМЦ Лигово, ПМК Алые паруса</t>
  </si>
  <si>
    <t>Тараканова Алиса</t>
  </si>
  <si>
    <t>ПМЦ Лигово, ПМК Алые Паруса</t>
  </si>
  <si>
    <t>Мирошниченко Ирина</t>
  </si>
  <si>
    <t>Рассказов Юрий</t>
  </si>
  <si>
    <t>Кудрявцев Константин</t>
  </si>
  <si>
    <t>Гауза Игорь</t>
  </si>
  <si>
    <t>Петергоф</t>
  </si>
  <si>
    <t>Бабыкин Александр</t>
  </si>
  <si>
    <t>Time4run</t>
  </si>
  <si>
    <t>Силинский Евгений</t>
  </si>
  <si>
    <t>Сушков Андрей</t>
  </si>
  <si>
    <t>Тименов Владимир</t>
  </si>
  <si>
    <t>Тосно</t>
  </si>
  <si>
    <t>Атлант</t>
  </si>
  <si>
    <t>Трофимчук Галина</t>
  </si>
  <si>
    <t>СШ Красносельского р-на</t>
  </si>
  <si>
    <t>Астафьева Анастасия</t>
  </si>
  <si>
    <t>Галищенко Анна</t>
  </si>
  <si>
    <t>Сапарина Илона</t>
  </si>
  <si>
    <t>Шумилова Екатерина</t>
  </si>
  <si>
    <t>Шматченко Станислав</t>
  </si>
  <si>
    <t>Рекард</t>
  </si>
  <si>
    <t>Галицкий Руслан</t>
  </si>
  <si>
    <t>Головин Алексей</t>
  </si>
  <si>
    <t>Щанович Владимир</t>
  </si>
  <si>
    <t>Яковлев Стас</t>
  </si>
  <si>
    <t>Сергеев Степан</t>
  </si>
  <si>
    <t>Лисенков Ярослав</t>
  </si>
  <si>
    <t>Черненко Милла</t>
  </si>
  <si>
    <t>Шабенко Дарья</t>
  </si>
  <si>
    <t>Карпова Виктория</t>
  </si>
  <si>
    <t>Зелина Елизавета</t>
  </si>
  <si>
    <t>Охрименко Анастасия</t>
  </si>
  <si>
    <t>Каммари Татьяна</t>
  </si>
  <si>
    <t>Сеничева Валерия</t>
  </si>
  <si>
    <t>Мустафаева Эльпура</t>
  </si>
  <si>
    <t>Евдокимова Варвара</t>
  </si>
  <si>
    <t>Разина Полина</t>
  </si>
  <si>
    <t>Милентьев Лев</t>
  </si>
  <si>
    <t>Кондратьев Даниил</t>
  </si>
  <si>
    <t>Фомченко Федор</t>
  </si>
  <si>
    <t>Попов Павел</t>
  </si>
  <si>
    <t>Дергачев Федор</t>
  </si>
  <si>
    <t>Коробко Константин</t>
  </si>
  <si>
    <t>Галиев Игорь</t>
  </si>
  <si>
    <t>Бородин Артем</t>
  </si>
  <si>
    <t>Карауш Олег</t>
  </si>
  <si>
    <t>Оганесян Карина</t>
  </si>
  <si>
    <t>Рекорд</t>
  </si>
  <si>
    <t>Прокофьева Глафира</t>
  </si>
  <si>
    <t>Петродворцовая СШОР</t>
  </si>
  <si>
    <t>Покусаев Святослав</t>
  </si>
  <si>
    <t>ЦФКСиЗ Красногвардейского р-на</t>
  </si>
  <si>
    <t>Дерябин Игорь</t>
  </si>
  <si>
    <t>Гришин Степан</t>
  </si>
  <si>
    <t>Канунников Артем</t>
  </si>
  <si>
    <t>СШОР Петродворцового р-на</t>
  </si>
  <si>
    <t>Алексеева Анастасия</t>
  </si>
  <si>
    <t>Андреева Анна</t>
  </si>
  <si>
    <t>Кривоносова Анна</t>
  </si>
  <si>
    <t>Хомутова Евгения</t>
  </si>
  <si>
    <t>Sestroretsk run</t>
  </si>
  <si>
    <t>Носонова Юлия</t>
  </si>
  <si>
    <t>Гнедовская Анастасия</t>
  </si>
  <si>
    <t>Академия Локон</t>
  </si>
  <si>
    <t>Преженцова Екатерина</t>
  </si>
  <si>
    <t>Хонская Елена</t>
  </si>
  <si>
    <t>Козлова Наталья</t>
  </si>
  <si>
    <t>Троцкая Ульяна</t>
  </si>
  <si>
    <t>Полухина Надежда</t>
  </si>
  <si>
    <t>Плужник Софья</t>
  </si>
  <si>
    <t>Авдтан Марина</t>
  </si>
  <si>
    <t>Павлова Юлия</t>
  </si>
  <si>
    <t>Романова Анастасия</t>
  </si>
  <si>
    <t>Ласточкина Катерина</t>
  </si>
  <si>
    <t>Гимназия №271</t>
  </si>
  <si>
    <t>Кирасирова Валерия</t>
  </si>
  <si>
    <t>Ермачков Артем</t>
  </si>
  <si>
    <t>Фадин Михаил</t>
  </si>
  <si>
    <t>Метрополитен</t>
  </si>
  <si>
    <t>Разумов Алексей</t>
  </si>
  <si>
    <t>Сергеев Вячеслав</t>
  </si>
  <si>
    <t>Sestrorts run</t>
  </si>
  <si>
    <t>Кирпичев Сергей</t>
  </si>
  <si>
    <t>СОШ №208</t>
  </si>
  <si>
    <t>Дитяткин Роман</t>
  </si>
  <si>
    <t>Агарков Дмитрий</t>
  </si>
  <si>
    <t>Алексеев Николай</t>
  </si>
  <si>
    <t>Алексеев Даниил</t>
  </si>
  <si>
    <t>Чернышова Анастасия</t>
  </si>
  <si>
    <t>Попова Анастасия</t>
  </si>
  <si>
    <t>Тимошков Антон</t>
  </si>
  <si>
    <t>Афанасьев Виктор</t>
  </si>
  <si>
    <t>Зотиков</t>
  </si>
  <si>
    <t xml:space="preserve">Жирнов </t>
  </si>
  <si>
    <t>Бег с удовольствием</t>
  </si>
  <si>
    <t>Петров Владимир</t>
  </si>
  <si>
    <t>Валов Александр</t>
  </si>
  <si>
    <t>Кудряшов</t>
  </si>
  <si>
    <t>Семенов Валерий</t>
  </si>
  <si>
    <t>п. Извара</t>
  </si>
  <si>
    <t>Ультра</t>
  </si>
  <si>
    <t>Петров Сергей</t>
  </si>
  <si>
    <t>JusTTri</t>
  </si>
  <si>
    <t>Синицын Антон</t>
  </si>
  <si>
    <t>Цветков Роман</t>
  </si>
  <si>
    <t>Пермь</t>
  </si>
  <si>
    <t>Захаров Владимир</t>
  </si>
  <si>
    <t>Клишков Алексей</t>
  </si>
  <si>
    <t>Бондарь Станислав</t>
  </si>
  <si>
    <t>Астапов Николай</t>
  </si>
  <si>
    <t>Михальчук Андрей</t>
  </si>
  <si>
    <t>Бабук Алексей</t>
  </si>
  <si>
    <t>Сергеев Сергей</t>
  </si>
  <si>
    <t>Новиков Игорь</t>
  </si>
  <si>
    <t>Ефремов Сергей</t>
  </si>
  <si>
    <t>Погудин Владимир</t>
  </si>
  <si>
    <t xml:space="preserve">Павлов </t>
  </si>
  <si>
    <t>Никандров Кирилл</t>
  </si>
  <si>
    <t>9.55</t>
  </si>
  <si>
    <t>10.30</t>
  </si>
  <si>
    <t>10.37</t>
  </si>
  <si>
    <t>10.44</t>
  </si>
  <si>
    <t>10.46</t>
  </si>
  <si>
    <t>10.47</t>
  </si>
  <si>
    <t>10.48</t>
  </si>
  <si>
    <t>10.56</t>
  </si>
  <si>
    <t>11.03</t>
  </si>
  <si>
    <t>11.15</t>
  </si>
  <si>
    <t>11.19</t>
  </si>
  <si>
    <t>11.23</t>
  </si>
  <si>
    <t>11.29</t>
  </si>
  <si>
    <t>11.33</t>
  </si>
  <si>
    <t>11.38</t>
  </si>
  <si>
    <t>11.39</t>
  </si>
  <si>
    <t>11.51</t>
  </si>
  <si>
    <t>12.33</t>
  </si>
  <si>
    <t>12.35</t>
  </si>
  <si>
    <t>12.40</t>
  </si>
  <si>
    <t>12.42</t>
  </si>
  <si>
    <t>12.43</t>
  </si>
  <si>
    <t>12.45</t>
  </si>
  <si>
    <t>12.56</t>
  </si>
  <si>
    <t>13.00</t>
  </si>
  <si>
    <t>13.37</t>
  </si>
  <si>
    <t>13.39</t>
  </si>
  <si>
    <t>13.53</t>
  </si>
  <si>
    <t>13.57</t>
  </si>
  <si>
    <t>14.03</t>
  </si>
  <si>
    <t>14.13</t>
  </si>
  <si>
    <t>14.35</t>
  </si>
  <si>
    <t>14.43</t>
  </si>
  <si>
    <t>15.06</t>
  </si>
  <si>
    <t>15.08</t>
  </si>
  <si>
    <t>16.09</t>
  </si>
  <si>
    <t>12.00</t>
  </si>
  <si>
    <t>12.11</t>
  </si>
  <si>
    <t>12.24</t>
  </si>
  <si>
    <t>13.16</t>
  </si>
  <si>
    <t>13.27</t>
  </si>
  <si>
    <t>14.04</t>
  </si>
  <si>
    <t>14.28</t>
  </si>
  <si>
    <t>14.29</t>
  </si>
  <si>
    <t>14.33</t>
  </si>
  <si>
    <t>14.37</t>
  </si>
  <si>
    <t>14.44</t>
  </si>
  <si>
    <t>15.00</t>
  </si>
  <si>
    <t>15.13</t>
  </si>
  <si>
    <t>15.27</t>
  </si>
  <si>
    <t>15.38</t>
  </si>
  <si>
    <t>15.39</t>
  </si>
  <si>
    <t>15.43</t>
  </si>
  <si>
    <t>15.45</t>
  </si>
  <si>
    <t>16.12</t>
  </si>
  <si>
    <t>16.27</t>
  </si>
  <si>
    <t>16.28</t>
  </si>
  <si>
    <t>16.29</t>
  </si>
  <si>
    <t>16.50</t>
  </si>
  <si>
    <t>Пугинская Ульяна</t>
  </si>
  <si>
    <t>Стринадко Светлана</t>
  </si>
  <si>
    <t>Поздняков Роман</t>
  </si>
  <si>
    <t>Кузнецов Денис</t>
  </si>
  <si>
    <t>16.56</t>
  </si>
  <si>
    <t>17.19</t>
  </si>
  <si>
    <t>17.50</t>
  </si>
  <si>
    <t>17.55</t>
  </si>
  <si>
    <t>17.58</t>
  </si>
  <si>
    <t>17.59</t>
  </si>
  <si>
    <t>18.04</t>
  </si>
  <si>
    <t>18.21</t>
  </si>
  <si>
    <t>18.22</t>
  </si>
  <si>
    <t>18.28</t>
  </si>
  <si>
    <t>18.30</t>
  </si>
  <si>
    <t>18.38</t>
  </si>
  <si>
    <t>19.04</t>
  </si>
  <si>
    <t>19.06</t>
  </si>
  <si>
    <t>19.15</t>
  </si>
  <si>
    <t>19.17</t>
  </si>
  <si>
    <t>19.45</t>
  </si>
  <si>
    <t>19.47</t>
  </si>
  <si>
    <t>19.55</t>
  </si>
  <si>
    <t>19.59</t>
  </si>
  <si>
    <t>20.15</t>
  </si>
  <si>
    <t>20.19</t>
  </si>
  <si>
    <t>20.28</t>
  </si>
  <si>
    <t>20.43</t>
  </si>
  <si>
    <t>20.49</t>
  </si>
  <si>
    <t>20.54</t>
  </si>
  <si>
    <t>20.59</t>
  </si>
  <si>
    <t>21.01</t>
  </si>
  <si>
    <t>21.05</t>
  </si>
  <si>
    <t>21.17</t>
  </si>
  <si>
    <t>21.18</t>
  </si>
  <si>
    <t>21.32</t>
  </si>
  <si>
    <t>21.33</t>
  </si>
  <si>
    <t>21.44</t>
  </si>
  <si>
    <t>22.08</t>
  </si>
  <si>
    <t>22.17</t>
  </si>
  <si>
    <t>22.18</t>
  </si>
  <si>
    <t>22.34</t>
  </si>
  <si>
    <t>22.46</t>
  </si>
  <si>
    <t>23.04</t>
  </si>
  <si>
    <t>23.07</t>
  </si>
  <si>
    <t>23.25</t>
  </si>
  <si>
    <t>23.30</t>
  </si>
  <si>
    <t>23.31</t>
  </si>
  <si>
    <t>23.34</t>
  </si>
  <si>
    <t>23.35</t>
  </si>
  <si>
    <t>24.00</t>
  </si>
  <si>
    <t>24.04</t>
  </si>
  <si>
    <t>24.18</t>
  </si>
  <si>
    <t>24.21</t>
  </si>
  <si>
    <t>24.39</t>
  </si>
  <si>
    <t>24.49</t>
  </si>
  <si>
    <t>24.51</t>
  </si>
  <si>
    <t>24.53</t>
  </si>
  <si>
    <t>24.56</t>
  </si>
  <si>
    <t>24.57</t>
  </si>
  <si>
    <t>24.59</t>
  </si>
  <si>
    <t>25.02</t>
  </si>
  <si>
    <t>25.07</t>
  </si>
  <si>
    <t>25.09</t>
  </si>
  <si>
    <t>25.14</t>
  </si>
  <si>
    <t>25.15</t>
  </si>
  <si>
    <t>25.26</t>
  </si>
  <si>
    <t>25.35</t>
  </si>
  <si>
    <t>25.41</t>
  </si>
  <si>
    <t>25.42</t>
  </si>
  <si>
    <t>25.43</t>
  </si>
  <si>
    <t>25.44</t>
  </si>
  <si>
    <t>26.02</t>
  </si>
  <si>
    <t>26.22</t>
  </si>
  <si>
    <t>26.25</t>
  </si>
  <si>
    <t>26.27</t>
  </si>
  <si>
    <t>26.31</t>
  </si>
  <si>
    <t>26.40</t>
  </si>
  <si>
    <t>26.43</t>
  </si>
  <si>
    <t>26.44</t>
  </si>
  <si>
    <t>26.45</t>
  </si>
  <si>
    <t>26.48</t>
  </si>
  <si>
    <t>26.57</t>
  </si>
  <si>
    <t>26.58</t>
  </si>
  <si>
    <t>27.12</t>
  </si>
  <si>
    <t>27.14</t>
  </si>
  <si>
    <t>27.22</t>
  </si>
  <si>
    <t>27.28</t>
  </si>
  <si>
    <t>27.37</t>
  </si>
  <si>
    <t>28.00</t>
  </si>
  <si>
    <t>28.02</t>
  </si>
  <si>
    <t>28.04</t>
  </si>
  <si>
    <t>28.05</t>
  </si>
  <si>
    <t>28.07</t>
  </si>
  <si>
    <t>28.51</t>
  </si>
  <si>
    <t>28.53</t>
  </si>
  <si>
    <t>28.56</t>
  </si>
  <si>
    <t>29.10</t>
  </si>
  <si>
    <t>29.14</t>
  </si>
  <si>
    <t>29.17</t>
  </si>
  <si>
    <t>29.18</t>
  </si>
  <si>
    <t>29.30</t>
  </si>
  <si>
    <t>29.33</t>
  </si>
  <si>
    <t>29.34</t>
  </si>
  <si>
    <t>29.35</t>
  </si>
  <si>
    <t>29.47</t>
  </si>
  <si>
    <t>29.49</t>
  </si>
  <si>
    <t>29.50</t>
  </si>
  <si>
    <t>29.58</t>
  </si>
  <si>
    <t>30.00</t>
  </si>
  <si>
    <t>Шелковина Анна</t>
  </si>
  <si>
    <t>Гундерина Ольга</t>
  </si>
  <si>
    <t>Шугалей Татьяна</t>
  </si>
  <si>
    <t>Малымко Ангелина</t>
  </si>
  <si>
    <t>30.05</t>
  </si>
  <si>
    <t>30.13</t>
  </si>
  <si>
    <t>30.35</t>
  </si>
  <si>
    <t>30.44</t>
  </si>
  <si>
    <t>30.46</t>
  </si>
  <si>
    <t>30.47</t>
  </si>
  <si>
    <t>30.49</t>
  </si>
  <si>
    <t>30.52</t>
  </si>
  <si>
    <t>30.57</t>
  </si>
  <si>
    <t>30.59</t>
  </si>
  <si>
    <t>31.02</t>
  </si>
  <si>
    <t>31.07</t>
  </si>
  <si>
    <t>31.11</t>
  </si>
  <si>
    <t>31.28</t>
  </si>
  <si>
    <t>31.37</t>
  </si>
  <si>
    <t>31.40</t>
  </si>
  <si>
    <t>31.52</t>
  </si>
  <si>
    <t>32.09</t>
  </si>
  <si>
    <t>32.14</t>
  </si>
  <si>
    <t>32.26</t>
  </si>
  <si>
    <t>32.33</t>
  </si>
  <si>
    <t>32.53</t>
  </si>
  <si>
    <t>33.06</t>
  </si>
  <si>
    <t>33.21</t>
  </si>
  <si>
    <t>33.27</t>
  </si>
  <si>
    <t>33.28</t>
  </si>
  <si>
    <t>33.34</t>
  </si>
  <si>
    <t>33.42</t>
  </si>
  <si>
    <t>33.47</t>
  </si>
  <si>
    <t>33.53</t>
  </si>
  <si>
    <t>33.59</t>
  </si>
  <si>
    <t>34.07</t>
  </si>
  <si>
    <t>34.11</t>
  </si>
  <si>
    <t>34.12</t>
  </si>
  <si>
    <t>34.14</t>
  </si>
  <si>
    <t>34.29</t>
  </si>
  <si>
    <t>34.30</t>
  </si>
  <si>
    <t>34.33</t>
  </si>
  <si>
    <t>34.38</t>
  </si>
  <si>
    <t>34.41</t>
  </si>
  <si>
    <t>34.49</t>
  </si>
  <si>
    <t>34.52</t>
  </si>
  <si>
    <t>36.06</t>
  </si>
  <si>
    <t>36.13</t>
  </si>
  <si>
    <t>36.18</t>
  </si>
  <si>
    <t>36.29</t>
  </si>
  <si>
    <t>36.57</t>
  </si>
  <si>
    <t>37.34</t>
  </si>
  <si>
    <t>37.39</t>
  </si>
  <si>
    <t>37.54</t>
  </si>
  <si>
    <t>39.08</t>
  </si>
  <si>
    <t>39.29</t>
  </si>
  <si>
    <t>39.58</t>
  </si>
  <si>
    <t>40.05</t>
  </si>
  <si>
    <t>40.09</t>
  </si>
  <si>
    <t>41.35</t>
  </si>
  <si>
    <t>42.02</t>
  </si>
  <si>
    <t>45.20</t>
  </si>
  <si>
    <t>45.42</t>
  </si>
  <si>
    <t>46.58</t>
  </si>
  <si>
    <t>Усмонов Дилшод</t>
  </si>
  <si>
    <t>Хадков Александр</t>
  </si>
  <si>
    <t>Телятников Владимир</t>
  </si>
  <si>
    <t>Мукаилов Ибрагим</t>
  </si>
  <si>
    <t>Казибеков Сейфулла</t>
  </si>
  <si>
    <t>Задорожняк Андриан</t>
  </si>
  <si>
    <t>Плотников Александр</t>
  </si>
  <si>
    <t>Райцева Любовь</t>
  </si>
  <si>
    <t>Верлан Ольга</t>
  </si>
  <si>
    <t>Духанина Ксения</t>
  </si>
  <si>
    <t>Касимова Виктория</t>
  </si>
  <si>
    <t>33.49</t>
  </si>
  <si>
    <t>Пилипчук П.П.</t>
  </si>
  <si>
    <t>I категория</t>
  </si>
  <si>
    <t>Алексеева О.К.</t>
  </si>
  <si>
    <t>Всероссийская категория</t>
  </si>
  <si>
    <t>Колганов Руслан</t>
  </si>
  <si>
    <t>28.30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</si>
</sst>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51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2"/>
    </font>
    <font>
      <b/>
      <sz val="6"/>
      <color indexed="10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2"/>
    </font>
    <font>
      <b/>
      <sz val="6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4" applyFont="1" applyBorder="1" applyProtection="1">
      <alignment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46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49" fillId="0" borderId="0" xfId="54" applyFont="1" applyFill="1" applyBorder="1" applyProtection="1">
      <alignment/>
      <protection hidden="1"/>
    </xf>
    <xf numFmtId="0" fontId="50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0" xfId="53" applyFont="1" applyFill="1" applyBorder="1" applyAlignment="1" applyProtection="1">
      <alignment horizontal="center" vertical="center" wrapText="1"/>
      <protection hidden="1"/>
    </xf>
    <xf numFmtId="0" fontId="8" fillId="32" borderId="11" xfId="53" applyFont="1" applyFill="1" applyBorder="1" applyAlignment="1" applyProtection="1">
      <alignment horizontal="center" vertical="center" wrapText="1"/>
      <protection hidden="1"/>
    </xf>
    <xf numFmtId="1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42" sqref="E42"/>
    </sheetView>
  </sheetViews>
  <sheetFormatPr defaultColWidth="9.00390625" defaultRowHeight="12.75"/>
  <sheetData>
    <row r="1" spans="1:9" ht="89.25" customHeight="1">
      <c r="A1" s="27" t="s">
        <v>44</v>
      </c>
      <c r="B1" s="28"/>
      <c r="C1" s="28"/>
      <c r="D1" s="28"/>
      <c r="E1" s="28"/>
      <c r="F1" s="28"/>
      <c r="G1" s="28"/>
      <c r="H1" s="28"/>
      <c r="I1" s="28"/>
    </row>
    <row r="14" spans="1:9" ht="77.25" customHeight="1">
      <c r="A14" s="29" t="s">
        <v>48</v>
      </c>
      <c r="B14" s="30"/>
      <c r="C14" s="30"/>
      <c r="D14" s="30"/>
      <c r="E14" s="30"/>
      <c r="F14" s="30"/>
      <c r="G14" s="30"/>
      <c r="H14" s="30"/>
      <c r="I14" s="30"/>
    </row>
    <row r="37" ht="42.75" customHeight="1"/>
    <row r="44" spans="1:9" ht="12">
      <c r="A44" s="31" t="s">
        <v>182</v>
      </c>
      <c r="B44" s="31"/>
      <c r="C44" s="31"/>
      <c r="D44" s="31"/>
      <c r="E44" s="31"/>
      <c r="F44" s="31"/>
      <c r="G44" s="31"/>
      <c r="H44" s="31"/>
      <c r="I44" s="31"/>
    </row>
    <row r="45" spans="1:9" ht="12">
      <c r="A45" s="31" t="s">
        <v>9</v>
      </c>
      <c r="B45" s="31"/>
      <c r="C45" s="31"/>
      <c r="D45" s="31"/>
      <c r="E45" s="31"/>
      <c r="F45" s="31"/>
      <c r="G45" s="31"/>
      <c r="H45" s="31"/>
      <c r="I45" s="31"/>
    </row>
  </sheetData>
  <sheetProtection/>
  <mergeCells count="4">
    <mergeCell ref="A1:I1"/>
    <mergeCell ref="A14:I14"/>
    <mergeCell ref="A44:I44"/>
    <mergeCell ref="A45:I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showGridLines="0" zoomScalePageLayoutView="0" workbookViewId="0" topLeftCell="A67">
      <selection activeCell="A85" sqref="A85:IV85"/>
    </sheetView>
  </sheetViews>
  <sheetFormatPr defaultColWidth="9.125" defaultRowHeight="12.75" customHeight="1"/>
  <cols>
    <col min="1" max="1" width="4.25390625" style="6" customWidth="1"/>
    <col min="2" max="2" width="4.50390625" style="11" customWidth="1"/>
    <col min="3" max="3" width="21.50390625" style="12" customWidth="1"/>
    <col min="4" max="4" width="4.25390625" style="8" customWidth="1"/>
    <col min="5" max="5" width="14.50390625" style="7" customWidth="1"/>
    <col min="6" max="6" width="18.50390625" style="13" customWidth="1"/>
    <col min="7" max="7" width="6.50390625" style="14" customWidth="1"/>
    <col min="8" max="8" width="4.00390625" style="15" customWidth="1"/>
    <col min="9" max="10" width="3.875" style="15" customWidth="1"/>
    <col min="11" max="11" width="9.125" style="2" customWidth="1"/>
    <col min="12" max="12" width="9.125" style="2" hidden="1" customWidth="1"/>
    <col min="13" max="16" width="9.125" style="2" customWidth="1"/>
    <col min="17" max="17" width="9.125" style="2" hidden="1" customWidth="1"/>
    <col min="18" max="16384" width="9.125" style="2" customWidth="1"/>
  </cols>
  <sheetData>
    <row r="1" spans="1:10" ht="71.25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  <c r="J1" s="23"/>
    </row>
    <row r="2" spans="1:10" ht="17.25" customHeight="1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24"/>
    </row>
    <row r="3" spans="1:10" s="3" customFormat="1" ht="18" customHeight="1">
      <c r="A3" s="37" t="s">
        <v>183</v>
      </c>
      <c r="B3" s="37"/>
      <c r="C3" s="37"/>
      <c r="D3" s="37"/>
      <c r="E3" s="37"/>
      <c r="F3" s="37"/>
      <c r="G3" s="37"/>
      <c r="H3" s="37"/>
      <c r="I3" s="37"/>
      <c r="J3" s="1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25"/>
    </row>
    <row r="5" spans="1:10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32" t="s">
        <v>6</v>
      </c>
      <c r="H5" s="32" t="s">
        <v>7</v>
      </c>
      <c r="I5" s="32" t="s">
        <v>8</v>
      </c>
      <c r="J5" s="26"/>
    </row>
    <row r="6" spans="1:10" s="5" customFormat="1" ht="7.5" customHeight="1">
      <c r="A6" s="39"/>
      <c r="B6" s="39"/>
      <c r="C6" s="39"/>
      <c r="D6" s="41"/>
      <c r="E6" s="41"/>
      <c r="F6" s="41"/>
      <c r="G6" s="33"/>
      <c r="H6" s="33"/>
      <c r="I6" s="33"/>
      <c r="J6" s="26"/>
    </row>
    <row r="7" spans="1:17" ht="12.75" customHeight="1">
      <c r="A7" s="6">
        <v>1</v>
      </c>
      <c r="B7" s="6">
        <v>19</v>
      </c>
      <c r="C7" s="16" t="s">
        <v>270</v>
      </c>
      <c r="D7" s="17">
        <v>1997</v>
      </c>
      <c r="E7" s="10" t="s">
        <v>14</v>
      </c>
      <c r="F7" s="10" t="s">
        <v>271</v>
      </c>
      <c r="G7" s="20" t="s">
        <v>167</v>
      </c>
      <c r="H7" s="9" t="str">
        <f aca="true" t="shared" si="0" ref="H7:H38">IF(AND(D7&gt;=1949,D7&lt;=1953),"М65",IF(AND(D7&gt;=1954,D7&lt;=1958),"М60",IF(AND(D7&gt;=1959,D7&lt;=1963),"М55",IF(AND(D7&gt;=1964,D7&lt;=1968),"М50",IF(AND(D7&gt;=1969,D7&lt;=1973),"М45",IF(AND(D7&gt;=1974,D7&lt;=1978),"М40",L7))))))</f>
        <v>М18</v>
      </c>
      <c r="I7" s="9">
        <v>1</v>
      </c>
      <c r="J7" s="9"/>
      <c r="L7" s="2" t="str">
        <f aca="true" t="shared" si="1" ref="L7:L38">IF(AND(D7&gt;=1979,D7&lt;=2000),"М18","")</f>
        <v>М18</v>
      </c>
      <c r="Q7" s="2">
        <v>1344</v>
      </c>
    </row>
    <row r="8" spans="1:17" ht="12.75" customHeight="1">
      <c r="A8" s="6">
        <v>2</v>
      </c>
      <c r="B8" s="6">
        <v>39</v>
      </c>
      <c r="C8" s="16" t="s">
        <v>323</v>
      </c>
      <c r="D8" s="17">
        <v>1996</v>
      </c>
      <c r="E8" s="10" t="s">
        <v>14</v>
      </c>
      <c r="F8" s="10" t="s">
        <v>324</v>
      </c>
      <c r="G8" s="20" t="s">
        <v>559</v>
      </c>
      <c r="H8" s="9" t="str">
        <f t="shared" si="0"/>
        <v>М18</v>
      </c>
      <c r="I8" s="9">
        <v>2</v>
      </c>
      <c r="J8" s="9"/>
      <c r="L8" s="2" t="str">
        <f t="shared" si="1"/>
        <v>М18</v>
      </c>
      <c r="Q8" s="2">
        <v>1366</v>
      </c>
    </row>
    <row r="9" spans="1:17" ht="12.75" customHeight="1">
      <c r="A9" s="6">
        <v>3</v>
      </c>
      <c r="B9" s="6">
        <v>45</v>
      </c>
      <c r="C9" s="16" t="s">
        <v>36</v>
      </c>
      <c r="D9" s="17">
        <v>1984</v>
      </c>
      <c r="E9" s="10" t="s">
        <v>14</v>
      </c>
      <c r="F9" s="10" t="s">
        <v>54</v>
      </c>
      <c r="G9" s="20" t="s">
        <v>560</v>
      </c>
      <c r="H9" s="9" t="str">
        <f t="shared" si="0"/>
        <v>М18</v>
      </c>
      <c r="I9" s="9">
        <v>3</v>
      </c>
      <c r="J9" s="9"/>
      <c r="L9" s="2" t="str">
        <f t="shared" si="1"/>
        <v>М18</v>
      </c>
      <c r="Q9" s="2">
        <v>1384</v>
      </c>
    </row>
    <row r="10" spans="1:17" ht="12.75" customHeight="1">
      <c r="A10" s="6">
        <v>4</v>
      </c>
      <c r="B10" s="6">
        <v>60</v>
      </c>
      <c r="C10" s="16" t="s">
        <v>435</v>
      </c>
      <c r="D10" s="17">
        <v>1984</v>
      </c>
      <c r="E10" s="10" t="s">
        <v>345</v>
      </c>
      <c r="F10" s="10"/>
      <c r="G10" s="20" t="s">
        <v>562</v>
      </c>
      <c r="H10" s="9" t="str">
        <f t="shared" si="0"/>
        <v>М18</v>
      </c>
      <c r="I10" s="9">
        <v>4</v>
      </c>
      <c r="J10" s="9"/>
      <c r="L10" s="2" t="str">
        <f t="shared" si="1"/>
        <v>М18</v>
      </c>
      <c r="Q10" s="2">
        <v>1405</v>
      </c>
    </row>
    <row r="11" spans="1:17" ht="12.75" customHeight="1">
      <c r="A11" s="6">
        <v>5</v>
      </c>
      <c r="B11" s="6">
        <v>40</v>
      </c>
      <c r="C11" s="16" t="s">
        <v>325</v>
      </c>
      <c r="D11" s="17">
        <v>2000</v>
      </c>
      <c r="E11" s="10" t="s">
        <v>14</v>
      </c>
      <c r="F11" s="10" t="s">
        <v>37</v>
      </c>
      <c r="G11" s="20" t="s">
        <v>566</v>
      </c>
      <c r="H11" s="9" t="str">
        <f t="shared" si="0"/>
        <v>М18</v>
      </c>
      <c r="I11" s="9">
        <v>5</v>
      </c>
      <c r="J11" s="9"/>
      <c r="L11" s="2" t="str">
        <f t="shared" si="1"/>
        <v>М18</v>
      </c>
      <c r="Q11" s="2">
        <v>1415</v>
      </c>
    </row>
    <row r="12" spans="1:17" ht="12.75" customHeight="1">
      <c r="A12" s="6">
        <v>6</v>
      </c>
      <c r="B12" s="6">
        <v>65</v>
      </c>
      <c r="C12" s="16" t="s">
        <v>441</v>
      </c>
      <c r="D12" s="17">
        <v>1989</v>
      </c>
      <c r="E12" s="10" t="s">
        <v>14</v>
      </c>
      <c r="F12" s="10" t="s">
        <v>442</v>
      </c>
      <c r="G12" s="20" t="s">
        <v>567</v>
      </c>
      <c r="H12" s="9" t="str">
        <f t="shared" si="0"/>
        <v>М18</v>
      </c>
      <c r="I12" s="9">
        <v>6</v>
      </c>
      <c r="J12" s="9"/>
      <c r="L12" s="2" t="str">
        <f t="shared" si="1"/>
        <v>М18</v>
      </c>
      <c r="Q12" s="2">
        <v>1440</v>
      </c>
    </row>
    <row r="13" spans="1:17" ht="12.75" customHeight="1">
      <c r="A13" s="6">
        <v>7</v>
      </c>
      <c r="B13" s="6">
        <v>53</v>
      </c>
      <c r="C13" s="16" t="s">
        <v>346</v>
      </c>
      <c r="D13" s="17">
        <v>1988</v>
      </c>
      <c r="E13" s="10" t="s">
        <v>14</v>
      </c>
      <c r="F13" s="10" t="s">
        <v>347</v>
      </c>
      <c r="G13" s="20" t="s">
        <v>569</v>
      </c>
      <c r="H13" s="9" t="str">
        <f t="shared" si="0"/>
        <v>М18</v>
      </c>
      <c r="I13" s="9">
        <v>7</v>
      </c>
      <c r="J13" s="9"/>
      <c r="L13" s="2" t="str">
        <f t="shared" si="1"/>
        <v>М18</v>
      </c>
      <c r="Q13" s="2">
        <v>1458</v>
      </c>
    </row>
    <row r="14" spans="1:17" ht="12.75" customHeight="1">
      <c r="A14" s="6">
        <v>8</v>
      </c>
      <c r="B14" s="6">
        <v>52</v>
      </c>
      <c r="C14" s="16" t="s">
        <v>344</v>
      </c>
      <c r="D14" s="17">
        <v>1968</v>
      </c>
      <c r="E14" s="10" t="s">
        <v>345</v>
      </c>
      <c r="F14" s="10"/>
      <c r="G14" s="20" t="s">
        <v>575</v>
      </c>
      <c r="H14" s="9" t="str">
        <f t="shared" si="0"/>
        <v>М50</v>
      </c>
      <c r="I14" s="9">
        <v>1</v>
      </c>
      <c r="J14" s="9"/>
      <c r="L14" s="2">
        <f t="shared" si="1"/>
      </c>
      <c r="Q14" s="2">
        <v>1496</v>
      </c>
    </row>
    <row r="15" spans="1:17" ht="12.75" customHeight="1">
      <c r="A15" s="6">
        <v>9</v>
      </c>
      <c r="B15" s="6">
        <v>15</v>
      </c>
      <c r="C15" s="16" t="s">
        <v>91</v>
      </c>
      <c r="D15" s="17">
        <v>1991</v>
      </c>
      <c r="E15" s="10" t="s">
        <v>92</v>
      </c>
      <c r="F15" s="10" t="s">
        <v>268</v>
      </c>
      <c r="G15" s="20" t="s">
        <v>578</v>
      </c>
      <c r="H15" s="9" t="str">
        <f t="shared" si="0"/>
        <v>М18</v>
      </c>
      <c r="I15" s="9">
        <v>8</v>
      </c>
      <c r="J15" s="9"/>
      <c r="L15" s="2" t="str">
        <f t="shared" si="1"/>
        <v>М18</v>
      </c>
      <c r="Q15" s="2">
        <v>1502</v>
      </c>
    </row>
    <row r="16" spans="1:17" ht="12.75" customHeight="1">
      <c r="A16" s="6">
        <v>10</v>
      </c>
      <c r="B16" s="6">
        <v>6</v>
      </c>
      <c r="C16" s="16" t="s">
        <v>194</v>
      </c>
      <c r="D16" s="17">
        <v>1967</v>
      </c>
      <c r="E16" s="10" t="s">
        <v>14</v>
      </c>
      <c r="F16" s="10" t="s">
        <v>195</v>
      </c>
      <c r="G16" s="20" t="s">
        <v>579</v>
      </c>
      <c r="H16" s="9" t="str">
        <f t="shared" si="0"/>
        <v>М50</v>
      </c>
      <c r="I16" s="9">
        <v>2</v>
      </c>
      <c r="J16" s="9"/>
      <c r="L16" s="2">
        <f t="shared" si="1"/>
      </c>
      <c r="Q16" s="2">
        <v>1507</v>
      </c>
    </row>
    <row r="17" spans="1:17" ht="12.75" customHeight="1">
      <c r="A17" s="6">
        <v>11</v>
      </c>
      <c r="B17" s="6">
        <v>23</v>
      </c>
      <c r="C17" s="16" t="s">
        <v>31</v>
      </c>
      <c r="D17" s="17">
        <v>1956</v>
      </c>
      <c r="E17" s="10" t="s">
        <v>14</v>
      </c>
      <c r="F17" s="10" t="s">
        <v>23</v>
      </c>
      <c r="G17" s="20" t="s">
        <v>580</v>
      </c>
      <c r="H17" s="9" t="str">
        <f t="shared" si="0"/>
        <v>М60</v>
      </c>
      <c r="I17" s="9">
        <v>1</v>
      </c>
      <c r="J17" s="9"/>
      <c r="L17" s="2">
        <f t="shared" si="1"/>
      </c>
      <c r="Q17" s="2">
        <v>1509</v>
      </c>
    </row>
    <row r="18" spans="1:17" ht="12.75" customHeight="1">
      <c r="A18" s="6">
        <v>12</v>
      </c>
      <c r="B18" s="6">
        <v>55</v>
      </c>
      <c r="C18" s="16" t="s">
        <v>348</v>
      </c>
      <c r="D18" s="17">
        <v>1980</v>
      </c>
      <c r="E18" s="10" t="s">
        <v>14</v>
      </c>
      <c r="F18" s="10" t="s">
        <v>23</v>
      </c>
      <c r="G18" s="20" t="s">
        <v>584</v>
      </c>
      <c r="H18" s="9" t="str">
        <f t="shared" si="0"/>
        <v>М18</v>
      </c>
      <c r="I18" s="9">
        <v>9</v>
      </c>
      <c r="J18" s="9"/>
      <c r="L18" s="2" t="str">
        <f t="shared" si="1"/>
        <v>М18</v>
      </c>
      <c r="Q18" s="2">
        <v>1535</v>
      </c>
    </row>
    <row r="19" spans="1:17" ht="12.75" customHeight="1">
      <c r="A19" s="6">
        <v>13</v>
      </c>
      <c r="B19" s="6">
        <v>11</v>
      </c>
      <c r="C19" s="16" t="s">
        <v>201</v>
      </c>
      <c r="D19" s="17">
        <v>1989</v>
      </c>
      <c r="E19" s="10" t="s">
        <v>14</v>
      </c>
      <c r="F19" s="10" t="s">
        <v>23</v>
      </c>
      <c r="G19" s="20" t="s">
        <v>587</v>
      </c>
      <c r="H19" s="9" t="str">
        <f t="shared" si="0"/>
        <v>М18</v>
      </c>
      <c r="I19" s="9">
        <v>10</v>
      </c>
      <c r="J19" s="9"/>
      <c r="L19" s="2" t="str">
        <f t="shared" si="1"/>
        <v>М18</v>
      </c>
      <c r="Q19" s="2">
        <v>1543</v>
      </c>
    </row>
    <row r="20" spans="1:17" ht="12.75" customHeight="1">
      <c r="A20" s="6">
        <v>14</v>
      </c>
      <c r="B20" s="6">
        <v>63</v>
      </c>
      <c r="C20" s="16" t="s">
        <v>438</v>
      </c>
      <c r="D20" s="17">
        <v>1962</v>
      </c>
      <c r="E20" s="10" t="s">
        <v>439</v>
      </c>
      <c r="F20" s="10" t="s">
        <v>440</v>
      </c>
      <c r="G20" s="20" t="s">
        <v>590</v>
      </c>
      <c r="H20" s="9" t="str">
        <f t="shared" si="0"/>
        <v>М55</v>
      </c>
      <c r="I20" s="9">
        <v>1</v>
      </c>
      <c r="J20" s="9"/>
      <c r="L20" s="2">
        <f t="shared" si="1"/>
      </c>
      <c r="Q20" s="2">
        <v>1582</v>
      </c>
    </row>
    <row r="21" spans="1:17" ht="12.75" customHeight="1">
      <c r="A21" s="6">
        <v>15</v>
      </c>
      <c r="B21" s="6">
        <v>26</v>
      </c>
      <c r="C21" s="16" t="s">
        <v>27</v>
      </c>
      <c r="D21" s="17">
        <v>1961</v>
      </c>
      <c r="E21" s="10" t="s">
        <v>14</v>
      </c>
      <c r="F21" s="10" t="s">
        <v>16</v>
      </c>
      <c r="G21" s="20" t="s">
        <v>591</v>
      </c>
      <c r="H21" s="9" t="str">
        <f t="shared" si="0"/>
        <v>М55</v>
      </c>
      <c r="I21" s="9">
        <v>2</v>
      </c>
      <c r="J21" s="9"/>
      <c r="L21" s="2">
        <f t="shared" si="1"/>
      </c>
      <c r="Q21" s="2">
        <v>1585</v>
      </c>
    </row>
    <row r="22" spans="1:17" ht="12.75" customHeight="1">
      <c r="A22" s="6">
        <v>16</v>
      </c>
      <c r="B22" s="6">
        <v>57</v>
      </c>
      <c r="C22" s="16" t="s">
        <v>60</v>
      </c>
      <c r="D22" s="17">
        <v>1975</v>
      </c>
      <c r="E22" s="10" t="s">
        <v>14</v>
      </c>
      <c r="F22" s="10" t="s">
        <v>61</v>
      </c>
      <c r="G22" s="20" t="s">
        <v>592</v>
      </c>
      <c r="H22" s="9" t="str">
        <f t="shared" si="0"/>
        <v>М40</v>
      </c>
      <c r="I22" s="9">
        <v>1</v>
      </c>
      <c r="J22" s="9"/>
      <c r="L22" s="2">
        <f t="shared" si="1"/>
      </c>
      <c r="Q22" s="2">
        <v>1587</v>
      </c>
    </row>
    <row r="23" spans="1:17" ht="12.75" customHeight="1">
      <c r="A23" s="6">
        <v>17</v>
      </c>
      <c r="B23" s="6">
        <v>17</v>
      </c>
      <c r="C23" s="16" t="s">
        <v>106</v>
      </c>
      <c r="D23" s="17">
        <v>1991</v>
      </c>
      <c r="E23" s="10" t="s">
        <v>14</v>
      </c>
      <c r="F23" s="10" t="s">
        <v>25</v>
      </c>
      <c r="G23" s="20" t="s">
        <v>593</v>
      </c>
      <c r="H23" s="9" t="str">
        <f t="shared" si="0"/>
        <v>М18</v>
      </c>
      <c r="I23" s="9">
        <v>11</v>
      </c>
      <c r="J23" s="9"/>
      <c r="L23" s="2" t="str">
        <f t="shared" si="1"/>
        <v>М18</v>
      </c>
      <c r="Q23" s="2">
        <v>1591</v>
      </c>
    </row>
    <row r="24" spans="1:17" ht="12.75" customHeight="1">
      <c r="A24" s="6">
        <v>18</v>
      </c>
      <c r="B24" s="6">
        <v>28</v>
      </c>
      <c r="C24" s="16" t="s">
        <v>74</v>
      </c>
      <c r="D24" s="17">
        <v>1963</v>
      </c>
      <c r="E24" s="10"/>
      <c r="F24" s="10" t="s">
        <v>277</v>
      </c>
      <c r="G24" s="20" t="s">
        <v>595</v>
      </c>
      <c r="H24" s="9" t="str">
        <f t="shared" si="0"/>
        <v>М55</v>
      </c>
      <c r="I24" s="9">
        <v>3</v>
      </c>
      <c r="J24" s="9"/>
      <c r="L24" s="2">
        <f t="shared" si="1"/>
      </c>
      <c r="Q24" s="2">
        <v>1603</v>
      </c>
    </row>
    <row r="25" spans="1:17" ht="12.75" customHeight="1">
      <c r="A25" s="6">
        <v>19</v>
      </c>
      <c r="B25" s="6">
        <v>41</v>
      </c>
      <c r="C25" s="16" t="s">
        <v>93</v>
      </c>
      <c r="D25" s="17">
        <v>1983</v>
      </c>
      <c r="E25" s="10" t="s">
        <v>317</v>
      </c>
      <c r="F25" s="10" t="s">
        <v>49</v>
      </c>
      <c r="G25" s="20" t="s">
        <v>600</v>
      </c>
      <c r="H25" s="9" t="str">
        <f t="shared" si="0"/>
        <v>М18</v>
      </c>
      <c r="I25" s="9">
        <v>12</v>
      </c>
      <c r="J25" s="9"/>
      <c r="L25" s="2" t="str">
        <f t="shared" si="1"/>
        <v>М18</v>
      </c>
      <c r="Q25" s="2">
        <v>1618</v>
      </c>
    </row>
    <row r="26" spans="1:17" ht="12.75" customHeight="1">
      <c r="A26" s="6">
        <v>20</v>
      </c>
      <c r="B26" s="6">
        <v>7</v>
      </c>
      <c r="C26" s="16" t="s">
        <v>196</v>
      </c>
      <c r="D26" s="17">
        <v>1953</v>
      </c>
      <c r="E26" s="10" t="s">
        <v>197</v>
      </c>
      <c r="F26" s="10"/>
      <c r="G26" s="20" t="s">
        <v>602</v>
      </c>
      <c r="H26" s="9" t="str">
        <f t="shared" si="0"/>
        <v>М65</v>
      </c>
      <c r="I26" s="9">
        <v>1</v>
      </c>
      <c r="J26" s="9"/>
      <c r="L26" s="2">
        <f t="shared" si="1"/>
      </c>
      <c r="Q26" s="2">
        <v>1634</v>
      </c>
    </row>
    <row r="27" spans="1:17" ht="12.75" customHeight="1">
      <c r="A27" s="6">
        <v>21</v>
      </c>
      <c r="B27" s="6">
        <v>83</v>
      </c>
      <c r="C27" s="16" t="s">
        <v>432</v>
      </c>
      <c r="D27" s="17">
        <v>1992</v>
      </c>
      <c r="E27" s="10" t="s">
        <v>14</v>
      </c>
      <c r="F27" s="10"/>
      <c r="G27" s="20" t="s">
        <v>604</v>
      </c>
      <c r="H27" s="9" t="str">
        <f t="shared" si="0"/>
        <v>М18</v>
      </c>
      <c r="I27" s="9">
        <v>13</v>
      </c>
      <c r="J27" s="9"/>
      <c r="L27" s="2" t="str">
        <f t="shared" si="1"/>
        <v>М18</v>
      </c>
      <c r="Q27" s="2">
        <v>1648</v>
      </c>
    </row>
    <row r="28" spans="1:17" ht="12.75" customHeight="1">
      <c r="A28" s="6">
        <v>22</v>
      </c>
      <c r="B28" s="6">
        <v>51</v>
      </c>
      <c r="C28" s="16" t="s">
        <v>343</v>
      </c>
      <c r="D28" s="17">
        <v>1974</v>
      </c>
      <c r="E28" s="10" t="s">
        <v>14</v>
      </c>
      <c r="F28" s="10"/>
      <c r="G28" s="20" t="s">
        <v>605</v>
      </c>
      <c r="H28" s="9" t="str">
        <f t="shared" si="0"/>
        <v>М40</v>
      </c>
      <c r="I28" s="9">
        <v>2</v>
      </c>
      <c r="J28" s="9"/>
      <c r="L28" s="2">
        <f t="shared" si="1"/>
      </c>
      <c r="Q28" s="2">
        <v>1657</v>
      </c>
    </row>
    <row r="29" spans="1:17" ht="12.75" customHeight="1">
      <c r="A29" s="6">
        <v>23</v>
      </c>
      <c r="B29" s="6">
        <v>30</v>
      </c>
      <c r="C29" s="16" t="s">
        <v>315</v>
      </c>
      <c r="D29" s="17">
        <v>1982</v>
      </c>
      <c r="E29" s="10" t="s">
        <v>14</v>
      </c>
      <c r="F29" s="18"/>
      <c r="G29" s="20" t="s">
        <v>172</v>
      </c>
      <c r="H29" s="9" t="str">
        <f t="shared" si="0"/>
        <v>М18</v>
      </c>
      <c r="I29" s="9">
        <v>14</v>
      </c>
      <c r="J29" s="9"/>
      <c r="L29" s="2" t="str">
        <f t="shared" si="1"/>
        <v>М18</v>
      </c>
      <c r="Q29" s="2">
        <v>1666</v>
      </c>
    </row>
    <row r="30" spans="1:17" ht="12.75" customHeight="1">
      <c r="A30" s="6">
        <v>24</v>
      </c>
      <c r="B30" s="6">
        <v>9</v>
      </c>
      <c r="C30" s="16" t="s">
        <v>199</v>
      </c>
      <c r="D30" s="17">
        <v>1979</v>
      </c>
      <c r="E30" s="10" t="s">
        <v>14</v>
      </c>
      <c r="F30" s="10" t="s">
        <v>23</v>
      </c>
      <c r="G30" s="20" t="s">
        <v>173</v>
      </c>
      <c r="H30" s="9" t="str">
        <f t="shared" si="0"/>
        <v>М18</v>
      </c>
      <c r="I30" s="9">
        <v>15</v>
      </c>
      <c r="J30" s="9"/>
      <c r="L30" s="2" t="str">
        <f t="shared" si="1"/>
        <v>М18</v>
      </c>
      <c r="Q30" s="2">
        <v>1678</v>
      </c>
    </row>
    <row r="31" spans="1:17" ht="12.75" customHeight="1">
      <c r="A31" s="6">
        <v>25</v>
      </c>
      <c r="B31" s="6">
        <v>18</v>
      </c>
      <c r="C31" s="16" t="s">
        <v>697</v>
      </c>
      <c r="D31" s="17">
        <v>1951</v>
      </c>
      <c r="E31" s="10" t="s">
        <v>262</v>
      </c>
      <c r="F31" s="10" t="s">
        <v>262</v>
      </c>
      <c r="G31" s="20" t="s">
        <v>607</v>
      </c>
      <c r="H31" s="9" t="str">
        <f t="shared" si="0"/>
        <v>М65</v>
      </c>
      <c r="I31" s="9">
        <v>2</v>
      </c>
      <c r="J31" s="9"/>
      <c r="L31" s="2">
        <f t="shared" si="1"/>
      </c>
      <c r="Q31" s="2">
        <v>1682</v>
      </c>
    </row>
    <row r="32" spans="1:17" ht="12.75" customHeight="1">
      <c r="A32" s="6">
        <v>26</v>
      </c>
      <c r="B32" s="6">
        <v>43</v>
      </c>
      <c r="C32" s="16" t="s">
        <v>34</v>
      </c>
      <c r="D32" s="17">
        <v>1956</v>
      </c>
      <c r="E32" s="10" t="s">
        <v>32</v>
      </c>
      <c r="F32" s="10" t="s">
        <v>49</v>
      </c>
      <c r="G32" s="20" t="s">
        <v>608</v>
      </c>
      <c r="H32" s="9" t="str">
        <f t="shared" si="0"/>
        <v>М60</v>
      </c>
      <c r="I32" s="9">
        <v>2</v>
      </c>
      <c r="J32" s="9"/>
      <c r="L32" s="2">
        <f t="shared" si="1"/>
      </c>
      <c r="Q32" s="2">
        <v>1684</v>
      </c>
    </row>
    <row r="33" spans="1:17" ht="12.75" customHeight="1">
      <c r="A33" s="6">
        <v>27</v>
      </c>
      <c r="B33" s="6">
        <v>22</v>
      </c>
      <c r="C33" s="16" t="s">
        <v>274</v>
      </c>
      <c r="D33" s="17">
        <v>1956</v>
      </c>
      <c r="E33" s="10" t="s">
        <v>14</v>
      </c>
      <c r="F33" s="10" t="s">
        <v>23</v>
      </c>
      <c r="G33" s="20" t="s">
        <v>609</v>
      </c>
      <c r="H33" s="9" t="str">
        <f t="shared" si="0"/>
        <v>М60</v>
      </c>
      <c r="I33" s="9">
        <v>3</v>
      </c>
      <c r="J33" s="9"/>
      <c r="L33" s="2">
        <f t="shared" si="1"/>
      </c>
      <c r="Q33" s="2">
        <v>1685</v>
      </c>
    </row>
    <row r="34" spans="1:17" ht="12.75" customHeight="1">
      <c r="A34" s="6">
        <v>28</v>
      </c>
      <c r="B34" s="6">
        <v>21</v>
      </c>
      <c r="C34" s="16" t="s">
        <v>273</v>
      </c>
      <c r="D34" s="17">
        <v>1955</v>
      </c>
      <c r="E34" s="10" t="s">
        <v>14</v>
      </c>
      <c r="F34" s="10" t="s">
        <v>23</v>
      </c>
      <c r="G34" s="20" t="s">
        <v>610</v>
      </c>
      <c r="H34" s="9" t="str">
        <f t="shared" si="0"/>
        <v>М60</v>
      </c>
      <c r="I34" s="9">
        <v>4</v>
      </c>
      <c r="J34" s="9"/>
      <c r="L34" s="2">
        <f t="shared" si="1"/>
      </c>
      <c r="Q34" s="2">
        <v>1687</v>
      </c>
    </row>
    <row r="35" spans="1:17" ht="12.75" customHeight="1">
      <c r="A35" s="6">
        <v>29</v>
      </c>
      <c r="B35" s="6">
        <v>50</v>
      </c>
      <c r="C35" s="16" t="s">
        <v>707</v>
      </c>
      <c r="D35" s="17">
        <v>1988</v>
      </c>
      <c r="E35" s="10" t="s">
        <v>14</v>
      </c>
      <c r="F35" s="10"/>
      <c r="G35" s="20" t="s">
        <v>708</v>
      </c>
      <c r="H35" s="9" t="str">
        <f t="shared" si="0"/>
        <v>М18</v>
      </c>
      <c r="I35" s="9">
        <v>16</v>
      </c>
      <c r="J35" s="9"/>
      <c r="L35" s="2" t="str">
        <f t="shared" si="1"/>
        <v>М18</v>
      </c>
      <c r="Q35" s="2">
        <v>1710</v>
      </c>
    </row>
    <row r="36" spans="1:17" ht="12.75" customHeight="1">
      <c r="A36" s="6">
        <v>30</v>
      </c>
      <c r="B36" s="6">
        <v>75</v>
      </c>
      <c r="C36" s="16" t="s">
        <v>451</v>
      </c>
      <c r="D36" s="17">
        <v>1983</v>
      </c>
      <c r="E36" s="10" t="s">
        <v>14</v>
      </c>
      <c r="F36" s="10" t="s">
        <v>88</v>
      </c>
      <c r="G36" s="20" t="s">
        <v>612</v>
      </c>
      <c r="H36" s="9" t="str">
        <f t="shared" si="0"/>
        <v>М18</v>
      </c>
      <c r="I36" s="9">
        <v>17</v>
      </c>
      <c r="J36" s="9"/>
      <c r="L36" s="2" t="str">
        <f t="shared" si="1"/>
        <v>М18</v>
      </c>
      <c r="Q36" s="2">
        <v>1733</v>
      </c>
    </row>
    <row r="37" spans="1:17" ht="12.75" customHeight="1">
      <c r="A37" s="6">
        <v>31</v>
      </c>
      <c r="B37" s="6">
        <v>24</v>
      </c>
      <c r="C37" s="16" t="s">
        <v>81</v>
      </c>
      <c r="D37" s="17">
        <v>1957</v>
      </c>
      <c r="E37" s="10" t="s">
        <v>14</v>
      </c>
      <c r="F37" s="10" t="s">
        <v>23</v>
      </c>
      <c r="G37" s="20" t="s">
        <v>613</v>
      </c>
      <c r="H37" s="9" t="str">
        <f t="shared" si="0"/>
        <v>М60</v>
      </c>
      <c r="I37" s="9">
        <v>5</v>
      </c>
      <c r="J37" s="9"/>
      <c r="L37" s="2">
        <f t="shared" si="1"/>
      </c>
      <c r="Q37" s="2">
        <v>1736</v>
      </c>
    </row>
    <row r="38" spans="1:17" ht="12.75" customHeight="1">
      <c r="A38" s="6">
        <v>32</v>
      </c>
      <c r="B38" s="6">
        <v>79</v>
      </c>
      <c r="C38" s="16" t="s">
        <v>455</v>
      </c>
      <c r="D38" s="17">
        <v>1967</v>
      </c>
      <c r="E38" s="10" t="s">
        <v>14</v>
      </c>
      <c r="F38" s="10" t="s">
        <v>23</v>
      </c>
      <c r="G38" s="20" t="s">
        <v>615</v>
      </c>
      <c r="H38" s="9" t="str">
        <f t="shared" si="0"/>
        <v>М50</v>
      </c>
      <c r="I38" s="9">
        <v>3</v>
      </c>
      <c r="J38" s="9"/>
      <c r="L38" s="2">
        <f t="shared" si="1"/>
      </c>
      <c r="Q38" s="2">
        <v>1754</v>
      </c>
    </row>
    <row r="39" spans="1:17" ht="12.75" customHeight="1">
      <c r="A39" s="6">
        <v>33</v>
      </c>
      <c r="B39" s="6">
        <v>8</v>
      </c>
      <c r="C39" s="16" t="s">
        <v>198</v>
      </c>
      <c r="D39" s="17">
        <v>1954</v>
      </c>
      <c r="E39" s="10" t="s">
        <v>14</v>
      </c>
      <c r="F39" s="10"/>
      <c r="G39" s="20" t="s">
        <v>616</v>
      </c>
      <c r="H39" s="9" t="str">
        <f aca="true" t="shared" si="2" ref="H39:H70">IF(AND(D39&gt;=1949,D39&lt;=1953),"М65",IF(AND(D39&gt;=1954,D39&lt;=1958),"М60",IF(AND(D39&gt;=1959,D39&lt;=1963),"М55",IF(AND(D39&gt;=1964,D39&lt;=1968),"М50",IF(AND(D39&gt;=1969,D39&lt;=1973),"М45",IF(AND(D39&gt;=1974,D39&lt;=1978),"М40",L39))))))</f>
        <v>М60</v>
      </c>
      <c r="I39" s="9">
        <v>6</v>
      </c>
      <c r="J39" s="9"/>
      <c r="L39" s="2">
        <f aca="true" t="shared" si="3" ref="L39:L70">IF(AND(D39&gt;=1979,D39&lt;=2000),"М18","")</f>
      </c>
      <c r="Q39" s="2">
        <v>1757</v>
      </c>
    </row>
    <row r="40" spans="1:17" ht="12.75" customHeight="1">
      <c r="A40" s="6">
        <v>34</v>
      </c>
      <c r="B40" s="6">
        <v>31</v>
      </c>
      <c r="C40" s="16" t="s">
        <v>316</v>
      </c>
      <c r="D40" s="17">
        <v>1981</v>
      </c>
      <c r="E40" s="10" t="s">
        <v>14</v>
      </c>
      <c r="F40" s="10" t="s">
        <v>63</v>
      </c>
      <c r="G40" s="20" t="s">
        <v>617</v>
      </c>
      <c r="H40" s="9" t="str">
        <f t="shared" si="2"/>
        <v>М18</v>
      </c>
      <c r="I40" s="9">
        <v>18</v>
      </c>
      <c r="J40" s="9"/>
      <c r="L40" s="2" t="str">
        <f t="shared" si="3"/>
        <v>М18</v>
      </c>
      <c r="Q40" s="2">
        <v>1758</v>
      </c>
    </row>
    <row r="41" spans="1:17" ht="12.75" customHeight="1">
      <c r="A41" s="6">
        <v>35</v>
      </c>
      <c r="B41" s="6">
        <v>35</v>
      </c>
      <c r="C41" s="16" t="s">
        <v>319</v>
      </c>
      <c r="D41" s="17">
        <v>1961</v>
      </c>
      <c r="E41" s="10" t="s">
        <v>14</v>
      </c>
      <c r="F41" s="10" t="s">
        <v>23</v>
      </c>
      <c r="G41" s="20" t="s">
        <v>619</v>
      </c>
      <c r="H41" s="9" t="str">
        <f t="shared" si="2"/>
        <v>М55</v>
      </c>
      <c r="I41" s="9">
        <v>4</v>
      </c>
      <c r="J41" s="9"/>
      <c r="L41" s="2">
        <f t="shared" si="3"/>
      </c>
      <c r="Q41" s="2">
        <v>1773</v>
      </c>
    </row>
    <row r="42" spans="1:17" ht="12.75" customHeight="1">
      <c r="A42" s="6">
        <v>36</v>
      </c>
      <c r="B42" s="6">
        <v>20</v>
      </c>
      <c r="C42" s="16" t="s">
        <v>272</v>
      </c>
      <c r="D42" s="17">
        <v>1973</v>
      </c>
      <c r="E42" s="10" t="s">
        <v>14</v>
      </c>
      <c r="F42" s="10" t="s">
        <v>23</v>
      </c>
      <c r="G42" s="20" t="s">
        <v>622</v>
      </c>
      <c r="H42" s="9" t="str">
        <f t="shared" si="2"/>
        <v>М45</v>
      </c>
      <c r="I42" s="9">
        <v>1</v>
      </c>
      <c r="J42" s="9"/>
      <c r="L42" s="2">
        <f t="shared" si="3"/>
      </c>
      <c r="Q42" s="2">
        <v>1787</v>
      </c>
    </row>
    <row r="43" spans="1:17" ht="12.75" customHeight="1">
      <c r="A43" s="6">
        <v>37</v>
      </c>
      <c r="B43" s="6">
        <v>47</v>
      </c>
      <c r="C43" s="16" t="s">
        <v>336</v>
      </c>
      <c r="D43" s="17">
        <v>1955</v>
      </c>
      <c r="E43" s="10" t="s">
        <v>14</v>
      </c>
      <c r="F43" s="10"/>
      <c r="G43" s="20" t="s">
        <v>625</v>
      </c>
      <c r="H43" s="9" t="str">
        <f t="shared" si="2"/>
        <v>М60</v>
      </c>
      <c r="I43" s="9">
        <v>7</v>
      </c>
      <c r="J43" s="9"/>
      <c r="L43" s="2">
        <f t="shared" si="3"/>
      </c>
      <c r="Q43" s="2">
        <v>1798</v>
      </c>
    </row>
    <row r="44" spans="1:17" ht="12.75" customHeight="1">
      <c r="A44" s="6">
        <v>38</v>
      </c>
      <c r="B44" s="6">
        <v>42</v>
      </c>
      <c r="C44" s="16" t="s">
        <v>86</v>
      </c>
      <c r="D44" s="17">
        <v>1982</v>
      </c>
      <c r="E44" s="10" t="s">
        <v>14</v>
      </c>
      <c r="F44" s="10" t="s">
        <v>22</v>
      </c>
      <c r="G44" s="20" t="s">
        <v>626</v>
      </c>
      <c r="H44" s="9" t="str">
        <f t="shared" si="2"/>
        <v>М18</v>
      </c>
      <c r="I44" s="9">
        <v>19</v>
      </c>
      <c r="J44" s="9"/>
      <c r="L44" s="2" t="str">
        <f t="shared" si="3"/>
        <v>М18</v>
      </c>
      <c r="Q44" s="2">
        <v>1800</v>
      </c>
    </row>
    <row r="45" spans="1:17" ht="12.75" customHeight="1">
      <c r="A45" s="6">
        <v>39</v>
      </c>
      <c r="B45" s="6">
        <v>3</v>
      </c>
      <c r="C45" s="16" t="s">
        <v>191</v>
      </c>
      <c r="D45" s="17">
        <v>1951</v>
      </c>
      <c r="E45" s="10" t="s">
        <v>14</v>
      </c>
      <c r="F45" s="10" t="s">
        <v>192</v>
      </c>
      <c r="G45" s="20" t="s">
        <v>631</v>
      </c>
      <c r="H45" s="9" t="str">
        <f t="shared" si="2"/>
        <v>М65</v>
      </c>
      <c r="I45" s="9">
        <v>3</v>
      </c>
      <c r="J45" s="9"/>
      <c r="L45" s="2">
        <f t="shared" si="3"/>
      </c>
      <c r="Q45" s="2">
        <v>1805</v>
      </c>
    </row>
    <row r="46" spans="1:17" ht="12.75" customHeight="1">
      <c r="A46" s="6">
        <v>40</v>
      </c>
      <c r="B46" s="6">
        <v>58</v>
      </c>
      <c r="C46" s="16" t="s">
        <v>350</v>
      </c>
      <c r="D46" s="17">
        <v>1954</v>
      </c>
      <c r="E46" s="10" t="s">
        <v>351</v>
      </c>
      <c r="F46" s="10" t="s">
        <v>352</v>
      </c>
      <c r="G46" s="20" t="s">
        <v>634</v>
      </c>
      <c r="H46" s="9" t="str">
        <f t="shared" si="2"/>
        <v>М60</v>
      </c>
      <c r="I46" s="9">
        <v>8</v>
      </c>
      <c r="J46" s="9"/>
      <c r="L46" s="2">
        <f t="shared" si="3"/>
      </c>
      <c r="Q46" s="2">
        <v>1844</v>
      </c>
    </row>
    <row r="47" spans="1:17" ht="12.75" customHeight="1">
      <c r="A47" s="6">
        <v>41</v>
      </c>
      <c r="B47" s="6">
        <v>25</v>
      </c>
      <c r="C47" s="16" t="s">
        <v>275</v>
      </c>
      <c r="D47" s="17">
        <v>1993</v>
      </c>
      <c r="E47" s="10" t="s">
        <v>14</v>
      </c>
      <c r="F47" s="10" t="s">
        <v>25</v>
      </c>
      <c r="G47" s="20" t="s">
        <v>636</v>
      </c>
      <c r="H47" s="9" t="str">
        <f t="shared" si="2"/>
        <v>М18</v>
      </c>
      <c r="I47" s="9">
        <v>20</v>
      </c>
      <c r="J47" s="9"/>
      <c r="L47" s="2" t="str">
        <f t="shared" si="3"/>
        <v>М18</v>
      </c>
      <c r="Q47" s="2">
        <v>1847</v>
      </c>
    </row>
    <row r="48" spans="1:17" ht="12.75" customHeight="1">
      <c r="A48" s="6">
        <v>42</v>
      </c>
      <c r="B48" s="6">
        <v>84</v>
      </c>
      <c r="C48" s="16" t="s">
        <v>431</v>
      </c>
      <c r="D48" s="17">
        <v>1983</v>
      </c>
      <c r="E48" s="10"/>
      <c r="F48" s="10"/>
      <c r="G48" s="20" t="s">
        <v>637</v>
      </c>
      <c r="H48" s="9" t="str">
        <f t="shared" si="2"/>
        <v>М18</v>
      </c>
      <c r="I48" s="9">
        <v>21</v>
      </c>
      <c r="J48" s="9"/>
      <c r="L48" s="2" t="str">
        <f t="shared" si="3"/>
        <v>М18</v>
      </c>
      <c r="Q48" s="2">
        <v>1849</v>
      </c>
    </row>
    <row r="49" spans="1:17" ht="12.75" customHeight="1">
      <c r="A49" s="6">
        <v>43</v>
      </c>
      <c r="B49" s="6">
        <v>29</v>
      </c>
      <c r="C49" s="16" t="s">
        <v>313</v>
      </c>
      <c r="D49" s="17">
        <v>1968</v>
      </c>
      <c r="E49" s="10" t="s">
        <v>14</v>
      </c>
      <c r="F49" s="10" t="s">
        <v>314</v>
      </c>
      <c r="G49" s="20" t="s">
        <v>638</v>
      </c>
      <c r="H49" s="9" t="str">
        <f t="shared" si="2"/>
        <v>М50</v>
      </c>
      <c r="I49" s="9">
        <v>4</v>
      </c>
      <c r="J49" s="9"/>
      <c r="L49" s="2">
        <f t="shared" si="3"/>
      </c>
      <c r="Q49" s="2">
        <v>1852</v>
      </c>
    </row>
    <row r="50" spans="1:17" ht="12.75" customHeight="1">
      <c r="A50" s="6">
        <v>44</v>
      </c>
      <c r="B50" s="6">
        <v>10</v>
      </c>
      <c r="C50" s="16" t="s">
        <v>200</v>
      </c>
      <c r="D50" s="17">
        <v>1969</v>
      </c>
      <c r="E50" s="10" t="s">
        <v>14</v>
      </c>
      <c r="F50" s="10" t="s">
        <v>23</v>
      </c>
      <c r="G50" s="20" t="s">
        <v>639</v>
      </c>
      <c r="H50" s="9" t="str">
        <f t="shared" si="2"/>
        <v>М45</v>
      </c>
      <c r="I50" s="9">
        <v>2</v>
      </c>
      <c r="J50" s="9"/>
      <c r="L50" s="2">
        <f t="shared" si="3"/>
      </c>
      <c r="Q50" s="2">
        <v>1857</v>
      </c>
    </row>
    <row r="51" spans="1:17" ht="12.75" customHeight="1">
      <c r="A51" s="6">
        <v>45</v>
      </c>
      <c r="B51" s="6">
        <v>13</v>
      </c>
      <c r="C51" s="16" t="s">
        <v>62</v>
      </c>
      <c r="D51" s="17">
        <v>1949</v>
      </c>
      <c r="E51" s="10" t="s">
        <v>14</v>
      </c>
      <c r="F51" s="10" t="s">
        <v>29</v>
      </c>
      <c r="G51" s="20" t="s">
        <v>640</v>
      </c>
      <c r="H51" s="9" t="str">
        <f t="shared" si="2"/>
        <v>М65</v>
      </c>
      <c r="I51" s="9">
        <v>4</v>
      </c>
      <c r="J51" s="9"/>
      <c r="L51" s="2">
        <f t="shared" si="3"/>
      </c>
      <c r="Q51" s="2">
        <v>1859</v>
      </c>
    </row>
    <row r="52" spans="1:17" ht="12.75" customHeight="1">
      <c r="A52" s="6">
        <v>46</v>
      </c>
      <c r="B52" s="6">
        <v>62</v>
      </c>
      <c r="C52" s="16" t="s">
        <v>437</v>
      </c>
      <c r="D52" s="17">
        <v>1991</v>
      </c>
      <c r="E52" s="10" t="s">
        <v>14</v>
      </c>
      <c r="F52" s="10" t="s">
        <v>25</v>
      </c>
      <c r="G52" s="20" t="s">
        <v>641</v>
      </c>
      <c r="H52" s="9" t="str">
        <f t="shared" si="2"/>
        <v>М18</v>
      </c>
      <c r="I52" s="9">
        <v>22</v>
      </c>
      <c r="J52" s="9"/>
      <c r="L52" s="2" t="str">
        <f t="shared" si="3"/>
        <v>М18</v>
      </c>
      <c r="Q52" s="2">
        <v>1862</v>
      </c>
    </row>
    <row r="53" spans="1:17" ht="12.75" customHeight="1">
      <c r="A53" s="6">
        <v>47</v>
      </c>
      <c r="B53" s="6">
        <v>74</v>
      </c>
      <c r="C53" s="16" t="s">
        <v>40</v>
      </c>
      <c r="D53" s="17">
        <v>1959</v>
      </c>
      <c r="E53" s="10" t="s">
        <v>14</v>
      </c>
      <c r="F53" s="10" t="s">
        <v>25</v>
      </c>
      <c r="G53" s="20" t="s">
        <v>643</v>
      </c>
      <c r="H53" s="9" t="str">
        <f t="shared" si="2"/>
        <v>М55</v>
      </c>
      <c r="I53" s="9">
        <v>5</v>
      </c>
      <c r="J53" s="9"/>
      <c r="L53" s="2">
        <f t="shared" si="3"/>
      </c>
      <c r="Q53" s="2">
        <v>1871</v>
      </c>
    </row>
    <row r="54" spans="1:17" ht="12.75" customHeight="1">
      <c r="A54" s="6">
        <v>48</v>
      </c>
      <c r="B54" s="6">
        <v>5</v>
      </c>
      <c r="C54" s="16" t="s">
        <v>82</v>
      </c>
      <c r="D54" s="17">
        <v>1956</v>
      </c>
      <c r="E54" s="10" t="s">
        <v>14</v>
      </c>
      <c r="F54" s="10" t="s">
        <v>25</v>
      </c>
      <c r="G54" s="20" t="s">
        <v>178</v>
      </c>
      <c r="H54" s="9" t="str">
        <f t="shared" si="2"/>
        <v>М60</v>
      </c>
      <c r="I54" s="9">
        <v>9</v>
      </c>
      <c r="J54" s="9"/>
      <c r="L54" s="2">
        <f t="shared" si="3"/>
      </c>
      <c r="Q54" s="2">
        <v>1890</v>
      </c>
    </row>
    <row r="55" spans="1:17" ht="12.75" customHeight="1">
      <c r="A55" s="6">
        <v>49</v>
      </c>
      <c r="B55" s="6">
        <v>81</v>
      </c>
      <c r="C55" s="16" t="s">
        <v>104</v>
      </c>
      <c r="D55" s="17">
        <v>1979</v>
      </c>
      <c r="E55" s="10" t="s">
        <v>14</v>
      </c>
      <c r="F55" s="10"/>
      <c r="G55" s="20" t="s">
        <v>645</v>
      </c>
      <c r="H55" s="9" t="str">
        <f t="shared" si="2"/>
        <v>М18</v>
      </c>
      <c r="I55" s="9">
        <v>23</v>
      </c>
      <c r="J55" s="9"/>
      <c r="L55" s="2" t="str">
        <f t="shared" si="3"/>
        <v>М18</v>
      </c>
      <c r="Q55" s="2">
        <v>1897</v>
      </c>
    </row>
    <row r="56" spans="1:17" ht="12.75" customHeight="1">
      <c r="A56" s="6">
        <v>50</v>
      </c>
      <c r="B56" s="6">
        <v>46</v>
      </c>
      <c r="C56" s="16" t="s">
        <v>335</v>
      </c>
      <c r="D56" s="17">
        <v>1955</v>
      </c>
      <c r="E56" s="10" t="s">
        <v>14</v>
      </c>
      <c r="F56" s="10"/>
      <c r="G56" s="20" t="s">
        <v>646</v>
      </c>
      <c r="H56" s="9" t="str">
        <f t="shared" si="2"/>
        <v>М60</v>
      </c>
      <c r="I56" s="9">
        <v>10</v>
      </c>
      <c r="J56" s="9"/>
      <c r="L56" s="2">
        <f t="shared" si="3"/>
      </c>
      <c r="Q56" s="2">
        <v>1900</v>
      </c>
    </row>
    <row r="57" spans="1:17" ht="12.75" customHeight="1">
      <c r="A57" s="6">
        <v>51</v>
      </c>
      <c r="B57" s="6">
        <v>82</v>
      </c>
      <c r="C57" s="16" t="s">
        <v>111</v>
      </c>
      <c r="D57" s="17">
        <v>1979</v>
      </c>
      <c r="E57" s="10" t="s">
        <v>14</v>
      </c>
      <c r="F57" s="10" t="s">
        <v>112</v>
      </c>
      <c r="G57" s="20" t="s">
        <v>175</v>
      </c>
      <c r="H57" s="9" t="str">
        <f t="shared" si="2"/>
        <v>М18</v>
      </c>
      <c r="I57" s="9">
        <v>24</v>
      </c>
      <c r="J57" s="9"/>
      <c r="L57" s="2" t="str">
        <f t="shared" si="3"/>
        <v>М18</v>
      </c>
      <c r="Q57" s="2">
        <v>1905</v>
      </c>
    </row>
    <row r="58" spans="1:17" ht="12.75" customHeight="1">
      <c r="A58" s="6">
        <v>52</v>
      </c>
      <c r="B58" s="6">
        <v>80</v>
      </c>
      <c r="C58" s="16" t="s">
        <v>456</v>
      </c>
      <c r="D58" s="17">
        <v>1982</v>
      </c>
      <c r="E58" s="10" t="s">
        <v>14</v>
      </c>
      <c r="F58" s="10"/>
      <c r="G58" s="20" t="s">
        <v>179</v>
      </c>
      <c r="H58" s="9" t="str">
        <f t="shared" si="2"/>
        <v>М18</v>
      </c>
      <c r="I58" s="9">
        <v>25</v>
      </c>
      <c r="J58" s="9"/>
      <c r="L58" s="2" t="str">
        <f t="shared" si="3"/>
        <v>М18</v>
      </c>
      <c r="Q58" s="2">
        <v>1909</v>
      </c>
    </row>
    <row r="59" spans="1:17" ht="12.75" customHeight="1">
      <c r="A59" s="6">
        <v>53</v>
      </c>
      <c r="B59" s="6">
        <v>44</v>
      </c>
      <c r="C59" s="16" t="s">
        <v>33</v>
      </c>
      <c r="D59" s="17">
        <v>1957</v>
      </c>
      <c r="E59" s="10" t="s">
        <v>14</v>
      </c>
      <c r="F59" s="10" t="s">
        <v>25</v>
      </c>
      <c r="G59" s="20" t="s">
        <v>647</v>
      </c>
      <c r="H59" s="9" t="str">
        <f t="shared" si="2"/>
        <v>М60</v>
      </c>
      <c r="I59" s="9">
        <v>11</v>
      </c>
      <c r="J59" s="9"/>
      <c r="L59" s="2">
        <f t="shared" si="3"/>
      </c>
      <c r="Q59" s="2">
        <v>1912</v>
      </c>
    </row>
    <row r="60" spans="1:17" ht="12.75" customHeight="1">
      <c r="A60" s="6">
        <v>54</v>
      </c>
      <c r="B60" s="6">
        <v>67</v>
      </c>
      <c r="C60" s="16" t="s">
        <v>443</v>
      </c>
      <c r="D60" s="17">
        <v>1981</v>
      </c>
      <c r="E60" s="10" t="s">
        <v>14</v>
      </c>
      <c r="F60" s="10"/>
      <c r="G60" s="20" t="s">
        <v>648</v>
      </c>
      <c r="H60" s="9" t="str">
        <f t="shared" si="2"/>
        <v>М18</v>
      </c>
      <c r="I60" s="9">
        <v>26</v>
      </c>
      <c r="J60" s="9"/>
      <c r="L60" s="2" t="str">
        <f t="shared" si="3"/>
        <v>М18</v>
      </c>
      <c r="Q60" s="2">
        <v>1929</v>
      </c>
    </row>
    <row r="61" spans="1:17" ht="12.75" customHeight="1">
      <c r="A61" s="6">
        <v>55</v>
      </c>
      <c r="B61" s="6">
        <v>54</v>
      </c>
      <c r="C61" s="16" t="s">
        <v>110</v>
      </c>
      <c r="D61" s="17">
        <v>1972</v>
      </c>
      <c r="E61" s="10" t="s">
        <v>14</v>
      </c>
      <c r="F61" s="10"/>
      <c r="G61" s="20" t="s">
        <v>650</v>
      </c>
      <c r="H61" s="9" t="str">
        <f t="shared" si="2"/>
        <v>М45</v>
      </c>
      <c r="I61" s="9">
        <v>3</v>
      </c>
      <c r="J61" s="9"/>
      <c r="L61" s="2">
        <f t="shared" si="3"/>
      </c>
      <c r="Q61" s="2">
        <v>1946</v>
      </c>
    </row>
    <row r="62" spans="1:17" ht="12.75" customHeight="1">
      <c r="A62" s="6">
        <v>56</v>
      </c>
      <c r="B62" s="6">
        <v>36</v>
      </c>
      <c r="C62" s="16" t="s">
        <v>320</v>
      </c>
      <c r="D62" s="17">
        <v>2000</v>
      </c>
      <c r="E62" s="10" t="s">
        <v>14</v>
      </c>
      <c r="F62" s="10" t="s">
        <v>73</v>
      </c>
      <c r="G62" s="20" t="s">
        <v>176</v>
      </c>
      <c r="H62" s="9" t="str">
        <f t="shared" si="2"/>
        <v>М18</v>
      </c>
      <c r="I62" s="9">
        <v>27</v>
      </c>
      <c r="J62" s="9"/>
      <c r="L62" s="2" t="str">
        <f t="shared" si="3"/>
        <v>М18</v>
      </c>
      <c r="Q62" s="2">
        <v>1947</v>
      </c>
    </row>
    <row r="63" spans="1:17" ht="12.75" customHeight="1">
      <c r="A63" s="6">
        <v>57</v>
      </c>
      <c r="B63" s="6">
        <v>14</v>
      </c>
      <c r="C63" s="16" t="s">
        <v>204</v>
      </c>
      <c r="D63" s="17">
        <v>1984</v>
      </c>
      <c r="E63" s="10" t="s">
        <v>14</v>
      </c>
      <c r="F63" s="10" t="s">
        <v>205</v>
      </c>
      <c r="G63" s="20" t="s">
        <v>651</v>
      </c>
      <c r="H63" s="9" t="str">
        <f t="shared" si="2"/>
        <v>М18</v>
      </c>
      <c r="I63" s="9">
        <v>28</v>
      </c>
      <c r="J63" s="9"/>
      <c r="L63" s="2" t="str">
        <f t="shared" si="3"/>
        <v>М18</v>
      </c>
      <c r="Q63" s="2">
        <v>1953</v>
      </c>
    </row>
    <row r="64" spans="1:17" ht="12.75" customHeight="1">
      <c r="A64" s="6">
        <v>58</v>
      </c>
      <c r="B64" s="6">
        <v>27</v>
      </c>
      <c r="C64" s="16" t="s">
        <v>276</v>
      </c>
      <c r="D64" s="17">
        <v>1975</v>
      </c>
      <c r="E64" s="10" t="s">
        <v>14</v>
      </c>
      <c r="F64" s="10"/>
      <c r="G64" s="20" t="s">
        <v>171</v>
      </c>
      <c r="H64" s="9" t="str">
        <f t="shared" si="2"/>
        <v>М40</v>
      </c>
      <c r="I64" s="9">
        <v>3</v>
      </c>
      <c r="J64" s="9"/>
      <c r="L64" s="2">
        <f t="shared" si="3"/>
      </c>
      <c r="Q64" s="2">
        <v>1969</v>
      </c>
    </row>
    <row r="65" spans="1:17" ht="12.75" customHeight="1">
      <c r="A65" s="6">
        <v>59</v>
      </c>
      <c r="B65" s="6">
        <v>49</v>
      </c>
      <c r="C65" s="16" t="s">
        <v>342</v>
      </c>
      <c r="D65" s="17">
        <v>1972</v>
      </c>
      <c r="E65" s="10" t="s">
        <v>14</v>
      </c>
      <c r="F65" s="10"/>
      <c r="G65" s="20" t="s">
        <v>652</v>
      </c>
      <c r="H65" s="9" t="str">
        <f t="shared" si="2"/>
        <v>М45</v>
      </c>
      <c r="I65" s="9">
        <v>4</v>
      </c>
      <c r="J65" s="9"/>
      <c r="L65" s="2">
        <f t="shared" si="3"/>
      </c>
      <c r="Q65" s="2">
        <v>1973</v>
      </c>
    </row>
    <row r="66" spans="1:17" ht="12.75" customHeight="1">
      <c r="A66" s="6">
        <v>60</v>
      </c>
      <c r="B66" s="6">
        <v>56</v>
      </c>
      <c r="C66" s="16" t="s">
        <v>349</v>
      </c>
      <c r="D66" s="17">
        <v>1977</v>
      </c>
      <c r="E66" s="10" t="s">
        <v>14</v>
      </c>
      <c r="F66" s="10"/>
      <c r="G66" s="20" t="s">
        <v>653</v>
      </c>
      <c r="H66" s="9" t="str">
        <f t="shared" si="2"/>
        <v>М40</v>
      </c>
      <c r="I66" s="9">
        <v>4</v>
      </c>
      <c r="J66" s="9"/>
      <c r="L66" s="2">
        <f t="shared" si="3"/>
      </c>
      <c r="Q66" s="2">
        <v>1986</v>
      </c>
    </row>
    <row r="67" spans="1:17" ht="12.75" customHeight="1">
      <c r="A67" s="6">
        <v>61</v>
      </c>
      <c r="B67" s="6">
        <v>59</v>
      </c>
      <c r="C67" s="16" t="s">
        <v>433</v>
      </c>
      <c r="D67" s="17">
        <v>1986</v>
      </c>
      <c r="E67" s="10" t="s">
        <v>14</v>
      </c>
      <c r="F67" s="10" t="s">
        <v>434</v>
      </c>
      <c r="G67" s="20" t="s">
        <v>655</v>
      </c>
      <c r="H67" s="9" t="str">
        <f t="shared" si="2"/>
        <v>М18</v>
      </c>
      <c r="I67" s="9">
        <v>29</v>
      </c>
      <c r="J67" s="9"/>
      <c r="L67" s="2" t="str">
        <f t="shared" si="3"/>
        <v>М18</v>
      </c>
      <c r="Q67" s="2">
        <v>2007</v>
      </c>
    </row>
    <row r="68" spans="1:17" ht="12.75" customHeight="1">
      <c r="A68" s="6">
        <v>62</v>
      </c>
      <c r="B68" s="6">
        <v>16</v>
      </c>
      <c r="C68" s="16" t="s">
        <v>269</v>
      </c>
      <c r="D68" s="17">
        <v>1959</v>
      </c>
      <c r="E68" s="10" t="s">
        <v>14</v>
      </c>
      <c r="F68" s="10" t="s">
        <v>26</v>
      </c>
      <c r="G68" s="20" t="s">
        <v>656</v>
      </c>
      <c r="H68" s="9" t="str">
        <f t="shared" si="2"/>
        <v>М55</v>
      </c>
      <c r="I68" s="9">
        <v>6</v>
      </c>
      <c r="J68" s="9"/>
      <c r="L68" s="2">
        <f t="shared" si="3"/>
      </c>
      <c r="Q68" s="2">
        <v>2008</v>
      </c>
    </row>
    <row r="69" spans="1:17" ht="12.75" customHeight="1">
      <c r="A69" s="6">
        <v>63</v>
      </c>
      <c r="B69" s="6">
        <v>12</v>
      </c>
      <c r="C69" s="16" t="s">
        <v>202</v>
      </c>
      <c r="D69" s="17">
        <v>1959</v>
      </c>
      <c r="E69" s="10" t="s">
        <v>14</v>
      </c>
      <c r="F69" s="10" t="s">
        <v>203</v>
      </c>
      <c r="G69" s="20" t="s">
        <v>657</v>
      </c>
      <c r="H69" s="9" t="str">
        <f t="shared" si="2"/>
        <v>М55</v>
      </c>
      <c r="I69" s="9">
        <v>7</v>
      </c>
      <c r="J69" s="9"/>
      <c r="L69" s="2">
        <f t="shared" si="3"/>
      </c>
      <c r="Q69" s="2">
        <v>2014</v>
      </c>
    </row>
    <row r="70" spans="1:17" ht="12.75" customHeight="1">
      <c r="A70" s="6">
        <v>64</v>
      </c>
      <c r="B70" s="6">
        <v>64</v>
      </c>
      <c r="C70" s="16" t="s">
        <v>105</v>
      </c>
      <c r="D70" s="17">
        <v>1974</v>
      </c>
      <c r="E70" s="10"/>
      <c r="F70" s="10" t="s">
        <v>88</v>
      </c>
      <c r="G70" s="20" t="s">
        <v>658</v>
      </c>
      <c r="H70" s="9" t="str">
        <f t="shared" si="2"/>
        <v>М40</v>
      </c>
      <c r="I70" s="9">
        <v>5</v>
      </c>
      <c r="J70" s="9"/>
      <c r="L70" s="2">
        <f t="shared" si="3"/>
      </c>
      <c r="Q70" s="2">
        <v>2022</v>
      </c>
    </row>
    <row r="71" spans="1:17" ht="12.75" customHeight="1">
      <c r="A71" s="6">
        <v>65</v>
      </c>
      <c r="B71" s="6">
        <v>48</v>
      </c>
      <c r="C71" s="16" t="s">
        <v>337</v>
      </c>
      <c r="D71" s="17">
        <v>2000</v>
      </c>
      <c r="E71" s="10" t="s">
        <v>14</v>
      </c>
      <c r="F71" s="10" t="s">
        <v>338</v>
      </c>
      <c r="G71" s="20" t="s">
        <v>702</v>
      </c>
      <c r="H71" s="9" t="str">
        <f aca="true" t="shared" si="4" ref="H71:H90">IF(AND(D71&gt;=1949,D71&lt;=1953),"М65",IF(AND(D71&gt;=1954,D71&lt;=1958),"М60",IF(AND(D71&gt;=1959,D71&lt;=1963),"М55",IF(AND(D71&gt;=1964,D71&lt;=1968),"М50",IF(AND(D71&gt;=1969,D71&lt;=1973),"М45",IF(AND(D71&gt;=1974,D71&lt;=1978),"М40",L71))))))</f>
        <v>М18</v>
      </c>
      <c r="I71" s="9">
        <v>30</v>
      </c>
      <c r="J71" s="9"/>
      <c r="L71" s="2" t="str">
        <f aca="true" t="shared" si="5" ref="L71:L90">IF(AND(D71&gt;=1979,D71&lt;=2000),"М18","")</f>
        <v>М18</v>
      </c>
      <c r="Q71" s="2">
        <v>2029</v>
      </c>
    </row>
    <row r="72" spans="1:17" ht="12.75" customHeight="1">
      <c r="A72" s="6">
        <v>66</v>
      </c>
      <c r="B72" s="6">
        <v>76</v>
      </c>
      <c r="C72" s="16" t="s">
        <v>452</v>
      </c>
      <c r="D72" s="17">
        <v>1960</v>
      </c>
      <c r="E72" s="10" t="s">
        <v>14</v>
      </c>
      <c r="F72" s="10" t="s">
        <v>400</v>
      </c>
      <c r="G72" s="20" t="s">
        <v>663</v>
      </c>
      <c r="H72" s="9" t="str">
        <f t="shared" si="4"/>
        <v>М55</v>
      </c>
      <c r="I72" s="9">
        <v>8</v>
      </c>
      <c r="J72" s="9"/>
      <c r="L72" s="2">
        <f t="shared" si="5"/>
      </c>
      <c r="Q72" s="2">
        <v>2051</v>
      </c>
    </row>
    <row r="73" spans="1:17" ht="12.75" customHeight="1">
      <c r="A73" s="6">
        <v>67</v>
      </c>
      <c r="B73" s="6">
        <v>77</v>
      </c>
      <c r="C73" s="16" t="s">
        <v>453</v>
      </c>
      <c r="D73" s="17">
        <v>1985</v>
      </c>
      <c r="E73" s="10" t="s">
        <v>14</v>
      </c>
      <c r="F73" s="10" t="s">
        <v>400</v>
      </c>
      <c r="G73" s="20" t="s">
        <v>665</v>
      </c>
      <c r="H73" s="9" t="str">
        <f t="shared" si="4"/>
        <v>М18</v>
      </c>
      <c r="I73" s="9">
        <v>31</v>
      </c>
      <c r="J73" s="9"/>
      <c r="L73" s="2" t="str">
        <f t="shared" si="5"/>
        <v>М18</v>
      </c>
      <c r="Q73" s="2">
        <v>2054</v>
      </c>
    </row>
    <row r="74" spans="1:17" ht="12.75" customHeight="1">
      <c r="A74" s="6">
        <v>68</v>
      </c>
      <c r="B74" s="6">
        <v>32</v>
      </c>
      <c r="C74" s="16" t="s">
        <v>35</v>
      </c>
      <c r="D74" s="17">
        <v>1977</v>
      </c>
      <c r="E74" s="10" t="s">
        <v>32</v>
      </c>
      <c r="F74" s="10" t="s">
        <v>63</v>
      </c>
      <c r="G74" s="20" t="s">
        <v>666</v>
      </c>
      <c r="H74" s="9" t="str">
        <f t="shared" si="4"/>
        <v>М40</v>
      </c>
      <c r="I74" s="9">
        <v>6</v>
      </c>
      <c r="J74" s="9"/>
      <c r="L74" s="2">
        <f t="shared" si="5"/>
      </c>
      <c r="Q74" s="2">
        <v>2069</v>
      </c>
    </row>
    <row r="75" spans="1:17" ht="12.75" customHeight="1">
      <c r="A75" s="6">
        <v>69</v>
      </c>
      <c r="B75" s="6">
        <v>61</v>
      </c>
      <c r="C75" s="16" t="s">
        <v>436</v>
      </c>
      <c r="D75" s="17">
        <v>1987</v>
      </c>
      <c r="E75" s="10"/>
      <c r="F75" s="10"/>
      <c r="G75" s="20" t="s">
        <v>670</v>
      </c>
      <c r="H75" s="9" t="str">
        <f t="shared" si="4"/>
        <v>М18</v>
      </c>
      <c r="I75" s="9">
        <v>32</v>
      </c>
      <c r="J75" s="9"/>
      <c r="L75" s="2" t="str">
        <f t="shared" si="5"/>
        <v>М18</v>
      </c>
      <c r="Q75" s="2">
        <v>2081</v>
      </c>
    </row>
    <row r="76" spans="1:17" ht="12.75" customHeight="1">
      <c r="A76" s="6">
        <v>70</v>
      </c>
      <c r="B76" s="6">
        <v>78</v>
      </c>
      <c r="C76" s="16" t="s">
        <v>454</v>
      </c>
      <c r="D76" s="17">
        <v>1953</v>
      </c>
      <c r="E76" s="10" t="s">
        <v>14</v>
      </c>
      <c r="F76" s="10"/>
      <c r="G76" s="20" t="s">
        <v>671</v>
      </c>
      <c r="H76" s="9" t="str">
        <f t="shared" si="4"/>
        <v>М65</v>
      </c>
      <c r="I76" s="9">
        <v>5</v>
      </c>
      <c r="J76" s="9"/>
      <c r="L76" s="2">
        <f t="shared" si="5"/>
      </c>
      <c r="Q76" s="2">
        <v>2089</v>
      </c>
    </row>
    <row r="77" spans="1:17" ht="12.75" customHeight="1">
      <c r="A77" s="6">
        <v>71</v>
      </c>
      <c r="B77" s="6">
        <v>33</v>
      </c>
      <c r="C77" s="16" t="s">
        <v>64</v>
      </c>
      <c r="D77" s="17">
        <v>1955</v>
      </c>
      <c r="E77" s="10" t="s">
        <v>317</v>
      </c>
      <c r="F77" s="10"/>
      <c r="G77" s="20" t="s">
        <v>672</v>
      </c>
      <c r="H77" s="9" t="str">
        <f t="shared" si="4"/>
        <v>М60</v>
      </c>
      <c r="I77" s="9">
        <v>12</v>
      </c>
      <c r="J77" s="9"/>
      <c r="L77" s="2">
        <f t="shared" si="5"/>
      </c>
      <c r="Q77" s="2">
        <v>2092</v>
      </c>
    </row>
    <row r="78" spans="1:17" ht="12.75" customHeight="1">
      <c r="A78" s="6">
        <v>72</v>
      </c>
      <c r="B78" s="6">
        <v>1</v>
      </c>
      <c r="C78" s="16" t="s">
        <v>190</v>
      </c>
      <c r="D78" s="17">
        <v>1967</v>
      </c>
      <c r="E78" s="10" t="s">
        <v>14</v>
      </c>
      <c r="F78" s="10"/>
      <c r="G78" s="20" t="s">
        <v>177</v>
      </c>
      <c r="H78" s="9" t="str">
        <f t="shared" si="4"/>
        <v>М50</v>
      </c>
      <c r="I78" s="9">
        <v>5</v>
      </c>
      <c r="J78" s="9"/>
      <c r="L78" s="2">
        <f t="shared" si="5"/>
      </c>
      <c r="Q78" s="2">
        <v>2129</v>
      </c>
    </row>
    <row r="79" spans="1:17" ht="12.75" customHeight="1">
      <c r="A79" s="6">
        <v>73</v>
      </c>
      <c r="B79" s="6">
        <v>38</v>
      </c>
      <c r="C79" s="16" t="s">
        <v>322</v>
      </c>
      <c r="D79" s="17">
        <v>1986</v>
      </c>
      <c r="E79" s="10" t="s">
        <v>14</v>
      </c>
      <c r="F79" s="10"/>
      <c r="G79" s="20" t="s">
        <v>673</v>
      </c>
      <c r="H79" s="9" t="str">
        <f t="shared" si="4"/>
        <v>М18</v>
      </c>
      <c r="I79" s="9">
        <v>33</v>
      </c>
      <c r="J79" s="9"/>
      <c r="L79" s="2" t="str">
        <f t="shared" si="5"/>
        <v>М18</v>
      </c>
      <c r="Q79" s="2">
        <v>2166</v>
      </c>
    </row>
    <row r="80" spans="1:17" ht="12.75" customHeight="1">
      <c r="A80" s="6">
        <v>74</v>
      </c>
      <c r="B80" s="6">
        <v>72</v>
      </c>
      <c r="C80" s="16" t="s">
        <v>450</v>
      </c>
      <c r="D80" s="17">
        <v>1980</v>
      </c>
      <c r="E80" s="10" t="s">
        <v>14</v>
      </c>
      <c r="F80" s="10" t="s">
        <v>107</v>
      </c>
      <c r="G80" s="20" t="s">
        <v>674</v>
      </c>
      <c r="H80" s="9" t="str">
        <f t="shared" si="4"/>
        <v>М18</v>
      </c>
      <c r="I80" s="9">
        <v>34</v>
      </c>
      <c r="J80" s="9"/>
      <c r="L80" s="2" t="str">
        <f t="shared" si="5"/>
        <v>М18</v>
      </c>
      <c r="Q80" s="2">
        <v>2173</v>
      </c>
    </row>
    <row r="81" spans="1:17" ht="12.75" customHeight="1">
      <c r="A81" s="6">
        <v>75</v>
      </c>
      <c r="B81" s="6">
        <v>73</v>
      </c>
      <c r="C81" s="16" t="s">
        <v>108</v>
      </c>
      <c r="D81" s="17">
        <v>1988</v>
      </c>
      <c r="E81" s="10" t="s">
        <v>14</v>
      </c>
      <c r="F81" s="10" t="s">
        <v>107</v>
      </c>
      <c r="G81" s="20" t="s">
        <v>675</v>
      </c>
      <c r="H81" s="9" t="str">
        <f t="shared" si="4"/>
        <v>М18</v>
      </c>
      <c r="I81" s="9">
        <v>35</v>
      </c>
      <c r="J81" s="9"/>
      <c r="L81" s="2" t="str">
        <f t="shared" si="5"/>
        <v>М18</v>
      </c>
      <c r="Q81" s="2">
        <v>2178</v>
      </c>
    </row>
    <row r="82" spans="1:17" ht="12.75" customHeight="1">
      <c r="A82" s="6">
        <v>76</v>
      </c>
      <c r="B82" s="6">
        <v>71</v>
      </c>
      <c r="C82" s="16" t="s">
        <v>449</v>
      </c>
      <c r="D82" s="17">
        <v>1991</v>
      </c>
      <c r="E82" s="10" t="s">
        <v>14</v>
      </c>
      <c r="F82" s="10" t="s">
        <v>107</v>
      </c>
      <c r="G82" s="20" t="s">
        <v>675</v>
      </c>
      <c r="H82" s="9" t="str">
        <f t="shared" si="4"/>
        <v>М18</v>
      </c>
      <c r="I82" s="9">
        <v>36</v>
      </c>
      <c r="J82" s="9"/>
      <c r="L82" s="2" t="str">
        <f t="shared" si="5"/>
        <v>М18</v>
      </c>
      <c r="Q82" s="2">
        <v>2178</v>
      </c>
    </row>
    <row r="83" spans="1:17" ht="12.75" customHeight="1">
      <c r="A83" s="6">
        <v>77</v>
      </c>
      <c r="B83" s="6">
        <v>66</v>
      </c>
      <c r="C83" s="16" t="s">
        <v>444</v>
      </c>
      <c r="D83" s="17">
        <v>1980</v>
      </c>
      <c r="E83" s="10" t="s">
        <v>445</v>
      </c>
      <c r="F83" s="10"/>
      <c r="G83" s="20" t="s">
        <v>681</v>
      </c>
      <c r="H83" s="9" t="str">
        <f t="shared" si="4"/>
        <v>М18</v>
      </c>
      <c r="I83" s="9">
        <v>37</v>
      </c>
      <c r="J83" s="9"/>
      <c r="L83" s="2" t="str">
        <f t="shared" si="5"/>
        <v>М18</v>
      </c>
      <c r="Q83" s="2">
        <v>2348</v>
      </c>
    </row>
    <row r="84" spans="1:17" ht="12.75" customHeight="1">
      <c r="A84" s="6">
        <v>78</v>
      </c>
      <c r="B84" s="6">
        <v>68</v>
      </c>
      <c r="C84" s="16" t="s">
        <v>446</v>
      </c>
      <c r="D84" s="17">
        <v>1987</v>
      </c>
      <c r="E84" s="10" t="s">
        <v>14</v>
      </c>
      <c r="F84" s="10" t="s">
        <v>107</v>
      </c>
      <c r="G84" s="20" t="s">
        <v>682</v>
      </c>
      <c r="H84" s="9" t="str">
        <f t="shared" si="4"/>
        <v>М18</v>
      </c>
      <c r="I84" s="9">
        <v>38</v>
      </c>
      <c r="J84" s="9"/>
      <c r="L84" s="2" t="str">
        <f t="shared" si="5"/>
        <v>М18</v>
      </c>
      <c r="Q84" s="2">
        <v>2369</v>
      </c>
    </row>
    <row r="85" spans="1:17" ht="12.75" customHeight="1">
      <c r="A85" s="6">
        <v>79</v>
      </c>
      <c r="B85" s="6">
        <v>2</v>
      </c>
      <c r="C85" s="16" t="s">
        <v>189</v>
      </c>
      <c r="D85" s="17">
        <v>1985</v>
      </c>
      <c r="E85" s="10" t="s">
        <v>14</v>
      </c>
      <c r="F85" s="10"/>
      <c r="G85" s="20" t="s">
        <v>684</v>
      </c>
      <c r="H85" s="9" t="str">
        <f t="shared" si="4"/>
        <v>М18</v>
      </c>
      <c r="I85" s="9">
        <v>39</v>
      </c>
      <c r="J85" s="9"/>
      <c r="L85" s="2" t="str">
        <f t="shared" si="5"/>
        <v>М18</v>
      </c>
      <c r="Q85" s="2">
        <v>2405</v>
      </c>
    </row>
    <row r="86" spans="2:12" ht="12.75" customHeight="1">
      <c r="B86" s="6">
        <v>4</v>
      </c>
      <c r="C86" s="16" t="s">
        <v>193</v>
      </c>
      <c r="D86" s="17">
        <v>1952</v>
      </c>
      <c r="E86" s="10" t="s">
        <v>14</v>
      </c>
      <c r="F86" s="10"/>
      <c r="G86" s="20"/>
      <c r="H86" s="9" t="str">
        <f t="shared" si="4"/>
        <v>М65</v>
      </c>
      <c r="I86" s="9"/>
      <c r="J86" s="9"/>
      <c r="L86" s="2">
        <f t="shared" si="5"/>
      </c>
    </row>
    <row r="87" spans="2:12" ht="12.75" customHeight="1">
      <c r="B87" s="6">
        <v>34</v>
      </c>
      <c r="C87" s="16" t="s">
        <v>318</v>
      </c>
      <c r="D87" s="17">
        <v>1996</v>
      </c>
      <c r="E87" s="10" t="s">
        <v>14</v>
      </c>
      <c r="F87" s="10" t="s">
        <v>73</v>
      </c>
      <c r="G87" s="20"/>
      <c r="H87" s="9" t="str">
        <f t="shared" si="4"/>
        <v>М18</v>
      </c>
      <c r="I87" s="9"/>
      <c r="J87" s="9"/>
      <c r="L87" s="2" t="str">
        <f t="shared" si="5"/>
        <v>М18</v>
      </c>
    </row>
    <row r="88" spans="2:12" ht="12.75" customHeight="1">
      <c r="B88" s="6">
        <v>37</v>
      </c>
      <c r="C88" s="16" t="s">
        <v>321</v>
      </c>
      <c r="D88" s="17">
        <v>2000</v>
      </c>
      <c r="E88" s="10" t="s">
        <v>14</v>
      </c>
      <c r="F88" s="10" t="s">
        <v>73</v>
      </c>
      <c r="G88" s="20"/>
      <c r="H88" s="9" t="str">
        <f t="shared" si="4"/>
        <v>М18</v>
      </c>
      <c r="I88" s="9"/>
      <c r="J88" s="9"/>
      <c r="L88" s="2" t="str">
        <f t="shared" si="5"/>
        <v>М18</v>
      </c>
    </row>
    <row r="89" spans="2:12" ht="12.75" customHeight="1">
      <c r="B89" s="6">
        <v>69</v>
      </c>
      <c r="C89" s="16" t="s">
        <v>447</v>
      </c>
      <c r="D89" s="17">
        <v>1988</v>
      </c>
      <c r="E89" s="10" t="s">
        <v>14</v>
      </c>
      <c r="F89" s="10" t="s">
        <v>107</v>
      </c>
      <c r="G89" s="20"/>
      <c r="H89" s="9" t="str">
        <f t="shared" si="4"/>
        <v>М18</v>
      </c>
      <c r="I89" s="9"/>
      <c r="J89" s="9"/>
      <c r="L89" s="2" t="str">
        <f t="shared" si="5"/>
        <v>М18</v>
      </c>
    </row>
    <row r="90" spans="2:12" ht="12.75" customHeight="1">
      <c r="B90" s="6">
        <v>70</v>
      </c>
      <c r="C90" s="16" t="s">
        <v>448</v>
      </c>
      <c r="D90" s="17">
        <v>1974</v>
      </c>
      <c r="E90" s="10" t="s">
        <v>14</v>
      </c>
      <c r="F90" s="10" t="s">
        <v>107</v>
      </c>
      <c r="G90" s="20"/>
      <c r="H90" s="9" t="str">
        <f t="shared" si="4"/>
        <v>М40</v>
      </c>
      <c r="I90" s="9"/>
      <c r="J90" s="9"/>
      <c r="L90" s="2">
        <f t="shared" si="5"/>
      </c>
    </row>
    <row r="91" spans="2:12" ht="12.75" customHeight="1">
      <c r="B91" s="6"/>
      <c r="C91" s="16"/>
      <c r="D91" s="17"/>
      <c r="E91" s="10"/>
      <c r="F91" s="10"/>
      <c r="G91" s="20"/>
      <c r="H91" s="9">
        <f aca="true" t="shared" si="6" ref="H91:H103">IF(AND(D91&gt;=1948,D91&lt;=1952),"М65",IF(AND(D91&gt;=1953,D91&lt;=1957),"М60",IF(AND(D91&gt;=1958,D91&lt;=1962),"М55",IF(AND(D91&gt;=1963,D91&lt;=1967),"М50",IF(AND(D91&gt;=1968,D91&lt;=1972),"М45",IF(AND(D91&gt;=1973,D91&lt;=1977),"М40",L91))))))</f>
      </c>
      <c r="I91" s="9"/>
      <c r="J91" s="9"/>
      <c r="L91" s="2">
        <f aca="true" t="shared" si="7" ref="L91:L103">IF(AND(D91&gt;=1978,D91&lt;=1999),"М18","")</f>
      </c>
    </row>
    <row r="92" spans="2:12" ht="12.75" customHeight="1">
      <c r="B92" s="6"/>
      <c r="C92" s="16"/>
      <c r="D92" s="17"/>
      <c r="E92" s="10"/>
      <c r="F92" s="10"/>
      <c r="G92" s="20"/>
      <c r="H92" s="9">
        <f t="shared" si="6"/>
      </c>
      <c r="I92" s="9"/>
      <c r="J92" s="9"/>
      <c r="L92" s="2">
        <f t="shared" si="7"/>
      </c>
    </row>
    <row r="93" spans="2:12" ht="12.75" customHeight="1">
      <c r="B93" s="6"/>
      <c r="C93" s="16"/>
      <c r="D93" s="17"/>
      <c r="E93" s="10"/>
      <c r="F93" s="10"/>
      <c r="G93" s="20"/>
      <c r="H93" s="9">
        <f t="shared" si="6"/>
      </c>
      <c r="I93" s="9"/>
      <c r="J93" s="9"/>
      <c r="L93" s="2">
        <f t="shared" si="7"/>
      </c>
    </row>
    <row r="94" spans="2:12" ht="12.75" customHeight="1">
      <c r="B94" s="6"/>
      <c r="C94" s="16"/>
      <c r="D94" s="17"/>
      <c r="E94" s="10"/>
      <c r="F94" s="10"/>
      <c r="G94" s="20"/>
      <c r="H94" s="9">
        <f t="shared" si="6"/>
      </c>
      <c r="I94" s="9"/>
      <c r="J94" s="9"/>
      <c r="L94" s="2">
        <f t="shared" si="7"/>
      </c>
    </row>
    <row r="95" spans="2:12" ht="12.75" customHeight="1">
      <c r="B95" s="6"/>
      <c r="C95" s="16"/>
      <c r="D95" s="17"/>
      <c r="E95" s="10"/>
      <c r="F95" s="10"/>
      <c r="G95" s="20"/>
      <c r="H95" s="9">
        <f t="shared" si="6"/>
      </c>
      <c r="I95" s="9"/>
      <c r="J95" s="9"/>
      <c r="L95" s="2">
        <f t="shared" si="7"/>
      </c>
    </row>
    <row r="96" spans="2:12" ht="12.75" customHeight="1">
      <c r="B96" s="6"/>
      <c r="C96" s="16"/>
      <c r="D96" s="17"/>
      <c r="E96" s="10"/>
      <c r="F96" s="10"/>
      <c r="G96" s="20"/>
      <c r="H96" s="9">
        <f t="shared" si="6"/>
      </c>
      <c r="I96" s="9"/>
      <c r="J96" s="9"/>
      <c r="L96" s="2">
        <f t="shared" si="7"/>
      </c>
    </row>
    <row r="97" spans="2:12" ht="12.75" customHeight="1">
      <c r="B97" s="6"/>
      <c r="C97" s="16"/>
      <c r="D97" s="17"/>
      <c r="E97" s="10"/>
      <c r="F97" s="10"/>
      <c r="G97" s="20"/>
      <c r="H97" s="9">
        <f t="shared" si="6"/>
      </c>
      <c r="I97" s="9"/>
      <c r="J97" s="9"/>
      <c r="L97" s="2">
        <f t="shared" si="7"/>
      </c>
    </row>
    <row r="98" spans="2:12" ht="12.75" customHeight="1">
      <c r="B98" s="6"/>
      <c r="C98" s="16"/>
      <c r="D98" s="17"/>
      <c r="E98" s="10"/>
      <c r="F98" s="10"/>
      <c r="G98" s="20"/>
      <c r="H98" s="9">
        <f t="shared" si="6"/>
      </c>
      <c r="I98" s="9"/>
      <c r="J98" s="9"/>
      <c r="L98" s="2">
        <f t="shared" si="7"/>
      </c>
    </row>
    <row r="99" spans="2:12" ht="12.75" customHeight="1">
      <c r="B99" s="6"/>
      <c r="C99" s="16"/>
      <c r="D99" s="17"/>
      <c r="E99" s="10"/>
      <c r="F99" s="10"/>
      <c r="G99" s="20"/>
      <c r="H99" s="9">
        <f t="shared" si="6"/>
      </c>
      <c r="I99" s="9"/>
      <c r="J99" s="9"/>
      <c r="L99" s="2">
        <f t="shared" si="7"/>
      </c>
    </row>
    <row r="100" spans="2:12" ht="12.75" customHeight="1">
      <c r="B100" s="6"/>
      <c r="C100" s="16"/>
      <c r="D100" s="17"/>
      <c r="E100" s="10"/>
      <c r="F100" s="10"/>
      <c r="G100" s="20"/>
      <c r="H100" s="9">
        <f t="shared" si="6"/>
      </c>
      <c r="I100" s="9"/>
      <c r="J100" s="9"/>
      <c r="L100" s="2">
        <f t="shared" si="7"/>
      </c>
    </row>
    <row r="101" spans="2:12" ht="12.75" customHeight="1">
      <c r="B101" s="6"/>
      <c r="C101" s="16"/>
      <c r="D101" s="17"/>
      <c r="E101" s="10"/>
      <c r="F101" s="10"/>
      <c r="G101" s="20"/>
      <c r="H101" s="9">
        <f t="shared" si="6"/>
      </c>
      <c r="I101" s="9"/>
      <c r="J101" s="9"/>
      <c r="L101" s="2">
        <f t="shared" si="7"/>
      </c>
    </row>
    <row r="102" spans="2:12" ht="12.75" customHeight="1">
      <c r="B102" s="6"/>
      <c r="C102" s="16"/>
      <c r="D102" s="17"/>
      <c r="E102" s="10"/>
      <c r="F102" s="10"/>
      <c r="G102" s="20"/>
      <c r="H102" s="9">
        <f t="shared" si="6"/>
      </c>
      <c r="I102" s="9"/>
      <c r="J102" s="9"/>
      <c r="L102" s="2">
        <f t="shared" si="7"/>
      </c>
    </row>
    <row r="103" spans="2:12" ht="12.75" customHeight="1">
      <c r="B103" s="6"/>
      <c r="C103" s="16"/>
      <c r="D103" s="17"/>
      <c r="E103" s="10"/>
      <c r="F103" s="10"/>
      <c r="G103" s="20"/>
      <c r="H103" s="9">
        <f t="shared" si="6"/>
      </c>
      <c r="I103" s="9"/>
      <c r="J103" s="9"/>
      <c r="L103" s="2">
        <f t="shared" si="7"/>
      </c>
    </row>
  </sheetData>
  <sheetProtection/>
  <autoFilter ref="A5:I103"/>
  <mergeCells count="12"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C18" sqref="C18"/>
    </sheetView>
  </sheetViews>
  <sheetFormatPr defaultColWidth="9.125" defaultRowHeight="12.75" customHeight="1"/>
  <cols>
    <col min="1" max="1" width="4.25390625" style="6" customWidth="1"/>
    <col min="2" max="2" width="4.50390625" style="11" customWidth="1"/>
    <col min="3" max="3" width="21.50390625" style="12" customWidth="1"/>
    <col min="4" max="4" width="4.25390625" style="8" customWidth="1"/>
    <col min="5" max="5" width="14.50390625" style="7" customWidth="1"/>
    <col min="6" max="6" width="18.50390625" style="13" customWidth="1"/>
    <col min="7" max="7" width="6.5039062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9" ht="71.25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</row>
    <row r="2" spans="1:9" ht="17.25" customHeight="1">
      <c r="A2" s="36" t="s">
        <v>13</v>
      </c>
      <c r="B2" s="36"/>
      <c r="C2" s="36"/>
      <c r="D2" s="36"/>
      <c r="E2" s="36"/>
      <c r="F2" s="36"/>
      <c r="G2" s="36"/>
      <c r="H2" s="36"/>
      <c r="I2" s="36"/>
    </row>
    <row r="3" spans="1:10" s="3" customFormat="1" ht="18" customHeight="1">
      <c r="A3" s="37" t="s">
        <v>183</v>
      </c>
      <c r="B3" s="37"/>
      <c r="C3" s="37"/>
      <c r="D3" s="37"/>
      <c r="E3" s="37"/>
      <c r="F3" s="37"/>
      <c r="G3" s="37"/>
      <c r="H3" s="37"/>
      <c r="I3" s="37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9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32" t="s">
        <v>6</v>
      </c>
      <c r="H5" s="32" t="s">
        <v>7</v>
      </c>
      <c r="I5" s="32" t="s">
        <v>8</v>
      </c>
    </row>
    <row r="6" spans="1:9" s="5" customFormat="1" ht="7.5" customHeight="1">
      <c r="A6" s="39"/>
      <c r="B6" s="39"/>
      <c r="C6" s="39"/>
      <c r="D6" s="41"/>
      <c r="E6" s="41"/>
      <c r="F6" s="41"/>
      <c r="G6" s="33"/>
      <c r="H6" s="33"/>
      <c r="I6" s="33"/>
    </row>
    <row r="7" spans="1:17" ht="12.75" customHeight="1">
      <c r="A7" s="6">
        <v>1</v>
      </c>
      <c r="B7" s="6">
        <v>245</v>
      </c>
      <c r="C7" s="16" t="s">
        <v>188</v>
      </c>
      <c r="D7" s="17">
        <v>1985</v>
      </c>
      <c r="E7" s="10" t="s">
        <v>14</v>
      </c>
      <c r="F7" s="10" t="s">
        <v>23</v>
      </c>
      <c r="G7" s="20" t="s">
        <v>606</v>
      </c>
      <c r="H7" s="9" t="str">
        <f aca="true" t="shared" si="0" ref="H7:H37">IF(AND(D7&gt;=1959,D7&lt;=1963),"Ж55",IF(AND(D7&gt;=1964,D7&lt;=1973),"Ж45",IF(AND(D7&gt;=1974,D7&lt;=1983),"Ж35",IF(AND(D7&gt;=1984,D7&lt;=2000),"Ж18",""))))</f>
        <v>Ж18</v>
      </c>
      <c r="I7" s="9">
        <v>1</v>
      </c>
      <c r="J7" s="9"/>
      <c r="Q7" s="2">
        <v>1680</v>
      </c>
    </row>
    <row r="8" spans="1:17" ht="12.75" customHeight="1">
      <c r="A8" s="6">
        <v>2</v>
      </c>
      <c r="B8" s="6">
        <v>223</v>
      </c>
      <c r="C8" s="16" t="s">
        <v>396</v>
      </c>
      <c r="D8" s="17">
        <v>1997</v>
      </c>
      <c r="E8" s="10" t="s">
        <v>14</v>
      </c>
      <c r="F8" s="10" t="s">
        <v>354</v>
      </c>
      <c r="G8" s="18" t="s">
        <v>611</v>
      </c>
      <c r="H8" s="9" t="str">
        <f t="shared" si="0"/>
        <v>Ж18</v>
      </c>
      <c r="I8" s="9">
        <v>2</v>
      </c>
      <c r="J8" s="9"/>
      <c r="Q8" s="2">
        <v>1731</v>
      </c>
    </row>
    <row r="9" spans="1:17" ht="12.75" customHeight="1">
      <c r="A9" s="6">
        <v>3</v>
      </c>
      <c r="B9" s="6">
        <v>249</v>
      </c>
      <c r="C9" s="16" t="s">
        <v>59</v>
      </c>
      <c r="D9" s="17">
        <v>1992</v>
      </c>
      <c r="E9" s="10" t="s">
        <v>14</v>
      </c>
      <c r="F9" s="10"/>
      <c r="G9" s="20" t="s">
        <v>614</v>
      </c>
      <c r="H9" s="9" t="str">
        <f t="shared" si="0"/>
        <v>Ж18</v>
      </c>
      <c r="I9" s="9">
        <v>3</v>
      </c>
      <c r="J9" s="9"/>
      <c r="Q9" s="2">
        <v>1750</v>
      </c>
    </row>
    <row r="10" spans="1:17" ht="12.75" customHeight="1">
      <c r="A10" s="6">
        <v>4</v>
      </c>
      <c r="B10" s="6">
        <v>240</v>
      </c>
      <c r="C10" s="16" t="s">
        <v>261</v>
      </c>
      <c r="D10" s="17">
        <v>1996</v>
      </c>
      <c r="E10" s="10" t="s">
        <v>262</v>
      </c>
      <c r="F10" s="10" t="s">
        <v>262</v>
      </c>
      <c r="G10" s="20" t="s">
        <v>621</v>
      </c>
      <c r="H10" s="9" t="str">
        <f t="shared" si="0"/>
        <v>Ж18</v>
      </c>
      <c r="I10" s="9">
        <v>4</v>
      </c>
      <c r="J10" s="9"/>
      <c r="Q10" s="2">
        <v>1775</v>
      </c>
    </row>
    <row r="11" spans="1:17" ht="12.75" customHeight="1">
      <c r="A11" s="6">
        <v>5</v>
      </c>
      <c r="B11" s="6">
        <v>238</v>
      </c>
      <c r="C11" s="16" t="s">
        <v>264</v>
      </c>
      <c r="D11" s="17">
        <v>1965</v>
      </c>
      <c r="E11" s="10" t="s">
        <v>206</v>
      </c>
      <c r="F11" s="18" t="s">
        <v>265</v>
      </c>
      <c r="G11" s="20" t="s">
        <v>631</v>
      </c>
      <c r="H11" s="9" t="str">
        <f t="shared" si="0"/>
        <v>Ж45</v>
      </c>
      <c r="I11" s="9">
        <v>1</v>
      </c>
      <c r="J11" s="9"/>
      <c r="Q11" s="2">
        <v>1805</v>
      </c>
    </row>
    <row r="12" spans="1:17" ht="12.75" customHeight="1">
      <c r="A12" s="6">
        <v>6</v>
      </c>
      <c r="B12" s="6">
        <v>231</v>
      </c>
      <c r="C12" s="16" t="s">
        <v>326</v>
      </c>
      <c r="D12" s="17">
        <v>1992</v>
      </c>
      <c r="E12" s="10" t="s">
        <v>14</v>
      </c>
      <c r="F12" s="10"/>
      <c r="G12" s="20" t="s">
        <v>635</v>
      </c>
      <c r="H12" s="9" t="str">
        <f t="shared" si="0"/>
        <v>Ж18</v>
      </c>
      <c r="I12" s="9">
        <v>5</v>
      </c>
      <c r="J12" s="9"/>
      <c r="Q12" s="2">
        <v>1846</v>
      </c>
    </row>
    <row r="13" spans="1:17" ht="12.75" customHeight="1">
      <c r="A13" s="6">
        <v>7</v>
      </c>
      <c r="B13" s="6">
        <v>234</v>
      </c>
      <c r="C13" s="16" t="s">
        <v>310</v>
      </c>
      <c r="D13" s="17">
        <v>1983</v>
      </c>
      <c r="E13" s="10" t="s">
        <v>14</v>
      </c>
      <c r="F13" s="10" t="s">
        <v>23</v>
      </c>
      <c r="G13" s="20" t="s">
        <v>640</v>
      </c>
      <c r="H13" s="9" t="str">
        <f t="shared" si="0"/>
        <v>Ж35</v>
      </c>
      <c r="I13" s="9">
        <v>1</v>
      </c>
      <c r="J13" s="9"/>
      <c r="Q13" s="2">
        <v>1859</v>
      </c>
    </row>
    <row r="14" spans="1:17" ht="12.75" customHeight="1">
      <c r="A14" s="6">
        <v>8</v>
      </c>
      <c r="B14" s="6">
        <v>239</v>
      </c>
      <c r="C14" s="16" t="s">
        <v>263</v>
      </c>
      <c r="D14" s="17">
        <v>1973</v>
      </c>
      <c r="E14" s="10" t="s">
        <v>262</v>
      </c>
      <c r="F14" s="10" t="s">
        <v>262</v>
      </c>
      <c r="G14" s="20" t="s">
        <v>642</v>
      </c>
      <c r="H14" s="9" t="str">
        <f t="shared" si="0"/>
        <v>Ж45</v>
      </c>
      <c r="I14" s="9">
        <v>2</v>
      </c>
      <c r="J14" s="9"/>
      <c r="Q14" s="2">
        <v>1867</v>
      </c>
    </row>
    <row r="15" spans="1:17" ht="12.75" customHeight="1">
      <c r="A15" s="6">
        <v>9</v>
      </c>
      <c r="B15" s="6">
        <v>224</v>
      </c>
      <c r="C15" s="16" t="s">
        <v>121</v>
      </c>
      <c r="D15" s="17">
        <v>1992</v>
      </c>
      <c r="E15" s="10" t="s">
        <v>14</v>
      </c>
      <c r="F15" s="10"/>
      <c r="G15" s="18" t="s">
        <v>644</v>
      </c>
      <c r="H15" s="9" t="str">
        <f t="shared" si="0"/>
        <v>Ж18</v>
      </c>
      <c r="I15" s="9">
        <v>6</v>
      </c>
      <c r="J15" s="9"/>
      <c r="Q15" s="2">
        <v>1888</v>
      </c>
    </row>
    <row r="16" spans="1:17" ht="12.75" customHeight="1">
      <c r="A16" s="6">
        <v>10</v>
      </c>
      <c r="B16" s="6">
        <v>243</v>
      </c>
      <c r="C16" s="16" t="s">
        <v>55</v>
      </c>
      <c r="D16" s="17">
        <v>1982</v>
      </c>
      <c r="E16" s="10" t="s">
        <v>14</v>
      </c>
      <c r="F16" s="10" t="s">
        <v>257</v>
      </c>
      <c r="G16" s="20" t="s">
        <v>649</v>
      </c>
      <c r="H16" s="9" t="str">
        <f t="shared" si="0"/>
        <v>Ж35</v>
      </c>
      <c r="I16" s="9">
        <v>2</v>
      </c>
      <c r="J16" s="9"/>
      <c r="Q16" s="2">
        <v>1934</v>
      </c>
    </row>
    <row r="17" spans="1:17" ht="12.75" customHeight="1">
      <c r="A17" s="6">
        <v>11</v>
      </c>
      <c r="B17" s="6">
        <v>241</v>
      </c>
      <c r="C17" s="16" t="s">
        <v>260</v>
      </c>
      <c r="D17" s="17">
        <v>1969</v>
      </c>
      <c r="E17" s="10" t="s">
        <v>14</v>
      </c>
      <c r="F17" s="10" t="s">
        <v>29</v>
      </c>
      <c r="G17" s="20" t="s">
        <v>654</v>
      </c>
      <c r="H17" s="9" t="str">
        <f t="shared" si="0"/>
        <v>Ж45</v>
      </c>
      <c r="I17" s="9">
        <v>3</v>
      </c>
      <c r="J17" s="9"/>
      <c r="Q17" s="2">
        <v>2001</v>
      </c>
    </row>
    <row r="18" spans="1:17" ht="12.75" customHeight="1">
      <c r="A18" s="6">
        <v>12</v>
      </c>
      <c r="B18" s="6">
        <v>221</v>
      </c>
      <c r="C18" s="16" t="s">
        <v>109</v>
      </c>
      <c r="D18" s="17">
        <v>1986</v>
      </c>
      <c r="E18" s="10" t="s">
        <v>14</v>
      </c>
      <c r="F18" s="10" t="s">
        <v>88</v>
      </c>
      <c r="G18" s="18" t="s">
        <v>659</v>
      </c>
      <c r="H18" s="9" t="str">
        <f t="shared" si="0"/>
        <v>Ж18</v>
      </c>
      <c r="I18" s="9">
        <v>7</v>
      </c>
      <c r="J18" s="9"/>
      <c r="Q18" s="2">
        <v>2027</v>
      </c>
    </row>
    <row r="19" spans="1:17" ht="12.75" customHeight="1">
      <c r="A19" s="6">
        <v>13</v>
      </c>
      <c r="B19" s="6">
        <v>236</v>
      </c>
      <c r="C19" s="16" t="s">
        <v>267</v>
      </c>
      <c r="D19" s="17">
        <v>1987</v>
      </c>
      <c r="E19" s="10" t="s">
        <v>14</v>
      </c>
      <c r="F19" s="10" t="s">
        <v>25</v>
      </c>
      <c r="G19" s="20" t="s">
        <v>660</v>
      </c>
      <c r="H19" s="9" t="str">
        <f t="shared" si="0"/>
        <v>Ж18</v>
      </c>
      <c r="I19" s="9">
        <v>8</v>
      </c>
      <c r="J19" s="9"/>
      <c r="Q19" s="2">
        <v>2033</v>
      </c>
    </row>
    <row r="20" spans="1:17" ht="12.75" customHeight="1">
      <c r="A20" s="6">
        <v>14</v>
      </c>
      <c r="B20" s="6">
        <v>220</v>
      </c>
      <c r="C20" s="16" t="s">
        <v>89</v>
      </c>
      <c r="D20" s="17">
        <v>1989</v>
      </c>
      <c r="E20" s="10" t="s">
        <v>14</v>
      </c>
      <c r="F20" s="10"/>
      <c r="G20" s="18" t="s">
        <v>662</v>
      </c>
      <c r="H20" s="9" t="str">
        <f t="shared" si="0"/>
        <v>Ж18</v>
      </c>
      <c r="I20" s="9">
        <v>9</v>
      </c>
      <c r="J20" s="9"/>
      <c r="Q20" s="2">
        <v>2047</v>
      </c>
    </row>
    <row r="21" spans="1:17" ht="12.75" customHeight="1">
      <c r="A21" s="6">
        <v>15</v>
      </c>
      <c r="B21" s="6">
        <v>222</v>
      </c>
      <c r="C21" s="16" t="s">
        <v>397</v>
      </c>
      <c r="D21" s="17">
        <v>1988</v>
      </c>
      <c r="E21" s="10" t="s">
        <v>14</v>
      </c>
      <c r="F21" s="10"/>
      <c r="G21" s="18" t="s">
        <v>664</v>
      </c>
      <c r="H21" s="9" t="str">
        <f t="shared" si="0"/>
        <v>Ж18</v>
      </c>
      <c r="I21" s="9">
        <v>10</v>
      </c>
      <c r="J21" s="9"/>
      <c r="Q21" s="2">
        <v>2052</v>
      </c>
    </row>
    <row r="22" spans="1:17" ht="12.75" customHeight="1">
      <c r="A22" s="6">
        <v>16</v>
      </c>
      <c r="B22" s="6">
        <v>230</v>
      </c>
      <c r="C22" s="16" t="s">
        <v>327</v>
      </c>
      <c r="D22" s="17">
        <v>1984</v>
      </c>
      <c r="E22" s="10" t="s">
        <v>14</v>
      </c>
      <c r="F22" s="10"/>
      <c r="G22" s="20" t="s">
        <v>667</v>
      </c>
      <c r="H22" s="9" t="str">
        <f t="shared" si="0"/>
        <v>Ж18</v>
      </c>
      <c r="I22" s="9">
        <v>11</v>
      </c>
      <c r="J22" s="9"/>
      <c r="Q22" s="2">
        <v>2070</v>
      </c>
    </row>
    <row r="23" spans="1:17" ht="12.75" customHeight="1">
      <c r="A23" s="6">
        <v>17</v>
      </c>
      <c r="B23" s="6">
        <v>237</v>
      </c>
      <c r="C23" s="16" t="s">
        <v>266</v>
      </c>
      <c r="D23" s="17">
        <v>1960</v>
      </c>
      <c r="E23" s="10" t="s">
        <v>14</v>
      </c>
      <c r="F23" s="10" t="s">
        <v>23</v>
      </c>
      <c r="G23" s="20" t="s">
        <v>669</v>
      </c>
      <c r="H23" s="9" t="str">
        <f t="shared" si="0"/>
        <v>Ж55</v>
      </c>
      <c r="I23" s="9">
        <v>1</v>
      </c>
      <c r="J23" s="9"/>
      <c r="Q23" s="2">
        <v>2078</v>
      </c>
    </row>
    <row r="24" spans="1:17" ht="12.75" customHeight="1">
      <c r="A24" s="6">
        <v>18</v>
      </c>
      <c r="B24" s="6">
        <v>229</v>
      </c>
      <c r="C24" s="16" t="s">
        <v>699</v>
      </c>
      <c r="D24" s="17">
        <v>1970</v>
      </c>
      <c r="E24" s="10" t="s">
        <v>32</v>
      </c>
      <c r="F24" s="10" t="s">
        <v>49</v>
      </c>
      <c r="G24" s="20" t="s">
        <v>672</v>
      </c>
      <c r="H24" s="9" t="str">
        <f t="shared" si="0"/>
        <v>Ж45</v>
      </c>
      <c r="I24" s="9">
        <v>4</v>
      </c>
      <c r="J24" s="9"/>
      <c r="Q24" s="2">
        <v>2092</v>
      </c>
    </row>
    <row r="25" spans="1:17" ht="12.75" customHeight="1">
      <c r="A25" s="6">
        <v>19</v>
      </c>
      <c r="B25" s="6">
        <v>233</v>
      </c>
      <c r="C25" s="16" t="s">
        <v>311</v>
      </c>
      <c r="D25" s="17">
        <v>1968</v>
      </c>
      <c r="E25" s="10" t="s">
        <v>14</v>
      </c>
      <c r="F25" s="10" t="s">
        <v>23</v>
      </c>
      <c r="G25" s="20" t="s">
        <v>180</v>
      </c>
      <c r="H25" s="9" t="str">
        <f t="shared" si="0"/>
        <v>Ж45</v>
      </c>
      <c r="I25" s="9">
        <v>5</v>
      </c>
      <c r="J25" s="9"/>
      <c r="Q25" s="2">
        <v>2108</v>
      </c>
    </row>
    <row r="26" spans="1:17" ht="12.75" customHeight="1">
      <c r="A26" s="6">
        <v>20</v>
      </c>
      <c r="B26" s="6">
        <v>247</v>
      </c>
      <c r="C26" s="16" t="s">
        <v>186</v>
      </c>
      <c r="D26" s="17">
        <v>1981</v>
      </c>
      <c r="E26" s="10" t="s">
        <v>14</v>
      </c>
      <c r="F26" s="10" t="s">
        <v>23</v>
      </c>
      <c r="G26" s="20" t="s">
        <v>676</v>
      </c>
      <c r="H26" s="9" t="str">
        <f t="shared" si="0"/>
        <v>Ж35</v>
      </c>
      <c r="I26" s="9">
        <v>3</v>
      </c>
      <c r="J26" s="9"/>
      <c r="Q26" s="2">
        <v>2189</v>
      </c>
    </row>
    <row r="27" spans="1:17" ht="12.75" customHeight="1">
      <c r="A27" s="6">
        <v>21</v>
      </c>
      <c r="B27" s="6">
        <v>246</v>
      </c>
      <c r="C27" s="16" t="s">
        <v>80</v>
      </c>
      <c r="D27" s="17">
        <v>1961</v>
      </c>
      <c r="E27" s="10" t="s">
        <v>14</v>
      </c>
      <c r="F27" s="10" t="s">
        <v>23</v>
      </c>
      <c r="G27" s="20" t="s">
        <v>677</v>
      </c>
      <c r="H27" s="9" t="str">
        <f t="shared" si="0"/>
        <v>Ж55</v>
      </c>
      <c r="I27" s="9">
        <v>2</v>
      </c>
      <c r="J27" s="9"/>
      <c r="Q27" s="2">
        <v>2217</v>
      </c>
    </row>
    <row r="28" spans="1:17" ht="12.75" customHeight="1">
      <c r="A28" s="6">
        <v>22</v>
      </c>
      <c r="B28" s="6">
        <v>250</v>
      </c>
      <c r="C28" s="16" t="s">
        <v>185</v>
      </c>
      <c r="D28" s="17">
        <v>1974</v>
      </c>
      <c r="E28" s="10" t="s">
        <v>14</v>
      </c>
      <c r="F28" s="10"/>
      <c r="G28" s="20" t="s">
        <v>678</v>
      </c>
      <c r="H28" s="9" t="str">
        <f t="shared" si="0"/>
        <v>Ж35</v>
      </c>
      <c r="I28" s="9">
        <v>4</v>
      </c>
      <c r="J28" s="9"/>
      <c r="Q28" s="2">
        <v>2254</v>
      </c>
    </row>
    <row r="29" spans="1:17" ht="12.75" customHeight="1">
      <c r="A29" s="6">
        <v>23</v>
      </c>
      <c r="B29" s="6">
        <v>248</v>
      </c>
      <c r="C29" s="16" t="s">
        <v>187</v>
      </c>
      <c r="D29" s="17">
        <v>1970</v>
      </c>
      <c r="E29" s="10" t="s">
        <v>14</v>
      </c>
      <c r="F29" s="10" t="s">
        <v>23</v>
      </c>
      <c r="G29" s="20" t="s">
        <v>679</v>
      </c>
      <c r="H29" s="9" t="str">
        <f t="shared" si="0"/>
        <v>Ж45</v>
      </c>
      <c r="I29" s="9">
        <v>6</v>
      </c>
      <c r="J29" s="20"/>
      <c r="Q29" s="2">
        <v>2259</v>
      </c>
    </row>
    <row r="30" spans="1:17" ht="12.75" customHeight="1">
      <c r="A30" s="6">
        <v>24</v>
      </c>
      <c r="B30" s="6">
        <v>232</v>
      </c>
      <c r="C30" s="16" t="s">
        <v>312</v>
      </c>
      <c r="D30" s="17">
        <v>1987</v>
      </c>
      <c r="E30" s="10" t="s">
        <v>14</v>
      </c>
      <c r="F30" s="10"/>
      <c r="G30" s="20" t="s">
        <v>680</v>
      </c>
      <c r="H30" s="9" t="str">
        <f t="shared" si="0"/>
        <v>Ж18</v>
      </c>
      <c r="I30" s="9">
        <v>12</v>
      </c>
      <c r="J30" s="9"/>
      <c r="Q30" s="2">
        <v>2274</v>
      </c>
    </row>
    <row r="31" spans="1:17" ht="12.75" customHeight="1">
      <c r="A31" s="6">
        <v>25</v>
      </c>
      <c r="B31" s="6">
        <v>235</v>
      </c>
      <c r="C31" s="16" t="s">
        <v>700</v>
      </c>
      <c r="D31" s="17">
        <v>1982</v>
      </c>
      <c r="E31" s="10" t="s">
        <v>14</v>
      </c>
      <c r="F31" s="10"/>
      <c r="G31" s="20" t="s">
        <v>181</v>
      </c>
      <c r="H31" s="9" t="str">
        <f t="shared" si="0"/>
        <v>Ж35</v>
      </c>
      <c r="I31" s="9">
        <v>5</v>
      </c>
      <c r="J31" s="9"/>
      <c r="Q31" s="2">
        <v>2311</v>
      </c>
    </row>
    <row r="32" spans="1:17" ht="12.75" customHeight="1">
      <c r="A32" s="6">
        <v>26</v>
      </c>
      <c r="B32" s="6">
        <v>227</v>
      </c>
      <c r="C32" s="16" t="s">
        <v>341</v>
      </c>
      <c r="D32" s="17">
        <v>1986</v>
      </c>
      <c r="E32" s="10" t="s">
        <v>14</v>
      </c>
      <c r="F32" s="10"/>
      <c r="G32" s="18" t="s">
        <v>682</v>
      </c>
      <c r="H32" s="9" t="str">
        <f t="shared" si="0"/>
        <v>Ж18</v>
      </c>
      <c r="I32" s="9">
        <v>13</v>
      </c>
      <c r="J32" s="9"/>
      <c r="Q32" s="2">
        <v>2369</v>
      </c>
    </row>
    <row r="33" spans="1:17" ht="12.75" customHeight="1">
      <c r="A33" s="6">
        <v>27</v>
      </c>
      <c r="B33" s="6">
        <v>244</v>
      </c>
      <c r="C33" s="16" t="s">
        <v>79</v>
      </c>
      <c r="D33" s="17">
        <v>1979</v>
      </c>
      <c r="E33" s="10" t="s">
        <v>14</v>
      </c>
      <c r="F33" s="10"/>
      <c r="G33" s="20" t="s">
        <v>683</v>
      </c>
      <c r="H33" s="9" t="str">
        <f t="shared" si="0"/>
        <v>Ж35</v>
      </c>
      <c r="I33" s="9">
        <v>6</v>
      </c>
      <c r="J33" s="9"/>
      <c r="Q33" s="2">
        <v>2398</v>
      </c>
    </row>
    <row r="34" spans="1:17" ht="12.75" customHeight="1">
      <c r="A34" s="6">
        <v>28</v>
      </c>
      <c r="B34" s="6">
        <v>225</v>
      </c>
      <c r="C34" s="16" t="s">
        <v>353</v>
      </c>
      <c r="D34" s="17">
        <v>1991</v>
      </c>
      <c r="E34" s="10" t="s">
        <v>14</v>
      </c>
      <c r="F34" s="10" t="s">
        <v>25</v>
      </c>
      <c r="G34" s="18" t="s">
        <v>686</v>
      </c>
      <c r="H34" s="9" t="str">
        <f t="shared" si="0"/>
        <v>Ж18</v>
      </c>
      <c r="I34" s="9">
        <v>14</v>
      </c>
      <c r="J34" s="9"/>
      <c r="Q34" s="2">
        <v>2495</v>
      </c>
    </row>
    <row r="35" spans="1:17" ht="12.75" customHeight="1">
      <c r="A35" s="6">
        <v>29</v>
      </c>
      <c r="B35" s="6">
        <v>228</v>
      </c>
      <c r="C35" s="16" t="s">
        <v>339</v>
      </c>
      <c r="D35" s="17">
        <v>1999</v>
      </c>
      <c r="E35" s="10" t="s">
        <v>14</v>
      </c>
      <c r="F35" s="10" t="s">
        <v>340</v>
      </c>
      <c r="G35" s="20" t="s">
        <v>688</v>
      </c>
      <c r="H35" s="9" t="str">
        <f t="shared" si="0"/>
        <v>Ж18</v>
      </c>
      <c r="I35" s="9">
        <v>15</v>
      </c>
      <c r="J35" s="9"/>
      <c r="Q35" s="2">
        <v>2720</v>
      </c>
    </row>
    <row r="36" spans="1:17" ht="12.75" customHeight="1">
      <c r="A36" s="6">
        <v>30</v>
      </c>
      <c r="B36" s="6">
        <v>242</v>
      </c>
      <c r="C36" s="16" t="s">
        <v>258</v>
      </c>
      <c r="D36" s="17">
        <v>1981</v>
      </c>
      <c r="E36" s="10" t="s">
        <v>14</v>
      </c>
      <c r="F36" s="10" t="s">
        <v>259</v>
      </c>
      <c r="G36" s="20" t="s">
        <v>689</v>
      </c>
      <c r="H36" s="9" t="str">
        <f t="shared" si="0"/>
        <v>Ж35</v>
      </c>
      <c r="I36" s="9">
        <v>7</v>
      </c>
      <c r="J36" s="9"/>
      <c r="Q36" s="2">
        <v>2742</v>
      </c>
    </row>
    <row r="37" spans="1:17" ht="12.75" customHeight="1">
      <c r="A37" s="6">
        <v>31</v>
      </c>
      <c r="B37" s="6">
        <v>226</v>
      </c>
      <c r="C37" s="16" t="s">
        <v>701</v>
      </c>
      <c r="D37" s="17">
        <v>1974</v>
      </c>
      <c r="E37" s="10" t="s">
        <v>14</v>
      </c>
      <c r="F37" s="10"/>
      <c r="G37" s="18" t="s">
        <v>690</v>
      </c>
      <c r="H37" s="9" t="str">
        <f t="shared" si="0"/>
        <v>Ж35</v>
      </c>
      <c r="I37" s="9">
        <v>8</v>
      </c>
      <c r="J37" s="9"/>
      <c r="Q37" s="2">
        <v>2818</v>
      </c>
    </row>
  </sheetData>
  <sheetProtection/>
  <autoFilter ref="A5:J37"/>
  <mergeCells count="12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7"/>
  <sheetViews>
    <sheetView showGridLines="0" zoomScalePageLayoutView="0" workbookViewId="0" topLeftCell="A1">
      <selection activeCell="E4" sqref="E4"/>
    </sheetView>
  </sheetViews>
  <sheetFormatPr defaultColWidth="9.125" defaultRowHeight="12.75" customHeight="1"/>
  <cols>
    <col min="1" max="1" width="4.25390625" style="6" customWidth="1"/>
    <col min="2" max="2" width="4.50390625" style="11" customWidth="1"/>
    <col min="3" max="3" width="21.50390625" style="12" customWidth="1"/>
    <col min="4" max="4" width="4.25390625" style="8" customWidth="1"/>
    <col min="5" max="5" width="14.50390625" style="7" customWidth="1"/>
    <col min="6" max="6" width="18.50390625" style="13" customWidth="1"/>
    <col min="7" max="7" width="6.5039062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9" ht="71.25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</row>
    <row r="2" spans="1:9" ht="17.2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</row>
    <row r="3" spans="1:10" s="3" customFormat="1" ht="18" customHeight="1">
      <c r="A3" s="37" t="s">
        <v>183</v>
      </c>
      <c r="B3" s="37"/>
      <c r="C3" s="37"/>
      <c r="D3" s="37"/>
      <c r="E3" s="37"/>
      <c r="F3" s="37"/>
      <c r="G3" s="37"/>
      <c r="H3" s="37"/>
      <c r="I3" s="37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32" t="s">
        <v>6</v>
      </c>
      <c r="H5" s="32" t="s">
        <v>7</v>
      </c>
      <c r="I5" s="32" t="s">
        <v>8</v>
      </c>
      <c r="J5" s="32" t="s">
        <v>17</v>
      </c>
    </row>
    <row r="6" spans="1:10" s="5" customFormat="1" ht="7.5" customHeight="1">
      <c r="A6" s="39"/>
      <c r="B6" s="39"/>
      <c r="C6" s="39"/>
      <c r="D6" s="41"/>
      <c r="E6" s="41"/>
      <c r="F6" s="41"/>
      <c r="G6" s="33"/>
      <c r="H6" s="33"/>
      <c r="I6" s="33"/>
      <c r="J6" s="33"/>
    </row>
    <row r="7" spans="1:17" ht="12.75" customHeight="1">
      <c r="A7" s="6">
        <v>1</v>
      </c>
      <c r="B7" s="6">
        <v>501</v>
      </c>
      <c r="C7" s="16" t="s">
        <v>296</v>
      </c>
      <c r="D7" s="17">
        <v>2002</v>
      </c>
      <c r="E7" s="10" t="s">
        <v>14</v>
      </c>
      <c r="F7" s="10" t="s">
        <v>37</v>
      </c>
      <c r="G7" s="20" t="s">
        <v>494</v>
      </c>
      <c r="H7" s="9" t="str">
        <f aca="true" t="shared" si="0" ref="H7:H38">IF(AND(D7&gt;=1900,D7&lt;=1943),"М75",IF(AND(D7&gt;=1944,D7&lt;=1948),"М70",IF(AND(D7&gt;=2001,D7&lt;=2004),"Ю17","")))</f>
        <v>Ю17</v>
      </c>
      <c r="I7" s="9">
        <v>1</v>
      </c>
      <c r="J7" s="9"/>
      <c r="Q7" s="2">
        <v>720</v>
      </c>
    </row>
    <row r="8" spans="1:17" ht="12.75" customHeight="1">
      <c r="A8" s="6">
        <v>2</v>
      </c>
      <c r="B8" s="6">
        <v>531</v>
      </c>
      <c r="C8" s="16" t="s">
        <v>301</v>
      </c>
      <c r="D8" s="17">
        <v>2002</v>
      </c>
      <c r="E8" s="10" t="s">
        <v>14</v>
      </c>
      <c r="F8" s="10" t="s">
        <v>302</v>
      </c>
      <c r="G8" s="20" t="s">
        <v>495</v>
      </c>
      <c r="H8" s="9" t="str">
        <f t="shared" si="0"/>
        <v>Ю17</v>
      </c>
      <c r="I8" s="9">
        <v>2</v>
      </c>
      <c r="J8" s="9"/>
      <c r="Q8" s="2">
        <v>731</v>
      </c>
    </row>
    <row r="9" spans="1:17" ht="12.75" customHeight="1">
      <c r="A9" s="6">
        <v>3</v>
      </c>
      <c r="B9" s="6">
        <v>549</v>
      </c>
      <c r="C9" s="16" t="s">
        <v>38</v>
      </c>
      <c r="D9" s="17">
        <v>2001</v>
      </c>
      <c r="E9" s="10" t="s">
        <v>14</v>
      </c>
      <c r="F9" s="10" t="s">
        <v>354</v>
      </c>
      <c r="G9" s="20" t="s">
        <v>496</v>
      </c>
      <c r="H9" s="9" t="str">
        <f t="shared" si="0"/>
        <v>Ю17</v>
      </c>
      <c r="I9" s="9">
        <v>3</v>
      </c>
      <c r="J9" s="9"/>
      <c r="Q9" s="2">
        <v>744</v>
      </c>
    </row>
    <row r="10" spans="1:17" ht="12.75" customHeight="1">
      <c r="A10" s="6">
        <v>4</v>
      </c>
      <c r="B10" s="6">
        <v>510</v>
      </c>
      <c r="C10" s="16" t="s">
        <v>282</v>
      </c>
      <c r="D10" s="17">
        <v>1999</v>
      </c>
      <c r="E10" s="10" t="s">
        <v>14</v>
      </c>
      <c r="F10" s="10" t="s">
        <v>94</v>
      </c>
      <c r="G10" s="20" t="s">
        <v>476</v>
      </c>
      <c r="H10" s="9">
        <f t="shared" si="0"/>
      </c>
      <c r="I10" s="9"/>
      <c r="J10" s="9"/>
      <c r="Q10" s="2">
        <v>755</v>
      </c>
    </row>
    <row r="11" spans="1:17" ht="12.75" customHeight="1">
      <c r="A11" s="6">
        <v>5</v>
      </c>
      <c r="B11" s="6">
        <v>555</v>
      </c>
      <c r="C11" s="16" t="s">
        <v>19</v>
      </c>
      <c r="D11" s="17">
        <v>2001</v>
      </c>
      <c r="E11" s="10" t="s">
        <v>14</v>
      </c>
      <c r="F11" s="10" t="s">
        <v>354</v>
      </c>
      <c r="G11" s="20" t="s">
        <v>497</v>
      </c>
      <c r="H11" s="9" t="str">
        <f t="shared" si="0"/>
        <v>Ю17</v>
      </c>
      <c r="I11" s="9">
        <v>4</v>
      </c>
      <c r="J11" s="9"/>
      <c r="Q11" s="2">
        <v>796</v>
      </c>
    </row>
    <row r="12" spans="1:17" ht="12.75" customHeight="1">
      <c r="A12" s="6">
        <v>6</v>
      </c>
      <c r="B12" s="6">
        <v>541</v>
      </c>
      <c r="C12" s="16" t="s">
        <v>69</v>
      </c>
      <c r="D12" s="17">
        <v>2004</v>
      </c>
      <c r="E12" s="10" t="s">
        <v>14</v>
      </c>
      <c r="F12" s="10" t="s">
        <v>354</v>
      </c>
      <c r="G12" s="20" t="s">
        <v>143</v>
      </c>
      <c r="H12" s="9" t="str">
        <f t="shared" si="0"/>
        <v>Ю17</v>
      </c>
      <c r="I12" s="9">
        <v>5</v>
      </c>
      <c r="J12" s="9"/>
      <c r="Q12" s="2">
        <v>805</v>
      </c>
    </row>
    <row r="13" spans="1:17" ht="12.75" customHeight="1">
      <c r="A13" s="6">
        <v>7</v>
      </c>
      <c r="B13" s="6">
        <v>506</v>
      </c>
      <c r="C13" s="16" t="s">
        <v>210</v>
      </c>
      <c r="D13" s="17">
        <v>2004</v>
      </c>
      <c r="E13" s="10" t="s">
        <v>14</v>
      </c>
      <c r="F13" s="10" t="s">
        <v>136</v>
      </c>
      <c r="G13" s="20" t="s">
        <v>498</v>
      </c>
      <c r="H13" s="9" t="str">
        <f t="shared" si="0"/>
        <v>Ю17</v>
      </c>
      <c r="I13" s="9">
        <v>6</v>
      </c>
      <c r="J13" s="9"/>
      <c r="Q13" s="2">
        <v>807</v>
      </c>
    </row>
    <row r="14" spans="1:17" ht="12.75" customHeight="1">
      <c r="A14" s="6">
        <v>8</v>
      </c>
      <c r="B14" s="6">
        <v>514</v>
      </c>
      <c r="C14" s="16" t="s">
        <v>691</v>
      </c>
      <c r="D14" s="17">
        <v>2000</v>
      </c>
      <c r="E14" s="10" t="s">
        <v>14</v>
      </c>
      <c r="F14" s="10" t="s">
        <v>94</v>
      </c>
      <c r="G14" s="20" t="s">
        <v>486</v>
      </c>
      <c r="H14" s="9">
        <f t="shared" si="0"/>
      </c>
      <c r="I14" s="9"/>
      <c r="J14" s="9"/>
      <c r="Q14" s="2">
        <v>837</v>
      </c>
    </row>
    <row r="15" spans="1:17" ht="12.75" customHeight="1">
      <c r="A15" s="6">
        <v>9</v>
      </c>
      <c r="B15" s="6">
        <v>564</v>
      </c>
      <c r="C15" s="16" t="s">
        <v>457</v>
      </c>
      <c r="D15" s="17">
        <v>1992</v>
      </c>
      <c r="E15" s="10" t="s">
        <v>14</v>
      </c>
      <c r="F15" s="10" t="s">
        <v>29</v>
      </c>
      <c r="G15" s="20" t="s">
        <v>499</v>
      </c>
      <c r="H15" s="9">
        <f t="shared" si="0"/>
      </c>
      <c r="I15" s="9"/>
      <c r="J15" s="9"/>
      <c r="Q15" s="2">
        <v>844</v>
      </c>
    </row>
    <row r="16" spans="1:17" ht="12.75" customHeight="1">
      <c r="A16" s="6">
        <v>10</v>
      </c>
      <c r="B16" s="6">
        <v>557</v>
      </c>
      <c r="C16" s="16" t="s">
        <v>419</v>
      </c>
      <c r="D16" s="17">
        <v>2003</v>
      </c>
      <c r="E16" s="10" t="s">
        <v>14</v>
      </c>
      <c r="F16" s="10" t="s">
        <v>90</v>
      </c>
      <c r="G16" s="20" t="s">
        <v>76</v>
      </c>
      <c r="H16" s="9" t="str">
        <f t="shared" si="0"/>
        <v>Ю17</v>
      </c>
      <c r="I16" s="9">
        <v>7</v>
      </c>
      <c r="J16" s="9"/>
      <c r="Q16" s="2">
        <v>847</v>
      </c>
    </row>
    <row r="17" spans="1:17" ht="12.75" customHeight="1">
      <c r="A17" s="6">
        <v>11</v>
      </c>
      <c r="B17" s="6">
        <v>532</v>
      </c>
      <c r="C17" s="16" t="s">
        <v>303</v>
      </c>
      <c r="D17" s="17">
        <v>2001</v>
      </c>
      <c r="E17" s="10" t="s">
        <v>14</v>
      </c>
      <c r="F17" s="10" t="s">
        <v>302</v>
      </c>
      <c r="G17" s="20" t="s">
        <v>146</v>
      </c>
      <c r="H17" s="9" t="str">
        <f t="shared" si="0"/>
        <v>Ю17</v>
      </c>
      <c r="I17" s="9">
        <v>8</v>
      </c>
      <c r="J17" s="9"/>
      <c r="Q17" s="2">
        <v>850</v>
      </c>
    </row>
    <row r="18" spans="1:17" ht="12.75" customHeight="1">
      <c r="A18" s="6">
        <v>12</v>
      </c>
      <c r="B18" s="6">
        <v>544</v>
      </c>
      <c r="C18" s="16" t="s">
        <v>57</v>
      </c>
      <c r="D18" s="17">
        <v>2004</v>
      </c>
      <c r="E18" s="10" t="s">
        <v>14</v>
      </c>
      <c r="F18" s="10" t="s">
        <v>354</v>
      </c>
      <c r="G18" s="20" t="s">
        <v>500</v>
      </c>
      <c r="H18" s="9" t="str">
        <f t="shared" si="0"/>
        <v>Ю17</v>
      </c>
      <c r="I18" s="9">
        <v>9</v>
      </c>
      <c r="J18" s="9"/>
      <c r="Q18" s="2">
        <v>868</v>
      </c>
    </row>
    <row r="19" spans="1:17" ht="12.75" customHeight="1">
      <c r="A19" s="6">
        <v>13</v>
      </c>
      <c r="B19" s="6">
        <v>543</v>
      </c>
      <c r="C19" s="16" t="s">
        <v>103</v>
      </c>
      <c r="D19" s="17">
        <v>2003</v>
      </c>
      <c r="E19" s="10" t="s">
        <v>14</v>
      </c>
      <c r="F19" s="10" t="s">
        <v>354</v>
      </c>
      <c r="G19" s="20" t="s">
        <v>501</v>
      </c>
      <c r="H19" s="9" t="str">
        <f t="shared" si="0"/>
        <v>Ю17</v>
      </c>
      <c r="I19" s="9">
        <v>10</v>
      </c>
      <c r="J19" s="9"/>
      <c r="Q19" s="2">
        <v>869</v>
      </c>
    </row>
    <row r="20" spans="1:17" ht="12.75" customHeight="1">
      <c r="A20" s="6">
        <v>14</v>
      </c>
      <c r="B20" s="6">
        <v>554</v>
      </c>
      <c r="C20" s="16" t="s">
        <v>70</v>
      </c>
      <c r="D20" s="17">
        <v>2003</v>
      </c>
      <c r="E20" s="10" t="s">
        <v>14</v>
      </c>
      <c r="F20" s="10" t="s">
        <v>354</v>
      </c>
      <c r="G20" s="20" t="s">
        <v>502</v>
      </c>
      <c r="H20" s="9" t="str">
        <f t="shared" si="0"/>
        <v>Ю17</v>
      </c>
      <c r="I20" s="9">
        <v>11</v>
      </c>
      <c r="J20" s="9"/>
      <c r="Q20" s="2">
        <v>873</v>
      </c>
    </row>
    <row r="21" spans="1:17" ht="12.75" customHeight="1">
      <c r="A21" s="6">
        <v>15</v>
      </c>
      <c r="B21" s="6">
        <v>548</v>
      </c>
      <c r="C21" s="16" t="s">
        <v>366</v>
      </c>
      <c r="D21" s="17">
        <v>2004</v>
      </c>
      <c r="E21" s="10" t="s">
        <v>14</v>
      </c>
      <c r="F21" s="10" t="s">
        <v>354</v>
      </c>
      <c r="G21" s="20" t="s">
        <v>503</v>
      </c>
      <c r="H21" s="9" t="str">
        <f t="shared" si="0"/>
        <v>Ю17</v>
      </c>
      <c r="I21" s="9">
        <v>12</v>
      </c>
      <c r="J21" s="9"/>
      <c r="Q21" s="2">
        <v>877</v>
      </c>
    </row>
    <row r="22" spans="1:17" ht="12.75" customHeight="1">
      <c r="A22" s="6">
        <v>16</v>
      </c>
      <c r="B22" s="6">
        <v>563</v>
      </c>
      <c r="C22" s="16" t="s">
        <v>430</v>
      </c>
      <c r="D22" s="17">
        <v>2001</v>
      </c>
      <c r="E22" s="10" t="s">
        <v>14</v>
      </c>
      <c r="F22" s="10" t="s">
        <v>423</v>
      </c>
      <c r="G22" s="20" t="s">
        <v>148</v>
      </c>
      <c r="H22" s="9" t="str">
        <f t="shared" si="0"/>
        <v>Ю17</v>
      </c>
      <c r="I22" s="9">
        <v>13</v>
      </c>
      <c r="J22" s="9"/>
      <c r="Q22" s="2">
        <v>878</v>
      </c>
    </row>
    <row r="23" spans="1:17" ht="12.75" customHeight="1">
      <c r="A23" s="6">
        <v>17</v>
      </c>
      <c r="B23" s="6">
        <v>545</v>
      </c>
      <c r="C23" s="16" t="s">
        <v>364</v>
      </c>
      <c r="D23" s="17">
        <v>2004</v>
      </c>
      <c r="E23" s="10" t="s">
        <v>14</v>
      </c>
      <c r="F23" s="10" t="s">
        <v>354</v>
      </c>
      <c r="G23" s="20" t="s">
        <v>504</v>
      </c>
      <c r="H23" s="9" t="str">
        <f t="shared" si="0"/>
        <v>Ю17</v>
      </c>
      <c r="I23" s="9">
        <v>14</v>
      </c>
      <c r="J23" s="9"/>
      <c r="Q23" s="2">
        <v>884</v>
      </c>
    </row>
    <row r="24" spans="1:17" ht="12.75" customHeight="1">
      <c r="A24" s="6">
        <v>18</v>
      </c>
      <c r="B24" s="6">
        <v>503</v>
      </c>
      <c r="C24" s="16" t="s">
        <v>213</v>
      </c>
      <c r="D24" s="17">
        <v>1947</v>
      </c>
      <c r="E24" s="10" t="s">
        <v>14</v>
      </c>
      <c r="F24" s="10" t="s">
        <v>25</v>
      </c>
      <c r="G24" s="20" t="s">
        <v>156</v>
      </c>
      <c r="H24" s="9" t="str">
        <f t="shared" si="0"/>
        <v>М70</v>
      </c>
      <c r="I24" s="9">
        <v>1</v>
      </c>
      <c r="J24" s="9"/>
      <c r="Q24" s="2">
        <v>889</v>
      </c>
    </row>
    <row r="25" spans="1:17" ht="12.75" customHeight="1">
      <c r="A25" s="6">
        <v>19</v>
      </c>
      <c r="B25" s="6">
        <v>540</v>
      </c>
      <c r="C25" s="16" t="s">
        <v>361</v>
      </c>
      <c r="D25" s="17">
        <v>2003</v>
      </c>
      <c r="E25" s="10" t="s">
        <v>14</v>
      </c>
      <c r="F25" s="10" t="s">
        <v>360</v>
      </c>
      <c r="G25" s="20" t="s">
        <v>157</v>
      </c>
      <c r="H25" s="9" t="str">
        <f t="shared" si="0"/>
        <v>Ю17</v>
      </c>
      <c r="I25" s="9">
        <v>15</v>
      </c>
      <c r="J25" s="9"/>
      <c r="Q25" s="2">
        <v>896</v>
      </c>
    </row>
    <row r="26" spans="1:17" ht="12.75" customHeight="1">
      <c r="A26" s="6">
        <v>20</v>
      </c>
      <c r="B26" s="6">
        <v>542</v>
      </c>
      <c r="C26" s="16" t="s">
        <v>363</v>
      </c>
      <c r="D26" s="17">
        <v>2004</v>
      </c>
      <c r="E26" s="10" t="s">
        <v>14</v>
      </c>
      <c r="F26" s="10" t="s">
        <v>354</v>
      </c>
      <c r="G26" s="20" t="s">
        <v>158</v>
      </c>
      <c r="H26" s="9" t="str">
        <f t="shared" si="0"/>
        <v>Ю17</v>
      </c>
      <c r="I26" s="9">
        <v>16</v>
      </c>
      <c r="J26" s="9"/>
      <c r="Q26" s="2">
        <v>899</v>
      </c>
    </row>
    <row r="27" spans="1:17" ht="12.75" customHeight="1">
      <c r="A27" s="6">
        <v>21</v>
      </c>
      <c r="B27" s="6">
        <v>558</v>
      </c>
      <c r="C27" s="16" t="s">
        <v>420</v>
      </c>
      <c r="D27" s="17">
        <v>2004</v>
      </c>
      <c r="E27" s="10" t="s">
        <v>14</v>
      </c>
      <c r="F27" s="10" t="s">
        <v>421</v>
      </c>
      <c r="G27" s="20" t="s">
        <v>505</v>
      </c>
      <c r="H27" s="9" t="str">
        <f t="shared" si="0"/>
        <v>Ю17</v>
      </c>
      <c r="I27" s="9">
        <v>17</v>
      </c>
      <c r="J27" s="9"/>
      <c r="Q27" s="2">
        <v>900</v>
      </c>
    </row>
    <row r="28" spans="1:17" ht="12.75" customHeight="1">
      <c r="A28" s="6">
        <v>22</v>
      </c>
      <c r="B28" s="6">
        <v>508</v>
      </c>
      <c r="C28" s="16" t="s">
        <v>280</v>
      </c>
      <c r="D28" s="17">
        <v>1999</v>
      </c>
      <c r="E28" s="10" t="s">
        <v>14</v>
      </c>
      <c r="F28" s="10" t="s">
        <v>94</v>
      </c>
      <c r="G28" s="20" t="s">
        <v>506</v>
      </c>
      <c r="H28" s="9">
        <f t="shared" si="0"/>
      </c>
      <c r="I28" s="9"/>
      <c r="J28" s="9"/>
      <c r="Q28" s="2">
        <v>913</v>
      </c>
    </row>
    <row r="29" spans="1:17" ht="12.75" customHeight="1">
      <c r="A29" s="6">
        <v>23</v>
      </c>
      <c r="B29" s="6">
        <v>517</v>
      </c>
      <c r="C29" s="16" t="s">
        <v>28</v>
      </c>
      <c r="D29" s="17">
        <v>1946</v>
      </c>
      <c r="E29" s="10" t="s">
        <v>84</v>
      </c>
      <c r="F29" s="10" t="s">
        <v>285</v>
      </c>
      <c r="G29" s="20" t="s">
        <v>507</v>
      </c>
      <c r="H29" s="9" t="str">
        <f t="shared" si="0"/>
        <v>М70</v>
      </c>
      <c r="I29" s="9">
        <v>2</v>
      </c>
      <c r="J29" s="9"/>
      <c r="Q29" s="2">
        <v>927</v>
      </c>
    </row>
    <row r="30" spans="1:17" ht="12.75" customHeight="1">
      <c r="A30" s="6">
        <v>24</v>
      </c>
      <c r="B30" s="6">
        <v>539</v>
      </c>
      <c r="C30" s="16" t="s">
        <v>359</v>
      </c>
      <c r="D30" s="17">
        <v>2002</v>
      </c>
      <c r="E30" s="10" t="s">
        <v>14</v>
      </c>
      <c r="F30" s="10" t="s">
        <v>360</v>
      </c>
      <c r="G30" s="20" t="s">
        <v>149</v>
      </c>
      <c r="H30" s="9" t="str">
        <f t="shared" si="0"/>
        <v>Ю17</v>
      </c>
      <c r="I30" s="9">
        <v>18</v>
      </c>
      <c r="J30" s="9"/>
      <c r="Q30" s="2">
        <v>937</v>
      </c>
    </row>
    <row r="31" spans="1:17" ht="12.75" customHeight="1">
      <c r="A31" s="6">
        <v>25</v>
      </c>
      <c r="B31" s="6">
        <v>511</v>
      </c>
      <c r="C31" s="16" t="s">
        <v>283</v>
      </c>
      <c r="D31" s="17">
        <v>1999</v>
      </c>
      <c r="E31" s="10" t="s">
        <v>14</v>
      </c>
      <c r="F31" s="10" t="s">
        <v>94</v>
      </c>
      <c r="G31" s="20" t="s">
        <v>508</v>
      </c>
      <c r="H31" s="9">
        <f t="shared" si="0"/>
      </c>
      <c r="I31" s="9"/>
      <c r="J31" s="9"/>
      <c r="Q31" s="2">
        <v>938</v>
      </c>
    </row>
    <row r="32" spans="1:17" ht="12.75" customHeight="1">
      <c r="A32" s="6">
        <v>26</v>
      </c>
      <c r="B32" s="6">
        <v>553</v>
      </c>
      <c r="C32" s="16" t="s">
        <v>68</v>
      </c>
      <c r="D32" s="17">
        <v>2004</v>
      </c>
      <c r="E32" s="10" t="s">
        <v>14</v>
      </c>
      <c r="F32" s="10" t="s">
        <v>354</v>
      </c>
      <c r="G32" s="20" t="s">
        <v>509</v>
      </c>
      <c r="H32" s="9" t="str">
        <f t="shared" si="0"/>
        <v>Ю17</v>
      </c>
      <c r="I32" s="9">
        <v>19</v>
      </c>
      <c r="J32" s="9"/>
      <c r="Q32" s="2">
        <v>939</v>
      </c>
    </row>
    <row r="33" spans="1:17" ht="12.75" customHeight="1">
      <c r="A33" s="6">
        <v>27</v>
      </c>
      <c r="B33" s="6">
        <v>518</v>
      </c>
      <c r="C33" s="16" t="s">
        <v>39</v>
      </c>
      <c r="D33" s="17">
        <v>1947</v>
      </c>
      <c r="E33" s="10" t="s">
        <v>14</v>
      </c>
      <c r="F33" s="10" t="s">
        <v>25</v>
      </c>
      <c r="G33" s="20" t="s">
        <v>513</v>
      </c>
      <c r="H33" s="9" t="str">
        <f t="shared" si="0"/>
        <v>М70</v>
      </c>
      <c r="I33" s="9">
        <v>3</v>
      </c>
      <c r="J33" s="9"/>
      <c r="Q33" s="2">
        <v>987</v>
      </c>
    </row>
    <row r="34" spans="1:17" ht="12.75" customHeight="1">
      <c r="A34" s="6">
        <v>28</v>
      </c>
      <c r="B34" s="6">
        <v>530</v>
      </c>
      <c r="C34" s="16" t="s">
        <v>135</v>
      </c>
      <c r="D34" s="17">
        <v>2002</v>
      </c>
      <c r="E34" s="10" t="s">
        <v>14</v>
      </c>
      <c r="F34" s="10" t="s">
        <v>300</v>
      </c>
      <c r="G34" s="20" t="s">
        <v>514</v>
      </c>
      <c r="H34" s="9" t="str">
        <f t="shared" si="0"/>
        <v>Ю17</v>
      </c>
      <c r="I34" s="9">
        <v>20</v>
      </c>
      <c r="J34" s="9"/>
      <c r="Q34" s="2">
        <v>988</v>
      </c>
    </row>
    <row r="35" spans="1:17" ht="12.75" customHeight="1">
      <c r="A35" s="6">
        <v>29</v>
      </c>
      <c r="B35" s="6">
        <v>551</v>
      </c>
      <c r="C35" s="16" t="s">
        <v>85</v>
      </c>
      <c r="D35" s="17">
        <v>2002</v>
      </c>
      <c r="E35" s="10" t="s">
        <v>14</v>
      </c>
      <c r="F35" s="10" t="s">
        <v>354</v>
      </c>
      <c r="G35" s="20" t="s">
        <v>515</v>
      </c>
      <c r="H35" s="9" t="str">
        <f t="shared" si="0"/>
        <v>Ю17</v>
      </c>
      <c r="I35" s="9">
        <v>21</v>
      </c>
      <c r="J35" s="9"/>
      <c r="Q35" s="2">
        <v>989</v>
      </c>
    </row>
    <row r="36" spans="1:17" ht="12.75" customHeight="1">
      <c r="A36" s="6">
        <v>30</v>
      </c>
      <c r="B36" s="6">
        <v>560</v>
      </c>
      <c r="C36" s="16" t="s">
        <v>692</v>
      </c>
      <c r="D36" s="17">
        <v>2000</v>
      </c>
      <c r="E36" s="10" t="s">
        <v>14</v>
      </c>
      <c r="F36" s="10" t="s">
        <v>423</v>
      </c>
      <c r="G36" s="20" t="s">
        <v>516</v>
      </c>
      <c r="H36" s="9">
        <f t="shared" si="0"/>
      </c>
      <c r="I36" s="9"/>
      <c r="J36" s="9"/>
      <c r="Q36" s="2">
        <v>1010</v>
      </c>
    </row>
    <row r="37" spans="1:17" ht="12.75" customHeight="1">
      <c r="A37" s="6">
        <v>31</v>
      </c>
      <c r="B37" s="6">
        <v>547</v>
      </c>
      <c r="C37" s="16" t="s">
        <v>365</v>
      </c>
      <c r="D37" s="17">
        <v>2004</v>
      </c>
      <c r="E37" s="10" t="s">
        <v>14</v>
      </c>
      <c r="F37" s="10" t="s">
        <v>354</v>
      </c>
      <c r="G37" s="20" t="s">
        <v>166</v>
      </c>
      <c r="H37" s="9" t="str">
        <f t="shared" si="0"/>
        <v>Ю17</v>
      </c>
      <c r="I37" s="9">
        <v>22</v>
      </c>
      <c r="J37" s="9"/>
      <c r="Q37" s="2">
        <v>1019</v>
      </c>
    </row>
    <row r="38" spans="1:17" ht="12.75" customHeight="1">
      <c r="A38" s="6">
        <v>32</v>
      </c>
      <c r="B38" s="6">
        <v>504</v>
      </c>
      <c r="C38" s="16" t="s">
        <v>693</v>
      </c>
      <c r="D38" s="17">
        <v>1943</v>
      </c>
      <c r="E38" s="10" t="s">
        <v>206</v>
      </c>
      <c r="F38" s="10" t="s">
        <v>207</v>
      </c>
      <c r="G38" s="20" t="s">
        <v>522</v>
      </c>
      <c r="H38" s="9" t="str">
        <f t="shared" si="0"/>
        <v>М75</v>
      </c>
      <c r="I38" s="9">
        <v>1</v>
      </c>
      <c r="J38" s="9"/>
      <c r="Q38" s="2">
        <v>1039</v>
      </c>
    </row>
    <row r="39" spans="1:17" ht="12.75" customHeight="1">
      <c r="A39" s="6">
        <v>33</v>
      </c>
      <c r="B39" s="6">
        <v>522</v>
      </c>
      <c r="C39" s="16" t="s">
        <v>43</v>
      </c>
      <c r="D39" s="17">
        <v>1942</v>
      </c>
      <c r="E39" s="10" t="s">
        <v>14</v>
      </c>
      <c r="F39" s="10" t="s">
        <v>16</v>
      </c>
      <c r="G39" s="20" t="s">
        <v>162</v>
      </c>
      <c r="H39" s="9" t="str">
        <f aca="true" t="shared" si="1" ref="H39:H70">IF(AND(D39&gt;=1900,D39&lt;=1943),"М75",IF(AND(D39&gt;=1944,D39&lt;=1948),"М70",IF(AND(D39&gt;=2001,D39&lt;=2004),"Ю17","")))</f>
        <v>М75</v>
      </c>
      <c r="I39" s="9">
        <v>2</v>
      </c>
      <c r="J39" s="9"/>
      <c r="Q39" s="2">
        <v>1056</v>
      </c>
    </row>
    <row r="40" spans="1:17" ht="12.75" customHeight="1">
      <c r="A40" s="6">
        <v>34</v>
      </c>
      <c r="B40" s="6">
        <v>505</v>
      </c>
      <c r="C40" s="16" t="s">
        <v>208</v>
      </c>
      <c r="D40" s="17">
        <v>1938</v>
      </c>
      <c r="E40" s="10" t="s">
        <v>14</v>
      </c>
      <c r="F40" s="10" t="s">
        <v>209</v>
      </c>
      <c r="G40" s="20" t="s">
        <v>524</v>
      </c>
      <c r="H40" s="9" t="str">
        <f t="shared" si="1"/>
        <v>М75</v>
      </c>
      <c r="I40" s="9">
        <v>3</v>
      </c>
      <c r="J40" s="9"/>
      <c r="Q40" s="2">
        <v>1075</v>
      </c>
    </row>
    <row r="41" spans="1:17" ht="12.75" customHeight="1">
      <c r="A41" s="6">
        <v>35</v>
      </c>
      <c r="B41" s="6">
        <v>538</v>
      </c>
      <c r="C41" s="16" t="s">
        <v>362</v>
      </c>
      <c r="D41" s="17">
        <v>1984</v>
      </c>
      <c r="E41" s="10" t="s">
        <v>14</v>
      </c>
      <c r="F41" s="10" t="s">
        <v>360</v>
      </c>
      <c r="G41" s="20" t="s">
        <v>152</v>
      </c>
      <c r="H41" s="9">
        <f t="shared" si="1"/>
      </c>
      <c r="I41" s="9"/>
      <c r="J41" s="9"/>
      <c r="Q41" s="2">
        <v>1086</v>
      </c>
    </row>
    <row r="42" spans="1:17" ht="12.75" customHeight="1">
      <c r="A42" s="6">
        <v>36</v>
      </c>
      <c r="B42" s="6">
        <v>556</v>
      </c>
      <c r="C42" s="16" t="s">
        <v>417</v>
      </c>
      <c r="D42" s="17">
        <v>1974</v>
      </c>
      <c r="E42" s="10" t="s">
        <v>14</v>
      </c>
      <c r="F42" s="10" t="s">
        <v>418</v>
      </c>
      <c r="G42" s="20" t="s">
        <v>528</v>
      </c>
      <c r="H42" s="9">
        <f t="shared" si="1"/>
      </c>
      <c r="I42" s="9"/>
      <c r="J42" s="9"/>
      <c r="Q42" s="2">
        <v>1101</v>
      </c>
    </row>
    <row r="43" spans="1:17" ht="12.75" customHeight="1">
      <c r="A43" s="6">
        <v>37</v>
      </c>
      <c r="B43" s="6">
        <v>520</v>
      </c>
      <c r="C43" s="16" t="s">
        <v>66</v>
      </c>
      <c r="D43" s="17">
        <v>1937</v>
      </c>
      <c r="E43" s="10" t="s">
        <v>14</v>
      </c>
      <c r="F43" s="10" t="s">
        <v>16</v>
      </c>
      <c r="G43" s="20" t="s">
        <v>529</v>
      </c>
      <c r="H43" s="9" t="str">
        <f t="shared" si="1"/>
        <v>М75</v>
      </c>
      <c r="I43" s="9">
        <v>4</v>
      </c>
      <c r="J43" s="9"/>
      <c r="Q43" s="2">
        <v>1102</v>
      </c>
    </row>
    <row r="44" spans="1:17" ht="12.75" customHeight="1">
      <c r="A44" s="6">
        <v>38</v>
      </c>
      <c r="B44" s="6">
        <v>516</v>
      </c>
      <c r="C44" s="16" t="s">
        <v>284</v>
      </c>
      <c r="D44" s="17">
        <v>1999</v>
      </c>
      <c r="E44" s="10" t="s">
        <v>14</v>
      </c>
      <c r="F44" s="10" t="s">
        <v>94</v>
      </c>
      <c r="G44" s="20" t="s">
        <v>531</v>
      </c>
      <c r="H44" s="9">
        <f t="shared" si="1"/>
      </c>
      <c r="I44" s="9"/>
      <c r="J44" s="9"/>
      <c r="Q44" s="2">
        <v>1110</v>
      </c>
    </row>
    <row r="45" spans="1:17" ht="12.75" customHeight="1">
      <c r="A45" s="6">
        <v>39</v>
      </c>
      <c r="B45" s="6">
        <v>550</v>
      </c>
      <c r="C45" s="16" t="s">
        <v>41</v>
      </c>
      <c r="D45" s="17">
        <v>2003</v>
      </c>
      <c r="E45" s="10" t="s">
        <v>14</v>
      </c>
      <c r="F45" s="10" t="s">
        <v>354</v>
      </c>
      <c r="G45" s="20" t="s">
        <v>536</v>
      </c>
      <c r="H45" s="9" t="str">
        <f t="shared" si="1"/>
        <v>Ю17</v>
      </c>
      <c r="I45" s="9">
        <v>23</v>
      </c>
      <c r="J45" s="9"/>
      <c r="Q45" s="2">
        <v>1157</v>
      </c>
    </row>
    <row r="46" spans="1:17" ht="12.75" customHeight="1">
      <c r="A46" s="6">
        <v>40</v>
      </c>
      <c r="B46" s="6">
        <v>519</v>
      </c>
      <c r="C46" s="16" t="s">
        <v>15</v>
      </c>
      <c r="D46" s="17">
        <v>1939</v>
      </c>
      <c r="E46" s="10" t="s">
        <v>14</v>
      </c>
      <c r="F46" s="10" t="s">
        <v>16</v>
      </c>
      <c r="G46" s="20" t="s">
        <v>78</v>
      </c>
      <c r="H46" s="9" t="str">
        <f t="shared" si="1"/>
        <v>М75</v>
      </c>
      <c r="I46" s="9">
        <v>5</v>
      </c>
      <c r="J46" s="9" t="s">
        <v>18</v>
      </c>
      <c r="Q46" s="2">
        <v>1166</v>
      </c>
    </row>
    <row r="47" spans="1:17" ht="12.75" customHeight="1">
      <c r="A47" s="6">
        <v>41</v>
      </c>
      <c r="B47" s="6">
        <v>535</v>
      </c>
      <c r="C47" s="16" t="s">
        <v>65</v>
      </c>
      <c r="D47" s="17">
        <v>1934</v>
      </c>
      <c r="E47" s="10" t="s">
        <v>14</v>
      </c>
      <c r="F47" s="10" t="s">
        <v>16</v>
      </c>
      <c r="G47" s="20" t="s">
        <v>546</v>
      </c>
      <c r="H47" s="9" t="str">
        <f t="shared" si="1"/>
        <v>М75</v>
      </c>
      <c r="I47" s="9">
        <v>6</v>
      </c>
      <c r="J47" s="9" t="s">
        <v>18</v>
      </c>
      <c r="Q47" s="2">
        <v>1254</v>
      </c>
    </row>
    <row r="48" spans="1:17" ht="12.75" customHeight="1">
      <c r="A48" s="6">
        <v>42</v>
      </c>
      <c r="B48" s="6">
        <v>533</v>
      </c>
      <c r="C48" s="16" t="s">
        <v>304</v>
      </c>
      <c r="D48" s="17">
        <v>1945</v>
      </c>
      <c r="E48" s="10" t="s">
        <v>14</v>
      </c>
      <c r="F48" s="10" t="s">
        <v>25</v>
      </c>
      <c r="G48" s="20" t="s">
        <v>547</v>
      </c>
      <c r="H48" s="9" t="str">
        <f t="shared" si="1"/>
        <v>М70</v>
      </c>
      <c r="I48" s="9">
        <v>4</v>
      </c>
      <c r="J48" s="9"/>
      <c r="Q48" s="2">
        <v>1259</v>
      </c>
    </row>
    <row r="49" spans="1:17" ht="12.75" customHeight="1">
      <c r="A49" s="6">
        <v>43</v>
      </c>
      <c r="B49" s="6">
        <v>527</v>
      </c>
      <c r="C49" s="16" t="s">
        <v>299</v>
      </c>
      <c r="D49" s="17">
        <v>1974</v>
      </c>
      <c r="E49" s="10" t="s">
        <v>14</v>
      </c>
      <c r="F49" s="10"/>
      <c r="G49" s="20" t="s">
        <v>551</v>
      </c>
      <c r="H49" s="9">
        <f t="shared" si="1"/>
      </c>
      <c r="I49" s="9"/>
      <c r="J49" s="9"/>
      <c r="Q49" s="2">
        <v>1278</v>
      </c>
    </row>
    <row r="50" spans="1:17" ht="12.75" customHeight="1">
      <c r="A50" s="6">
        <v>44</v>
      </c>
      <c r="B50" s="6">
        <v>537</v>
      </c>
      <c r="C50" s="16" t="s">
        <v>102</v>
      </c>
      <c r="D50" s="17">
        <v>1941</v>
      </c>
      <c r="E50" s="10" t="s">
        <v>14</v>
      </c>
      <c r="F50" s="10" t="s">
        <v>26</v>
      </c>
      <c r="G50" s="20" t="s">
        <v>552</v>
      </c>
      <c r="H50" s="9" t="str">
        <f t="shared" si="1"/>
        <v>М75</v>
      </c>
      <c r="I50" s="9">
        <v>7</v>
      </c>
      <c r="J50" s="9"/>
      <c r="Q50" s="2">
        <v>1292</v>
      </c>
    </row>
    <row r="51" spans="1:17" ht="12.75" customHeight="1">
      <c r="A51" s="6">
        <v>45</v>
      </c>
      <c r="B51" s="6">
        <v>512</v>
      </c>
      <c r="C51" s="16" t="s">
        <v>694</v>
      </c>
      <c r="D51" s="17">
        <v>1999</v>
      </c>
      <c r="E51" s="10" t="s">
        <v>14</v>
      </c>
      <c r="F51" s="10" t="s">
        <v>94</v>
      </c>
      <c r="G51" s="20" t="s">
        <v>555</v>
      </c>
      <c r="H51" s="9">
        <f t="shared" si="1"/>
      </c>
      <c r="I51" s="9"/>
      <c r="J51" s="9"/>
      <c r="Q51" s="2">
        <v>1328</v>
      </c>
    </row>
    <row r="52" spans="1:17" ht="12.75" customHeight="1">
      <c r="A52" s="6">
        <v>46</v>
      </c>
      <c r="B52" s="6">
        <v>534</v>
      </c>
      <c r="C52" s="16" t="s">
        <v>305</v>
      </c>
      <c r="D52" s="17">
        <v>1932</v>
      </c>
      <c r="E52" s="10" t="s">
        <v>14</v>
      </c>
      <c r="F52" s="10" t="s">
        <v>306</v>
      </c>
      <c r="G52" s="20" t="s">
        <v>565</v>
      </c>
      <c r="H52" s="9" t="str">
        <f t="shared" si="1"/>
        <v>М75</v>
      </c>
      <c r="I52" s="9">
        <v>8</v>
      </c>
      <c r="J52" s="9" t="s">
        <v>307</v>
      </c>
      <c r="Q52" s="2">
        <v>1414</v>
      </c>
    </row>
    <row r="53" spans="1:17" ht="12.75" customHeight="1">
      <c r="A53" s="6">
        <v>47</v>
      </c>
      <c r="B53" s="6">
        <v>507</v>
      </c>
      <c r="C53" s="16" t="s">
        <v>279</v>
      </c>
      <c r="D53" s="17">
        <v>2000</v>
      </c>
      <c r="E53" s="10" t="s">
        <v>14</v>
      </c>
      <c r="F53" s="10" t="s">
        <v>94</v>
      </c>
      <c r="G53" s="20" t="s">
        <v>153</v>
      </c>
      <c r="H53" s="9">
        <f t="shared" si="1"/>
      </c>
      <c r="I53" s="9"/>
      <c r="J53" s="9"/>
      <c r="Q53" s="2">
        <v>1449</v>
      </c>
    </row>
    <row r="54" spans="1:17" ht="12.75" customHeight="1">
      <c r="A54" s="6">
        <v>48</v>
      </c>
      <c r="B54" s="6">
        <v>526</v>
      </c>
      <c r="C54" s="16" t="s">
        <v>295</v>
      </c>
      <c r="D54" s="17">
        <v>2002</v>
      </c>
      <c r="E54" s="10" t="s">
        <v>14</v>
      </c>
      <c r="F54" s="10" t="s">
        <v>101</v>
      </c>
      <c r="G54" s="20" t="s">
        <v>572</v>
      </c>
      <c r="H54" s="9" t="str">
        <f t="shared" si="1"/>
        <v>Ю17</v>
      </c>
      <c r="I54" s="9">
        <v>24</v>
      </c>
      <c r="J54" s="9"/>
      <c r="Q54" s="2">
        <v>1489</v>
      </c>
    </row>
    <row r="55" spans="1:17" ht="12.75" customHeight="1">
      <c r="A55" s="6">
        <v>49</v>
      </c>
      <c r="B55" s="6">
        <v>521</v>
      </c>
      <c r="C55" s="16" t="s">
        <v>286</v>
      </c>
      <c r="D55" s="17">
        <v>1935</v>
      </c>
      <c r="E55" s="10" t="s">
        <v>14</v>
      </c>
      <c r="F55" s="10" t="s">
        <v>16</v>
      </c>
      <c r="G55" s="20" t="s">
        <v>585</v>
      </c>
      <c r="H55" s="9" t="str">
        <f t="shared" si="1"/>
        <v>М75</v>
      </c>
      <c r="I55" s="9">
        <v>9</v>
      </c>
      <c r="J55" s="9"/>
      <c r="Q55" s="2">
        <v>1541</v>
      </c>
    </row>
    <row r="56" spans="1:17" ht="12.75" customHeight="1">
      <c r="A56" s="6">
        <v>50</v>
      </c>
      <c r="B56" s="6">
        <v>502</v>
      </c>
      <c r="C56" s="16" t="s">
        <v>211</v>
      </c>
      <c r="D56" s="17">
        <v>1940</v>
      </c>
      <c r="E56" s="10" t="s">
        <v>14</v>
      </c>
      <c r="F56" s="10" t="s">
        <v>212</v>
      </c>
      <c r="G56" s="20" t="s">
        <v>594</v>
      </c>
      <c r="H56" s="9" t="str">
        <f t="shared" si="1"/>
        <v>М75</v>
      </c>
      <c r="I56" s="9">
        <v>10</v>
      </c>
      <c r="J56" s="9" t="s">
        <v>18</v>
      </c>
      <c r="Q56" s="2">
        <v>1600</v>
      </c>
    </row>
    <row r="57" spans="1:17" ht="12.75" customHeight="1">
      <c r="A57" s="6">
        <v>51</v>
      </c>
      <c r="B57" s="6">
        <v>509</v>
      </c>
      <c r="C57" s="16" t="s">
        <v>281</v>
      </c>
      <c r="D57" s="17">
        <v>1990</v>
      </c>
      <c r="E57" s="10" t="s">
        <v>14</v>
      </c>
      <c r="F57" s="10" t="s">
        <v>94</v>
      </c>
      <c r="G57" s="20" t="s">
        <v>599</v>
      </c>
      <c r="H57" s="9">
        <f t="shared" si="1"/>
      </c>
      <c r="I57" s="9"/>
      <c r="J57" s="9"/>
      <c r="Q57" s="2">
        <v>1617</v>
      </c>
    </row>
    <row r="58" spans="1:17" ht="12.75" customHeight="1">
      <c r="A58" s="6">
        <v>52</v>
      </c>
      <c r="B58" s="6">
        <v>559</v>
      </c>
      <c r="C58" s="16" t="s">
        <v>422</v>
      </c>
      <c r="D58" s="17">
        <v>2000</v>
      </c>
      <c r="E58" s="10" t="s">
        <v>14</v>
      </c>
      <c r="F58" s="10" t="s">
        <v>423</v>
      </c>
      <c r="G58" s="20" t="s">
        <v>603</v>
      </c>
      <c r="H58" s="9">
        <f t="shared" si="1"/>
      </c>
      <c r="I58" s="9"/>
      <c r="J58" s="9"/>
      <c r="Q58" s="2">
        <v>1642</v>
      </c>
    </row>
    <row r="59" spans="1:17" ht="12.75" customHeight="1">
      <c r="A59" s="6">
        <v>53</v>
      </c>
      <c r="B59" s="6">
        <v>562</v>
      </c>
      <c r="C59" s="16" t="s">
        <v>425</v>
      </c>
      <c r="D59" s="17">
        <v>2001</v>
      </c>
      <c r="E59" s="10" t="s">
        <v>14</v>
      </c>
      <c r="F59" s="10" t="s">
        <v>423</v>
      </c>
      <c r="G59" s="20" t="s">
        <v>644</v>
      </c>
      <c r="H59" s="9" t="str">
        <f t="shared" si="1"/>
        <v>Ю17</v>
      </c>
      <c r="I59" s="9">
        <v>25</v>
      </c>
      <c r="J59" s="9"/>
      <c r="Q59" s="2">
        <v>1888</v>
      </c>
    </row>
    <row r="60" spans="1:17" ht="12.75" customHeight="1">
      <c r="A60" s="6">
        <v>54</v>
      </c>
      <c r="B60" s="6">
        <v>536</v>
      </c>
      <c r="C60" s="16" t="s">
        <v>308</v>
      </c>
      <c r="D60" s="17">
        <v>1935</v>
      </c>
      <c r="E60" s="10" t="s">
        <v>14</v>
      </c>
      <c r="F60" s="10" t="s">
        <v>16</v>
      </c>
      <c r="G60" s="20" t="s">
        <v>668</v>
      </c>
      <c r="H60" s="9" t="str">
        <f t="shared" si="1"/>
        <v>М75</v>
      </c>
      <c r="I60" s="9">
        <v>11</v>
      </c>
      <c r="J60" s="9" t="s">
        <v>309</v>
      </c>
      <c r="Q60" s="2">
        <v>2073</v>
      </c>
    </row>
    <row r="61" spans="1:17" ht="12.75" customHeight="1">
      <c r="A61" s="6">
        <v>55</v>
      </c>
      <c r="B61" s="6">
        <v>515</v>
      </c>
      <c r="C61" s="16" t="s">
        <v>98</v>
      </c>
      <c r="D61" s="17">
        <v>2000</v>
      </c>
      <c r="E61" s="10" t="s">
        <v>14</v>
      </c>
      <c r="F61" s="10" t="s">
        <v>94</v>
      </c>
      <c r="G61" s="20" t="s">
        <v>687</v>
      </c>
      <c r="H61" s="9">
        <f t="shared" si="1"/>
      </c>
      <c r="I61" s="9"/>
      <c r="J61" s="9"/>
      <c r="Q61" s="2">
        <v>2522</v>
      </c>
    </row>
    <row r="62" spans="2:10" ht="12.75" customHeight="1">
      <c r="B62" s="6">
        <v>513</v>
      </c>
      <c r="C62" s="16" t="s">
        <v>695</v>
      </c>
      <c r="D62" s="17">
        <v>1999</v>
      </c>
      <c r="E62" s="10" t="s">
        <v>14</v>
      </c>
      <c r="F62" s="10" t="s">
        <v>94</v>
      </c>
      <c r="G62" s="20"/>
      <c r="H62" s="9">
        <f t="shared" si="1"/>
      </c>
      <c r="I62" s="9"/>
      <c r="J62" s="9"/>
    </row>
    <row r="63" spans="2:10" ht="12.75" customHeight="1">
      <c r="B63" s="6">
        <v>523</v>
      </c>
      <c r="C63" s="16" t="s">
        <v>292</v>
      </c>
      <c r="D63" s="17">
        <v>2001</v>
      </c>
      <c r="E63" s="10" t="s">
        <v>14</v>
      </c>
      <c r="F63" s="10" t="s">
        <v>101</v>
      </c>
      <c r="G63" s="20"/>
      <c r="H63" s="9" t="str">
        <f t="shared" si="1"/>
        <v>Ю17</v>
      </c>
      <c r="I63" s="9"/>
      <c r="J63" s="9"/>
    </row>
    <row r="64" spans="2:10" ht="12.75" customHeight="1">
      <c r="B64" s="6">
        <v>524</v>
      </c>
      <c r="C64" s="16" t="s">
        <v>293</v>
      </c>
      <c r="D64" s="17">
        <v>2002</v>
      </c>
      <c r="E64" s="10" t="s">
        <v>14</v>
      </c>
      <c r="F64" s="10" t="s">
        <v>101</v>
      </c>
      <c r="G64" s="20"/>
      <c r="H64" s="9" t="str">
        <f t="shared" si="1"/>
        <v>Ю17</v>
      </c>
      <c r="I64" s="9"/>
      <c r="J64" s="9"/>
    </row>
    <row r="65" spans="2:10" ht="12.75" customHeight="1">
      <c r="B65" s="6">
        <v>525</v>
      </c>
      <c r="C65" s="16" t="s">
        <v>294</v>
      </c>
      <c r="D65" s="17">
        <v>2002</v>
      </c>
      <c r="E65" s="10" t="s">
        <v>14</v>
      </c>
      <c r="F65" s="10" t="s">
        <v>101</v>
      </c>
      <c r="G65" s="20"/>
      <c r="H65" s="9" t="str">
        <f t="shared" si="1"/>
        <v>Ю17</v>
      </c>
      <c r="I65" s="9"/>
      <c r="J65" s="9"/>
    </row>
    <row r="66" spans="2:10" ht="12.75" customHeight="1">
      <c r="B66" s="6">
        <v>528</v>
      </c>
      <c r="C66" s="16" t="s">
        <v>696</v>
      </c>
      <c r="D66" s="17">
        <v>2002</v>
      </c>
      <c r="E66" s="10" t="s">
        <v>14</v>
      </c>
      <c r="F66" s="10" t="s">
        <v>73</v>
      </c>
      <c r="G66" s="20"/>
      <c r="H66" s="9" t="str">
        <f t="shared" si="1"/>
        <v>Ю17</v>
      </c>
      <c r="I66" s="9"/>
      <c r="J66" s="9"/>
    </row>
    <row r="67" spans="2:10" ht="12.75" customHeight="1">
      <c r="B67" s="6">
        <v>529</v>
      </c>
      <c r="C67" s="16" t="s">
        <v>126</v>
      </c>
      <c r="D67" s="17">
        <v>2004</v>
      </c>
      <c r="E67" s="10" t="s">
        <v>14</v>
      </c>
      <c r="F67" s="10" t="s">
        <v>300</v>
      </c>
      <c r="G67" s="20"/>
      <c r="H67" s="9" t="str">
        <f t="shared" si="1"/>
        <v>Ю17</v>
      </c>
      <c r="I67" s="9"/>
      <c r="J67" s="9"/>
    </row>
    <row r="68" spans="2:10" ht="12.75" customHeight="1">
      <c r="B68" s="6">
        <v>546</v>
      </c>
      <c r="C68" s="16" t="s">
        <v>50</v>
      </c>
      <c r="D68" s="17">
        <v>2004</v>
      </c>
      <c r="E68" s="10" t="s">
        <v>14</v>
      </c>
      <c r="F68" s="10" t="s">
        <v>354</v>
      </c>
      <c r="G68" s="20"/>
      <c r="H68" s="9" t="str">
        <f t="shared" si="1"/>
        <v>Ю17</v>
      </c>
      <c r="I68" s="9"/>
      <c r="J68" s="9"/>
    </row>
    <row r="69" spans="2:10" ht="12.75" customHeight="1">
      <c r="B69" s="6">
        <v>552</v>
      </c>
      <c r="C69" s="16" t="s">
        <v>71</v>
      </c>
      <c r="D69" s="17">
        <v>2003</v>
      </c>
      <c r="E69" s="10" t="s">
        <v>14</v>
      </c>
      <c r="F69" s="10" t="s">
        <v>354</v>
      </c>
      <c r="G69" s="20"/>
      <c r="H69" s="9" t="str">
        <f t="shared" si="1"/>
        <v>Ю17</v>
      </c>
      <c r="I69" s="9"/>
      <c r="J69" s="9"/>
    </row>
    <row r="70" spans="2:10" ht="12.75" customHeight="1">
      <c r="B70" s="6">
        <v>561</v>
      </c>
      <c r="C70" s="16" t="s">
        <v>424</v>
      </c>
      <c r="D70" s="17">
        <v>2000</v>
      </c>
      <c r="E70" s="10" t="s">
        <v>14</v>
      </c>
      <c r="F70" s="10" t="s">
        <v>423</v>
      </c>
      <c r="G70" s="20"/>
      <c r="H70" s="9">
        <f t="shared" si="1"/>
      </c>
      <c r="I70" s="9"/>
      <c r="J70" s="9"/>
    </row>
    <row r="71" spans="2:10" ht="12.75" customHeight="1">
      <c r="B71" s="6"/>
      <c r="C71" s="16"/>
      <c r="D71" s="17"/>
      <c r="E71" s="10"/>
      <c r="F71" s="10"/>
      <c r="G71" s="20"/>
      <c r="H71" s="9">
        <f aca="true" t="shared" si="2" ref="H71:H91">IF(AND(D71&gt;=1900,D71&lt;=1942),"М75",IF(AND(D71&gt;=1943,D71&lt;=1947),"М70",IF(AND(D71&gt;=2000,D71&lt;=2003),"Ю17","")))</f>
      </c>
      <c r="I71" s="9"/>
      <c r="J71" s="9"/>
    </row>
    <row r="72" spans="2:10" ht="12.75" customHeight="1">
      <c r="B72" s="6"/>
      <c r="C72" s="16"/>
      <c r="D72" s="17"/>
      <c r="E72" s="10"/>
      <c r="F72" s="10"/>
      <c r="G72" s="20"/>
      <c r="H72" s="9">
        <f t="shared" si="2"/>
      </c>
      <c r="I72" s="9"/>
      <c r="J72" s="9"/>
    </row>
    <row r="73" spans="2:10" ht="12.75" customHeight="1">
      <c r="B73" s="6"/>
      <c r="C73" s="16"/>
      <c r="D73" s="17"/>
      <c r="E73" s="10"/>
      <c r="F73" s="10"/>
      <c r="G73" s="20"/>
      <c r="H73" s="9">
        <f t="shared" si="2"/>
      </c>
      <c r="I73" s="9"/>
      <c r="J73" s="9"/>
    </row>
    <row r="74" spans="2:10" ht="12.75" customHeight="1">
      <c r="B74" s="6"/>
      <c r="C74" s="16"/>
      <c r="D74" s="17"/>
      <c r="E74" s="10"/>
      <c r="F74" s="10"/>
      <c r="G74" s="20"/>
      <c r="H74" s="9">
        <f t="shared" si="2"/>
      </c>
      <c r="I74" s="9"/>
      <c r="J74" s="9"/>
    </row>
    <row r="75" spans="2:10" ht="12.75" customHeight="1">
      <c r="B75" s="6"/>
      <c r="C75" s="16"/>
      <c r="D75" s="17"/>
      <c r="E75" s="10"/>
      <c r="F75" s="10"/>
      <c r="G75" s="20"/>
      <c r="H75" s="9">
        <f t="shared" si="2"/>
      </c>
      <c r="I75" s="9"/>
      <c r="J75" s="9"/>
    </row>
    <row r="76" spans="2:10" ht="12.75" customHeight="1">
      <c r="B76" s="6"/>
      <c r="C76" s="16"/>
      <c r="D76" s="17"/>
      <c r="E76" s="10"/>
      <c r="F76" s="10"/>
      <c r="G76" s="20"/>
      <c r="H76" s="9">
        <f t="shared" si="2"/>
      </c>
      <c r="I76" s="9"/>
      <c r="J76" s="9"/>
    </row>
    <row r="77" spans="2:10" ht="12.75" customHeight="1">
      <c r="B77" s="6"/>
      <c r="C77" s="16"/>
      <c r="D77" s="17"/>
      <c r="E77" s="10"/>
      <c r="F77" s="10"/>
      <c r="G77" s="20"/>
      <c r="H77" s="9">
        <f t="shared" si="2"/>
      </c>
      <c r="I77" s="9"/>
      <c r="J77" s="9"/>
    </row>
    <row r="78" spans="2:10" ht="12.75" customHeight="1">
      <c r="B78" s="6"/>
      <c r="C78" s="16"/>
      <c r="D78" s="17"/>
      <c r="E78" s="10"/>
      <c r="F78" s="10"/>
      <c r="G78" s="20"/>
      <c r="H78" s="9">
        <f t="shared" si="2"/>
      </c>
      <c r="I78" s="9"/>
      <c r="J78" s="9"/>
    </row>
    <row r="79" spans="2:10" ht="12.75" customHeight="1">
      <c r="B79" s="6"/>
      <c r="C79" s="16"/>
      <c r="D79" s="17"/>
      <c r="E79" s="10"/>
      <c r="F79" s="10"/>
      <c r="G79" s="20"/>
      <c r="H79" s="9">
        <f t="shared" si="2"/>
      </c>
      <c r="I79" s="9"/>
      <c r="J79" s="9"/>
    </row>
    <row r="80" spans="2:10" ht="12.75" customHeight="1">
      <c r="B80" s="6"/>
      <c r="C80" s="16"/>
      <c r="D80" s="17"/>
      <c r="E80" s="10"/>
      <c r="F80" s="10"/>
      <c r="G80" s="20"/>
      <c r="H80" s="9">
        <f t="shared" si="2"/>
      </c>
      <c r="I80" s="9"/>
      <c r="J80" s="9"/>
    </row>
    <row r="81" spans="2:10" ht="12.75" customHeight="1">
      <c r="B81" s="6"/>
      <c r="C81" s="16"/>
      <c r="D81" s="17"/>
      <c r="E81" s="10"/>
      <c r="F81" s="10"/>
      <c r="G81" s="20"/>
      <c r="H81" s="9">
        <f t="shared" si="2"/>
      </c>
      <c r="I81" s="9"/>
      <c r="J81" s="9"/>
    </row>
    <row r="82" spans="2:10" ht="12.75" customHeight="1">
      <c r="B82" s="6"/>
      <c r="C82" s="16"/>
      <c r="D82" s="17"/>
      <c r="E82" s="10"/>
      <c r="F82" s="10"/>
      <c r="G82" s="20"/>
      <c r="H82" s="9">
        <f t="shared" si="2"/>
      </c>
      <c r="I82" s="9"/>
      <c r="J82" s="9"/>
    </row>
    <row r="83" spans="2:10" ht="12.75" customHeight="1">
      <c r="B83" s="6"/>
      <c r="C83" s="16"/>
      <c r="D83" s="17"/>
      <c r="E83" s="10"/>
      <c r="F83" s="10"/>
      <c r="G83" s="20"/>
      <c r="H83" s="9">
        <f t="shared" si="2"/>
      </c>
      <c r="I83" s="9"/>
      <c r="J83" s="9"/>
    </row>
    <row r="84" spans="2:10" ht="12.75" customHeight="1">
      <c r="B84" s="6"/>
      <c r="C84" s="16"/>
      <c r="D84" s="17"/>
      <c r="E84" s="10"/>
      <c r="F84" s="10"/>
      <c r="G84" s="20"/>
      <c r="H84" s="9">
        <f t="shared" si="2"/>
      </c>
      <c r="I84" s="9"/>
      <c r="J84" s="9"/>
    </row>
    <row r="85" spans="2:10" ht="12.75" customHeight="1">
      <c r="B85" s="6"/>
      <c r="C85" s="16"/>
      <c r="D85" s="17"/>
      <c r="E85" s="10"/>
      <c r="F85" s="10"/>
      <c r="G85" s="20"/>
      <c r="H85" s="9">
        <f t="shared" si="2"/>
      </c>
      <c r="I85" s="9"/>
      <c r="J85" s="9"/>
    </row>
    <row r="86" spans="2:10" ht="12.75" customHeight="1">
      <c r="B86" s="6"/>
      <c r="C86" s="16"/>
      <c r="D86" s="17"/>
      <c r="E86" s="10"/>
      <c r="F86" s="10"/>
      <c r="G86" s="20"/>
      <c r="H86" s="9">
        <f t="shared" si="2"/>
      </c>
      <c r="I86" s="9"/>
      <c r="J86" s="9"/>
    </row>
    <row r="87" spans="2:10" ht="12.75" customHeight="1">
      <c r="B87" s="6"/>
      <c r="C87" s="16"/>
      <c r="D87" s="17"/>
      <c r="E87" s="10"/>
      <c r="F87" s="10"/>
      <c r="G87" s="20"/>
      <c r="H87" s="9">
        <f t="shared" si="2"/>
      </c>
      <c r="I87" s="9"/>
      <c r="J87" s="9"/>
    </row>
    <row r="88" spans="2:10" ht="12.75" customHeight="1">
      <c r="B88" s="6"/>
      <c r="C88" s="16"/>
      <c r="D88" s="17"/>
      <c r="E88" s="10"/>
      <c r="F88" s="10"/>
      <c r="G88" s="20"/>
      <c r="H88" s="9">
        <f t="shared" si="2"/>
      </c>
      <c r="I88" s="9"/>
      <c r="J88" s="9"/>
    </row>
    <row r="89" spans="2:10" ht="12.75" customHeight="1">
      <c r="B89" s="6"/>
      <c r="C89" s="16"/>
      <c r="D89" s="17"/>
      <c r="E89" s="10"/>
      <c r="F89" s="10"/>
      <c r="G89" s="20"/>
      <c r="H89" s="9">
        <f t="shared" si="2"/>
      </c>
      <c r="I89" s="9"/>
      <c r="J89" s="9"/>
    </row>
    <row r="90" spans="2:10" ht="12.75" customHeight="1">
      <c r="B90" s="6"/>
      <c r="C90" s="16"/>
      <c r="D90" s="17"/>
      <c r="E90" s="10"/>
      <c r="F90" s="10"/>
      <c r="G90" s="20"/>
      <c r="H90" s="9">
        <f t="shared" si="2"/>
      </c>
      <c r="I90" s="9"/>
      <c r="J90" s="9"/>
    </row>
    <row r="91" spans="2:10" ht="12.75" customHeight="1">
      <c r="B91" s="6"/>
      <c r="C91" s="16"/>
      <c r="D91" s="17"/>
      <c r="E91" s="10"/>
      <c r="F91" s="10"/>
      <c r="G91" s="20"/>
      <c r="H91" s="9">
        <f t="shared" si="2"/>
      </c>
      <c r="I91" s="9"/>
      <c r="J91" s="9"/>
    </row>
    <row r="92" spans="2:10" ht="12.75" customHeight="1">
      <c r="B92" s="6"/>
      <c r="C92" s="16"/>
      <c r="D92" s="17"/>
      <c r="E92" s="10"/>
      <c r="F92" s="10"/>
      <c r="G92" s="20"/>
      <c r="H92" s="9">
        <f aca="true" t="shared" si="3" ref="H92:H104">IF(AND(D92&gt;=1900,D92&lt;=1941),"М75",IF(AND(D92&gt;=1942,D92&lt;=1946),"М70",IF(AND(D92&gt;=1999,D92&lt;=2002),"Ю17","")))</f>
      </c>
      <c r="I92" s="9"/>
      <c r="J92" s="9"/>
    </row>
    <row r="93" spans="2:10" ht="12.75" customHeight="1">
      <c r="B93" s="6"/>
      <c r="C93" s="16"/>
      <c r="D93" s="17"/>
      <c r="E93" s="10"/>
      <c r="F93" s="10"/>
      <c r="G93" s="20"/>
      <c r="H93" s="9">
        <f t="shared" si="3"/>
      </c>
      <c r="I93" s="9"/>
      <c r="J93" s="9"/>
    </row>
    <row r="94" spans="2:10" ht="12.75" customHeight="1">
      <c r="B94" s="6"/>
      <c r="C94" s="16"/>
      <c r="D94" s="17"/>
      <c r="E94" s="10"/>
      <c r="F94" s="10"/>
      <c r="G94" s="20"/>
      <c r="H94" s="9">
        <f t="shared" si="3"/>
      </c>
      <c r="I94" s="9"/>
      <c r="J94" s="9"/>
    </row>
    <row r="95" spans="2:10" ht="12.75" customHeight="1">
      <c r="B95" s="6"/>
      <c r="C95" s="16"/>
      <c r="D95" s="17"/>
      <c r="E95" s="10"/>
      <c r="F95" s="10"/>
      <c r="G95" s="20"/>
      <c r="H95" s="9">
        <f t="shared" si="3"/>
      </c>
      <c r="I95" s="9"/>
      <c r="J95" s="9"/>
    </row>
    <row r="96" spans="2:10" ht="12.75" customHeight="1">
      <c r="B96" s="6"/>
      <c r="C96" s="16"/>
      <c r="D96" s="17"/>
      <c r="E96" s="10"/>
      <c r="F96" s="10"/>
      <c r="G96" s="20"/>
      <c r="H96" s="9">
        <f t="shared" si="3"/>
      </c>
      <c r="I96" s="9"/>
      <c r="J96" s="9"/>
    </row>
    <row r="97" spans="2:10" ht="12.75" customHeight="1">
      <c r="B97" s="6"/>
      <c r="C97" s="16"/>
      <c r="D97" s="17"/>
      <c r="E97" s="10"/>
      <c r="F97" s="10"/>
      <c r="G97" s="20"/>
      <c r="H97" s="9">
        <f t="shared" si="3"/>
      </c>
      <c r="I97" s="9"/>
      <c r="J97" s="9"/>
    </row>
    <row r="98" spans="2:10" ht="12.75" customHeight="1">
      <c r="B98" s="6"/>
      <c r="C98" s="16"/>
      <c r="D98" s="17"/>
      <c r="E98" s="10"/>
      <c r="F98" s="10"/>
      <c r="G98" s="20"/>
      <c r="H98" s="9">
        <f t="shared" si="3"/>
      </c>
      <c r="I98" s="9"/>
      <c r="J98" s="20"/>
    </row>
    <row r="99" spans="2:10" ht="12.75" customHeight="1">
      <c r="B99" s="6"/>
      <c r="C99" s="16"/>
      <c r="D99" s="17"/>
      <c r="E99" s="10"/>
      <c r="F99" s="10"/>
      <c r="G99" s="20"/>
      <c r="H99" s="9">
        <f t="shared" si="3"/>
      </c>
      <c r="I99" s="9"/>
      <c r="J99" s="9"/>
    </row>
    <row r="100" spans="2:10" ht="12.75" customHeight="1">
      <c r="B100" s="6"/>
      <c r="C100" s="16"/>
      <c r="D100" s="17"/>
      <c r="E100" s="10"/>
      <c r="F100" s="10"/>
      <c r="G100" s="20"/>
      <c r="H100" s="9">
        <f t="shared" si="3"/>
      </c>
      <c r="I100" s="9"/>
      <c r="J100" s="9"/>
    </row>
    <row r="101" spans="2:10" ht="12.75" customHeight="1">
      <c r="B101" s="6"/>
      <c r="C101" s="16"/>
      <c r="D101" s="17"/>
      <c r="E101" s="10"/>
      <c r="F101" s="10"/>
      <c r="G101" s="20"/>
      <c r="H101" s="9">
        <f t="shared" si="3"/>
      </c>
      <c r="I101" s="9"/>
      <c r="J101" s="9"/>
    </row>
    <row r="102" spans="2:10" ht="12.75" customHeight="1">
      <c r="B102" s="6"/>
      <c r="C102" s="16"/>
      <c r="D102" s="17"/>
      <c r="E102" s="10"/>
      <c r="F102" s="10"/>
      <c r="G102" s="20"/>
      <c r="H102" s="9">
        <f t="shared" si="3"/>
      </c>
      <c r="I102" s="9"/>
      <c r="J102" s="9"/>
    </row>
    <row r="103" spans="2:10" ht="12.75" customHeight="1">
      <c r="B103" s="6"/>
      <c r="C103" s="16"/>
      <c r="D103" s="17"/>
      <c r="E103" s="10"/>
      <c r="F103" s="10"/>
      <c r="G103" s="20"/>
      <c r="H103" s="9">
        <f t="shared" si="3"/>
      </c>
      <c r="I103" s="9"/>
      <c r="J103" s="9"/>
    </row>
    <row r="104" spans="2:10" ht="12.75" customHeight="1">
      <c r="B104" s="6"/>
      <c r="C104" s="16"/>
      <c r="D104" s="17"/>
      <c r="E104" s="10"/>
      <c r="F104" s="10"/>
      <c r="G104" s="20"/>
      <c r="H104" s="9">
        <f t="shared" si="3"/>
      </c>
      <c r="I104" s="9"/>
      <c r="J104" s="9"/>
    </row>
    <row r="105" spans="2:10" ht="12.75" customHeight="1">
      <c r="B105" s="6"/>
      <c r="C105" s="16"/>
      <c r="D105" s="17"/>
      <c r="E105" s="10"/>
      <c r="F105" s="10"/>
      <c r="G105" s="20"/>
      <c r="H105" s="9">
        <f>IF(AND(D105&gt;=1900,D105&lt;=1940),"М75",IF(AND(D105&gt;=1941,D105&lt;=1945),"М70",IF(AND(D105&gt;=1998,D105&lt;=2001),"Ю17","")))</f>
      </c>
      <c r="I105" s="9"/>
      <c r="J105" s="9"/>
    </row>
    <row r="106" spans="2:10" ht="12.75" customHeight="1">
      <c r="B106" s="6"/>
      <c r="C106" s="16"/>
      <c r="D106" s="17"/>
      <c r="E106" s="10"/>
      <c r="F106" s="10"/>
      <c r="G106" s="20"/>
      <c r="H106" s="9">
        <f>IF(AND(D106&gt;=1900,D106&lt;=1934),"М80",IF(AND(D106&gt;=1935,D106&lt;=1939),"М75",IF(AND(D106&gt;=1940,D106&lt;=1944),"М70","")))</f>
      </c>
      <c r="I106" s="9"/>
      <c r="J106" s="9"/>
    </row>
    <row r="107" ht="12.75" customHeight="1">
      <c r="G107" s="22"/>
    </row>
  </sheetData>
  <sheetProtection/>
  <autoFilter ref="A5:J106"/>
  <mergeCells count="13">
    <mergeCell ref="J5:J6"/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3"/>
  <sheetViews>
    <sheetView showGridLines="0" zoomScalePageLayoutView="0" workbookViewId="0" topLeftCell="A1">
      <selection activeCell="C7" sqref="C7"/>
    </sheetView>
  </sheetViews>
  <sheetFormatPr defaultColWidth="9.125" defaultRowHeight="12.75" customHeight="1"/>
  <cols>
    <col min="1" max="1" width="4.25390625" style="6" customWidth="1"/>
    <col min="2" max="2" width="4.50390625" style="11" customWidth="1"/>
    <col min="3" max="3" width="21.50390625" style="12" customWidth="1"/>
    <col min="4" max="4" width="4.25390625" style="8" customWidth="1"/>
    <col min="5" max="5" width="14.50390625" style="7" customWidth="1"/>
    <col min="6" max="6" width="18.50390625" style="13" customWidth="1"/>
    <col min="7" max="7" width="6.50390625" style="14" customWidth="1"/>
    <col min="8" max="8" width="4.00390625" style="15" customWidth="1"/>
    <col min="9" max="9" width="3.875" style="15" customWidth="1"/>
    <col min="10" max="16" width="9.125" style="2" customWidth="1"/>
    <col min="17" max="17" width="9.125" style="2" hidden="1" customWidth="1"/>
    <col min="18" max="16384" width="9.125" style="2" customWidth="1"/>
  </cols>
  <sheetData>
    <row r="1" spans="1:9" ht="72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</row>
    <row r="2" spans="1:9" ht="17.25" customHeight="1">
      <c r="A2" s="36" t="s">
        <v>10</v>
      </c>
      <c r="B2" s="36"/>
      <c r="C2" s="36"/>
      <c r="D2" s="36"/>
      <c r="E2" s="36"/>
      <c r="F2" s="36"/>
      <c r="G2" s="36"/>
      <c r="H2" s="36"/>
      <c r="I2" s="36"/>
    </row>
    <row r="3" spans="1:9" s="3" customFormat="1" ht="18" customHeight="1">
      <c r="A3" s="37" t="s">
        <v>183</v>
      </c>
      <c r="B3" s="37"/>
      <c r="C3" s="37"/>
      <c r="D3" s="37"/>
      <c r="E3" s="37"/>
      <c r="F3" s="37"/>
      <c r="G3" s="37"/>
      <c r="H3" s="37"/>
      <c r="I3" s="37"/>
    </row>
    <row r="4" spans="1:8" s="3" customFormat="1" ht="13.5" customHeight="1">
      <c r="A4" s="4"/>
      <c r="C4" s="1"/>
      <c r="D4" s="1"/>
      <c r="E4" s="1"/>
      <c r="F4" s="1"/>
      <c r="G4" s="1"/>
      <c r="H4" s="1"/>
    </row>
    <row r="5" spans="1:10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32" t="s">
        <v>6</v>
      </c>
      <c r="H5" s="32" t="s">
        <v>7</v>
      </c>
      <c r="I5" s="32" t="s">
        <v>8</v>
      </c>
      <c r="J5" s="32" t="s">
        <v>17</v>
      </c>
    </row>
    <row r="6" spans="1:10" s="5" customFormat="1" ht="7.5" customHeight="1">
      <c r="A6" s="39"/>
      <c r="B6" s="39"/>
      <c r="C6" s="39"/>
      <c r="D6" s="41"/>
      <c r="E6" s="41"/>
      <c r="F6" s="41"/>
      <c r="G6" s="33"/>
      <c r="H6" s="33"/>
      <c r="I6" s="33"/>
      <c r="J6" s="33"/>
    </row>
    <row r="7" spans="1:17" ht="12.75" customHeight="1">
      <c r="A7" s="6">
        <v>1</v>
      </c>
      <c r="B7" s="6">
        <v>681</v>
      </c>
      <c r="C7" s="16" t="s">
        <v>72</v>
      </c>
      <c r="D7" s="17">
        <v>2002</v>
      </c>
      <c r="E7" s="10" t="s">
        <v>14</v>
      </c>
      <c r="F7" s="10" t="s">
        <v>354</v>
      </c>
      <c r="G7" s="18" t="s">
        <v>489</v>
      </c>
      <c r="H7" s="9" t="str">
        <f aca="true" t="shared" si="0" ref="H7:H38">IF(AND(D7&gt;=1900,D7&lt;=1953),"Ж65",IF(AND(D7&gt;=1954,D7&lt;=1958),"Ж60",IF(AND(D7&gt;=2001,D7&lt;=2004),"Д17","")))</f>
        <v>Д17</v>
      </c>
      <c r="I7" s="9">
        <v>1</v>
      </c>
      <c r="J7" s="9"/>
      <c r="Q7" s="2">
        <v>875</v>
      </c>
    </row>
    <row r="8" spans="1:17" ht="12.75" customHeight="1">
      <c r="A8" s="6">
        <v>2</v>
      </c>
      <c r="B8" s="6">
        <v>684</v>
      </c>
      <c r="C8" s="16" t="s">
        <v>97</v>
      </c>
      <c r="D8" s="17">
        <v>2004</v>
      </c>
      <c r="E8" s="10" t="s">
        <v>14</v>
      </c>
      <c r="F8" s="10" t="s">
        <v>354</v>
      </c>
      <c r="G8" s="18" t="s">
        <v>148</v>
      </c>
      <c r="H8" s="9" t="str">
        <f t="shared" si="0"/>
        <v>Д17</v>
      </c>
      <c r="I8" s="9">
        <v>2</v>
      </c>
      <c r="J8" s="9"/>
      <c r="Q8" s="2">
        <v>878</v>
      </c>
    </row>
    <row r="9" spans="1:17" ht="12.75" customHeight="1">
      <c r="A9" s="6">
        <v>3</v>
      </c>
      <c r="B9" s="6">
        <v>680</v>
      </c>
      <c r="C9" s="16" t="s">
        <v>415</v>
      </c>
      <c r="D9" s="17">
        <v>2003</v>
      </c>
      <c r="E9" s="10" t="s">
        <v>14</v>
      </c>
      <c r="F9" s="10" t="s">
        <v>354</v>
      </c>
      <c r="G9" s="18" t="s">
        <v>510</v>
      </c>
      <c r="H9" s="9" t="str">
        <f t="shared" si="0"/>
        <v>Д17</v>
      </c>
      <c r="I9" s="9">
        <v>3</v>
      </c>
      <c r="J9" s="9"/>
      <c r="Q9" s="2">
        <v>943</v>
      </c>
    </row>
    <row r="10" spans="1:17" ht="12.75" customHeight="1">
      <c r="A10" s="6">
        <v>4</v>
      </c>
      <c r="B10" s="6">
        <v>750</v>
      </c>
      <c r="C10" s="16" t="s">
        <v>53</v>
      </c>
      <c r="D10" s="17">
        <v>1951</v>
      </c>
      <c r="E10" s="10" t="s">
        <v>14</v>
      </c>
      <c r="F10" s="10" t="s">
        <v>25</v>
      </c>
      <c r="G10" s="18" t="s">
        <v>511</v>
      </c>
      <c r="H10" s="9" t="str">
        <f t="shared" si="0"/>
        <v>Ж65</v>
      </c>
      <c r="I10" s="9">
        <v>1</v>
      </c>
      <c r="J10" s="9"/>
      <c r="Q10" s="2">
        <v>945</v>
      </c>
    </row>
    <row r="11" spans="1:17" ht="12.75" customHeight="1">
      <c r="A11" s="6">
        <v>5</v>
      </c>
      <c r="B11" s="6">
        <v>682</v>
      </c>
      <c r="C11" s="16" t="s">
        <v>96</v>
      </c>
      <c r="D11" s="17">
        <v>2004</v>
      </c>
      <c r="E11" s="10" t="s">
        <v>14</v>
      </c>
      <c r="F11" s="10" t="s">
        <v>354</v>
      </c>
      <c r="G11" s="18" t="s">
        <v>512</v>
      </c>
      <c r="H11" s="9" t="str">
        <f t="shared" si="0"/>
        <v>Д17</v>
      </c>
      <c r="I11" s="9">
        <v>4</v>
      </c>
      <c r="J11" s="9"/>
      <c r="Q11" s="2">
        <v>972</v>
      </c>
    </row>
    <row r="12" spans="1:17" ht="12.75" customHeight="1">
      <c r="A12" s="6">
        <v>6</v>
      </c>
      <c r="B12" s="6">
        <v>685</v>
      </c>
      <c r="C12" s="16" t="s">
        <v>355</v>
      </c>
      <c r="D12" s="17"/>
      <c r="E12" s="10" t="s">
        <v>14</v>
      </c>
      <c r="F12" s="10" t="s">
        <v>354</v>
      </c>
      <c r="G12" s="18" t="s">
        <v>161</v>
      </c>
      <c r="H12" s="9">
        <f t="shared" si="0"/>
      </c>
      <c r="I12" s="9"/>
      <c r="J12" s="9"/>
      <c r="Q12" s="2">
        <v>982</v>
      </c>
    </row>
    <row r="13" spans="1:17" ht="12.75" customHeight="1">
      <c r="A13" s="6">
        <v>7</v>
      </c>
      <c r="B13" s="6">
        <v>716</v>
      </c>
      <c r="C13" s="16" t="s">
        <v>242</v>
      </c>
      <c r="D13" s="17">
        <v>2002</v>
      </c>
      <c r="E13" s="10" t="s">
        <v>14</v>
      </c>
      <c r="F13" s="10" t="s">
        <v>94</v>
      </c>
      <c r="G13" s="18" t="s">
        <v>77</v>
      </c>
      <c r="H13" s="9" t="str">
        <f t="shared" si="0"/>
        <v>Д17</v>
      </c>
      <c r="I13" s="9">
        <v>5</v>
      </c>
      <c r="J13" s="9"/>
      <c r="Q13" s="2">
        <v>1003</v>
      </c>
    </row>
    <row r="14" spans="1:17" ht="12.75" customHeight="1">
      <c r="A14" s="6">
        <v>8</v>
      </c>
      <c r="B14" s="6">
        <v>693</v>
      </c>
      <c r="C14" s="16" t="s">
        <v>134</v>
      </c>
      <c r="D14" s="17">
        <v>1990</v>
      </c>
      <c r="E14" s="10" t="s">
        <v>14</v>
      </c>
      <c r="F14" s="10" t="s">
        <v>25</v>
      </c>
      <c r="G14" s="18" t="s">
        <v>165</v>
      </c>
      <c r="H14" s="9">
        <f t="shared" si="0"/>
      </c>
      <c r="I14" s="9"/>
      <c r="J14" s="9"/>
      <c r="Q14" s="2">
        <v>1009</v>
      </c>
    </row>
    <row r="15" spans="1:17" ht="12.75" customHeight="1">
      <c r="A15" s="6">
        <v>9</v>
      </c>
      <c r="B15" s="6">
        <v>683</v>
      </c>
      <c r="C15" s="16" t="s">
        <v>56</v>
      </c>
      <c r="D15" s="17">
        <v>2004</v>
      </c>
      <c r="E15" s="10" t="s">
        <v>14</v>
      </c>
      <c r="F15" s="10" t="s">
        <v>354</v>
      </c>
      <c r="G15" s="18" t="s">
        <v>521</v>
      </c>
      <c r="H15" s="9" t="str">
        <f t="shared" si="0"/>
        <v>Д17</v>
      </c>
      <c r="I15" s="9">
        <v>6</v>
      </c>
      <c r="J15" s="9"/>
      <c r="Q15" s="2">
        <v>1016</v>
      </c>
    </row>
    <row r="16" spans="1:17" ht="12.75" customHeight="1">
      <c r="A16" s="6">
        <v>10</v>
      </c>
      <c r="B16" s="6">
        <v>699</v>
      </c>
      <c r="C16" s="16" t="s">
        <v>87</v>
      </c>
      <c r="D16" s="17">
        <v>1949</v>
      </c>
      <c r="E16" s="10" t="s">
        <v>287</v>
      </c>
      <c r="F16" s="10" t="s">
        <v>287</v>
      </c>
      <c r="G16" s="18" t="s">
        <v>523</v>
      </c>
      <c r="H16" s="9" t="str">
        <f t="shared" si="0"/>
        <v>Ж65</v>
      </c>
      <c r="I16" s="9">
        <v>2</v>
      </c>
      <c r="J16" s="9"/>
      <c r="Q16" s="2">
        <v>1070</v>
      </c>
    </row>
    <row r="17" spans="1:17" ht="12.75" customHeight="1">
      <c r="A17" s="6">
        <v>11</v>
      </c>
      <c r="B17" s="6">
        <v>689</v>
      </c>
      <c r="C17" s="16" t="s">
        <v>356</v>
      </c>
      <c r="D17" s="17">
        <v>2004</v>
      </c>
      <c r="E17" s="10" t="s">
        <v>14</v>
      </c>
      <c r="F17" s="10" t="s">
        <v>73</v>
      </c>
      <c r="G17" s="18" t="s">
        <v>525</v>
      </c>
      <c r="H17" s="9" t="str">
        <f t="shared" si="0"/>
        <v>Д17</v>
      </c>
      <c r="I17" s="9">
        <v>7</v>
      </c>
      <c r="J17" s="9"/>
      <c r="Q17" s="2">
        <v>1078</v>
      </c>
    </row>
    <row r="18" spans="1:17" ht="12.75" customHeight="1">
      <c r="A18" s="6">
        <v>12</v>
      </c>
      <c r="B18" s="6">
        <v>675</v>
      </c>
      <c r="C18" s="16" t="s">
        <v>412</v>
      </c>
      <c r="D18" s="17">
        <v>2004</v>
      </c>
      <c r="E18" s="10" t="s">
        <v>14</v>
      </c>
      <c r="F18" s="10" t="s">
        <v>73</v>
      </c>
      <c r="G18" s="18" t="s">
        <v>527</v>
      </c>
      <c r="H18" s="9" t="str">
        <f t="shared" si="0"/>
        <v>Д17</v>
      </c>
      <c r="I18" s="9">
        <v>8</v>
      </c>
      <c r="J18" s="9"/>
      <c r="Q18" s="2">
        <v>1084</v>
      </c>
    </row>
    <row r="19" spans="1:17" ht="12.75" customHeight="1">
      <c r="A19" s="6">
        <v>13</v>
      </c>
      <c r="B19" s="6">
        <v>691</v>
      </c>
      <c r="C19" s="16" t="s">
        <v>24</v>
      </c>
      <c r="D19" s="17">
        <v>1958</v>
      </c>
      <c r="E19" s="10" t="s">
        <v>14</v>
      </c>
      <c r="F19" s="10" t="s">
        <v>25</v>
      </c>
      <c r="G19" s="18" t="s">
        <v>530</v>
      </c>
      <c r="H19" s="9" t="str">
        <f t="shared" si="0"/>
        <v>Ж60</v>
      </c>
      <c r="I19" s="9">
        <v>1</v>
      </c>
      <c r="J19" s="9"/>
      <c r="Q19" s="2">
        <v>1108</v>
      </c>
    </row>
    <row r="20" spans="1:17" ht="12.75" customHeight="1">
      <c r="A20" s="6">
        <v>14</v>
      </c>
      <c r="B20" s="6">
        <v>694</v>
      </c>
      <c r="C20" s="16" t="s">
        <v>278</v>
      </c>
      <c r="D20" s="17">
        <v>1982</v>
      </c>
      <c r="E20" s="10" t="s">
        <v>14</v>
      </c>
      <c r="F20" s="10"/>
      <c r="G20" s="18" t="s">
        <v>532</v>
      </c>
      <c r="H20" s="9">
        <f t="shared" si="0"/>
      </c>
      <c r="I20" s="9"/>
      <c r="J20" s="9"/>
      <c r="Q20" s="2">
        <v>1118</v>
      </c>
    </row>
    <row r="21" spans="1:17" ht="12.75" customHeight="1">
      <c r="A21" s="6">
        <v>15</v>
      </c>
      <c r="B21" s="6">
        <v>679</v>
      </c>
      <c r="C21" s="16" t="s">
        <v>58</v>
      </c>
      <c r="D21" s="17">
        <v>2002</v>
      </c>
      <c r="E21" s="10" t="s">
        <v>14</v>
      </c>
      <c r="F21" s="10" t="s">
        <v>354</v>
      </c>
      <c r="G21" s="20" t="s">
        <v>533</v>
      </c>
      <c r="H21" s="9" t="str">
        <f t="shared" si="0"/>
        <v>Д17</v>
      </c>
      <c r="I21" s="9">
        <v>9</v>
      </c>
      <c r="J21" s="9"/>
      <c r="Q21" s="2">
        <v>1144</v>
      </c>
    </row>
    <row r="22" spans="1:17" ht="12.75" customHeight="1">
      <c r="A22" s="6">
        <v>16</v>
      </c>
      <c r="B22" s="6">
        <v>744</v>
      </c>
      <c r="C22" s="16" t="s">
        <v>217</v>
      </c>
      <c r="D22" s="17">
        <v>2000</v>
      </c>
      <c r="E22" s="10" t="s">
        <v>14</v>
      </c>
      <c r="F22" s="10" t="s">
        <v>94</v>
      </c>
      <c r="G22" s="18" t="s">
        <v>534</v>
      </c>
      <c r="H22" s="9">
        <f t="shared" si="0"/>
      </c>
      <c r="I22" s="9"/>
      <c r="J22" s="9"/>
      <c r="Q22" s="2">
        <v>1146</v>
      </c>
    </row>
    <row r="23" spans="1:17" ht="12.75" customHeight="1">
      <c r="A23" s="6">
        <v>17</v>
      </c>
      <c r="B23" s="6">
        <v>687</v>
      </c>
      <c r="C23" s="16" t="s">
        <v>358</v>
      </c>
      <c r="D23" s="17">
        <v>2004</v>
      </c>
      <c r="E23" s="10" t="s">
        <v>14</v>
      </c>
      <c r="F23" s="10" t="s">
        <v>338</v>
      </c>
      <c r="G23" s="18" t="s">
        <v>163</v>
      </c>
      <c r="H23" s="9" t="str">
        <f t="shared" si="0"/>
        <v>Д17</v>
      </c>
      <c r="I23" s="9">
        <v>10</v>
      </c>
      <c r="J23" s="9"/>
      <c r="Q23" s="2">
        <v>1147</v>
      </c>
    </row>
    <row r="24" spans="1:17" ht="12.75" customHeight="1">
      <c r="A24" s="6">
        <v>18</v>
      </c>
      <c r="B24" s="6">
        <v>724</v>
      </c>
      <c r="C24" s="16" t="s">
        <v>236</v>
      </c>
      <c r="D24" s="17">
        <v>1998</v>
      </c>
      <c r="E24" s="10" t="s">
        <v>14</v>
      </c>
      <c r="F24" s="10" t="s">
        <v>94</v>
      </c>
      <c r="G24" s="18" t="s">
        <v>535</v>
      </c>
      <c r="H24" s="9">
        <f t="shared" si="0"/>
      </c>
      <c r="I24" s="9"/>
      <c r="J24" s="9"/>
      <c r="Q24" s="2">
        <v>1155</v>
      </c>
    </row>
    <row r="25" spans="1:17" ht="12.75" customHeight="1">
      <c r="A25" s="6">
        <v>19</v>
      </c>
      <c r="B25" s="6">
        <v>662</v>
      </c>
      <c r="C25" s="16" t="s">
        <v>429</v>
      </c>
      <c r="D25" s="17">
        <v>2001</v>
      </c>
      <c r="E25" s="10" t="s">
        <v>14</v>
      </c>
      <c r="F25" s="10" t="s">
        <v>423</v>
      </c>
      <c r="G25" s="18" t="s">
        <v>537</v>
      </c>
      <c r="H25" s="9" t="str">
        <f t="shared" si="0"/>
        <v>Д17</v>
      </c>
      <c r="I25" s="9">
        <v>11</v>
      </c>
      <c r="J25" s="9"/>
      <c r="Q25" s="2">
        <v>1185</v>
      </c>
    </row>
    <row r="26" spans="1:17" ht="12.75" customHeight="1">
      <c r="A26" s="6">
        <v>20</v>
      </c>
      <c r="B26" s="6">
        <v>692</v>
      </c>
      <c r="C26" s="16" t="s">
        <v>298</v>
      </c>
      <c r="D26" s="17">
        <v>2003</v>
      </c>
      <c r="E26" s="10" t="s">
        <v>14</v>
      </c>
      <c r="F26" s="10" t="s">
        <v>73</v>
      </c>
      <c r="G26" s="18" t="s">
        <v>538</v>
      </c>
      <c r="H26" s="9" t="str">
        <f t="shared" si="0"/>
        <v>Д17</v>
      </c>
      <c r="I26" s="9">
        <v>12</v>
      </c>
      <c r="J26" s="9"/>
      <c r="Q26" s="2">
        <v>1187</v>
      </c>
    </row>
    <row r="27" spans="1:17" ht="12.75" customHeight="1">
      <c r="A27" s="6">
        <v>21</v>
      </c>
      <c r="B27" s="6">
        <v>690</v>
      </c>
      <c r="C27" s="16" t="s">
        <v>297</v>
      </c>
      <c r="D27" s="17">
        <v>1947</v>
      </c>
      <c r="E27" s="10" t="s">
        <v>14</v>
      </c>
      <c r="F27" s="10" t="s">
        <v>23</v>
      </c>
      <c r="G27" s="18" t="s">
        <v>539</v>
      </c>
      <c r="H27" s="9" t="str">
        <f t="shared" si="0"/>
        <v>Ж65</v>
      </c>
      <c r="I27" s="9">
        <v>3</v>
      </c>
      <c r="J27" s="9"/>
      <c r="Q27" s="2">
        <v>1195</v>
      </c>
    </row>
    <row r="28" spans="1:17" ht="12.75" customHeight="1">
      <c r="A28" s="6">
        <v>22</v>
      </c>
      <c r="B28" s="6">
        <v>686</v>
      </c>
      <c r="C28" s="16" t="s">
        <v>698</v>
      </c>
      <c r="D28" s="17">
        <v>1956</v>
      </c>
      <c r="E28" s="10" t="s">
        <v>14</v>
      </c>
      <c r="F28" s="10" t="s">
        <v>25</v>
      </c>
      <c r="G28" s="18" t="s">
        <v>540</v>
      </c>
      <c r="H28" s="9" t="str">
        <f t="shared" si="0"/>
        <v>Ж60</v>
      </c>
      <c r="I28" s="9">
        <v>2</v>
      </c>
      <c r="J28" s="9"/>
      <c r="Q28" s="2">
        <v>1199</v>
      </c>
    </row>
    <row r="29" spans="1:17" ht="12.75" customHeight="1">
      <c r="A29" s="6">
        <v>23</v>
      </c>
      <c r="B29" s="6">
        <v>671</v>
      </c>
      <c r="C29" s="16" t="s">
        <v>401</v>
      </c>
      <c r="D29" s="17">
        <v>1999</v>
      </c>
      <c r="E29" s="10" t="s">
        <v>14</v>
      </c>
      <c r="F29" s="10" t="s">
        <v>403</v>
      </c>
      <c r="G29" s="18" t="s">
        <v>541</v>
      </c>
      <c r="H29" s="9">
        <f t="shared" si="0"/>
      </c>
      <c r="I29" s="9"/>
      <c r="J29" s="9"/>
      <c r="Q29" s="2">
        <v>1215</v>
      </c>
    </row>
    <row r="30" spans="1:17" ht="12.75" customHeight="1">
      <c r="A30" s="6">
        <v>24</v>
      </c>
      <c r="B30" s="6">
        <v>746</v>
      </c>
      <c r="C30" s="16" t="s">
        <v>627</v>
      </c>
      <c r="D30" s="17">
        <v>1997</v>
      </c>
      <c r="E30" s="10" t="s">
        <v>14</v>
      </c>
      <c r="F30" s="10" t="s">
        <v>94</v>
      </c>
      <c r="G30" s="18" t="s">
        <v>542</v>
      </c>
      <c r="H30" s="9">
        <f t="shared" si="0"/>
      </c>
      <c r="I30" s="9"/>
      <c r="J30" s="9"/>
      <c r="Q30" s="2">
        <v>1219</v>
      </c>
    </row>
    <row r="31" spans="1:17" ht="12.75" customHeight="1">
      <c r="A31" s="6">
        <v>25</v>
      </c>
      <c r="B31" s="6">
        <v>674</v>
      </c>
      <c r="C31" s="16" t="s">
        <v>409</v>
      </c>
      <c r="D31" s="17">
        <v>2004</v>
      </c>
      <c r="E31" s="10" t="s">
        <v>14</v>
      </c>
      <c r="F31" s="10" t="s">
        <v>391</v>
      </c>
      <c r="G31" s="18" t="s">
        <v>542</v>
      </c>
      <c r="H31" s="9" t="str">
        <f t="shared" si="0"/>
        <v>Д17</v>
      </c>
      <c r="I31" s="9">
        <v>13</v>
      </c>
      <c r="J31" s="9"/>
      <c r="Q31" s="2">
        <v>1219</v>
      </c>
    </row>
    <row r="32" spans="1:17" ht="12.75" customHeight="1">
      <c r="A32" s="6">
        <v>26</v>
      </c>
      <c r="B32" s="6">
        <v>728</v>
      </c>
      <c r="C32" s="16" t="s">
        <v>232</v>
      </c>
      <c r="D32" s="17">
        <v>2001</v>
      </c>
      <c r="E32" s="10" t="s">
        <v>14</v>
      </c>
      <c r="F32" s="10" t="s">
        <v>94</v>
      </c>
      <c r="G32" s="18" t="s">
        <v>543</v>
      </c>
      <c r="H32" s="9" t="str">
        <f t="shared" si="0"/>
        <v>Д17</v>
      </c>
      <c r="I32" s="9">
        <v>14</v>
      </c>
      <c r="J32" s="9"/>
      <c r="Q32" s="2">
        <v>1228</v>
      </c>
    </row>
    <row r="33" spans="1:17" ht="12.75" customHeight="1">
      <c r="A33" s="6">
        <v>27</v>
      </c>
      <c r="B33" s="6">
        <v>748</v>
      </c>
      <c r="C33" s="16" t="s">
        <v>215</v>
      </c>
      <c r="D33" s="17">
        <v>1998</v>
      </c>
      <c r="E33" s="10" t="s">
        <v>14</v>
      </c>
      <c r="F33" s="10" t="s">
        <v>94</v>
      </c>
      <c r="G33" s="18" t="s">
        <v>544</v>
      </c>
      <c r="H33" s="9">
        <f t="shared" si="0"/>
      </c>
      <c r="I33" s="9"/>
      <c r="J33" s="9"/>
      <c r="Q33" s="2">
        <v>1243</v>
      </c>
    </row>
    <row r="34" spans="1:17" ht="12.75" customHeight="1">
      <c r="A34" s="6">
        <v>28</v>
      </c>
      <c r="B34" s="6">
        <v>669</v>
      </c>
      <c r="C34" s="16" t="s">
        <v>404</v>
      </c>
      <c r="D34" s="17">
        <v>1999</v>
      </c>
      <c r="E34" s="10" t="s">
        <v>14</v>
      </c>
      <c r="F34" s="10" t="s">
        <v>403</v>
      </c>
      <c r="G34" s="18" t="s">
        <v>545</v>
      </c>
      <c r="H34" s="9">
        <f t="shared" si="0"/>
      </c>
      <c r="I34" s="9"/>
      <c r="J34" s="9"/>
      <c r="Q34" s="2">
        <v>1249</v>
      </c>
    </row>
    <row r="35" spans="1:17" ht="12.75" customHeight="1">
      <c r="A35" s="6">
        <v>29</v>
      </c>
      <c r="B35" s="6">
        <v>706</v>
      </c>
      <c r="C35" s="16" t="s">
        <v>251</v>
      </c>
      <c r="D35" s="17">
        <v>1999</v>
      </c>
      <c r="E35" s="10" t="s">
        <v>14</v>
      </c>
      <c r="F35" s="10" t="s">
        <v>94</v>
      </c>
      <c r="G35" s="18" t="s">
        <v>547</v>
      </c>
      <c r="H35" s="9">
        <f t="shared" si="0"/>
      </c>
      <c r="I35" s="9"/>
      <c r="J35" s="9"/>
      <c r="Q35" s="2">
        <v>1259</v>
      </c>
    </row>
    <row r="36" spans="1:17" ht="12.75" customHeight="1">
      <c r="A36" s="6">
        <v>30</v>
      </c>
      <c r="B36" s="6">
        <v>672</v>
      </c>
      <c r="C36" s="16" t="s">
        <v>411</v>
      </c>
      <c r="D36" s="17">
        <v>1999</v>
      </c>
      <c r="E36" s="10" t="s">
        <v>14</v>
      </c>
      <c r="F36" s="10" t="s">
        <v>403</v>
      </c>
      <c r="G36" s="18" t="s">
        <v>548</v>
      </c>
      <c r="H36" s="9">
        <f t="shared" si="0"/>
      </c>
      <c r="I36" s="9"/>
      <c r="J36" s="9"/>
      <c r="Q36" s="2">
        <v>1261</v>
      </c>
    </row>
    <row r="37" spans="1:17" ht="12.75" customHeight="1">
      <c r="A37" s="6">
        <v>31</v>
      </c>
      <c r="B37" s="6">
        <v>673</v>
      </c>
      <c r="C37" s="16" t="s">
        <v>410</v>
      </c>
      <c r="D37" s="17">
        <v>1995</v>
      </c>
      <c r="E37" s="10" t="s">
        <v>14</v>
      </c>
      <c r="F37" s="10" t="s">
        <v>403</v>
      </c>
      <c r="G37" s="18" t="s">
        <v>549</v>
      </c>
      <c r="H37" s="9">
        <f t="shared" si="0"/>
      </c>
      <c r="I37" s="9"/>
      <c r="J37" s="9"/>
      <c r="Q37" s="2">
        <v>1265</v>
      </c>
    </row>
    <row r="38" spans="1:17" ht="12.75" customHeight="1">
      <c r="A38" s="6">
        <v>32</v>
      </c>
      <c r="B38" s="6">
        <v>700</v>
      </c>
      <c r="C38" s="16" t="s">
        <v>30</v>
      </c>
      <c r="D38" s="17">
        <v>1950</v>
      </c>
      <c r="E38" s="10" t="s">
        <v>84</v>
      </c>
      <c r="F38" s="10" t="s">
        <v>285</v>
      </c>
      <c r="G38" s="18" t="s">
        <v>550</v>
      </c>
      <c r="H38" s="9" t="str">
        <f t="shared" si="0"/>
        <v>Ж65</v>
      </c>
      <c r="I38" s="9">
        <v>4</v>
      </c>
      <c r="J38" s="9"/>
      <c r="Q38" s="2">
        <v>1277</v>
      </c>
    </row>
    <row r="39" spans="1:17" ht="12.75" customHeight="1">
      <c r="A39" s="6">
        <v>33</v>
      </c>
      <c r="B39" s="6">
        <v>665</v>
      </c>
      <c r="C39" s="16" t="s">
        <v>408</v>
      </c>
      <c r="D39" s="17">
        <v>2001</v>
      </c>
      <c r="E39" s="10" t="s">
        <v>14</v>
      </c>
      <c r="F39" s="10" t="s">
        <v>403</v>
      </c>
      <c r="G39" s="18" t="s">
        <v>553</v>
      </c>
      <c r="H39" s="9" t="str">
        <f aca="true" t="shared" si="1" ref="H39:H70">IF(AND(D39&gt;=1900,D39&lt;=1953),"Ж65",IF(AND(D39&gt;=1954,D39&lt;=1958),"Ж60",IF(AND(D39&gt;=2001,D39&lt;=2004),"Д17","")))</f>
        <v>Д17</v>
      </c>
      <c r="I39" s="9">
        <v>15</v>
      </c>
      <c r="J39" s="9"/>
      <c r="Q39" s="2">
        <v>1293</v>
      </c>
    </row>
    <row r="40" spans="1:17" ht="12.75" customHeight="1">
      <c r="A40" s="6">
        <v>34</v>
      </c>
      <c r="B40" s="6">
        <v>711</v>
      </c>
      <c r="C40" s="16" t="s">
        <v>100</v>
      </c>
      <c r="D40" s="17">
        <v>2000</v>
      </c>
      <c r="E40" s="10" t="s">
        <v>14</v>
      </c>
      <c r="F40" s="10" t="s">
        <v>94</v>
      </c>
      <c r="G40" s="18" t="s">
        <v>554</v>
      </c>
      <c r="H40" s="9">
        <f t="shared" si="1"/>
      </c>
      <c r="I40" s="9"/>
      <c r="J40" s="9"/>
      <c r="Q40" s="2">
        <v>1304</v>
      </c>
    </row>
    <row r="41" spans="1:17" ht="12.75" customHeight="1">
      <c r="A41" s="6">
        <v>35</v>
      </c>
      <c r="B41" s="6">
        <v>701</v>
      </c>
      <c r="C41" s="16" t="s">
        <v>256</v>
      </c>
      <c r="D41" s="17">
        <v>1999</v>
      </c>
      <c r="E41" s="10" t="s">
        <v>14</v>
      </c>
      <c r="F41" s="10" t="s">
        <v>94</v>
      </c>
      <c r="G41" s="18" t="s">
        <v>556</v>
      </c>
      <c r="H41" s="9">
        <f t="shared" si="1"/>
      </c>
      <c r="I41" s="9"/>
      <c r="J41" s="9"/>
      <c r="Q41" s="2">
        <v>1337</v>
      </c>
    </row>
    <row r="42" spans="1:17" ht="12.75" customHeight="1">
      <c r="A42" s="6">
        <v>36</v>
      </c>
      <c r="B42" s="6">
        <v>747</v>
      </c>
      <c r="C42" s="16" t="s">
        <v>216</v>
      </c>
      <c r="D42" s="17">
        <v>1998</v>
      </c>
      <c r="E42" s="10" t="s">
        <v>14</v>
      </c>
      <c r="F42" s="10" t="s">
        <v>94</v>
      </c>
      <c r="G42" s="18" t="s">
        <v>557</v>
      </c>
      <c r="H42" s="9">
        <f t="shared" si="1"/>
      </c>
      <c r="I42" s="9"/>
      <c r="J42" s="9"/>
      <c r="Q42" s="2">
        <v>1338</v>
      </c>
    </row>
    <row r="43" spans="1:17" ht="12.75" customHeight="1">
      <c r="A43" s="6">
        <v>37</v>
      </c>
      <c r="B43" s="6">
        <v>666</v>
      </c>
      <c r="C43" s="16" t="s">
        <v>407</v>
      </c>
      <c r="D43" s="17">
        <v>2001</v>
      </c>
      <c r="E43" s="10" t="s">
        <v>14</v>
      </c>
      <c r="F43" s="10" t="s">
        <v>403</v>
      </c>
      <c r="G43" s="18" t="s">
        <v>558</v>
      </c>
      <c r="H43" s="9" t="str">
        <f t="shared" si="1"/>
        <v>Д17</v>
      </c>
      <c r="I43" s="9">
        <v>16</v>
      </c>
      <c r="J43" s="9"/>
      <c r="Q43" s="2">
        <v>1354</v>
      </c>
    </row>
    <row r="44" spans="1:17" ht="12.75" customHeight="1">
      <c r="A44" s="6">
        <v>38</v>
      </c>
      <c r="B44" s="6">
        <v>738</v>
      </c>
      <c r="C44" s="16" t="s">
        <v>223</v>
      </c>
      <c r="D44" s="17">
        <v>2001</v>
      </c>
      <c r="E44" s="10" t="s">
        <v>14</v>
      </c>
      <c r="F44" s="10" t="s">
        <v>94</v>
      </c>
      <c r="G44" s="18" t="s">
        <v>164</v>
      </c>
      <c r="H44" s="9" t="str">
        <f t="shared" si="1"/>
        <v>Д17</v>
      </c>
      <c r="I44" s="9">
        <v>17</v>
      </c>
      <c r="J44" s="9"/>
      <c r="Q44" s="2">
        <v>1379</v>
      </c>
    </row>
    <row r="45" spans="1:17" ht="12.75" customHeight="1">
      <c r="A45" s="6">
        <v>39</v>
      </c>
      <c r="B45" s="6">
        <v>721</v>
      </c>
      <c r="C45" s="16" t="s">
        <v>629</v>
      </c>
      <c r="D45" s="17">
        <v>2000</v>
      </c>
      <c r="E45" s="10" t="s">
        <v>14</v>
      </c>
      <c r="F45" s="10" t="s">
        <v>94</v>
      </c>
      <c r="G45" s="20" t="s">
        <v>561</v>
      </c>
      <c r="H45" s="9">
        <f t="shared" si="1"/>
      </c>
      <c r="I45" s="9"/>
      <c r="J45" s="9"/>
      <c r="Q45" s="2">
        <v>1387</v>
      </c>
    </row>
    <row r="46" spans="1:17" ht="12.75" customHeight="1">
      <c r="A46" s="6">
        <v>40</v>
      </c>
      <c r="B46" s="6">
        <v>702</v>
      </c>
      <c r="C46" s="16" t="s">
        <v>255</v>
      </c>
      <c r="D46" s="17">
        <v>1999</v>
      </c>
      <c r="E46" s="10" t="s">
        <v>14</v>
      </c>
      <c r="F46" s="10" t="s">
        <v>94</v>
      </c>
      <c r="G46" s="18" t="s">
        <v>562</v>
      </c>
      <c r="H46" s="9">
        <f t="shared" si="1"/>
      </c>
      <c r="I46" s="9"/>
      <c r="J46" s="9"/>
      <c r="Q46" s="2">
        <v>1405</v>
      </c>
    </row>
    <row r="47" spans="1:17" ht="12.75" customHeight="1">
      <c r="A47" s="6">
        <v>41</v>
      </c>
      <c r="B47" s="6">
        <v>727</v>
      </c>
      <c r="C47" s="16" t="s">
        <v>233</v>
      </c>
      <c r="D47" s="17">
        <v>1999</v>
      </c>
      <c r="E47" s="10" t="s">
        <v>14</v>
      </c>
      <c r="F47" s="10" t="s">
        <v>94</v>
      </c>
      <c r="G47" s="18" t="s">
        <v>562</v>
      </c>
      <c r="H47" s="9">
        <f t="shared" si="1"/>
      </c>
      <c r="I47" s="9"/>
      <c r="J47" s="9"/>
      <c r="Q47" s="2">
        <v>1405</v>
      </c>
    </row>
    <row r="48" spans="1:17" ht="12.75" customHeight="1">
      <c r="A48" s="6">
        <v>42</v>
      </c>
      <c r="B48" s="6">
        <v>739</v>
      </c>
      <c r="C48" s="16" t="s">
        <v>222</v>
      </c>
      <c r="D48" s="17">
        <v>1997</v>
      </c>
      <c r="E48" s="10" t="s">
        <v>14</v>
      </c>
      <c r="F48" s="10" t="s">
        <v>94</v>
      </c>
      <c r="G48" s="18" t="s">
        <v>563</v>
      </c>
      <c r="H48" s="9">
        <f t="shared" si="1"/>
      </c>
      <c r="I48" s="9"/>
      <c r="J48" s="9"/>
      <c r="Q48" s="2">
        <v>1410</v>
      </c>
    </row>
    <row r="49" spans="1:17" ht="12.75" customHeight="1">
      <c r="A49" s="6">
        <v>43</v>
      </c>
      <c r="B49" s="6">
        <v>707</v>
      </c>
      <c r="C49" s="16" t="s">
        <v>250</v>
      </c>
      <c r="D49" s="17">
        <v>2000</v>
      </c>
      <c r="E49" s="10" t="s">
        <v>14</v>
      </c>
      <c r="F49" s="10" t="s">
        <v>94</v>
      </c>
      <c r="G49" s="18" t="s">
        <v>564</v>
      </c>
      <c r="H49" s="9">
        <f t="shared" si="1"/>
      </c>
      <c r="I49" s="9"/>
      <c r="J49" s="9"/>
      <c r="Q49" s="2">
        <v>1411</v>
      </c>
    </row>
    <row r="50" spans="1:17" ht="12.75" customHeight="1">
      <c r="A50" s="6">
        <v>44</v>
      </c>
      <c r="B50" s="6">
        <v>741</v>
      </c>
      <c r="C50" s="16" t="s">
        <v>220</v>
      </c>
      <c r="D50" s="17">
        <v>1998</v>
      </c>
      <c r="E50" s="10" t="s">
        <v>14</v>
      </c>
      <c r="F50" s="10" t="s">
        <v>94</v>
      </c>
      <c r="G50" s="18" t="s">
        <v>168</v>
      </c>
      <c r="H50" s="9">
        <f t="shared" si="1"/>
      </c>
      <c r="I50" s="9"/>
      <c r="J50" s="9"/>
      <c r="Q50" s="2">
        <v>1442</v>
      </c>
    </row>
    <row r="51" spans="1:17" ht="12.75" customHeight="1">
      <c r="A51" s="6">
        <v>45</v>
      </c>
      <c r="B51" s="6">
        <v>676</v>
      </c>
      <c r="C51" s="16" t="s">
        <v>413</v>
      </c>
      <c r="D51" s="17">
        <v>2004</v>
      </c>
      <c r="E51" s="10" t="s">
        <v>14</v>
      </c>
      <c r="F51" s="10" t="s">
        <v>414</v>
      </c>
      <c r="G51" s="18" t="s">
        <v>568</v>
      </c>
      <c r="H51" s="9" t="str">
        <f t="shared" si="1"/>
        <v>Д17</v>
      </c>
      <c r="I51" s="9">
        <v>18</v>
      </c>
      <c r="J51" s="9"/>
      <c r="Q51" s="2">
        <v>1444</v>
      </c>
    </row>
    <row r="52" spans="1:17" ht="12.75" customHeight="1">
      <c r="A52" s="6">
        <v>46</v>
      </c>
      <c r="B52" s="6">
        <v>726</v>
      </c>
      <c r="C52" s="16" t="s">
        <v>234</v>
      </c>
      <c r="D52" s="17">
        <v>1999</v>
      </c>
      <c r="E52" s="10" t="s">
        <v>14</v>
      </c>
      <c r="F52" s="10" t="s">
        <v>94</v>
      </c>
      <c r="G52" s="18" t="s">
        <v>570</v>
      </c>
      <c r="H52" s="9">
        <f t="shared" si="1"/>
      </c>
      <c r="I52" s="9"/>
      <c r="J52" s="9"/>
      <c r="Q52" s="2">
        <v>1461</v>
      </c>
    </row>
    <row r="53" spans="1:17" ht="12.75" customHeight="1">
      <c r="A53" s="6">
        <v>47</v>
      </c>
      <c r="B53" s="6">
        <v>714</v>
      </c>
      <c r="C53" s="16" t="s">
        <v>244</v>
      </c>
      <c r="D53" s="17">
        <v>1999</v>
      </c>
      <c r="E53" s="10" t="s">
        <v>14</v>
      </c>
      <c r="F53" s="10" t="s">
        <v>94</v>
      </c>
      <c r="G53" s="18" t="s">
        <v>169</v>
      </c>
      <c r="H53" s="9">
        <f t="shared" si="1"/>
      </c>
      <c r="I53" s="9"/>
      <c r="J53" s="9"/>
      <c r="Q53" s="2">
        <v>1476</v>
      </c>
    </row>
    <row r="54" spans="1:17" ht="12.75" customHeight="1">
      <c r="A54" s="6">
        <v>48</v>
      </c>
      <c r="B54" s="6">
        <v>670</v>
      </c>
      <c r="C54" s="16" t="s">
        <v>402</v>
      </c>
      <c r="D54" s="17">
        <v>2000</v>
      </c>
      <c r="E54" s="10" t="s">
        <v>14</v>
      </c>
      <c r="F54" s="10" t="s">
        <v>403</v>
      </c>
      <c r="G54" s="18" t="s">
        <v>571</v>
      </c>
      <c r="H54" s="9">
        <f t="shared" si="1"/>
      </c>
      <c r="I54" s="9"/>
      <c r="J54" s="9"/>
      <c r="Q54" s="2">
        <v>1479</v>
      </c>
    </row>
    <row r="55" spans="1:17" ht="12.75" customHeight="1">
      <c r="A55" s="6">
        <v>49</v>
      </c>
      <c r="B55" s="6">
        <v>668</v>
      </c>
      <c r="C55" s="16" t="s">
        <v>405</v>
      </c>
      <c r="D55" s="17">
        <v>2000</v>
      </c>
      <c r="E55" s="10" t="s">
        <v>14</v>
      </c>
      <c r="F55" s="10" t="s">
        <v>403</v>
      </c>
      <c r="G55" s="18" t="s">
        <v>573</v>
      </c>
      <c r="H55" s="9">
        <f t="shared" si="1"/>
      </c>
      <c r="I55" s="9"/>
      <c r="J55" s="9"/>
      <c r="Q55" s="2">
        <v>1491</v>
      </c>
    </row>
    <row r="56" spans="1:17" ht="12.75" customHeight="1">
      <c r="A56" s="6">
        <v>50</v>
      </c>
      <c r="B56" s="6">
        <v>667</v>
      </c>
      <c r="C56" s="16" t="s">
        <v>406</v>
      </c>
      <c r="D56" s="17">
        <v>2000</v>
      </c>
      <c r="E56" s="10" t="s">
        <v>14</v>
      </c>
      <c r="F56" s="10" t="s">
        <v>403</v>
      </c>
      <c r="G56" s="18" t="s">
        <v>573</v>
      </c>
      <c r="H56" s="9">
        <f t="shared" si="1"/>
      </c>
      <c r="I56" s="9"/>
      <c r="J56" s="9"/>
      <c r="Q56" s="2">
        <v>1491</v>
      </c>
    </row>
    <row r="57" spans="1:17" ht="12.75" customHeight="1">
      <c r="A57" s="6">
        <v>51</v>
      </c>
      <c r="B57" s="6">
        <v>720</v>
      </c>
      <c r="C57" s="16" t="s">
        <v>630</v>
      </c>
      <c r="D57" s="17">
        <v>1999</v>
      </c>
      <c r="E57" s="10" t="s">
        <v>14</v>
      </c>
      <c r="F57" s="10" t="s">
        <v>94</v>
      </c>
      <c r="G57" s="18" t="s">
        <v>574</v>
      </c>
      <c r="H57" s="9">
        <f t="shared" si="1"/>
      </c>
      <c r="I57" s="9"/>
      <c r="J57" s="9"/>
      <c r="Q57" s="2">
        <v>1493</v>
      </c>
    </row>
    <row r="58" spans="1:17" ht="12.75" customHeight="1">
      <c r="A58" s="6">
        <v>52</v>
      </c>
      <c r="B58" s="6">
        <v>734</v>
      </c>
      <c r="C58" s="16" t="s">
        <v>227</v>
      </c>
      <c r="D58" s="17">
        <v>2000</v>
      </c>
      <c r="E58" s="10" t="s">
        <v>14</v>
      </c>
      <c r="F58" s="10" t="s">
        <v>94</v>
      </c>
      <c r="G58" s="18" t="s">
        <v>576</v>
      </c>
      <c r="H58" s="9">
        <f t="shared" si="1"/>
      </c>
      <c r="I58" s="9"/>
      <c r="J58" s="9"/>
      <c r="Q58" s="2">
        <v>1497</v>
      </c>
    </row>
    <row r="59" spans="1:17" ht="12.75" customHeight="1">
      <c r="A59" s="6">
        <v>53</v>
      </c>
      <c r="B59" s="6">
        <v>743</v>
      </c>
      <c r="C59" s="16" t="s">
        <v>218</v>
      </c>
      <c r="D59" s="17">
        <v>2000</v>
      </c>
      <c r="E59" s="10" t="s">
        <v>14</v>
      </c>
      <c r="F59" s="10" t="s">
        <v>94</v>
      </c>
      <c r="G59" s="18" t="s">
        <v>577</v>
      </c>
      <c r="H59" s="9">
        <f t="shared" si="1"/>
      </c>
      <c r="I59" s="9"/>
      <c r="J59" s="9"/>
      <c r="Q59" s="2">
        <v>1499</v>
      </c>
    </row>
    <row r="60" spans="1:17" ht="12.75" customHeight="1">
      <c r="A60" s="6">
        <v>54</v>
      </c>
      <c r="B60" s="6">
        <v>725</v>
      </c>
      <c r="C60" s="16" t="s">
        <v>235</v>
      </c>
      <c r="D60" s="17"/>
      <c r="E60" s="10" t="s">
        <v>14</v>
      </c>
      <c r="F60" s="10" t="s">
        <v>94</v>
      </c>
      <c r="G60" s="18" t="s">
        <v>581</v>
      </c>
      <c r="H60" s="9">
        <f t="shared" si="1"/>
      </c>
      <c r="I60" s="9"/>
      <c r="J60" s="9"/>
      <c r="Q60" s="2">
        <v>1514</v>
      </c>
    </row>
    <row r="61" spans="1:17" ht="12.75" customHeight="1">
      <c r="A61" s="6">
        <v>55</v>
      </c>
      <c r="B61" s="6">
        <v>696</v>
      </c>
      <c r="C61" s="16" t="s">
        <v>290</v>
      </c>
      <c r="D61" s="17">
        <v>2002</v>
      </c>
      <c r="E61" s="10" t="s">
        <v>14</v>
      </c>
      <c r="F61" s="10" t="s">
        <v>101</v>
      </c>
      <c r="G61" s="18" t="s">
        <v>582</v>
      </c>
      <c r="H61" s="9" t="str">
        <f t="shared" si="1"/>
        <v>Д17</v>
      </c>
      <c r="I61" s="9">
        <v>19</v>
      </c>
      <c r="J61" s="9"/>
      <c r="Q61" s="2">
        <v>1515</v>
      </c>
    </row>
    <row r="62" spans="1:17" ht="12.75" customHeight="1">
      <c r="A62" s="6">
        <v>56</v>
      </c>
      <c r="B62" s="6">
        <v>695</v>
      </c>
      <c r="C62" s="16" t="s">
        <v>291</v>
      </c>
      <c r="D62" s="17">
        <v>2002</v>
      </c>
      <c r="E62" s="10" t="s">
        <v>14</v>
      </c>
      <c r="F62" s="10" t="s">
        <v>101</v>
      </c>
      <c r="G62" s="20" t="s">
        <v>170</v>
      </c>
      <c r="H62" s="9" t="str">
        <f t="shared" si="1"/>
        <v>Д17</v>
      </c>
      <c r="I62" s="9">
        <v>20</v>
      </c>
      <c r="J62" s="9"/>
      <c r="Q62" s="2">
        <v>1524</v>
      </c>
    </row>
    <row r="63" spans="1:17" ht="12.75" customHeight="1">
      <c r="A63" s="6">
        <v>57</v>
      </c>
      <c r="B63" s="6">
        <v>697</v>
      </c>
      <c r="C63" s="16" t="s">
        <v>289</v>
      </c>
      <c r="D63" s="17">
        <v>2002</v>
      </c>
      <c r="E63" s="10" t="s">
        <v>14</v>
      </c>
      <c r="F63" s="10" t="s">
        <v>101</v>
      </c>
      <c r="G63" s="18" t="s">
        <v>583</v>
      </c>
      <c r="H63" s="9" t="str">
        <f t="shared" si="1"/>
        <v>Д17</v>
      </c>
      <c r="I63" s="9">
        <v>21</v>
      </c>
      <c r="J63" s="9"/>
      <c r="Q63" s="2">
        <v>1526</v>
      </c>
    </row>
    <row r="64" spans="1:17" ht="12.75" customHeight="1">
      <c r="A64" s="6">
        <v>58</v>
      </c>
      <c r="B64" s="6">
        <v>698</v>
      </c>
      <c r="C64" s="16" t="s">
        <v>288</v>
      </c>
      <c r="D64" s="17">
        <v>2002</v>
      </c>
      <c r="E64" s="10" t="s">
        <v>14</v>
      </c>
      <c r="F64" s="10" t="s">
        <v>101</v>
      </c>
      <c r="G64" s="18" t="s">
        <v>586</v>
      </c>
      <c r="H64" s="9" t="str">
        <f t="shared" si="1"/>
        <v>Д17</v>
      </c>
      <c r="I64" s="9">
        <v>22</v>
      </c>
      <c r="J64" s="9"/>
      <c r="Q64" s="2">
        <v>1542</v>
      </c>
    </row>
    <row r="65" spans="1:17" ht="12.75" customHeight="1">
      <c r="A65" s="6">
        <v>59</v>
      </c>
      <c r="B65" s="6">
        <v>740</v>
      </c>
      <c r="C65" s="16" t="s">
        <v>221</v>
      </c>
      <c r="D65" s="17">
        <v>1998</v>
      </c>
      <c r="E65" s="10" t="s">
        <v>14</v>
      </c>
      <c r="F65" s="10" t="s">
        <v>94</v>
      </c>
      <c r="G65" s="18" t="s">
        <v>588</v>
      </c>
      <c r="H65" s="9">
        <f t="shared" si="1"/>
      </c>
      <c r="I65" s="9"/>
      <c r="J65" s="9"/>
      <c r="Q65" s="2">
        <v>1544</v>
      </c>
    </row>
    <row r="66" spans="1:17" ht="12.75" customHeight="1">
      <c r="A66" s="6">
        <v>60</v>
      </c>
      <c r="B66" s="6">
        <v>688</v>
      </c>
      <c r="C66" s="16" t="s">
        <v>357</v>
      </c>
      <c r="D66" s="17">
        <v>2001</v>
      </c>
      <c r="E66" s="10" t="s">
        <v>14</v>
      </c>
      <c r="F66" s="10" t="s">
        <v>338</v>
      </c>
      <c r="G66" s="18" t="s">
        <v>589</v>
      </c>
      <c r="H66" s="9" t="str">
        <f t="shared" si="1"/>
        <v>Д17</v>
      </c>
      <c r="I66" s="9">
        <v>23</v>
      </c>
      <c r="J66" s="9"/>
      <c r="Q66" s="2">
        <v>1562</v>
      </c>
    </row>
    <row r="67" spans="1:17" ht="12.75" customHeight="1">
      <c r="A67" s="6">
        <v>61</v>
      </c>
      <c r="B67" s="6">
        <v>735</v>
      </c>
      <c r="C67" s="16" t="s">
        <v>226</v>
      </c>
      <c r="D67" s="17">
        <v>2000</v>
      </c>
      <c r="E67" s="10" t="s">
        <v>14</v>
      </c>
      <c r="F67" s="10" t="s">
        <v>94</v>
      </c>
      <c r="G67" s="18" t="s">
        <v>593</v>
      </c>
      <c r="H67" s="9">
        <f t="shared" si="1"/>
      </c>
      <c r="I67" s="9"/>
      <c r="J67" s="9"/>
      <c r="Q67" s="2">
        <v>1591</v>
      </c>
    </row>
    <row r="68" spans="1:17" ht="12.75" customHeight="1">
      <c r="A68" s="6">
        <v>62</v>
      </c>
      <c r="B68" s="6">
        <v>664</v>
      </c>
      <c r="C68" s="16" t="s">
        <v>399</v>
      </c>
      <c r="D68" s="17">
        <v>1974</v>
      </c>
      <c r="E68" s="10" t="s">
        <v>14</v>
      </c>
      <c r="F68" s="10" t="s">
        <v>400</v>
      </c>
      <c r="G68" s="18" t="s">
        <v>594</v>
      </c>
      <c r="H68" s="9">
        <f t="shared" si="1"/>
      </c>
      <c r="I68" s="9"/>
      <c r="J68" s="9"/>
      <c r="Q68" s="2">
        <v>1600</v>
      </c>
    </row>
    <row r="69" spans="1:17" ht="12.75" customHeight="1">
      <c r="A69" s="6">
        <v>63</v>
      </c>
      <c r="B69" s="6">
        <v>731</v>
      </c>
      <c r="C69" s="16" t="s">
        <v>230</v>
      </c>
      <c r="D69" s="17">
        <v>2000</v>
      </c>
      <c r="E69" s="10" t="s">
        <v>14</v>
      </c>
      <c r="F69" s="10" t="s">
        <v>94</v>
      </c>
      <c r="G69" s="18" t="s">
        <v>596</v>
      </c>
      <c r="H69" s="9">
        <f t="shared" si="1"/>
      </c>
      <c r="I69" s="9"/>
      <c r="J69" s="9"/>
      <c r="Q69" s="2">
        <v>1604</v>
      </c>
    </row>
    <row r="70" spans="1:17" ht="12.75" customHeight="1">
      <c r="A70" s="6">
        <v>64</v>
      </c>
      <c r="B70" s="6">
        <v>710</v>
      </c>
      <c r="C70" s="16" t="s">
        <v>247</v>
      </c>
      <c r="D70" s="17">
        <v>2000</v>
      </c>
      <c r="E70" s="10" t="s">
        <v>14</v>
      </c>
      <c r="F70" s="10" t="s">
        <v>94</v>
      </c>
      <c r="G70" s="18" t="s">
        <v>597</v>
      </c>
      <c r="H70" s="9">
        <f t="shared" si="1"/>
      </c>
      <c r="I70" s="9"/>
      <c r="J70" s="9"/>
      <c r="Q70" s="2">
        <v>1605</v>
      </c>
    </row>
    <row r="71" spans="1:17" ht="12.75" customHeight="1">
      <c r="A71" s="6">
        <v>65</v>
      </c>
      <c r="B71" s="6">
        <v>733</v>
      </c>
      <c r="C71" s="16" t="s">
        <v>228</v>
      </c>
      <c r="D71" s="17">
        <v>2000</v>
      </c>
      <c r="E71" s="10" t="s">
        <v>14</v>
      </c>
      <c r="F71" s="10" t="s">
        <v>94</v>
      </c>
      <c r="G71" s="18" t="s">
        <v>598</v>
      </c>
      <c r="H71" s="9">
        <f aca="true" t="shared" si="2" ref="H71:H96">IF(AND(D71&gt;=1900,D71&lt;=1953),"Ж65",IF(AND(D71&gt;=1954,D71&lt;=1958),"Ж60",IF(AND(D71&gt;=2001,D71&lt;=2004),"Д17","")))</f>
      </c>
      <c r="I71" s="9"/>
      <c r="J71" s="9"/>
      <c r="Q71" s="2">
        <v>1608</v>
      </c>
    </row>
    <row r="72" spans="1:17" ht="12.75" customHeight="1">
      <c r="A72" s="6">
        <v>66</v>
      </c>
      <c r="B72" s="6">
        <v>737</v>
      </c>
      <c r="C72" s="16" t="s">
        <v>224</v>
      </c>
      <c r="D72" s="17">
        <v>1999</v>
      </c>
      <c r="E72" s="10" t="s">
        <v>14</v>
      </c>
      <c r="F72" s="10" t="s">
        <v>94</v>
      </c>
      <c r="G72" s="18" t="s">
        <v>598</v>
      </c>
      <c r="H72" s="9">
        <f t="shared" si="2"/>
      </c>
      <c r="I72" s="9"/>
      <c r="J72" s="9"/>
      <c r="Q72" s="2">
        <v>1608</v>
      </c>
    </row>
    <row r="73" spans="1:17" ht="12.75" customHeight="1">
      <c r="A73" s="6">
        <v>67</v>
      </c>
      <c r="B73" s="6">
        <v>719</v>
      </c>
      <c r="C73" s="16" t="s">
        <v>239</v>
      </c>
      <c r="D73" s="17">
        <v>1999</v>
      </c>
      <c r="E73" s="10" t="s">
        <v>14</v>
      </c>
      <c r="F73" s="10" t="s">
        <v>94</v>
      </c>
      <c r="G73" s="18" t="s">
        <v>599</v>
      </c>
      <c r="H73" s="9">
        <f t="shared" si="2"/>
      </c>
      <c r="I73" s="9"/>
      <c r="J73" s="9"/>
      <c r="Q73" s="2">
        <v>1617</v>
      </c>
    </row>
    <row r="74" spans="1:17" ht="12.75" customHeight="1">
      <c r="A74" s="6">
        <v>68</v>
      </c>
      <c r="B74" s="6">
        <v>722</v>
      </c>
      <c r="C74" s="16" t="s">
        <v>238</v>
      </c>
      <c r="D74" s="17">
        <v>1998</v>
      </c>
      <c r="E74" s="10" t="s">
        <v>14</v>
      </c>
      <c r="F74" s="10" t="s">
        <v>94</v>
      </c>
      <c r="G74" s="18" t="s">
        <v>601</v>
      </c>
      <c r="H74" s="9">
        <f t="shared" si="2"/>
      </c>
      <c r="I74" s="9"/>
      <c r="J74" s="9"/>
      <c r="Q74" s="2">
        <v>1632</v>
      </c>
    </row>
    <row r="75" spans="1:17" ht="12.75" customHeight="1">
      <c r="A75" s="6">
        <v>69</v>
      </c>
      <c r="B75" s="6">
        <v>709</v>
      </c>
      <c r="C75" s="16" t="s">
        <v>248</v>
      </c>
      <c r="D75" s="17">
        <v>1999</v>
      </c>
      <c r="E75" s="10" t="s">
        <v>14</v>
      </c>
      <c r="F75" s="10" t="s">
        <v>94</v>
      </c>
      <c r="G75" s="20" t="s">
        <v>618</v>
      </c>
      <c r="H75" s="9">
        <f t="shared" si="2"/>
      </c>
      <c r="I75" s="9"/>
      <c r="J75" s="9"/>
      <c r="Q75" s="2">
        <v>1770</v>
      </c>
    </row>
    <row r="76" spans="1:17" ht="12.75" customHeight="1">
      <c r="A76" s="6">
        <v>70</v>
      </c>
      <c r="B76" s="6">
        <v>715</v>
      </c>
      <c r="C76" s="16" t="s">
        <v>243</v>
      </c>
      <c r="D76" s="17">
        <v>1999</v>
      </c>
      <c r="E76" s="10" t="s">
        <v>14</v>
      </c>
      <c r="F76" s="10" t="s">
        <v>94</v>
      </c>
      <c r="G76" s="20" t="s">
        <v>620</v>
      </c>
      <c r="H76" s="9">
        <f t="shared" si="2"/>
      </c>
      <c r="I76" s="9"/>
      <c r="J76" s="9"/>
      <c r="Q76" s="2">
        <v>1774</v>
      </c>
    </row>
    <row r="77" spans="1:17" ht="12.75" customHeight="1">
      <c r="A77" s="6">
        <v>71</v>
      </c>
      <c r="B77" s="6">
        <v>723</v>
      </c>
      <c r="C77" s="16" t="s">
        <v>237</v>
      </c>
      <c r="D77" s="17">
        <v>2000</v>
      </c>
      <c r="E77" s="10" t="s">
        <v>14</v>
      </c>
      <c r="F77" s="10" t="s">
        <v>94</v>
      </c>
      <c r="G77" s="18" t="s">
        <v>623</v>
      </c>
      <c r="H77" s="9">
        <f t="shared" si="2"/>
      </c>
      <c r="I77" s="9"/>
      <c r="J77" s="9"/>
      <c r="Q77" s="2">
        <v>1789</v>
      </c>
    </row>
    <row r="78" spans="1:17" ht="12.75" customHeight="1">
      <c r="A78" s="6">
        <v>72</v>
      </c>
      <c r="B78" s="6">
        <v>718</v>
      </c>
      <c r="C78" s="16" t="s">
        <v>240</v>
      </c>
      <c r="D78" s="17">
        <v>2001</v>
      </c>
      <c r="E78" s="10" t="s">
        <v>14</v>
      </c>
      <c r="F78" s="10" t="s">
        <v>94</v>
      </c>
      <c r="G78" s="18" t="s">
        <v>624</v>
      </c>
      <c r="H78" s="9" t="str">
        <f t="shared" si="2"/>
        <v>Д17</v>
      </c>
      <c r="I78" s="9">
        <v>24</v>
      </c>
      <c r="J78" s="9"/>
      <c r="Q78" s="2">
        <v>1790</v>
      </c>
    </row>
    <row r="79" spans="1:17" ht="12.75" customHeight="1">
      <c r="A79" s="6">
        <v>73</v>
      </c>
      <c r="B79" s="6">
        <v>745</v>
      </c>
      <c r="C79" s="16" t="s">
        <v>628</v>
      </c>
      <c r="D79" s="17">
        <v>2000</v>
      </c>
      <c r="E79" s="10" t="s">
        <v>14</v>
      </c>
      <c r="F79" s="10" t="s">
        <v>94</v>
      </c>
      <c r="G79" s="18" t="s">
        <v>624</v>
      </c>
      <c r="H79" s="9">
        <f t="shared" si="2"/>
      </c>
      <c r="I79" s="9"/>
      <c r="J79" s="9"/>
      <c r="Q79" s="2">
        <v>1790</v>
      </c>
    </row>
    <row r="80" spans="1:17" ht="12.75" customHeight="1">
      <c r="A80" s="6">
        <v>74</v>
      </c>
      <c r="B80" s="6">
        <v>736</v>
      </c>
      <c r="C80" s="16" t="s">
        <v>225</v>
      </c>
      <c r="D80" s="17">
        <v>2000</v>
      </c>
      <c r="E80" s="10" t="s">
        <v>14</v>
      </c>
      <c r="F80" s="10" t="s">
        <v>94</v>
      </c>
      <c r="G80" s="18" t="s">
        <v>632</v>
      </c>
      <c r="H80" s="9">
        <f t="shared" si="2"/>
      </c>
      <c r="I80" s="9"/>
      <c r="J80" s="9"/>
      <c r="Q80" s="2">
        <v>1813</v>
      </c>
    </row>
    <row r="81" spans="1:17" ht="12.75" customHeight="1">
      <c r="A81" s="6">
        <v>75</v>
      </c>
      <c r="B81" s="6">
        <v>730</v>
      </c>
      <c r="C81" s="16" t="s">
        <v>231</v>
      </c>
      <c r="D81" s="17">
        <v>2000</v>
      </c>
      <c r="E81" s="10" t="s">
        <v>14</v>
      </c>
      <c r="F81" s="10" t="s">
        <v>94</v>
      </c>
      <c r="G81" s="18" t="s">
        <v>174</v>
      </c>
      <c r="H81" s="9">
        <f t="shared" si="2"/>
      </c>
      <c r="I81" s="9"/>
      <c r="J81" s="9"/>
      <c r="Q81" s="2">
        <v>1816</v>
      </c>
    </row>
    <row r="82" spans="1:17" ht="12.75" customHeight="1">
      <c r="A82" s="6">
        <v>76</v>
      </c>
      <c r="B82" s="6">
        <v>749</v>
      </c>
      <c r="C82" s="16" t="s">
        <v>214</v>
      </c>
      <c r="D82" s="17">
        <v>1998</v>
      </c>
      <c r="E82" s="10" t="s">
        <v>14</v>
      </c>
      <c r="F82" s="10" t="s">
        <v>94</v>
      </c>
      <c r="G82" s="18" t="s">
        <v>633</v>
      </c>
      <c r="H82" s="9">
        <f t="shared" si="2"/>
      </c>
      <c r="I82" s="9"/>
      <c r="J82" s="9"/>
      <c r="Q82" s="2">
        <v>1835</v>
      </c>
    </row>
    <row r="83" spans="1:17" ht="12.75" customHeight="1">
      <c r="A83" s="6">
        <v>77</v>
      </c>
      <c r="B83" s="6">
        <v>732</v>
      </c>
      <c r="C83" s="16" t="s">
        <v>229</v>
      </c>
      <c r="D83" s="17">
        <v>2000</v>
      </c>
      <c r="E83" s="10" t="s">
        <v>14</v>
      </c>
      <c r="F83" s="10" t="s">
        <v>94</v>
      </c>
      <c r="G83" s="20" t="s">
        <v>633</v>
      </c>
      <c r="H83" s="9">
        <f t="shared" si="2"/>
      </c>
      <c r="I83" s="9"/>
      <c r="J83" s="9"/>
      <c r="Q83" s="2">
        <v>1835</v>
      </c>
    </row>
    <row r="84" spans="1:17" ht="12.75" customHeight="1">
      <c r="A84" s="6">
        <v>78</v>
      </c>
      <c r="B84" s="6">
        <v>661</v>
      </c>
      <c r="C84" s="16" t="s">
        <v>428</v>
      </c>
      <c r="D84" s="17">
        <v>2001</v>
      </c>
      <c r="E84" s="10" t="s">
        <v>14</v>
      </c>
      <c r="F84" s="10" t="s">
        <v>423</v>
      </c>
      <c r="G84" s="18" t="s">
        <v>661</v>
      </c>
      <c r="H84" s="9" t="str">
        <f t="shared" si="2"/>
        <v>Д17</v>
      </c>
      <c r="I84" s="9">
        <v>25</v>
      </c>
      <c r="J84" s="9"/>
      <c r="Q84" s="2">
        <v>2039</v>
      </c>
    </row>
    <row r="85" spans="1:17" ht="12.75" customHeight="1">
      <c r="A85" s="6">
        <v>79</v>
      </c>
      <c r="B85" s="6">
        <v>677</v>
      </c>
      <c r="C85" s="16" t="s">
        <v>42</v>
      </c>
      <c r="D85" s="17">
        <v>1935</v>
      </c>
      <c r="E85" s="10" t="s">
        <v>14</v>
      </c>
      <c r="F85" s="10"/>
      <c r="G85" s="20" t="s">
        <v>685</v>
      </c>
      <c r="H85" s="9" t="str">
        <f t="shared" si="2"/>
        <v>Ж65</v>
      </c>
      <c r="I85" s="9">
        <v>5</v>
      </c>
      <c r="J85" s="9" t="s">
        <v>307</v>
      </c>
      <c r="Q85" s="2">
        <v>2409</v>
      </c>
    </row>
    <row r="86" spans="2:10" ht="12.75" customHeight="1">
      <c r="B86" s="6">
        <v>742</v>
      </c>
      <c r="C86" s="16" t="s">
        <v>219</v>
      </c>
      <c r="D86" s="17">
        <v>1998</v>
      </c>
      <c r="E86" s="10" t="s">
        <v>14</v>
      </c>
      <c r="F86" s="10" t="s">
        <v>94</v>
      </c>
      <c r="G86" s="18"/>
      <c r="H86" s="9">
        <f t="shared" si="2"/>
      </c>
      <c r="I86" s="9"/>
      <c r="J86" s="9"/>
    </row>
    <row r="87" spans="2:10" ht="12.75" customHeight="1">
      <c r="B87" s="6">
        <v>729</v>
      </c>
      <c r="C87" s="16" t="s">
        <v>99</v>
      </c>
      <c r="D87" s="17">
        <v>2000</v>
      </c>
      <c r="E87" s="10" t="s">
        <v>14</v>
      </c>
      <c r="F87" s="10" t="s">
        <v>94</v>
      </c>
      <c r="G87" s="18"/>
      <c r="H87" s="9">
        <f t="shared" si="2"/>
      </c>
      <c r="I87" s="9"/>
      <c r="J87" s="9"/>
    </row>
    <row r="88" spans="2:10" ht="12.75" customHeight="1">
      <c r="B88" s="6">
        <v>717</v>
      </c>
      <c r="C88" s="16" t="s">
        <v>241</v>
      </c>
      <c r="D88" s="17">
        <v>1998</v>
      </c>
      <c r="E88" s="10" t="s">
        <v>14</v>
      </c>
      <c r="F88" s="10" t="s">
        <v>94</v>
      </c>
      <c r="G88" s="18"/>
      <c r="H88" s="9">
        <f t="shared" si="2"/>
      </c>
      <c r="I88" s="9"/>
      <c r="J88" s="9"/>
    </row>
    <row r="89" spans="2:10" ht="12.75" customHeight="1">
      <c r="B89" s="6">
        <v>713</v>
      </c>
      <c r="C89" s="16" t="s">
        <v>245</v>
      </c>
      <c r="D89" s="17">
        <v>1999</v>
      </c>
      <c r="E89" s="10" t="s">
        <v>14</v>
      </c>
      <c r="F89" s="10" t="s">
        <v>94</v>
      </c>
      <c r="G89" s="18"/>
      <c r="H89" s="9">
        <f t="shared" si="2"/>
      </c>
      <c r="I89" s="9"/>
      <c r="J89" s="9"/>
    </row>
    <row r="90" spans="2:10" ht="12.75" customHeight="1">
      <c r="B90" s="6">
        <v>712</v>
      </c>
      <c r="C90" s="16" t="s">
        <v>246</v>
      </c>
      <c r="D90" s="17">
        <v>1999</v>
      </c>
      <c r="E90" s="10" t="s">
        <v>14</v>
      </c>
      <c r="F90" s="10" t="s">
        <v>94</v>
      </c>
      <c r="G90" s="18"/>
      <c r="H90" s="9">
        <f t="shared" si="2"/>
      </c>
      <c r="I90" s="9"/>
      <c r="J90" s="9"/>
    </row>
    <row r="91" spans="2:10" ht="12.75" customHeight="1">
      <c r="B91" s="6">
        <v>708</v>
      </c>
      <c r="C91" s="16" t="s">
        <v>249</v>
      </c>
      <c r="D91" s="17">
        <v>1999</v>
      </c>
      <c r="E91" s="10" t="s">
        <v>14</v>
      </c>
      <c r="F91" s="10" t="s">
        <v>94</v>
      </c>
      <c r="G91" s="18"/>
      <c r="H91" s="9">
        <f t="shared" si="2"/>
      </c>
      <c r="I91" s="9"/>
      <c r="J91" s="9"/>
    </row>
    <row r="92" spans="2:10" ht="12.75" customHeight="1">
      <c r="B92" s="6">
        <v>705</v>
      </c>
      <c r="C92" s="16" t="s">
        <v>252</v>
      </c>
      <c r="D92" s="17">
        <v>1999</v>
      </c>
      <c r="E92" s="10" t="s">
        <v>14</v>
      </c>
      <c r="F92" s="10" t="s">
        <v>94</v>
      </c>
      <c r="G92" s="18"/>
      <c r="H92" s="9">
        <f t="shared" si="2"/>
      </c>
      <c r="I92" s="9"/>
      <c r="J92" s="9"/>
    </row>
    <row r="93" spans="2:10" ht="12.75" customHeight="1">
      <c r="B93" s="6">
        <v>704</v>
      </c>
      <c r="C93" s="16" t="s">
        <v>253</v>
      </c>
      <c r="D93" s="17">
        <v>1999</v>
      </c>
      <c r="E93" s="10" t="s">
        <v>14</v>
      </c>
      <c r="F93" s="10" t="s">
        <v>94</v>
      </c>
      <c r="G93" s="18"/>
      <c r="H93" s="9">
        <f t="shared" si="2"/>
      </c>
      <c r="I93" s="9"/>
      <c r="J93" s="9"/>
    </row>
    <row r="94" spans="2:10" ht="12.75" customHeight="1">
      <c r="B94" s="6">
        <v>703</v>
      </c>
      <c r="C94" s="16" t="s">
        <v>254</v>
      </c>
      <c r="D94" s="17"/>
      <c r="E94" s="10" t="s">
        <v>14</v>
      </c>
      <c r="F94" s="10" t="s">
        <v>94</v>
      </c>
      <c r="G94" s="18"/>
      <c r="H94" s="9">
        <f t="shared" si="2"/>
      </c>
      <c r="I94" s="9"/>
      <c r="J94" s="21"/>
    </row>
    <row r="95" spans="2:10" ht="12.75" customHeight="1">
      <c r="B95" s="6">
        <v>663</v>
      </c>
      <c r="C95" s="16" t="s">
        <v>398</v>
      </c>
      <c r="D95" s="17">
        <v>2004</v>
      </c>
      <c r="E95" s="10" t="s">
        <v>14</v>
      </c>
      <c r="F95" s="10"/>
      <c r="G95" s="18"/>
      <c r="H95" s="9" t="str">
        <f t="shared" si="2"/>
        <v>Д17</v>
      </c>
      <c r="I95" s="9"/>
      <c r="J95" s="9"/>
    </row>
    <row r="96" spans="2:10" ht="12.75" customHeight="1">
      <c r="B96" s="6">
        <v>678</v>
      </c>
      <c r="C96" s="16" t="s">
        <v>67</v>
      </c>
      <c r="D96" s="17">
        <v>2004</v>
      </c>
      <c r="E96" s="10" t="s">
        <v>14</v>
      </c>
      <c r="F96" s="10" t="s">
        <v>354</v>
      </c>
      <c r="G96" s="18"/>
      <c r="H96" s="9" t="str">
        <f t="shared" si="2"/>
        <v>Д17</v>
      </c>
      <c r="I96" s="9"/>
      <c r="J96" s="9"/>
    </row>
    <row r="97" spans="2:10" ht="12.75" customHeight="1">
      <c r="B97" s="6"/>
      <c r="C97" s="16"/>
      <c r="D97" s="17"/>
      <c r="E97" s="10"/>
      <c r="F97" s="10"/>
      <c r="G97" s="20"/>
      <c r="H97" s="9">
        <f aca="true" t="shared" si="3" ref="H97:H112">IF(AND(D97&gt;=1900,D97&lt;=1952),"Ж65",IF(AND(D97&gt;=1953,D97&lt;=1957),"Ж60",IF(AND(D97&gt;=2000,D97&lt;=2003),"Д17","")))</f>
      </c>
      <c r="I97" s="9"/>
      <c r="J97" s="9"/>
    </row>
    <row r="98" spans="2:10" ht="12.75" customHeight="1">
      <c r="B98" s="6"/>
      <c r="C98" s="16"/>
      <c r="D98" s="17"/>
      <c r="E98" s="10"/>
      <c r="F98" s="10"/>
      <c r="G98" s="18"/>
      <c r="H98" s="9">
        <f t="shared" si="3"/>
      </c>
      <c r="I98" s="9"/>
      <c r="J98" s="9"/>
    </row>
    <row r="99" spans="2:10" ht="12.75" customHeight="1">
      <c r="B99" s="6"/>
      <c r="C99" s="16"/>
      <c r="D99" s="17"/>
      <c r="E99" s="10"/>
      <c r="F99" s="10"/>
      <c r="G99" s="18"/>
      <c r="H99" s="9">
        <f t="shared" si="3"/>
      </c>
      <c r="I99" s="9"/>
      <c r="J99" s="9"/>
    </row>
    <row r="100" spans="2:10" ht="12.75" customHeight="1">
      <c r="B100" s="6"/>
      <c r="C100" s="16"/>
      <c r="D100" s="17"/>
      <c r="E100" s="10"/>
      <c r="F100" s="10"/>
      <c r="G100" s="18"/>
      <c r="H100" s="9">
        <f t="shared" si="3"/>
      </c>
      <c r="I100" s="9"/>
      <c r="J100" s="9"/>
    </row>
    <row r="101" spans="2:10" ht="12.75" customHeight="1">
      <c r="B101" s="6"/>
      <c r="C101" s="16"/>
      <c r="D101" s="17"/>
      <c r="E101" s="10"/>
      <c r="F101" s="10"/>
      <c r="G101" s="18"/>
      <c r="H101" s="9">
        <f t="shared" si="3"/>
      </c>
      <c r="I101" s="9"/>
      <c r="J101" s="9"/>
    </row>
    <row r="102" spans="2:10" ht="12.75" customHeight="1">
      <c r="B102" s="6"/>
      <c r="C102" s="16"/>
      <c r="D102" s="17"/>
      <c r="E102" s="10"/>
      <c r="F102" s="10"/>
      <c r="G102" s="18"/>
      <c r="H102" s="9">
        <f t="shared" si="3"/>
      </c>
      <c r="I102" s="9"/>
      <c r="J102" s="9"/>
    </row>
    <row r="103" spans="2:10" ht="12.75" customHeight="1">
      <c r="B103" s="6"/>
      <c r="C103" s="16"/>
      <c r="D103" s="17"/>
      <c r="E103" s="10"/>
      <c r="F103" s="10"/>
      <c r="G103" s="18"/>
      <c r="H103" s="9">
        <f t="shared" si="3"/>
      </c>
      <c r="I103" s="9"/>
      <c r="J103" s="9"/>
    </row>
    <row r="104" spans="2:10" ht="12.75" customHeight="1">
      <c r="B104" s="6"/>
      <c r="C104" s="16"/>
      <c r="D104" s="17"/>
      <c r="E104" s="10"/>
      <c r="F104" s="10"/>
      <c r="G104" s="18"/>
      <c r="H104" s="9">
        <f t="shared" si="3"/>
      </c>
      <c r="I104" s="9"/>
      <c r="J104" s="9"/>
    </row>
    <row r="105" spans="2:10" ht="12.75" customHeight="1">
      <c r="B105" s="6"/>
      <c r="C105" s="16"/>
      <c r="D105" s="17"/>
      <c r="E105" s="10"/>
      <c r="F105" s="10"/>
      <c r="G105" s="18"/>
      <c r="H105" s="9">
        <f t="shared" si="3"/>
      </c>
      <c r="I105" s="9"/>
      <c r="J105" s="9"/>
    </row>
    <row r="106" spans="2:10" ht="12.75" customHeight="1">
      <c r="B106" s="6"/>
      <c r="C106" s="16"/>
      <c r="D106" s="17"/>
      <c r="E106" s="10"/>
      <c r="F106" s="10"/>
      <c r="G106" s="18"/>
      <c r="H106" s="9">
        <f t="shared" si="3"/>
      </c>
      <c r="I106" s="9"/>
      <c r="J106" s="9"/>
    </row>
    <row r="107" spans="2:10" ht="12.75" customHeight="1">
      <c r="B107" s="6"/>
      <c r="C107" s="16"/>
      <c r="D107" s="17"/>
      <c r="E107" s="10"/>
      <c r="F107" s="10"/>
      <c r="G107" s="18"/>
      <c r="H107" s="9">
        <f t="shared" si="3"/>
      </c>
      <c r="I107" s="9"/>
      <c r="J107" s="9"/>
    </row>
    <row r="108" spans="2:10" ht="12.75" customHeight="1">
      <c r="B108" s="6"/>
      <c r="C108" s="16"/>
      <c r="D108" s="17"/>
      <c r="E108" s="10"/>
      <c r="F108" s="10"/>
      <c r="G108" s="18"/>
      <c r="H108" s="9">
        <f t="shared" si="3"/>
      </c>
      <c r="I108" s="9"/>
      <c r="J108" s="9"/>
    </row>
    <row r="109" spans="2:10" ht="12.75" customHeight="1">
      <c r="B109" s="6"/>
      <c r="C109" s="16"/>
      <c r="D109" s="17"/>
      <c r="E109" s="10"/>
      <c r="F109" s="10"/>
      <c r="G109" s="18"/>
      <c r="H109" s="9">
        <f t="shared" si="3"/>
      </c>
      <c r="I109" s="9"/>
      <c r="J109" s="9"/>
    </row>
    <row r="110" spans="2:10" ht="12.75" customHeight="1">
      <c r="B110" s="6"/>
      <c r="C110" s="16"/>
      <c r="D110" s="17"/>
      <c r="E110" s="10"/>
      <c r="F110" s="10"/>
      <c r="G110" s="18"/>
      <c r="H110" s="9">
        <f t="shared" si="3"/>
      </c>
      <c r="I110" s="9"/>
      <c r="J110" s="9"/>
    </row>
    <row r="111" spans="2:10" ht="12.75" customHeight="1">
      <c r="B111" s="6"/>
      <c r="C111" s="16"/>
      <c r="D111" s="17"/>
      <c r="E111" s="10"/>
      <c r="F111" s="10"/>
      <c r="G111" s="18"/>
      <c r="H111" s="9">
        <f t="shared" si="3"/>
      </c>
      <c r="I111" s="9"/>
      <c r="J111" s="9"/>
    </row>
    <row r="112" spans="2:10" ht="12.75" customHeight="1">
      <c r="B112" s="6"/>
      <c r="C112" s="16"/>
      <c r="D112" s="17"/>
      <c r="E112" s="10"/>
      <c r="F112" s="10"/>
      <c r="G112" s="18"/>
      <c r="H112" s="9">
        <f t="shared" si="3"/>
      </c>
      <c r="I112" s="9"/>
      <c r="J112" s="9"/>
    </row>
    <row r="113" ht="12.75" customHeight="1">
      <c r="C113" s="7"/>
    </row>
  </sheetData>
  <sheetProtection/>
  <autoFilter ref="A5:J112"/>
  <mergeCells count="13">
    <mergeCell ref="C5:C6"/>
    <mergeCell ref="D5:D6"/>
    <mergeCell ref="E5:E6"/>
    <mergeCell ref="F5:F6"/>
    <mergeCell ref="G5:G6"/>
    <mergeCell ref="J5:J6"/>
    <mergeCell ref="H5:H6"/>
    <mergeCell ref="I5:I6"/>
    <mergeCell ref="A1:I1"/>
    <mergeCell ref="A2:I2"/>
    <mergeCell ref="A3:I3"/>
    <mergeCell ref="A5:A6"/>
    <mergeCell ref="B5:B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9"/>
  <sheetViews>
    <sheetView showGridLines="0" zoomScale="115" zoomScaleNormal="115" zoomScalePageLayoutView="0" workbookViewId="0" topLeftCell="A1">
      <selection activeCell="C5" sqref="C5:C6"/>
    </sheetView>
  </sheetViews>
  <sheetFormatPr defaultColWidth="9.125" defaultRowHeight="12.75" customHeight="1"/>
  <cols>
    <col min="1" max="1" width="4.25390625" style="6" customWidth="1"/>
    <col min="2" max="2" width="4.50390625" style="11" customWidth="1"/>
    <col min="3" max="3" width="21.50390625" style="12" customWidth="1"/>
    <col min="4" max="4" width="4.25390625" style="8" customWidth="1"/>
    <col min="5" max="5" width="14.50390625" style="7" customWidth="1"/>
    <col min="6" max="6" width="18.50390625" style="13" customWidth="1"/>
    <col min="7" max="7" width="6.50390625" style="14" customWidth="1"/>
    <col min="8" max="8" width="4.00390625" style="15" customWidth="1"/>
    <col min="9" max="9" width="3.875" style="15" customWidth="1"/>
    <col min="10" max="10" width="9.125" style="15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9" ht="73.5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</row>
    <row r="2" spans="1:9" ht="17.25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</row>
    <row r="3" spans="1:10" s="3" customFormat="1" ht="18" customHeight="1">
      <c r="A3" s="37" t="s">
        <v>183</v>
      </c>
      <c r="B3" s="37"/>
      <c r="C3" s="37"/>
      <c r="D3" s="37"/>
      <c r="E3" s="37"/>
      <c r="F3" s="37"/>
      <c r="G3" s="37"/>
      <c r="H3" s="37"/>
      <c r="I3" s="37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32" t="s">
        <v>6</v>
      </c>
      <c r="H5" s="32" t="s">
        <v>7</v>
      </c>
      <c r="I5" s="32" t="s">
        <v>8</v>
      </c>
      <c r="J5" s="32" t="s">
        <v>17</v>
      </c>
    </row>
    <row r="6" spans="1:10" s="5" customFormat="1" ht="7.5" customHeight="1">
      <c r="A6" s="39"/>
      <c r="B6" s="39"/>
      <c r="C6" s="39"/>
      <c r="D6" s="41"/>
      <c r="E6" s="41"/>
      <c r="F6" s="41"/>
      <c r="G6" s="33"/>
      <c r="H6" s="33"/>
      <c r="I6" s="33"/>
      <c r="J6" s="33"/>
    </row>
    <row r="7" spans="1:17" ht="12.75" customHeight="1">
      <c r="A7" s="6">
        <v>1</v>
      </c>
      <c r="B7" s="6">
        <v>251</v>
      </c>
      <c r="C7" s="16" t="s">
        <v>184</v>
      </c>
      <c r="D7" s="17">
        <v>2005</v>
      </c>
      <c r="E7" s="10" t="s">
        <v>14</v>
      </c>
      <c r="F7" s="10" t="s">
        <v>136</v>
      </c>
      <c r="G7" s="20" t="s">
        <v>458</v>
      </c>
      <c r="H7" s="9" t="str">
        <f aca="true" t="shared" si="0" ref="H7:H42">IF(AND(D7&gt;=2005,D7&lt;=2018),"Ю13","")</f>
        <v>Ю13</v>
      </c>
      <c r="I7" s="9">
        <v>1</v>
      </c>
      <c r="J7" s="20"/>
      <c r="Q7" s="2">
        <v>595</v>
      </c>
    </row>
    <row r="8" spans="1:17" ht="12.75" customHeight="1">
      <c r="A8" s="6">
        <v>2</v>
      </c>
      <c r="B8" s="6">
        <v>262</v>
      </c>
      <c r="C8" s="16" t="s">
        <v>383</v>
      </c>
      <c r="D8" s="17">
        <v>2005</v>
      </c>
      <c r="E8" s="10" t="s">
        <v>14</v>
      </c>
      <c r="F8" s="10" t="s">
        <v>354</v>
      </c>
      <c r="G8" s="20" t="s">
        <v>459</v>
      </c>
      <c r="H8" s="9" t="str">
        <f t="shared" si="0"/>
        <v>Ю13</v>
      </c>
      <c r="I8" s="9">
        <v>2</v>
      </c>
      <c r="J8" s="20"/>
      <c r="Q8" s="2">
        <v>630</v>
      </c>
    </row>
    <row r="9" spans="1:17" ht="12.75" customHeight="1">
      <c r="A9" s="6">
        <v>3</v>
      </c>
      <c r="B9" s="6">
        <v>274</v>
      </c>
      <c r="C9" s="16" t="s">
        <v>128</v>
      </c>
      <c r="D9" s="17">
        <v>2005</v>
      </c>
      <c r="E9" s="10" t="s">
        <v>14</v>
      </c>
      <c r="F9" s="18" t="s">
        <v>354</v>
      </c>
      <c r="G9" s="20" t="s">
        <v>462</v>
      </c>
      <c r="H9" s="9" t="str">
        <f t="shared" si="0"/>
        <v>Ю13</v>
      </c>
      <c r="I9" s="9">
        <v>3</v>
      </c>
      <c r="J9" s="20"/>
      <c r="Q9" s="2">
        <v>646</v>
      </c>
    </row>
    <row r="10" spans="1:17" ht="12.75" customHeight="1">
      <c r="A10" s="6">
        <v>4</v>
      </c>
      <c r="B10" s="6">
        <v>276</v>
      </c>
      <c r="C10" s="16" t="s">
        <v>122</v>
      </c>
      <c r="D10" s="17">
        <v>2006</v>
      </c>
      <c r="E10" s="10" t="s">
        <v>14</v>
      </c>
      <c r="F10" s="10" t="s">
        <v>354</v>
      </c>
      <c r="G10" s="20" t="s">
        <v>463</v>
      </c>
      <c r="H10" s="9" t="str">
        <f t="shared" si="0"/>
        <v>Ю13</v>
      </c>
      <c r="I10" s="9">
        <v>4</v>
      </c>
      <c r="J10" s="20"/>
      <c r="Q10" s="2">
        <v>647</v>
      </c>
    </row>
    <row r="11" spans="1:17" ht="12.75" customHeight="1">
      <c r="A11" s="6">
        <v>5</v>
      </c>
      <c r="B11" s="6">
        <v>273</v>
      </c>
      <c r="C11" s="16" t="s">
        <v>377</v>
      </c>
      <c r="D11" s="17">
        <v>2005</v>
      </c>
      <c r="E11" s="10" t="s">
        <v>14</v>
      </c>
      <c r="F11" s="10" t="s">
        <v>354</v>
      </c>
      <c r="G11" s="20" t="s">
        <v>468</v>
      </c>
      <c r="H11" s="9" t="str">
        <f t="shared" si="0"/>
        <v>Ю13</v>
      </c>
      <c r="I11" s="9">
        <v>5</v>
      </c>
      <c r="J11" s="20"/>
      <c r="Q11" s="2">
        <v>679</v>
      </c>
    </row>
    <row r="12" spans="1:17" ht="12.75" customHeight="1">
      <c r="A12" s="6">
        <v>6</v>
      </c>
      <c r="B12" s="6">
        <v>264</v>
      </c>
      <c r="C12" s="16" t="s">
        <v>83</v>
      </c>
      <c r="D12" s="17">
        <v>2006</v>
      </c>
      <c r="E12" s="10" t="s">
        <v>14</v>
      </c>
      <c r="F12" s="10" t="s">
        <v>354</v>
      </c>
      <c r="G12" s="20" t="s">
        <v>470</v>
      </c>
      <c r="H12" s="9" t="str">
        <f t="shared" si="0"/>
        <v>Ю13</v>
      </c>
      <c r="I12" s="9">
        <v>6</v>
      </c>
      <c r="J12" s="20"/>
      <c r="Q12" s="2">
        <v>689</v>
      </c>
    </row>
    <row r="13" spans="1:17" ht="12.75" customHeight="1">
      <c r="A13" s="6">
        <v>7</v>
      </c>
      <c r="B13" s="6">
        <v>278</v>
      </c>
      <c r="C13" s="16" t="s">
        <v>114</v>
      </c>
      <c r="D13" s="17">
        <v>2006</v>
      </c>
      <c r="E13" s="10" t="s">
        <v>14</v>
      </c>
      <c r="F13" s="10" t="s">
        <v>354</v>
      </c>
      <c r="G13" s="20" t="s">
        <v>138</v>
      </c>
      <c r="H13" s="9" t="str">
        <f t="shared" si="0"/>
        <v>Ю13</v>
      </c>
      <c r="I13" s="9">
        <v>7</v>
      </c>
      <c r="J13" s="20"/>
      <c r="Q13" s="2">
        <v>695</v>
      </c>
    </row>
    <row r="14" spans="1:17" ht="12.75" customHeight="1">
      <c r="A14" s="6">
        <v>8</v>
      </c>
      <c r="B14" s="6">
        <v>279</v>
      </c>
      <c r="C14" s="16" t="s">
        <v>385</v>
      </c>
      <c r="D14" s="17">
        <v>2006</v>
      </c>
      <c r="E14" s="10" t="s">
        <v>14</v>
      </c>
      <c r="F14" s="10" t="s">
        <v>354</v>
      </c>
      <c r="G14" s="20" t="s">
        <v>473</v>
      </c>
      <c r="H14" s="9" t="str">
        <f t="shared" si="0"/>
        <v>Ю13</v>
      </c>
      <c r="I14" s="9">
        <v>8</v>
      </c>
      <c r="J14" s="9"/>
      <c r="Q14" s="2">
        <v>699</v>
      </c>
    </row>
    <row r="15" spans="1:17" ht="12.75" customHeight="1">
      <c r="A15" s="6">
        <v>9</v>
      </c>
      <c r="B15" s="6">
        <v>266</v>
      </c>
      <c r="C15" s="16" t="s">
        <v>123</v>
      </c>
      <c r="D15" s="17">
        <v>2005</v>
      </c>
      <c r="E15" s="10" t="s">
        <v>14</v>
      </c>
      <c r="F15" s="10" t="s">
        <v>354</v>
      </c>
      <c r="G15" s="20" t="s">
        <v>474</v>
      </c>
      <c r="H15" s="9" t="str">
        <f t="shared" si="0"/>
        <v>Ю13</v>
      </c>
      <c r="I15" s="9">
        <v>9</v>
      </c>
      <c r="J15" s="20"/>
      <c r="Q15" s="2">
        <v>711</v>
      </c>
    </row>
    <row r="16" spans="1:17" ht="12.75" customHeight="1">
      <c r="A16" s="6">
        <v>10</v>
      </c>
      <c r="B16" s="6">
        <v>271</v>
      </c>
      <c r="C16" s="16" t="s">
        <v>379</v>
      </c>
      <c r="D16" s="17">
        <v>2005</v>
      </c>
      <c r="E16" s="10" t="s">
        <v>14</v>
      </c>
      <c r="F16" s="10" t="s">
        <v>354</v>
      </c>
      <c r="G16" s="20" t="s">
        <v>139</v>
      </c>
      <c r="H16" s="9" t="str">
        <f t="shared" si="0"/>
        <v>Ю13</v>
      </c>
      <c r="I16" s="9">
        <v>10</v>
      </c>
      <c r="J16" s="9"/>
      <c r="Q16" s="2">
        <v>726</v>
      </c>
    </row>
    <row r="17" spans="1:17" ht="12.75" customHeight="1">
      <c r="A17" s="6">
        <v>11</v>
      </c>
      <c r="B17" s="6">
        <v>259</v>
      </c>
      <c r="C17" s="16" t="s">
        <v>519</v>
      </c>
      <c r="D17" s="17">
        <v>2006</v>
      </c>
      <c r="E17" s="10" t="s">
        <v>14</v>
      </c>
      <c r="F17" s="10" t="s">
        <v>354</v>
      </c>
      <c r="G17" s="20" t="s">
        <v>151</v>
      </c>
      <c r="H17" s="9" t="str">
        <f t="shared" si="0"/>
        <v>Ю13</v>
      </c>
      <c r="I17" s="9">
        <v>11</v>
      </c>
      <c r="J17" s="9"/>
      <c r="Q17" s="2">
        <v>727</v>
      </c>
    </row>
    <row r="18" spans="1:17" ht="12.75" customHeight="1">
      <c r="A18" s="6">
        <v>12</v>
      </c>
      <c r="B18" s="6">
        <v>269</v>
      </c>
      <c r="C18" s="16" t="s">
        <v>380</v>
      </c>
      <c r="D18" s="17">
        <v>2006</v>
      </c>
      <c r="E18" s="10" t="s">
        <v>14</v>
      </c>
      <c r="F18" s="10" t="s">
        <v>354</v>
      </c>
      <c r="G18" s="20" t="s">
        <v>140</v>
      </c>
      <c r="H18" s="9" t="str">
        <f t="shared" si="0"/>
        <v>Ю13</v>
      </c>
      <c r="I18" s="9">
        <v>12</v>
      </c>
      <c r="J18" s="20"/>
      <c r="Q18" s="2">
        <v>728</v>
      </c>
    </row>
    <row r="19" spans="1:17" ht="12.75" customHeight="1">
      <c r="A19" s="6">
        <v>13</v>
      </c>
      <c r="B19" s="6">
        <v>284</v>
      </c>
      <c r="C19" s="16" t="s">
        <v>520</v>
      </c>
      <c r="D19" s="17">
        <v>1987</v>
      </c>
      <c r="E19" s="10" t="s">
        <v>14</v>
      </c>
      <c r="F19" s="10"/>
      <c r="G19" s="20" t="s">
        <v>75</v>
      </c>
      <c r="H19" s="9">
        <f t="shared" si="0"/>
      </c>
      <c r="I19" s="9"/>
      <c r="J19" s="20"/>
      <c r="Q19" s="2">
        <v>734</v>
      </c>
    </row>
    <row r="20" spans="1:17" ht="12.75" customHeight="1">
      <c r="A20" s="6">
        <v>14</v>
      </c>
      <c r="B20" s="6">
        <v>275</v>
      </c>
      <c r="C20" s="16" t="s">
        <v>127</v>
      </c>
      <c r="D20" s="17">
        <v>2005</v>
      </c>
      <c r="E20" s="10" t="s">
        <v>14</v>
      </c>
      <c r="F20" s="10" t="s">
        <v>354</v>
      </c>
      <c r="G20" s="20" t="s">
        <v>75</v>
      </c>
      <c r="H20" s="9" t="str">
        <f t="shared" si="0"/>
        <v>Ю13</v>
      </c>
      <c r="I20" s="9">
        <v>13</v>
      </c>
      <c r="J20" s="20"/>
      <c r="Q20" s="2">
        <v>734</v>
      </c>
    </row>
    <row r="21" spans="1:17" ht="12.75" customHeight="1">
      <c r="A21" s="6">
        <v>15</v>
      </c>
      <c r="B21" s="6">
        <v>252</v>
      </c>
      <c r="C21" s="16" t="s">
        <v>334</v>
      </c>
      <c r="D21" s="17">
        <v>2006</v>
      </c>
      <c r="E21" s="10" t="s">
        <v>14</v>
      </c>
      <c r="F21" s="10" t="s">
        <v>300</v>
      </c>
      <c r="G21" s="20" t="s">
        <v>141</v>
      </c>
      <c r="H21" s="9" t="str">
        <f t="shared" si="0"/>
        <v>Ю13</v>
      </c>
      <c r="I21" s="9">
        <v>14</v>
      </c>
      <c r="J21" s="20"/>
      <c r="Q21" s="2">
        <v>750</v>
      </c>
    </row>
    <row r="22" spans="1:17" ht="12.75" customHeight="1">
      <c r="A22" s="6">
        <v>16</v>
      </c>
      <c r="B22" s="6">
        <v>280</v>
      </c>
      <c r="C22" s="16" t="s">
        <v>384</v>
      </c>
      <c r="D22" s="17">
        <v>2006</v>
      </c>
      <c r="E22" s="10" t="s">
        <v>14</v>
      </c>
      <c r="F22" s="10" t="s">
        <v>354</v>
      </c>
      <c r="G22" s="20" t="s">
        <v>475</v>
      </c>
      <c r="H22" s="9" t="str">
        <f t="shared" si="0"/>
        <v>Ю13</v>
      </c>
      <c r="I22" s="9">
        <v>15</v>
      </c>
      <c r="J22" s="20"/>
      <c r="Q22" s="2">
        <v>753</v>
      </c>
    </row>
    <row r="23" spans="1:17" ht="12.75" customHeight="1">
      <c r="A23" s="6">
        <v>17</v>
      </c>
      <c r="B23" s="6">
        <v>257</v>
      </c>
      <c r="C23" s="16" t="s">
        <v>394</v>
      </c>
      <c r="D23" s="17">
        <v>2008</v>
      </c>
      <c r="E23" s="10" t="s">
        <v>14</v>
      </c>
      <c r="F23" s="10" t="s">
        <v>395</v>
      </c>
      <c r="G23" s="20" t="s">
        <v>477</v>
      </c>
      <c r="H23" s="9" t="str">
        <f t="shared" si="0"/>
        <v>Ю13</v>
      </c>
      <c r="I23" s="9">
        <v>16</v>
      </c>
      <c r="J23" s="20"/>
      <c r="Q23" s="2">
        <v>760</v>
      </c>
    </row>
    <row r="24" spans="1:17" ht="12.75" customHeight="1">
      <c r="A24" s="6">
        <v>18</v>
      </c>
      <c r="B24" s="6">
        <v>281</v>
      </c>
      <c r="C24" s="16" t="s">
        <v>390</v>
      </c>
      <c r="D24" s="17">
        <v>2006</v>
      </c>
      <c r="E24" s="10" t="s">
        <v>14</v>
      </c>
      <c r="F24" s="10" t="s">
        <v>391</v>
      </c>
      <c r="G24" s="20" t="s">
        <v>478</v>
      </c>
      <c r="H24" s="9" t="str">
        <f t="shared" si="0"/>
        <v>Ю13</v>
      </c>
      <c r="I24" s="9">
        <v>17</v>
      </c>
      <c r="J24" s="20"/>
      <c r="Q24" s="2">
        <v>762</v>
      </c>
    </row>
    <row r="25" spans="1:17" ht="12.75" customHeight="1">
      <c r="A25" s="6">
        <v>19</v>
      </c>
      <c r="B25" s="6">
        <v>268</v>
      </c>
      <c r="C25" s="16" t="s">
        <v>125</v>
      </c>
      <c r="D25" s="17">
        <v>2005</v>
      </c>
      <c r="E25" s="10" t="s">
        <v>14</v>
      </c>
      <c r="F25" s="10" t="s">
        <v>354</v>
      </c>
      <c r="G25" s="20" t="s">
        <v>479</v>
      </c>
      <c r="H25" s="9" t="str">
        <f t="shared" si="0"/>
        <v>Ю13</v>
      </c>
      <c r="I25" s="9">
        <v>18</v>
      </c>
      <c r="J25" s="20"/>
      <c r="Q25" s="2">
        <v>763</v>
      </c>
    </row>
    <row r="26" spans="1:17" ht="12.75" customHeight="1">
      <c r="A26" s="6">
        <v>20</v>
      </c>
      <c r="B26" s="6">
        <v>272</v>
      </c>
      <c r="C26" s="16" t="s">
        <v>378</v>
      </c>
      <c r="D26" s="17">
        <v>2005</v>
      </c>
      <c r="E26" s="10" t="s">
        <v>14</v>
      </c>
      <c r="F26" s="10" t="s">
        <v>354</v>
      </c>
      <c r="G26" s="20" t="s">
        <v>480</v>
      </c>
      <c r="H26" s="9" t="str">
        <f t="shared" si="0"/>
        <v>Ю13</v>
      </c>
      <c r="I26" s="9">
        <v>19</v>
      </c>
      <c r="J26" s="9"/>
      <c r="Q26" s="2">
        <v>765</v>
      </c>
    </row>
    <row r="27" spans="1:17" ht="12.75" customHeight="1">
      <c r="A27" s="6">
        <v>21</v>
      </c>
      <c r="B27" s="6">
        <v>277</v>
      </c>
      <c r="C27" s="16" t="s">
        <v>113</v>
      </c>
      <c r="D27" s="17">
        <v>2005</v>
      </c>
      <c r="E27" s="10" t="s">
        <v>14</v>
      </c>
      <c r="F27" s="10" t="s">
        <v>354</v>
      </c>
      <c r="G27" s="20" t="s">
        <v>482</v>
      </c>
      <c r="H27" s="9" t="str">
        <f t="shared" si="0"/>
        <v>Ю13</v>
      </c>
      <c r="I27" s="9">
        <v>20</v>
      </c>
      <c r="J27" s="20"/>
      <c r="Q27" s="2">
        <v>780</v>
      </c>
    </row>
    <row r="28" spans="1:17" ht="12.75" customHeight="1">
      <c r="A28" s="6">
        <v>22</v>
      </c>
      <c r="B28" s="6">
        <v>258</v>
      </c>
      <c r="C28" s="16" t="s">
        <v>115</v>
      </c>
      <c r="D28" s="17">
        <v>2006</v>
      </c>
      <c r="E28" s="10" t="s">
        <v>14</v>
      </c>
      <c r="F28" s="10" t="s">
        <v>354</v>
      </c>
      <c r="G28" s="20" t="s">
        <v>484</v>
      </c>
      <c r="H28" s="9" t="str">
        <f t="shared" si="0"/>
        <v>Ю13</v>
      </c>
      <c r="I28" s="9">
        <v>21</v>
      </c>
      <c r="J28" s="20"/>
      <c r="Q28" s="2">
        <v>819</v>
      </c>
    </row>
    <row r="29" spans="1:17" ht="12.75" customHeight="1">
      <c r="A29" s="6">
        <v>23</v>
      </c>
      <c r="B29" s="6">
        <v>256</v>
      </c>
      <c r="C29" s="16" t="s">
        <v>393</v>
      </c>
      <c r="D29" s="17">
        <v>2004</v>
      </c>
      <c r="E29" s="10" t="s">
        <v>14</v>
      </c>
      <c r="F29" s="10" t="s">
        <v>387</v>
      </c>
      <c r="G29" s="20" t="s">
        <v>144</v>
      </c>
      <c r="H29" s="9">
        <f t="shared" si="0"/>
      </c>
      <c r="I29" s="9"/>
      <c r="J29" s="20"/>
      <c r="Q29" s="2">
        <v>829</v>
      </c>
    </row>
    <row r="30" spans="1:17" ht="12.75" customHeight="1">
      <c r="A30" s="6">
        <v>24</v>
      </c>
      <c r="B30" s="6">
        <v>255</v>
      </c>
      <c r="C30" s="16" t="s">
        <v>392</v>
      </c>
      <c r="D30" s="17">
        <v>2006</v>
      </c>
      <c r="E30" s="10" t="s">
        <v>14</v>
      </c>
      <c r="F30" s="10" t="s">
        <v>387</v>
      </c>
      <c r="G30" s="20" t="s">
        <v>486</v>
      </c>
      <c r="H30" s="9" t="str">
        <f t="shared" si="0"/>
        <v>Ю13</v>
      </c>
      <c r="I30" s="9">
        <v>22</v>
      </c>
      <c r="J30" s="20"/>
      <c r="Q30" s="2">
        <v>837</v>
      </c>
    </row>
    <row r="31" spans="1:17" ht="12.75" customHeight="1">
      <c r="A31" s="6">
        <v>25</v>
      </c>
      <c r="B31" s="6">
        <v>263</v>
      </c>
      <c r="C31" s="16" t="s">
        <v>116</v>
      </c>
      <c r="D31" s="17">
        <v>2008</v>
      </c>
      <c r="E31" s="10" t="s">
        <v>14</v>
      </c>
      <c r="F31" s="10" t="s">
        <v>354</v>
      </c>
      <c r="G31" s="20" t="s">
        <v>145</v>
      </c>
      <c r="H31" s="9" t="str">
        <f t="shared" si="0"/>
        <v>Ю13</v>
      </c>
      <c r="I31" s="9">
        <v>23</v>
      </c>
      <c r="J31" s="20"/>
      <c r="Q31" s="2">
        <v>845</v>
      </c>
    </row>
    <row r="32" spans="1:17" ht="12.75" customHeight="1">
      <c r="A32" s="6">
        <v>26</v>
      </c>
      <c r="B32" s="6">
        <v>283</v>
      </c>
      <c r="C32" s="16" t="s">
        <v>416</v>
      </c>
      <c r="D32" s="17">
        <v>2009</v>
      </c>
      <c r="E32" s="10" t="s">
        <v>14</v>
      </c>
      <c r="F32" s="10"/>
      <c r="G32" s="20" t="s">
        <v>488</v>
      </c>
      <c r="H32" s="9" t="str">
        <f t="shared" si="0"/>
        <v>Ю13</v>
      </c>
      <c r="I32" s="9">
        <v>24</v>
      </c>
      <c r="J32" s="20"/>
      <c r="Q32" s="2">
        <v>853</v>
      </c>
    </row>
    <row r="33" spans="1:17" ht="12.75" customHeight="1">
      <c r="A33" s="6">
        <v>27</v>
      </c>
      <c r="B33" s="6">
        <v>265</v>
      </c>
      <c r="C33" s="16" t="s">
        <v>382</v>
      </c>
      <c r="D33" s="17">
        <v>2007</v>
      </c>
      <c r="E33" s="10" t="s">
        <v>14</v>
      </c>
      <c r="F33" s="10" t="s">
        <v>354</v>
      </c>
      <c r="G33" s="20" t="s">
        <v>147</v>
      </c>
      <c r="H33" s="9" t="str">
        <f t="shared" si="0"/>
        <v>Ю13</v>
      </c>
      <c r="I33" s="9">
        <v>25</v>
      </c>
      <c r="J33" s="20"/>
      <c r="Q33" s="2">
        <v>855</v>
      </c>
    </row>
    <row r="34" spans="1:17" ht="12.75" customHeight="1">
      <c r="A34" s="6">
        <v>28</v>
      </c>
      <c r="B34" s="6">
        <v>282</v>
      </c>
      <c r="C34" s="16" t="s">
        <v>118</v>
      </c>
      <c r="D34" s="17">
        <v>2006</v>
      </c>
      <c r="E34" s="10" t="s">
        <v>14</v>
      </c>
      <c r="F34" s="10" t="s">
        <v>354</v>
      </c>
      <c r="G34" s="20" t="s">
        <v>155</v>
      </c>
      <c r="H34" s="9" t="str">
        <f t="shared" si="0"/>
        <v>Ю13</v>
      </c>
      <c r="I34" s="9">
        <v>26</v>
      </c>
      <c r="J34" s="20"/>
      <c r="Q34" s="2">
        <v>861</v>
      </c>
    </row>
    <row r="35" spans="1:17" ht="12.75" customHeight="1">
      <c r="A35" s="6">
        <v>29</v>
      </c>
      <c r="B35" s="6">
        <v>267</v>
      </c>
      <c r="C35" s="16" t="s">
        <v>381</v>
      </c>
      <c r="D35" s="17">
        <v>2006</v>
      </c>
      <c r="E35" s="10" t="s">
        <v>14</v>
      </c>
      <c r="F35" s="10" t="s">
        <v>354</v>
      </c>
      <c r="G35" s="20" t="s">
        <v>492</v>
      </c>
      <c r="H35" s="9" t="str">
        <f t="shared" si="0"/>
        <v>Ю13</v>
      </c>
      <c r="I35" s="9">
        <v>27</v>
      </c>
      <c r="J35" s="20"/>
      <c r="Q35" s="2">
        <v>908</v>
      </c>
    </row>
    <row r="36" spans="1:17" ht="12.75" customHeight="1">
      <c r="A36" s="6">
        <v>30</v>
      </c>
      <c r="B36" s="6">
        <v>285</v>
      </c>
      <c r="C36" s="16" t="s">
        <v>427</v>
      </c>
      <c r="D36" s="17">
        <v>2005</v>
      </c>
      <c r="E36" s="10" t="s">
        <v>14</v>
      </c>
      <c r="F36" s="10"/>
      <c r="G36" s="20" t="s">
        <v>160</v>
      </c>
      <c r="H36" s="9" t="str">
        <f t="shared" si="0"/>
        <v>Ю13</v>
      </c>
      <c r="I36" s="9">
        <v>28</v>
      </c>
      <c r="J36" s="20"/>
      <c r="Q36" s="2">
        <v>949</v>
      </c>
    </row>
    <row r="37" spans="1:17" ht="12.75" customHeight="1">
      <c r="A37" s="6">
        <v>31</v>
      </c>
      <c r="B37" s="6">
        <v>286</v>
      </c>
      <c r="C37" s="16" t="s">
        <v>426</v>
      </c>
      <c r="D37" s="17">
        <v>1982</v>
      </c>
      <c r="E37" s="10" t="s">
        <v>14</v>
      </c>
      <c r="F37" s="10"/>
      <c r="G37" s="20" t="s">
        <v>493</v>
      </c>
      <c r="H37" s="9">
        <f t="shared" si="0"/>
      </c>
      <c r="I37" s="9"/>
      <c r="J37" s="9"/>
      <c r="Q37" s="2">
        <v>969</v>
      </c>
    </row>
    <row r="38" spans="1:17" ht="12.75" customHeight="1">
      <c r="A38" s="6">
        <v>32</v>
      </c>
      <c r="B38" s="6">
        <v>254</v>
      </c>
      <c r="C38" s="16" t="s">
        <v>331</v>
      </c>
      <c r="D38" s="17">
        <v>2010</v>
      </c>
      <c r="E38" s="10" t="s">
        <v>14</v>
      </c>
      <c r="F38" s="10" t="s">
        <v>332</v>
      </c>
      <c r="G38" s="20" t="s">
        <v>150</v>
      </c>
      <c r="H38" s="9" t="str">
        <f t="shared" si="0"/>
        <v>Ю13</v>
      </c>
      <c r="I38" s="9">
        <v>29</v>
      </c>
      <c r="J38" s="9"/>
      <c r="Q38" s="2">
        <v>990</v>
      </c>
    </row>
    <row r="39" spans="2:10" ht="12.75" customHeight="1">
      <c r="B39" s="6">
        <v>253</v>
      </c>
      <c r="C39" s="16" t="s">
        <v>333</v>
      </c>
      <c r="D39" s="17">
        <v>2005</v>
      </c>
      <c r="E39" s="10" t="s">
        <v>14</v>
      </c>
      <c r="F39" s="10" t="s">
        <v>73</v>
      </c>
      <c r="G39" s="20"/>
      <c r="H39" s="9" t="str">
        <f t="shared" si="0"/>
        <v>Ю13</v>
      </c>
      <c r="I39" s="9"/>
      <c r="J39" s="20"/>
    </row>
    <row r="40" spans="2:10" ht="12.75" customHeight="1">
      <c r="B40" s="6">
        <v>270</v>
      </c>
      <c r="C40" s="16" t="s">
        <v>124</v>
      </c>
      <c r="D40" s="17">
        <v>2005</v>
      </c>
      <c r="E40" s="10" t="s">
        <v>14</v>
      </c>
      <c r="F40" s="10" t="s">
        <v>354</v>
      </c>
      <c r="G40" s="20"/>
      <c r="H40" s="9" t="str">
        <f t="shared" si="0"/>
        <v>Ю13</v>
      </c>
      <c r="I40" s="9"/>
      <c r="J40" s="20"/>
    </row>
    <row r="41" spans="2:10" ht="12.75" customHeight="1">
      <c r="B41" s="6">
        <v>261</v>
      </c>
      <c r="C41" s="16" t="s">
        <v>120</v>
      </c>
      <c r="D41" s="17">
        <v>2005</v>
      </c>
      <c r="E41" s="10" t="s">
        <v>14</v>
      </c>
      <c r="F41" s="10" t="s">
        <v>354</v>
      </c>
      <c r="G41" s="20"/>
      <c r="H41" s="9" t="str">
        <f t="shared" si="0"/>
        <v>Ю13</v>
      </c>
      <c r="I41" s="9"/>
      <c r="J41" s="9"/>
    </row>
    <row r="42" spans="2:10" ht="12.75" customHeight="1">
      <c r="B42" s="6">
        <v>260</v>
      </c>
      <c r="C42" s="16" t="s">
        <v>117</v>
      </c>
      <c r="D42" s="17">
        <v>2005</v>
      </c>
      <c r="E42" s="10" t="s">
        <v>14</v>
      </c>
      <c r="F42" s="10" t="s">
        <v>354</v>
      </c>
      <c r="G42" s="20"/>
      <c r="H42" s="9" t="str">
        <f t="shared" si="0"/>
        <v>Ю13</v>
      </c>
      <c r="I42" s="9"/>
      <c r="J42" s="20"/>
    </row>
    <row r="43" spans="2:10" ht="12.75" customHeight="1">
      <c r="B43" s="6"/>
      <c r="C43" s="16"/>
      <c r="D43" s="17"/>
      <c r="E43" s="10"/>
      <c r="F43" s="10"/>
      <c r="G43" s="20"/>
      <c r="H43" s="9">
        <f aca="true" t="shared" si="1" ref="H43:H52">IF(AND(D43&gt;=2004,D43&lt;=2017),"Ю13","")</f>
      </c>
      <c r="I43" s="9"/>
      <c r="J43" s="20"/>
    </row>
    <row r="44" spans="2:10" ht="12.75" customHeight="1">
      <c r="B44" s="6"/>
      <c r="C44" s="16"/>
      <c r="D44" s="17"/>
      <c r="E44" s="10"/>
      <c r="F44" s="10"/>
      <c r="G44" s="20"/>
      <c r="H44" s="9">
        <f t="shared" si="1"/>
      </c>
      <c r="I44" s="9"/>
      <c r="J44" s="20"/>
    </row>
    <row r="45" spans="2:10" ht="12.75" customHeight="1">
      <c r="B45" s="6"/>
      <c r="C45" s="16"/>
      <c r="D45" s="17"/>
      <c r="E45" s="10"/>
      <c r="F45" s="10"/>
      <c r="G45" s="20"/>
      <c r="H45" s="9">
        <f t="shared" si="1"/>
      </c>
      <c r="I45" s="9"/>
      <c r="J45" s="20"/>
    </row>
    <row r="46" spans="2:10" ht="12.75" customHeight="1">
      <c r="B46" s="6"/>
      <c r="C46" s="16"/>
      <c r="D46" s="17"/>
      <c r="E46" s="10"/>
      <c r="F46" s="10"/>
      <c r="G46" s="20"/>
      <c r="H46" s="9">
        <f t="shared" si="1"/>
      </c>
      <c r="I46" s="9"/>
      <c r="J46" s="20"/>
    </row>
    <row r="47" spans="2:10" ht="12.75" customHeight="1">
      <c r="B47" s="6"/>
      <c r="C47" s="16"/>
      <c r="D47" s="17"/>
      <c r="E47" s="10"/>
      <c r="F47" s="10"/>
      <c r="G47" s="20"/>
      <c r="H47" s="9">
        <f t="shared" si="1"/>
      </c>
      <c r="I47" s="9"/>
      <c r="J47" s="20"/>
    </row>
    <row r="48" spans="2:10" ht="12.75" customHeight="1">
      <c r="B48" s="6"/>
      <c r="C48" s="16"/>
      <c r="D48" s="17"/>
      <c r="E48" s="10"/>
      <c r="F48" s="10"/>
      <c r="G48" s="20"/>
      <c r="H48" s="9">
        <f t="shared" si="1"/>
      </c>
      <c r="I48" s="9"/>
      <c r="J48" s="20"/>
    </row>
    <row r="49" spans="2:10" ht="12.75" customHeight="1">
      <c r="B49" s="6"/>
      <c r="C49" s="16"/>
      <c r="D49" s="17"/>
      <c r="E49" s="10"/>
      <c r="F49" s="10"/>
      <c r="G49" s="20"/>
      <c r="H49" s="9">
        <f t="shared" si="1"/>
      </c>
      <c r="I49" s="9"/>
      <c r="J49" s="20"/>
    </row>
    <row r="50" spans="2:10" ht="12.75" customHeight="1">
      <c r="B50" s="6"/>
      <c r="C50" s="16"/>
      <c r="D50" s="17"/>
      <c r="E50" s="10"/>
      <c r="F50" s="10"/>
      <c r="G50" s="20"/>
      <c r="H50" s="9">
        <f t="shared" si="1"/>
      </c>
      <c r="I50" s="9"/>
      <c r="J50" s="20"/>
    </row>
    <row r="51" spans="2:10" ht="12.75" customHeight="1">
      <c r="B51" s="6"/>
      <c r="C51" s="16"/>
      <c r="D51" s="17"/>
      <c r="E51" s="10"/>
      <c r="F51" s="10"/>
      <c r="G51" s="20"/>
      <c r="H51" s="9">
        <f t="shared" si="1"/>
      </c>
      <c r="I51" s="9"/>
      <c r="J51" s="20"/>
    </row>
    <row r="52" spans="2:10" ht="12.75" customHeight="1">
      <c r="B52" s="6"/>
      <c r="C52" s="16"/>
      <c r="D52" s="17"/>
      <c r="E52" s="10"/>
      <c r="F52" s="10"/>
      <c r="G52" s="20"/>
      <c r="H52" s="9">
        <f t="shared" si="1"/>
      </c>
      <c r="I52" s="9"/>
      <c r="J52" s="20"/>
    </row>
    <row r="53" spans="2:10" ht="12.75" customHeight="1">
      <c r="B53" s="6"/>
      <c r="C53" s="16"/>
      <c r="D53" s="17"/>
      <c r="E53" s="10"/>
      <c r="F53" s="10"/>
      <c r="G53" s="20"/>
      <c r="H53" s="9">
        <f aca="true" t="shared" si="2" ref="H53:H59">IF(AND(D53&gt;=2003,D53&lt;=2015),"Ю13","")</f>
      </c>
      <c r="I53" s="9"/>
      <c r="J53" s="20"/>
    </row>
    <row r="54" spans="2:10" ht="12.75" customHeight="1">
      <c r="B54" s="6"/>
      <c r="C54" s="16"/>
      <c r="D54" s="17"/>
      <c r="E54" s="10"/>
      <c r="F54" s="10"/>
      <c r="G54" s="20"/>
      <c r="H54" s="9">
        <f t="shared" si="2"/>
      </c>
      <c r="I54" s="9"/>
      <c r="J54" s="20"/>
    </row>
    <row r="55" spans="2:10" ht="12.75" customHeight="1">
      <c r="B55" s="6"/>
      <c r="C55" s="16"/>
      <c r="D55" s="17"/>
      <c r="E55" s="10"/>
      <c r="F55" s="10"/>
      <c r="G55" s="20"/>
      <c r="H55" s="9">
        <f t="shared" si="2"/>
      </c>
      <c r="I55" s="9"/>
      <c r="J55" s="20"/>
    </row>
    <row r="56" spans="2:10" ht="12.75" customHeight="1">
      <c r="B56" s="6"/>
      <c r="C56" s="16"/>
      <c r="D56" s="17"/>
      <c r="E56" s="10"/>
      <c r="F56" s="10"/>
      <c r="G56" s="20"/>
      <c r="H56" s="9">
        <f t="shared" si="2"/>
      </c>
      <c r="I56" s="9"/>
      <c r="J56" s="20"/>
    </row>
    <row r="57" spans="2:10" ht="12.75" customHeight="1">
      <c r="B57" s="6"/>
      <c r="C57" s="16"/>
      <c r="D57" s="17"/>
      <c r="E57" s="10"/>
      <c r="F57" s="10"/>
      <c r="G57" s="20"/>
      <c r="H57" s="9">
        <f t="shared" si="2"/>
      </c>
      <c r="I57" s="9"/>
      <c r="J57" s="20"/>
    </row>
    <row r="58" spans="2:10" ht="12.75" customHeight="1">
      <c r="B58" s="6"/>
      <c r="C58" s="16"/>
      <c r="D58" s="17"/>
      <c r="E58" s="10"/>
      <c r="F58" s="10"/>
      <c r="G58" s="20"/>
      <c r="H58" s="9">
        <f t="shared" si="2"/>
      </c>
      <c r="I58" s="9"/>
      <c r="J58" s="20"/>
    </row>
    <row r="59" spans="2:10" ht="12.75" customHeight="1">
      <c r="B59" s="6"/>
      <c r="C59" s="16"/>
      <c r="D59" s="17"/>
      <c r="E59" s="10"/>
      <c r="F59" s="10"/>
      <c r="G59" s="20"/>
      <c r="H59" s="9">
        <f t="shared" si="2"/>
      </c>
      <c r="I59" s="9"/>
      <c r="J59" s="20"/>
    </row>
  </sheetData>
  <sheetProtection/>
  <autoFilter ref="A5:J59"/>
  <mergeCells count="13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130" zoomScaleNormal="130" zoomScalePageLayoutView="0" workbookViewId="0" topLeftCell="A1">
      <selection activeCell="B7" sqref="B7"/>
    </sheetView>
  </sheetViews>
  <sheetFormatPr defaultColWidth="9.125" defaultRowHeight="12.75" customHeight="1"/>
  <cols>
    <col min="1" max="1" width="4.25390625" style="6" customWidth="1"/>
    <col min="2" max="2" width="4.50390625" style="11" customWidth="1"/>
    <col min="3" max="3" width="21.50390625" style="12" customWidth="1"/>
    <col min="4" max="4" width="4.25390625" style="8" customWidth="1"/>
    <col min="5" max="5" width="14.50390625" style="7" customWidth="1"/>
    <col min="6" max="6" width="18.50390625" style="13" customWidth="1"/>
    <col min="7" max="7" width="6.50390625" style="14" customWidth="1"/>
    <col min="8" max="8" width="4.00390625" style="15" customWidth="1"/>
    <col min="9" max="9" width="3.875" style="15" customWidth="1"/>
    <col min="10" max="15" width="9.125" style="2" customWidth="1"/>
    <col min="16" max="16" width="9.125" style="2" hidden="1" customWidth="1"/>
    <col min="17" max="16384" width="9.125" style="2" customWidth="1"/>
  </cols>
  <sheetData>
    <row r="1" spans="1:9" ht="74.25" customHeight="1">
      <c r="A1" s="34" t="s">
        <v>48</v>
      </c>
      <c r="B1" s="35"/>
      <c r="C1" s="35"/>
      <c r="D1" s="35"/>
      <c r="E1" s="35"/>
      <c r="F1" s="35"/>
      <c r="G1" s="35"/>
      <c r="H1" s="35"/>
      <c r="I1" s="35"/>
    </row>
    <row r="2" spans="1:9" ht="17.2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</row>
    <row r="3" spans="1:9" s="3" customFormat="1" ht="18" customHeight="1">
      <c r="A3" s="37" t="s">
        <v>183</v>
      </c>
      <c r="B3" s="37"/>
      <c r="C3" s="37"/>
      <c r="D3" s="37"/>
      <c r="E3" s="37"/>
      <c r="F3" s="37"/>
      <c r="G3" s="37"/>
      <c r="H3" s="37"/>
      <c r="I3" s="37"/>
    </row>
    <row r="4" spans="1:8" s="3" customFormat="1" ht="13.5" customHeight="1">
      <c r="A4" s="4"/>
      <c r="C4" s="1"/>
      <c r="D4" s="1"/>
      <c r="E4" s="1"/>
      <c r="F4" s="1"/>
      <c r="G4" s="1"/>
      <c r="H4" s="1"/>
    </row>
    <row r="5" spans="1:9" s="5" customFormat="1" ht="7.5" customHeight="1">
      <c r="A5" s="38" t="s">
        <v>0</v>
      </c>
      <c r="B5" s="38" t="s">
        <v>1</v>
      </c>
      <c r="C5" s="38" t="s">
        <v>2</v>
      </c>
      <c r="D5" s="40" t="s">
        <v>3</v>
      </c>
      <c r="E5" s="40" t="s">
        <v>4</v>
      </c>
      <c r="F5" s="40" t="s">
        <v>5</v>
      </c>
      <c r="G5" s="32" t="s">
        <v>6</v>
      </c>
      <c r="H5" s="32" t="s">
        <v>7</v>
      </c>
      <c r="I5" s="32" t="s">
        <v>8</v>
      </c>
    </row>
    <row r="6" spans="1:9" s="5" customFormat="1" ht="7.5" customHeight="1">
      <c r="A6" s="39"/>
      <c r="B6" s="39"/>
      <c r="C6" s="39"/>
      <c r="D6" s="41"/>
      <c r="E6" s="41"/>
      <c r="F6" s="41"/>
      <c r="G6" s="33"/>
      <c r="H6" s="33"/>
      <c r="I6" s="33"/>
    </row>
    <row r="7" spans="1:16" ht="12.75" customHeight="1">
      <c r="A7" s="6">
        <v>1</v>
      </c>
      <c r="B7" s="6">
        <v>397</v>
      </c>
      <c r="C7" s="16" t="s">
        <v>517</v>
      </c>
      <c r="D7" s="17">
        <v>2006</v>
      </c>
      <c r="E7" s="10" t="s">
        <v>14</v>
      </c>
      <c r="F7" s="10" t="s">
        <v>136</v>
      </c>
      <c r="G7" s="18" t="s">
        <v>460</v>
      </c>
      <c r="H7" s="9" t="str">
        <f aca="true" t="shared" si="0" ref="H7:H32">IF(AND(D7&gt;=2005,D7&lt;=2017),"Д13","")</f>
        <v>Д13</v>
      </c>
      <c r="I7" s="9">
        <v>1</v>
      </c>
      <c r="P7" s="2">
        <v>637</v>
      </c>
    </row>
    <row r="8" spans="1:16" ht="12.75" customHeight="1">
      <c r="A8" s="6">
        <v>2</v>
      </c>
      <c r="B8" s="6">
        <v>400</v>
      </c>
      <c r="C8" s="16" t="s">
        <v>51</v>
      </c>
      <c r="D8" s="17">
        <v>2005</v>
      </c>
      <c r="E8" s="10" t="s">
        <v>14</v>
      </c>
      <c r="F8" s="10" t="s">
        <v>302</v>
      </c>
      <c r="G8" s="18" t="s">
        <v>461</v>
      </c>
      <c r="H8" s="9" t="str">
        <f t="shared" si="0"/>
        <v>Д13</v>
      </c>
      <c r="I8" s="9">
        <v>2</v>
      </c>
      <c r="P8" s="2">
        <v>644</v>
      </c>
    </row>
    <row r="9" spans="1:16" ht="12.75" customHeight="1">
      <c r="A9" s="6">
        <v>3</v>
      </c>
      <c r="B9" s="6">
        <v>390</v>
      </c>
      <c r="C9" s="16" t="s">
        <v>375</v>
      </c>
      <c r="D9" s="17">
        <v>2006</v>
      </c>
      <c r="E9" s="10" t="s">
        <v>14</v>
      </c>
      <c r="F9" s="10" t="s">
        <v>354</v>
      </c>
      <c r="G9" s="18" t="s">
        <v>464</v>
      </c>
      <c r="H9" s="9" t="str">
        <f t="shared" si="0"/>
        <v>Д13</v>
      </c>
      <c r="I9" s="9">
        <v>3</v>
      </c>
      <c r="P9" s="2">
        <v>648</v>
      </c>
    </row>
    <row r="10" spans="1:16" ht="12.75" customHeight="1">
      <c r="A10" s="6">
        <v>4</v>
      </c>
      <c r="B10" s="6">
        <v>383</v>
      </c>
      <c r="C10" s="16" t="s">
        <v>370</v>
      </c>
      <c r="D10" s="17">
        <v>2006</v>
      </c>
      <c r="E10" s="10" t="s">
        <v>14</v>
      </c>
      <c r="F10" s="10" t="s">
        <v>354</v>
      </c>
      <c r="G10" s="18" t="s">
        <v>465</v>
      </c>
      <c r="H10" s="9" t="str">
        <f t="shared" si="0"/>
        <v>Д13</v>
      </c>
      <c r="I10" s="9">
        <v>4</v>
      </c>
      <c r="P10" s="2">
        <v>656</v>
      </c>
    </row>
    <row r="11" spans="1:16" ht="12.75" customHeight="1">
      <c r="A11" s="6">
        <v>5</v>
      </c>
      <c r="B11" s="6">
        <v>375</v>
      </c>
      <c r="C11" s="16" t="s">
        <v>367</v>
      </c>
      <c r="D11" s="17">
        <v>2005</v>
      </c>
      <c r="E11" s="10" t="s">
        <v>14</v>
      </c>
      <c r="F11" s="10" t="s">
        <v>136</v>
      </c>
      <c r="G11" s="18" t="s">
        <v>466</v>
      </c>
      <c r="H11" s="9" t="str">
        <f t="shared" si="0"/>
        <v>Д13</v>
      </c>
      <c r="I11" s="9">
        <v>5</v>
      </c>
      <c r="P11" s="2">
        <v>663</v>
      </c>
    </row>
    <row r="12" spans="1:16" ht="12.75" customHeight="1">
      <c r="A12" s="6">
        <v>6</v>
      </c>
      <c r="B12" s="6">
        <v>380</v>
      </c>
      <c r="C12" s="16" t="s">
        <v>131</v>
      </c>
      <c r="D12" s="17">
        <v>2006</v>
      </c>
      <c r="E12" s="10" t="s">
        <v>14</v>
      </c>
      <c r="F12" s="10" t="s">
        <v>354</v>
      </c>
      <c r="G12" s="20" t="s">
        <v>467</v>
      </c>
      <c r="H12" s="9" t="str">
        <f t="shared" si="0"/>
        <v>Д13</v>
      </c>
      <c r="I12" s="9">
        <v>6</v>
      </c>
      <c r="P12" s="2">
        <v>675</v>
      </c>
    </row>
    <row r="13" spans="1:16" ht="12.75" customHeight="1">
      <c r="A13" s="6">
        <v>7</v>
      </c>
      <c r="B13" s="6">
        <v>379</v>
      </c>
      <c r="C13" s="16" t="s">
        <v>133</v>
      </c>
      <c r="D13" s="17">
        <v>2005</v>
      </c>
      <c r="E13" s="10" t="s">
        <v>14</v>
      </c>
      <c r="F13" s="10" t="s">
        <v>354</v>
      </c>
      <c r="G13" s="18" t="s">
        <v>469</v>
      </c>
      <c r="H13" s="9" t="str">
        <f t="shared" si="0"/>
        <v>Д13</v>
      </c>
      <c r="I13" s="9">
        <v>7</v>
      </c>
      <c r="P13" s="2">
        <v>683</v>
      </c>
    </row>
    <row r="14" spans="1:16" ht="12.75" customHeight="1">
      <c r="A14" s="6">
        <v>8</v>
      </c>
      <c r="B14" s="6">
        <v>377</v>
      </c>
      <c r="C14" s="16" t="s">
        <v>129</v>
      </c>
      <c r="D14" s="17">
        <v>2006</v>
      </c>
      <c r="E14" s="10" t="s">
        <v>14</v>
      </c>
      <c r="F14" s="10" t="s">
        <v>354</v>
      </c>
      <c r="G14" s="18" t="s">
        <v>137</v>
      </c>
      <c r="H14" s="9" t="str">
        <f t="shared" si="0"/>
        <v>Д13</v>
      </c>
      <c r="I14" s="9">
        <v>8</v>
      </c>
      <c r="P14" s="2">
        <v>691</v>
      </c>
    </row>
    <row r="15" spans="1:16" ht="12.75" customHeight="1">
      <c r="A15" s="6">
        <v>9</v>
      </c>
      <c r="B15" s="6">
        <v>376</v>
      </c>
      <c r="C15" s="16" t="s">
        <v>130</v>
      </c>
      <c r="D15" s="17">
        <v>2006</v>
      </c>
      <c r="E15" s="10" t="s">
        <v>14</v>
      </c>
      <c r="F15" s="10" t="s">
        <v>354</v>
      </c>
      <c r="G15" s="18" t="s">
        <v>471</v>
      </c>
      <c r="H15" s="9" t="str">
        <f t="shared" si="0"/>
        <v>Д13</v>
      </c>
      <c r="I15" s="9">
        <v>9</v>
      </c>
      <c r="P15" s="2">
        <v>693</v>
      </c>
    </row>
    <row r="16" spans="1:16" ht="12.75" customHeight="1">
      <c r="A16" s="6">
        <v>10</v>
      </c>
      <c r="B16" s="6">
        <v>381</v>
      </c>
      <c r="C16" s="16" t="s">
        <v>132</v>
      </c>
      <c r="D16" s="17">
        <v>2005</v>
      </c>
      <c r="E16" s="10" t="s">
        <v>14</v>
      </c>
      <c r="F16" s="10" t="s">
        <v>354</v>
      </c>
      <c r="G16" s="18" t="s">
        <v>472</v>
      </c>
      <c r="H16" s="9" t="str">
        <f t="shared" si="0"/>
        <v>Д13</v>
      </c>
      <c r="I16" s="9">
        <v>10</v>
      </c>
      <c r="P16" s="2">
        <v>698</v>
      </c>
    </row>
    <row r="17" spans="1:16" ht="12.75" customHeight="1">
      <c r="A17" s="6">
        <v>11</v>
      </c>
      <c r="B17" s="6">
        <v>384</v>
      </c>
      <c r="C17" s="16" t="s">
        <v>95</v>
      </c>
      <c r="D17" s="17">
        <v>2005</v>
      </c>
      <c r="E17" s="10" t="s">
        <v>14</v>
      </c>
      <c r="F17" s="10" t="s">
        <v>354</v>
      </c>
      <c r="G17" s="18" t="s">
        <v>45</v>
      </c>
      <c r="H17" s="9" t="str">
        <f t="shared" si="0"/>
        <v>Д13</v>
      </c>
      <c r="I17" s="9">
        <v>11</v>
      </c>
      <c r="P17" s="2">
        <v>740</v>
      </c>
    </row>
    <row r="18" spans="1:16" ht="12.75" customHeight="1">
      <c r="A18" s="6">
        <v>12</v>
      </c>
      <c r="B18" s="6">
        <v>399</v>
      </c>
      <c r="C18" s="16" t="s">
        <v>52</v>
      </c>
      <c r="D18" s="17">
        <v>2005</v>
      </c>
      <c r="E18" s="10" t="s">
        <v>14</v>
      </c>
      <c r="F18" s="10" t="s">
        <v>302</v>
      </c>
      <c r="G18" s="20" t="s">
        <v>142</v>
      </c>
      <c r="H18" s="9" t="str">
        <f t="shared" si="0"/>
        <v>Д13</v>
      </c>
      <c r="I18" s="9">
        <v>12</v>
      </c>
      <c r="P18" s="2">
        <v>751</v>
      </c>
    </row>
    <row r="19" spans="1:16" ht="12.75" customHeight="1">
      <c r="A19" s="6">
        <v>13</v>
      </c>
      <c r="B19" s="6">
        <v>394</v>
      </c>
      <c r="C19" s="16" t="s">
        <v>388</v>
      </c>
      <c r="D19" s="17">
        <v>2008</v>
      </c>
      <c r="E19" s="10" t="s">
        <v>14</v>
      </c>
      <c r="F19" s="10" t="s">
        <v>389</v>
      </c>
      <c r="G19" s="20" t="s">
        <v>476</v>
      </c>
      <c r="H19" s="9" t="str">
        <f t="shared" si="0"/>
        <v>Д13</v>
      </c>
      <c r="I19" s="9">
        <v>13</v>
      </c>
      <c r="P19" s="2">
        <v>755</v>
      </c>
    </row>
    <row r="20" spans="1:16" ht="12.75" customHeight="1">
      <c r="A20" s="6">
        <v>14</v>
      </c>
      <c r="B20" s="6">
        <v>398</v>
      </c>
      <c r="C20" s="16" t="s">
        <v>330</v>
      </c>
      <c r="D20" s="17">
        <v>2005</v>
      </c>
      <c r="E20" s="10" t="s">
        <v>14</v>
      </c>
      <c r="F20" s="10" t="s">
        <v>302</v>
      </c>
      <c r="G20" s="20" t="s">
        <v>481</v>
      </c>
      <c r="H20" s="9" t="str">
        <f t="shared" si="0"/>
        <v>Д13</v>
      </c>
      <c r="I20" s="9">
        <v>14</v>
      </c>
      <c r="P20" s="2">
        <v>776</v>
      </c>
    </row>
    <row r="21" spans="1:16" ht="12.75" customHeight="1">
      <c r="A21" s="6">
        <v>15</v>
      </c>
      <c r="B21" s="6">
        <v>396</v>
      </c>
      <c r="C21" s="16" t="s">
        <v>329</v>
      </c>
      <c r="D21" s="17">
        <v>1987</v>
      </c>
      <c r="E21" s="10" t="s">
        <v>14</v>
      </c>
      <c r="F21" s="10"/>
      <c r="G21" s="20" t="s">
        <v>483</v>
      </c>
      <c r="H21" s="9">
        <f t="shared" si="0"/>
      </c>
      <c r="I21" s="9"/>
      <c r="P21" s="2">
        <v>817</v>
      </c>
    </row>
    <row r="22" spans="1:16" ht="12.75" customHeight="1">
      <c r="A22" s="6">
        <v>16</v>
      </c>
      <c r="B22" s="6">
        <v>387</v>
      </c>
      <c r="C22" s="16" t="s">
        <v>119</v>
      </c>
      <c r="D22" s="17">
        <v>2005</v>
      </c>
      <c r="E22" s="10" t="s">
        <v>14</v>
      </c>
      <c r="F22" s="10" t="s">
        <v>354</v>
      </c>
      <c r="G22" s="20" t="s">
        <v>154</v>
      </c>
      <c r="H22" s="9" t="str">
        <f t="shared" si="0"/>
        <v>Д13</v>
      </c>
      <c r="I22" s="9">
        <v>15</v>
      </c>
      <c r="P22" s="2">
        <v>831</v>
      </c>
    </row>
    <row r="23" spans="1:16" ht="12.75" customHeight="1">
      <c r="A23" s="6">
        <v>17</v>
      </c>
      <c r="B23" s="6">
        <v>391</v>
      </c>
      <c r="C23" s="16" t="s">
        <v>376</v>
      </c>
      <c r="D23" s="17">
        <v>2006</v>
      </c>
      <c r="E23" s="10" t="s">
        <v>14</v>
      </c>
      <c r="F23" s="10" t="s">
        <v>354</v>
      </c>
      <c r="G23" s="20" t="s">
        <v>485</v>
      </c>
      <c r="H23" s="9" t="str">
        <f t="shared" si="0"/>
        <v>Д13</v>
      </c>
      <c r="I23" s="9">
        <v>16</v>
      </c>
      <c r="P23" s="2">
        <v>833</v>
      </c>
    </row>
    <row r="24" spans="1:16" ht="12.75" customHeight="1">
      <c r="A24" s="6">
        <v>18</v>
      </c>
      <c r="B24" s="6">
        <v>385</v>
      </c>
      <c r="C24" s="16" t="s">
        <v>371</v>
      </c>
      <c r="D24" s="17">
        <v>2005</v>
      </c>
      <c r="E24" s="10" t="s">
        <v>14</v>
      </c>
      <c r="F24" s="10" t="s">
        <v>354</v>
      </c>
      <c r="G24" s="18" t="s">
        <v>487</v>
      </c>
      <c r="H24" s="9" t="str">
        <f t="shared" si="0"/>
        <v>Д13</v>
      </c>
      <c r="I24" s="9">
        <v>17</v>
      </c>
      <c r="P24" s="2">
        <v>843</v>
      </c>
    </row>
    <row r="25" spans="1:16" ht="12.75" customHeight="1">
      <c r="A25" s="6">
        <v>19</v>
      </c>
      <c r="B25" s="6">
        <v>395</v>
      </c>
      <c r="C25" s="16" t="s">
        <v>328</v>
      </c>
      <c r="D25" s="17">
        <v>1987</v>
      </c>
      <c r="E25" s="10" t="s">
        <v>14</v>
      </c>
      <c r="F25" s="10"/>
      <c r="G25" s="20" t="s">
        <v>489</v>
      </c>
      <c r="H25" s="9">
        <f t="shared" si="0"/>
      </c>
      <c r="I25" s="9"/>
      <c r="P25" s="2">
        <v>875</v>
      </c>
    </row>
    <row r="26" spans="1:16" ht="12.75" customHeight="1">
      <c r="A26" s="6">
        <v>20</v>
      </c>
      <c r="B26" s="6">
        <v>382</v>
      </c>
      <c r="C26" s="16" t="s">
        <v>369</v>
      </c>
      <c r="D26" s="17">
        <v>2006</v>
      </c>
      <c r="E26" s="10" t="s">
        <v>14</v>
      </c>
      <c r="F26" s="10" t="s">
        <v>354</v>
      </c>
      <c r="G26" s="18" t="s">
        <v>490</v>
      </c>
      <c r="H26" s="9" t="str">
        <f t="shared" si="0"/>
        <v>Д13</v>
      </c>
      <c r="I26" s="9">
        <v>18</v>
      </c>
      <c r="P26" s="2">
        <v>883</v>
      </c>
    </row>
    <row r="27" spans="1:16" ht="12.75" customHeight="1">
      <c r="A27" s="6">
        <v>21</v>
      </c>
      <c r="B27" s="6">
        <v>388</v>
      </c>
      <c r="C27" s="16" t="s">
        <v>373</v>
      </c>
      <c r="D27" s="17">
        <v>2006</v>
      </c>
      <c r="E27" s="10" t="s">
        <v>14</v>
      </c>
      <c r="F27" s="10" t="s">
        <v>354</v>
      </c>
      <c r="G27" s="18" t="s">
        <v>491</v>
      </c>
      <c r="H27" s="9" t="str">
        <f t="shared" si="0"/>
        <v>Д13</v>
      </c>
      <c r="I27" s="9">
        <v>19</v>
      </c>
      <c r="P27" s="2">
        <v>906</v>
      </c>
    </row>
    <row r="28" spans="1:16" ht="12.75" customHeight="1">
      <c r="A28" s="6">
        <v>22</v>
      </c>
      <c r="B28" s="6">
        <v>386</v>
      </c>
      <c r="C28" s="16" t="s">
        <v>372</v>
      </c>
      <c r="D28" s="17">
        <v>2007</v>
      </c>
      <c r="E28" s="10" t="s">
        <v>14</v>
      </c>
      <c r="F28" s="10" t="s">
        <v>354</v>
      </c>
      <c r="G28" s="20" t="s">
        <v>159</v>
      </c>
      <c r="H28" s="9" t="str">
        <f t="shared" si="0"/>
        <v>Д13</v>
      </c>
      <c r="I28" s="9">
        <v>20</v>
      </c>
      <c r="P28" s="2">
        <v>935</v>
      </c>
    </row>
    <row r="29" spans="1:16" ht="12.75" customHeight="1">
      <c r="A29" s="6">
        <v>23</v>
      </c>
      <c r="B29" s="6">
        <v>393</v>
      </c>
      <c r="C29" s="16" t="s">
        <v>518</v>
      </c>
      <c r="D29" s="17">
        <v>2006</v>
      </c>
      <c r="E29" s="10" t="s">
        <v>14</v>
      </c>
      <c r="F29" s="10" t="s">
        <v>387</v>
      </c>
      <c r="G29" s="20" t="s">
        <v>526</v>
      </c>
      <c r="H29" s="9" t="str">
        <f t="shared" si="0"/>
        <v>Д13</v>
      </c>
      <c r="I29" s="9"/>
      <c r="P29" s="2">
        <v>1079</v>
      </c>
    </row>
    <row r="30" spans="2:9" ht="12.75" customHeight="1">
      <c r="B30" s="6">
        <v>378</v>
      </c>
      <c r="C30" s="16" t="s">
        <v>368</v>
      </c>
      <c r="D30" s="17">
        <v>2005</v>
      </c>
      <c r="E30" s="10" t="s">
        <v>14</v>
      </c>
      <c r="F30" s="10" t="s">
        <v>354</v>
      </c>
      <c r="G30" s="18"/>
      <c r="H30" s="9" t="str">
        <f t="shared" si="0"/>
        <v>Д13</v>
      </c>
      <c r="I30" s="9"/>
    </row>
    <row r="31" spans="2:9" ht="12.75" customHeight="1">
      <c r="B31" s="6">
        <v>389</v>
      </c>
      <c r="C31" s="16" t="s">
        <v>374</v>
      </c>
      <c r="D31" s="17">
        <v>2006</v>
      </c>
      <c r="E31" s="10" t="s">
        <v>14</v>
      </c>
      <c r="F31" s="10" t="s">
        <v>354</v>
      </c>
      <c r="G31" s="18"/>
      <c r="H31" s="9" t="str">
        <f t="shared" si="0"/>
        <v>Д13</v>
      </c>
      <c r="I31" s="9"/>
    </row>
    <row r="32" spans="2:9" ht="12.75" customHeight="1">
      <c r="B32" s="6">
        <v>392</v>
      </c>
      <c r="C32" s="16" t="s">
        <v>386</v>
      </c>
      <c r="D32" s="17">
        <v>2005</v>
      </c>
      <c r="E32" s="10" t="s">
        <v>14</v>
      </c>
      <c r="F32" s="10" t="s">
        <v>387</v>
      </c>
      <c r="G32" s="20"/>
      <c r="H32" s="9" t="str">
        <f t="shared" si="0"/>
        <v>Д13</v>
      </c>
      <c r="I32" s="9"/>
    </row>
    <row r="33" spans="2:9" ht="12.75" customHeight="1">
      <c r="B33" s="6"/>
      <c r="C33" s="16"/>
      <c r="D33" s="17"/>
      <c r="E33" s="10"/>
      <c r="F33" s="10"/>
      <c r="G33" s="20"/>
      <c r="H33" s="9">
        <f aca="true" t="shared" si="1" ref="H33:H41">IF(AND(D33&gt;=2004,D33&lt;=2017),"Д13","")</f>
      </c>
      <c r="I33" s="9"/>
    </row>
    <row r="34" spans="2:9" ht="12.75" customHeight="1">
      <c r="B34" s="6"/>
      <c r="C34" s="16"/>
      <c r="D34" s="17"/>
      <c r="E34" s="10"/>
      <c r="F34" s="10"/>
      <c r="G34" s="20"/>
      <c r="H34" s="9">
        <f t="shared" si="1"/>
      </c>
      <c r="I34" s="9"/>
    </row>
    <row r="35" spans="2:9" ht="12.75" customHeight="1">
      <c r="B35" s="6"/>
      <c r="C35" s="16"/>
      <c r="D35" s="17"/>
      <c r="E35" s="10"/>
      <c r="F35" s="10"/>
      <c r="G35" s="18"/>
      <c r="H35" s="9">
        <f t="shared" si="1"/>
      </c>
      <c r="I35" s="9"/>
    </row>
    <row r="36" spans="2:9" ht="12.75" customHeight="1">
      <c r="B36" s="6"/>
      <c r="C36" s="16"/>
      <c r="D36" s="17"/>
      <c r="E36" s="10"/>
      <c r="F36" s="10"/>
      <c r="G36" s="18"/>
      <c r="H36" s="9">
        <f t="shared" si="1"/>
      </c>
      <c r="I36" s="9"/>
    </row>
    <row r="37" spans="2:9" ht="12.75" customHeight="1">
      <c r="B37" s="6"/>
      <c r="C37" s="16" t="s">
        <v>20</v>
      </c>
      <c r="D37" s="17"/>
      <c r="E37" s="10"/>
      <c r="F37" s="10" t="s">
        <v>703</v>
      </c>
      <c r="G37" s="18"/>
      <c r="H37" s="9">
        <f t="shared" si="1"/>
      </c>
      <c r="I37" s="9"/>
    </row>
    <row r="38" spans="2:9" ht="12.75" customHeight="1">
      <c r="B38" s="6"/>
      <c r="C38" s="16"/>
      <c r="D38" s="17"/>
      <c r="E38" s="10"/>
      <c r="F38" s="10" t="s">
        <v>704</v>
      </c>
      <c r="G38" s="18"/>
      <c r="H38" s="9">
        <f t="shared" si="1"/>
      </c>
      <c r="I38" s="9"/>
    </row>
    <row r="39" spans="2:9" ht="12.75" customHeight="1">
      <c r="B39" s="6"/>
      <c r="C39" s="16"/>
      <c r="D39" s="17"/>
      <c r="E39" s="10"/>
      <c r="F39" s="10"/>
      <c r="G39" s="18"/>
      <c r="H39" s="9">
        <f t="shared" si="1"/>
      </c>
      <c r="I39" s="9"/>
    </row>
    <row r="40" spans="2:9" ht="12.75" customHeight="1">
      <c r="B40" s="6"/>
      <c r="C40" s="16"/>
      <c r="D40" s="17"/>
      <c r="E40" s="10"/>
      <c r="F40" s="10"/>
      <c r="G40" s="18"/>
      <c r="H40" s="9">
        <f t="shared" si="1"/>
      </c>
      <c r="I40" s="9"/>
    </row>
    <row r="41" spans="2:9" ht="12.75" customHeight="1">
      <c r="B41" s="6"/>
      <c r="C41" s="16" t="s">
        <v>21</v>
      </c>
      <c r="D41" s="17"/>
      <c r="E41" s="10"/>
      <c r="F41" s="10" t="s">
        <v>705</v>
      </c>
      <c r="G41" s="18"/>
      <c r="H41" s="9">
        <f t="shared" si="1"/>
      </c>
      <c r="I41" s="9"/>
    </row>
    <row r="42" ht="12.75" customHeight="1">
      <c r="F42" s="13" t="s">
        <v>706</v>
      </c>
    </row>
  </sheetData>
  <sheetProtection/>
  <autoFilter ref="A5:I41"/>
  <mergeCells count="12"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Ivan Savelyev</cp:lastModifiedBy>
  <cp:lastPrinted>2018-05-05T10:29:18Z</cp:lastPrinted>
  <dcterms:created xsi:type="dcterms:W3CDTF">2010-01-31T12:06:43Z</dcterms:created>
  <dcterms:modified xsi:type="dcterms:W3CDTF">2018-05-05T12:33:15Z</dcterms:modified>
  <cp:category/>
  <cp:version/>
  <cp:contentType/>
  <cp:contentStatus/>
</cp:coreProperties>
</file>