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65" windowWidth="11685" windowHeight="3780" tabRatio="899" activeTab="6"/>
  </bookViews>
  <sheets>
    <sheet name="Титульный" sheetId="1" r:id="rId1"/>
    <sheet name="Мужчины 10км" sheetId="2" r:id="rId2"/>
    <sheet name="Женщины 10км" sheetId="3" r:id="rId3"/>
    <sheet name="Мужчины 5км" sheetId="4" r:id="rId4"/>
    <sheet name="Женщины 5км" sheetId="5" r:id="rId5"/>
    <sheet name="Мужчины 2км" sheetId="6" r:id="rId6"/>
    <sheet name="Женщины 2км" sheetId="7" r:id="rId7"/>
  </sheets>
  <definedNames>
    <definedName name="_xlnm._FilterDatabase" localSheetId="2" hidden="1">'Женщины 10км'!$A$8:$I$33</definedName>
    <definedName name="_xlnm._FilterDatabase" localSheetId="6" hidden="1">'Женщины 2км'!$A$7:$I$56</definedName>
    <definedName name="_xlnm._FilterDatabase" localSheetId="4" hidden="1">'Женщины 5км'!$A$8:$K$27</definedName>
    <definedName name="_xlnm._FilterDatabase" localSheetId="1" hidden="1">'Мужчины 10км'!$A$8:$I$89</definedName>
    <definedName name="_xlnm._FilterDatabase" localSheetId="5" hidden="1">'Мужчины 2км'!$A$8:$I$60</definedName>
    <definedName name="_xlnm._FilterDatabase" localSheetId="3" hidden="1">'Мужчины 5км'!$A$8:$K$73</definedName>
    <definedName name="vv" localSheetId="2">#REF!</definedName>
    <definedName name="vv" localSheetId="6">#REF!</definedName>
    <definedName name="vv" localSheetId="4">#REF!</definedName>
    <definedName name="vv" localSheetId="1">#REF!</definedName>
    <definedName name="vv" localSheetId="5">#REF!</definedName>
    <definedName name="vv">#REF!</definedName>
    <definedName name="ВГР" localSheetId="2">#REF!</definedName>
    <definedName name="ВГР" localSheetId="6">#REF!</definedName>
    <definedName name="ВГР" localSheetId="4">#REF!</definedName>
    <definedName name="ВГР" localSheetId="1">#REF!</definedName>
    <definedName name="ВГР" localSheetId="5">#REF!</definedName>
    <definedName name="ВГР">#REF!</definedName>
    <definedName name="Город" localSheetId="2">#REF!</definedName>
    <definedName name="Город" localSheetId="6">#REF!</definedName>
    <definedName name="Город" localSheetId="4">#REF!</definedName>
    <definedName name="Город" localSheetId="1">#REF!</definedName>
    <definedName name="Город" localSheetId="5">#REF!</definedName>
    <definedName name="Город">#REF!</definedName>
    <definedName name="гр" localSheetId="2">#REF!</definedName>
    <definedName name="гр" localSheetId="6">#REF!</definedName>
    <definedName name="гр" localSheetId="4">#REF!</definedName>
    <definedName name="гр" localSheetId="1">#REF!</definedName>
    <definedName name="гр" localSheetId="5">#REF!</definedName>
    <definedName name="гр">#REF!</definedName>
    <definedName name="гр_Пол_Дист" localSheetId="2">#REF!</definedName>
    <definedName name="гр_Пол_Дист" localSheetId="6">#REF!</definedName>
    <definedName name="гр_Пол_Дист" localSheetId="4">#REF!</definedName>
    <definedName name="гр_Пол_Дист" localSheetId="1">#REF!</definedName>
    <definedName name="гр_Пол_Дист" localSheetId="5">#REF!</definedName>
    <definedName name="гр_Пол_Дист">#REF!</definedName>
    <definedName name="Дист" localSheetId="2">#REF!</definedName>
    <definedName name="Дист" localSheetId="6">#REF!</definedName>
    <definedName name="Дист" localSheetId="4">#REF!</definedName>
    <definedName name="Дист" localSheetId="1">#REF!</definedName>
    <definedName name="Дист" localSheetId="5">#REF!</definedName>
    <definedName name="Дист">#REF!</definedName>
    <definedName name="Дист_ВГР" localSheetId="2">#REF!</definedName>
    <definedName name="Дист_ВГР" localSheetId="6">#REF!</definedName>
    <definedName name="Дист_ВГР" localSheetId="4">#REF!</definedName>
    <definedName name="Дист_ВГР" localSheetId="1">#REF!</definedName>
    <definedName name="Дист_ВГР" localSheetId="5">#REF!</definedName>
    <definedName name="Дист_ВГР">#REF!</definedName>
    <definedName name="_xlnm.Print_Titles" localSheetId="2">'Женщины 10км'!$1:$8</definedName>
    <definedName name="_xlnm.Print_Titles" localSheetId="6">'Женщины 2км'!$1:$7</definedName>
    <definedName name="_xlnm.Print_Titles" localSheetId="4">'Женщины 5км'!$1:$8</definedName>
    <definedName name="_xlnm.Print_Titles" localSheetId="1">'Мужчины 10км'!$1:$8</definedName>
    <definedName name="_xlnm.Print_Titles" localSheetId="5">'Мужчины 2км'!$1:$8</definedName>
    <definedName name="_xlnm.Print_Titles" localSheetId="3">'Мужчины 5км'!$1:$8</definedName>
    <definedName name="ИМЯ" localSheetId="2">#REF!</definedName>
    <definedName name="ИМЯ" localSheetId="6">#REF!</definedName>
    <definedName name="ИМЯ" localSheetId="4">#REF!</definedName>
    <definedName name="ИМЯ" localSheetId="1">#REF!</definedName>
    <definedName name="ИМЯ" localSheetId="5">#REF!</definedName>
    <definedName name="ИМЯ">#REF!</definedName>
    <definedName name="Клуб" localSheetId="2">#REF!</definedName>
    <definedName name="Клуб" localSheetId="6">#REF!</definedName>
    <definedName name="Клуб" localSheetId="4">#REF!</definedName>
    <definedName name="Клуб" localSheetId="1">#REF!</definedName>
    <definedName name="Клуб" localSheetId="5">#REF!</definedName>
    <definedName name="Клуб">#REF!</definedName>
    <definedName name="НОМ" localSheetId="2">#REF!</definedName>
    <definedName name="НОМ" localSheetId="6">#REF!</definedName>
    <definedName name="НОМ" localSheetId="4">#REF!</definedName>
    <definedName name="НОМ" localSheetId="1">#REF!</definedName>
    <definedName name="НОМ" localSheetId="5">#REF!</definedName>
    <definedName name="НОМ">#REF!</definedName>
    <definedName name="_xlnm.Print_Area" localSheetId="2">'Женщины 10км'!$A:$I</definedName>
    <definedName name="_xlnm.Print_Area" localSheetId="6">'Женщины 2км'!$A:$I</definedName>
    <definedName name="_xlnm.Print_Area" localSheetId="4">'Женщины 5км'!$A:$I</definedName>
    <definedName name="_xlnm.Print_Area" localSheetId="1">'Мужчины 10км'!$A:$I</definedName>
    <definedName name="_xlnm.Print_Area" localSheetId="5">'Мужчины 2км'!$A:$I</definedName>
    <definedName name="_xlnm.Print_Area" localSheetId="3">'Мужчины 5км'!$A:$I</definedName>
    <definedName name="Общество" localSheetId="2">#REF!</definedName>
    <definedName name="Общество" localSheetId="6">#REF!</definedName>
    <definedName name="Общество" localSheetId="4">#REF!</definedName>
    <definedName name="Общество" localSheetId="1">#REF!</definedName>
    <definedName name="Общество" localSheetId="5">#REF!</definedName>
    <definedName name="Общество">#REF!</definedName>
    <definedName name="Особо" localSheetId="2">#REF!</definedName>
    <definedName name="Особо" localSheetId="6">#REF!</definedName>
    <definedName name="Особо" localSheetId="4">#REF!</definedName>
    <definedName name="Особо" localSheetId="1">#REF!</definedName>
    <definedName name="Особо" localSheetId="5">#REF!</definedName>
    <definedName name="Особо">#REF!</definedName>
    <definedName name="Пол" localSheetId="2">#REF!</definedName>
    <definedName name="Пол" localSheetId="6">#REF!</definedName>
    <definedName name="Пол" localSheetId="4">#REF!</definedName>
    <definedName name="Пол" localSheetId="1">#REF!</definedName>
    <definedName name="Пол" localSheetId="5">#REF!</definedName>
    <definedName name="Пол">#REF!</definedName>
    <definedName name="Пол_Дист" localSheetId="2">#REF!</definedName>
    <definedName name="Пол_Дист" localSheetId="6">#REF!</definedName>
    <definedName name="Пол_Дист" localSheetId="4">#REF!</definedName>
    <definedName name="Пол_Дист" localSheetId="1">#REF!</definedName>
    <definedName name="Пол_Дист" localSheetId="5">#REF!</definedName>
    <definedName name="Пол_Дист">#REF!</definedName>
    <definedName name="Разр" localSheetId="2">#REF!</definedName>
    <definedName name="Разр" localSheetId="6">#REF!</definedName>
    <definedName name="Разр" localSheetId="4">#REF!</definedName>
    <definedName name="Разр" localSheetId="1">#REF!</definedName>
    <definedName name="Разр" localSheetId="5">#REF!</definedName>
    <definedName name="Разр">#REF!</definedName>
    <definedName name="Респ" localSheetId="2">#REF!</definedName>
    <definedName name="Респ" localSheetId="6">#REF!</definedName>
    <definedName name="Респ" localSheetId="4">#REF!</definedName>
    <definedName name="Респ" localSheetId="1">#REF!</definedName>
    <definedName name="Респ" localSheetId="5">#REF!</definedName>
    <definedName name="Респ">#REF!</definedName>
    <definedName name="СТР" localSheetId="2">#REF!</definedName>
    <definedName name="СТР" localSheetId="6">#REF!</definedName>
    <definedName name="СТР" localSheetId="4">#REF!</definedName>
    <definedName name="СТР" localSheetId="1">#REF!</definedName>
    <definedName name="СТР" localSheetId="5">#REF!</definedName>
    <definedName name="СТР">#REF!</definedName>
    <definedName name="стр_старт" localSheetId="2">'Женщины 10км'!$9:$34</definedName>
    <definedName name="стр_старт" localSheetId="6">'Женщины 2км'!$8:$56</definedName>
    <definedName name="стр_старт" localSheetId="4">'Женщины 5км'!$9:$28</definedName>
    <definedName name="стр_старт" localSheetId="1">'Мужчины 10км'!$9:$90</definedName>
    <definedName name="стр_старт" localSheetId="5">'Мужчины 2км'!$9:$61</definedName>
    <definedName name="стр_старт" localSheetId="3">'Мужчины 5км'!$9:$74</definedName>
    <definedName name="стр_старт">#REF!</definedName>
    <definedName name="ФАМ" localSheetId="2">#REF!</definedName>
    <definedName name="ФАМ" localSheetId="6">#REF!</definedName>
    <definedName name="ФАМ" localSheetId="4">#REF!</definedName>
    <definedName name="ФАМ" localSheetId="1">#REF!</definedName>
    <definedName name="ФАМ" localSheetId="5">#REF!</definedName>
    <definedName name="ФАМ">#REF!</definedName>
  </definedNames>
  <calcPr fullCalcOnLoad="1"/>
</workbook>
</file>

<file path=xl/sharedStrings.xml><?xml version="1.0" encoding="utf-8"?>
<sst xmlns="http://schemas.openxmlformats.org/spreadsheetml/2006/main" count="1201" uniqueCount="650">
  <si>
    <t>№</t>
  </si>
  <si>
    <t>Фамилия, имя</t>
  </si>
  <si>
    <t>Г.р.</t>
  </si>
  <si>
    <t>Город</t>
  </si>
  <si>
    <t>Общество, Клуб</t>
  </si>
  <si>
    <t>В.Гр.</t>
  </si>
  <si>
    <t>ИТОГОВЫЙ  ПРОТОКОЛ</t>
  </si>
  <si>
    <t>Результат</t>
  </si>
  <si>
    <t>М.Гр.</t>
  </si>
  <si>
    <t>Место</t>
  </si>
  <si>
    <t>Итоговый протокол</t>
  </si>
  <si>
    <t>Санкт-Петербург</t>
  </si>
  <si>
    <t>Гатчина</t>
  </si>
  <si>
    <t>Сильвия</t>
  </si>
  <si>
    <t>СМИРНОВ Сергей</t>
  </si>
  <si>
    <t>Кировская СДЮСШОР</t>
  </si>
  <si>
    <t>Динамо</t>
  </si>
  <si>
    <t>ПАШЕ Александр</t>
  </si>
  <si>
    <t>Кировец</t>
  </si>
  <si>
    <t>ТАРЕЛКИНА Нина</t>
  </si>
  <si>
    <t>АНТОНОВА Ольга</t>
  </si>
  <si>
    <t>Красногвардеец</t>
  </si>
  <si>
    <t>ХЛУСЕВИЧ Василий</t>
  </si>
  <si>
    <t>ДАВЫДОВ Павел</t>
  </si>
  <si>
    <t>ТАММ Александр</t>
  </si>
  <si>
    <t>СИЛИНСКИЙ Евгений</t>
  </si>
  <si>
    <t>Петергоф</t>
  </si>
  <si>
    <t>Электросила</t>
  </si>
  <si>
    <t>ЛУКИН Сергей</t>
  </si>
  <si>
    <t>БОГДАНОВА Любовь</t>
  </si>
  <si>
    <t>Пушкин</t>
  </si>
  <si>
    <t>САМОХИН Юрий</t>
  </si>
  <si>
    <t>ЗАПОЛЬСКИХ Николай</t>
  </si>
  <si>
    <t>ФИЛИППОВ Петр</t>
  </si>
  <si>
    <t>СПбГАУ</t>
  </si>
  <si>
    <t>КУЗНЕЦОВ Дмитрий</t>
  </si>
  <si>
    <t>СВЯТНЕНКО Василий</t>
  </si>
  <si>
    <t>ПОТЕМКИНА Мария</t>
  </si>
  <si>
    <t>ПОТЕМКИНА Анна</t>
  </si>
  <si>
    <t>ПОТЕМКИН Сергей</t>
  </si>
  <si>
    <t>Мужчины  5 км</t>
  </si>
  <si>
    <t>ВЕРШИНИН Артур</t>
  </si>
  <si>
    <t>СМИРНОВ Иван</t>
  </si>
  <si>
    <t>КОЛГАШКИН Григорий</t>
  </si>
  <si>
    <t>ГЕРШМАН Михаил</t>
  </si>
  <si>
    <t>ПИРОГОВ Николай</t>
  </si>
  <si>
    <t>Женщины  5 км</t>
  </si>
  <si>
    <t>КЛИМЕНКО Майя</t>
  </si>
  <si>
    <t>МКШЧ</t>
  </si>
  <si>
    <t>ПАВЛОВА Наталья</t>
  </si>
  <si>
    <t>ИЛЬИНА Анна</t>
  </si>
  <si>
    <t>ВИЛЕНСКАЯ Екатерина</t>
  </si>
  <si>
    <t>ДУДИЧ Игорь</t>
  </si>
  <si>
    <t>и освобождения г. Пушкина от фашистских захватчиков</t>
  </si>
  <si>
    <t>АНОСОВ Дмитрий</t>
  </si>
  <si>
    <t>Кадетская школа</t>
  </si>
  <si>
    <t>СОШ №511</t>
  </si>
  <si>
    <t>ГРАЧЕВСКИЙ Юрий</t>
  </si>
  <si>
    <t>ЖБЛ</t>
  </si>
  <si>
    <t>Женщины 10 км</t>
  </si>
  <si>
    <t>Мужчины 10 км</t>
  </si>
  <si>
    <t>Тихвин</t>
  </si>
  <si>
    <t>Galaxy</t>
  </si>
  <si>
    <t>ГОРБУНОВА Мария</t>
  </si>
  <si>
    <t>Родина</t>
  </si>
  <si>
    <t>МЕЛЬНИКОВА Нина</t>
  </si>
  <si>
    <t>Женщины  2 км</t>
  </si>
  <si>
    <t>Мужчины  2 км</t>
  </si>
  <si>
    <t xml:space="preserve">Отдел молодежной политики, физической культуры и спорта администрации Пушкинского района Санкт-Петербурга
«Центр физической культуры, спорта и здоровья «Царское Село» Пушкинского района
Федерация легкой атлетики Санкт-Петербурга
</t>
  </si>
  <si>
    <t>ДЕДЕНКОВ Александр</t>
  </si>
  <si>
    <t>БЕЛИКОВ Никита</t>
  </si>
  <si>
    <t>ШАРАЙКО Иван</t>
  </si>
  <si>
    <t>РАЗЖИВИНА Ольга</t>
  </si>
  <si>
    <t>РАЗЖИВИНА Марина</t>
  </si>
  <si>
    <t>КОКИНА Арина</t>
  </si>
  <si>
    <t>ГУСЕВА Полина</t>
  </si>
  <si>
    <t>Павловск</t>
  </si>
  <si>
    <t>БЕРЕЗКИН Владислав</t>
  </si>
  <si>
    <t>ЖБЛ, Опорник</t>
  </si>
  <si>
    <t>ФЕДОРОВ Геннадий</t>
  </si>
  <si>
    <t>НИФАТОВ Николай</t>
  </si>
  <si>
    <t>ТИХОНОВ Леонид</t>
  </si>
  <si>
    <t>Ижорец</t>
  </si>
  <si>
    <t>ГАЛИК Ольга</t>
  </si>
  <si>
    <t>Колпино</t>
  </si>
  <si>
    <t>ВАЛУЕВ Дмитрий</t>
  </si>
  <si>
    <t>СОШ №335</t>
  </si>
  <si>
    <t>СОШ №408</t>
  </si>
  <si>
    <t>РАК Владимир</t>
  </si>
  <si>
    <t xml:space="preserve">Главный судья, </t>
  </si>
  <si>
    <t xml:space="preserve">Главный секретарь, </t>
  </si>
  <si>
    <t>Кочетков М.А.</t>
  </si>
  <si>
    <t>ТРЕЙМУТ Владимир</t>
  </si>
  <si>
    <t>БОЛГОВ Игорь</t>
  </si>
  <si>
    <t>Красное Село</t>
  </si>
  <si>
    <t>КИСЕЛЕВ Никита</t>
  </si>
  <si>
    <t>ПЕРФИЛЬЕВ Андрей</t>
  </si>
  <si>
    <t>ДРУЖИНИН Сергей</t>
  </si>
  <si>
    <t>АНТОНОВА Алла</t>
  </si>
  <si>
    <t>БОРОХОВА Елизавета</t>
  </si>
  <si>
    <t>СОШ №530</t>
  </si>
  <si>
    <t>БУЧКИНА Анна</t>
  </si>
  <si>
    <t>РУЛЕВА Лариса</t>
  </si>
  <si>
    <t>СКА</t>
  </si>
  <si>
    <t>БАРЛОВСКИЙ Николай</t>
  </si>
  <si>
    <t>БНЛ</t>
  </si>
  <si>
    <t>Опорник</t>
  </si>
  <si>
    <t>Металлострой</t>
  </si>
  <si>
    <t>IRC</t>
  </si>
  <si>
    <t xml:space="preserve">судья республиканской категории                                                                                                 </t>
  </si>
  <si>
    <t>ЛАВЫГИНА Ксения</t>
  </si>
  <si>
    <t>8.12</t>
  </si>
  <si>
    <t>8.33</t>
  </si>
  <si>
    <t>8.41</t>
  </si>
  <si>
    <t>9.27</t>
  </si>
  <si>
    <t>9.57</t>
  </si>
  <si>
    <t>10.00</t>
  </si>
  <si>
    <t>10.07</t>
  </si>
  <si>
    <t>10.22</t>
  </si>
  <si>
    <t>10.41</t>
  </si>
  <si>
    <t>12.18</t>
  </si>
  <si>
    <t>24.42</t>
  </si>
  <si>
    <t>33.50</t>
  </si>
  <si>
    <t>37.35</t>
  </si>
  <si>
    <t>39.47</t>
  </si>
  <si>
    <t>н/я</t>
  </si>
  <si>
    <t>55.03</t>
  </si>
  <si>
    <t>САПАНЖА Анна</t>
  </si>
  <si>
    <t>43-й традиционный пробег Пулково-Пушкин</t>
  </si>
  <si>
    <t>посвященный 70-й годовщине со дня снятия блокады Ленинграда</t>
  </si>
  <si>
    <t>19 января 2014 г., старт 12:00</t>
  </si>
  <si>
    <t>43-й традиционный пробег Пулково-Пушкин
посвященный 70-й годовщине со дня снятия блокады Ленинграда
и освобождения г. Пушкина от фашистских захватчиков</t>
  </si>
  <si>
    <t>Санкт-Петербург
19 января 2014</t>
  </si>
  <si>
    <t>КОЧЕТКОВ Михаил</t>
  </si>
  <si>
    <t>КФиС</t>
  </si>
  <si>
    <t>ГОЛОБОРОДЬКО Лилиана</t>
  </si>
  <si>
    <t>Пушкинская СДЮСШОР</t>
  </si>
  <si>
    <t>Вязнер Б.Я.</t>
  </si>
  <si>
    <t>ЯКОВЛЕВА Екатерина</t>
  </si>
  <si>
    <t>Model Group</t>
  </si>
  <si>
    <t>ШАРКОВ Михаил</t>
  </si>
  <si>
    <t>СТАНКЕВИЧ Людмила</t>
  </si>
  <si>
    <t>ИВАНШИН Дмитрий</t>
  </si>
  <si>
    <t>ЕЛИСЕЕВ Андрей</t>
  </si>
  <si>
    <t>23.23</t>
  </si>
  <si>
    <t>НИКИТЕН Иван</t>
  </si>
  <si>
    <t>Пушкинская СДЮСШОР, СОШ №408</t>
  </si>
  <si>
    <t>ШАРАШИДЗЕ Ольга</t>
  </si>
  <si>
    <t>БАБАХИНА Наташа</t>
  </si>
  <si>
    <t>МОРОЗОВА Вероника</t>
  </si>
  <si>
    <t>ТАРАСОВА Янина</t>
  </si>
  <si>
    <t>ТАРАСОВА Дарья</t>
  </si>
  <si>
    <t>БОЛБЕКО Лиза</t>
  </si>
  <si>
    <t>Киров</t>
  </si>
  <si>
    <t>ФИЛИППОВ Иван</t>
  </si>
  <si>
    <t>МАДЬЯНОВ Василий</t>
  </si>
  <si>
    <t>СОКОЛОВСКИЙ Алексей</t>
  </si>
  <si>
    <t>СИТНИКОВ Роман</t>
  </si>
  <si>
    <t>ВЛАСОВ Евгений</t>
  </si>
  <si>
    <t>АНДРЕЕВ Михаил</t>
  </si>
  <si>
    <t>ВИНОГРАДОВ Юрий</t>
  </si>
  <si>
    <t>КАЗАНЦЕВ Юрий</t>
  </si>
  <si>
    <t>ВЕДЕРНИКОВА Алена</t>
  </si>
  <si>
    <t>СТАНКАЙТЕНЕ Светлана</t>
  </si>
  <si>
    <t>МАЛАХОВСКАЯ Анастасия</t>
  </si>
  <si>
    <t>МАДЬЯНОВА Екатерина</t>
  </si>
  <si>
    <t>СОКОЛОВА Анна</t>
  </si>
  <si>
    <t>Невская Дубровка</t>
  </si>
  <si>
    <t>АРХИПОВ Никита</t>
  </si>
  <si>
    <t>МАНАКОВ Александр</t>
  </si>
  <si>
    <t>ПЕСТРЯК-ГОЛОВАТЫЙ Василий</t>
  </si>
  <si>
    <t>ГАБЕНОВ Станислав</t>
  </si>
  <si>
    <t>КОЗЛОВ Александр</t>
  </si>
  <si>
    <t>ПЕТРОВА Ольга</t>
  </si>
  <si>
    <t>Царское Село</t>
  </si>
  <si>
    <t>ВАГЛАОТС Светлана</t>
  </si>
  <si>
    <t>БОЧКАРЁВ Виталий</t>
  </si>
  <si>
    <t>ЧЕРЕДНИКОВ Даниил</t>
  </si>
  <si>
    <t>КАЗИНОВ Дмитрий</t>
  </si>
  <si>
    <t>ЛАПТЕВ Сергей</t>
  </si>
  <si>
    <t>Кронштадт</t>
  </si>
  <si>
    <t>ИВАНОВ Антон</t>
  </si>
  <si>
    <t>КУРОВ Евгений</t>
  </si>
  <si>
    <t>САМОЙЛОВ Андрей</t>
  </si>
  <si>
    <t>КАЛИНИН Андрей</t>
  </si>
  <si>
    <t>ЛЕВАНОВ Андрей</t>
  </si>
  <si>
    <t>ЮНЯЗОВ Сергей</t>
  </si>
  <si>
    <t>МИХАЛЕВ Алексей</t>
  </si>
  <si>
    <t>СЕЛЬГИС Михаил</t>
  </si>
  <si>
    <t>ЕРМОЛАЕВ Николай</t>
  </si>
  <si>
    <t>ПРИЛЕПОВ Артем</t>
  </si>
  <si>
    <t>ЧШ</t>
  </si>
  <si>
    <t>ЦЫГАНКОВ Андрей</t>
  </si>
  <si>
    <t>Московская СДЮСШОР №2</t>
  </si>
  <si>
    <t>ХВОЕНОК Михаил</t>
  </si>
  <si>
    <t>ЭЛЬБЕК Алексей</t>
  </si>
  <si>
    <t>КОКИН Леонид</t>
  </si>
  <si>
    <t>БОРЯКИН Александр</t>
  </si>
  <si>
    <t>ЧЕРНОУСОВА Валентин</t>
  </si>
  <si>
    <t>ЦФК "Царское Село"</t>
  </si>
  <si>
    <t>ЕГОРОВ Максим</t>
  </si>
  <si>
    <t>АРИФОВ Илья</t>
  </si>
  <si>
    <t>КОСЯКОВ Глеб</t>
  </si>
  <si>
    <t>БЕЛОНОЖКО Алексей</t>
  </si>
  <si>
    <t>КОНОНОВ Сергей</t>
  </si>
  <si>
    <t>МАЛЫШЕВА Ирина</t>
  </si>
  <si>
    <t>МЯСНИКОВА Оксана</t>
  </si>
  <si>
    <t>СУББОТИНА Раиса</t>
  </si>
  <si>
    <t>ЛОГИНОВА Ева</t>
  </si>
  <si>
    <t>АСТАХОВА Екатерина</t>
  </si>
  <si>
    <t>БОРИСОВА Ирина</t>
  </si>
  <si>
    <t>МАЛЬХАВНОВА Асия</t>
  </si>
  <si>
    <t>Олимпийские надежды</t>
  </si>
  <si>
    <t>ПРИВАЛОВА Ангелина</t>
  </si>
  <si>
    <t>ДРОЗД Дарина</t>
  </si>
  <si>
    <t>АНИСИМОВ Даниил</t>
  </si>
  <si>
    <t>ДРОЗД Алексей</t>
  </si>
  <si>
    <t>НИКОЛАЕВ Владимир</t>
  </si>
  <si>
    <t>МАЛЬЦЕВ Сергей</t>
  </si>
  <si>
    <t>ХАРАСОВ Дмитрий</t>
  </si>
  <si>
    <t>ПРИВАЛОВ Егор</t>
  </si>
  <si>
    <t>БОРИСОВ Алексей</t>
  </si>
  <si>
    <t>ВИФК</t>
  </si>
  <si>
    <t>ЧАККАНОВ Акзам</t>
  </si>
  <si>
    <t>МИРОМАНОВ Виталий</t>
  </si>
  <si>
    <t>п. Понтонный</t>
  </si>
  <si>
    <t>НЕСТЕРОВ Леонид</t>
  </si>
  <si>
    <t>ЧЕРКЕС Дмитрий</t>
  </si>
  <si>
    <t>ЛЕПИН Андрей</t>
  </si>
  <si>
    <t>ШАБАЕВ Руслан</t>
  </si>
  <si>
    <t>ЯКОВЛЕВА Полина</t>
  </si>
  <si>
    <t>ПОЛИКАРПОВ Никита</t>
  </si>
  <si>
    <t>ВЕРЕСОВА Александра</t>
  </si>
  <si>
    <t>БИКМАЕВА Ирина</t>
  </si>
  <si>
    <t>МАШКОВЦЕВА Виктория</t>
  </si>
  <si>
    <t>ДАНИЛОВА Софья</t>
  </si>
  <si>
    <t>ИЛЬИНСКАЯ Анна</t>
  </si>
  <si>
    <t>АНДРЕЕВА Анна</t>
  </si>
  <si>
    <t>РУСАНОВА Елизавета</t>
  </si>
  <si>
    <t>ДОНСКИХ Анастасия</t>
  </si>
  <si>
    <t>ДЕМИН Никита</t>
  </si>
  <si>
    <t>I Run</t>
  </si>
  <si>
    <t>ОВЧИННИКОВ Сергей</t>
  </si>
  <si>
    <t>ЗОЛОТАРЕВ Иван</t>
  </si>
  <si>
    <t>MRR</t>
  </si>
  <si>
    <t>СТАРИСКО Павел</t>
  </si>
  <si>
    <t>ПУТИЛОВ Алексей</t>
  </si>
  <si>
    <t>КАШАЕВА Алина</t>
  </si>
  <si>
    <t>АЛЁШКИН Сергей</t>
  </si>
  <si>
    <t>ЦФКСиЗ "Московского р-на"</t>
  </si>
  <si>
    <t>БАРУЗДИН Андрей</t>
  </si>
  <si>
    <t>КОЛЕСОВ Кирилл</t>
  </si>
  <si>
    <t>СВИРСКИИ Вадим</t>
  </si>
  <si>
    <t>п. Славянка</t>
  </si>
  <si>
    <t>ЧИЧЕНКОВ Роман</t>
  </si>
  <si>
    <t>СУББОТИНА Лилия</t>
  </si>
  <si>
    <t>ТИХОНРАВОВ Николай</t>
  </si>
  <si>
    <t>ЯРЖЕМБОВИЧ Виктория</t>
  </si>
  <si>
    <t>БОГАЧЕНКОВА Татьяна</t>
  </si>
  <si>
    <t>ТИБИЧИ Виктория</t>
  </si>
  <si>
    <t>КАЛИШЕВА Ольга</t>
  </si>
  <si>
    <t>СМИРНОВА София</t>
  </si>
  <si>
    <t>ШАТОВА София</t>
  </si>
  <si>
    <t>ЗАБЕГАЛОВ Алексей</t>
  </si>
  <si>
    <t>ПЕТРУШИНА Анастасия</t>
  </si>
  <si>
    <t>СИМЕЙКИН Олег</t>
  </si>
  <si>
    <t>п. Лесное</t>
  </si>
  <si>
    <t>СОШ №607</t>
  </si>
  <si>
    <t>ТИХОМИРОВ Николай</t>
  </si>
  <si>
    <t>САНКИН Иван</t>
  </si>
  <si>
    <t>ГУШАН Антон</t>
  </si>
  <si>
    <t>МАНСУРОВ Олег</t>
  </si>
  <si>
    <t>СДЮСШОР №1</t>
  </si>
  <si>
    <t>ЛОКШИН Евгений</t>
  </si>
  <si>
    <t>Кола - Агро</t>
  </si>
  <si>
    <t>д. Оржицы</t>
  </si>
  <si>
    <t>МОХНАЧУК Евгений</t>
  </si>
  <si>
    <t>КРЫЛОВ Полина</t>
  </si>
  <si>
    <t>КОВАЛЕВ Глеб</t>
  </si>
  <si>
    <t>КОЛЬЧЕНКО Ивна</t>
  </si>
  <si>
    <t>КОБИЛОВ Шодмон</t>
  </si>
  <si>
    <t>ШАПКИН Дмитрий</t>
  </si>
  <si>
    <t>АКИМОЧКИНА Елена</t>
  </si>
  <si>
    <t>Псков</t>
  </si>
  <si>
    <t>21runners</t>
  </si>
  <si>
    <t>КОНОБЕЕВ Артем</t>
  </si>
  <si>
    <t>ЛОБАНОВ Михаил</t>
  </si>
  <si>
    <t>НАЙМУШИН Алексей</t>
  </si>
  <si>
    <t>ЕМЕЛЬЯНЕНКО Иван</t>
  </si>
  <si>
    <t>ЦФКСиЗ Московского р-на</t>
  </si>
  <si>
    <t>ПОНОМАРЕВ Александр</t>
  </si>
  <si>
    <t>д. Горболова</t>
  </si>
  <si>
    <t>ВАСИЛЬЧЕНКО Игорь</t>
  </si>
  <si>
    <t>СКРЫЛЬНИКОВ Василий</t>
  </si>
  <si>
    <t>ОАО АТП-17</t>
  </si>
  <si>
    <t>Nike run club</t>
  </si>
  <si>
    <t>КЛИМЕНКО Вячеслав</t>
  </si>
  <si>
    <t>ПЦАРЕВ Константин</t>
  </si>
  <si>
    <t>КИСТЕНЬ Виолетта</t>
  </si>
  <si>
    <t>ЗАВОДОВА Анна</t>
  </si>
  <si>
    <t>ГОРОХОВА Ирина</t>
  </si>
  <si>
    <t>МОСКАЛЕНКО Иван</t>
  </si>
  <si>
    <t>МОСКАЛЕНКО Алексей</t>
  </si>
  <si>
    <t>СМИРНОВ Анатолий</t>
  </si>
  <si>
    <t>МИР</t>
  </si>
  <si>
    <t>ПИСКОВИТИН Владимир</t>
  </si>
  <si>
    <t>ПуСтари</t>
  </si>
  <si>
    <t>ЩИЛОВ Андрей</t>
  </si>
  <si>
    <t>САЖИН Александр</t>
  </si>
  <si>
    <t>Невская СДЮСШОР</t>
  </si>
  <si>
    <t>ФЕДОРОВ Артем</t>
  </si>
  <si>
    <t>ПРИВАЛОВ Юрий</t>
  </si>
  <si>
    <t>ФОМИН Александр</t>
  </si>
  <si>
    <t>БОНДАРЧУК Александр</t>
  </si>
  <si>
    <t>КАЧАЕВ Сергей</t>
  </si>
  <si>
    <t>АКУЛИК Кирилл</t>
  </si>
  <si>
    <t>КУРАГИН Никита</t>
  </si>
  <si>
    <t>ЧАУС Павел</t>
  </si>
  <si>
    <t>БОГДАНОВ Анатолий</t>
  </si>
  <si>
    <t>ТАРАСЮК Денис</t>
  </si>
  <si>
    <t>МАРУСЕНКОВ Виталий</t>
  </si>
  <si>
    <t>БАГРАНОВСКИЙ Иван</t>
  </si>
  <si>
    <t>СВЯТНЕНКО Александр</t>
  </si>
  <si>
    <t>БЫКОВСКИЙ Александр</t>
  </si>
  <si>
    <t>КАРАСЁВ Олег</t>
  </si>
  <si>
    <t>МАКАРОВ Алексей</t>
  </si>
  <si>
    <t>ПЕТРОВА Екатерина</t>
  </si>
  <si>
    <t>БУЛКИНА Елизавета</t>
  </si>
  <si>
    <t>п. Сусанино</t>
  </si>
  <si>
    <t>КАРАМЫШЕВА Екатерина</t>
  </si>
  <si>
    <t>ЛУКАШКИНА Анна</t>
  </si>
  <si>
    <t>КОПОСОВА Мария</t>
  </si>
  <si>
    <t>ЕГОРОВ Алексей</t>
  </si>
  <si>
    <t>СПИРИН Вадим</t>
  </si>
  <si>
    <t>ДЮСШ "Лидер"</t>
  </si>
  <si>
    <t>ЗАХАРОВ Фёдор</t>
  </si>
  <si>
    <t>СДЮСШОР</t>
  </si>
  <si>
    <t>МАЖУТОВ Никита</t>
  </si>
  <si>
    <t>ЛИМОНРОВА Оксана</t>
  </si>
  <si>
    <t>МЕЩАЛКИН Евгений</t>
  </si>
  <si>
    <t>Калининская ДЮСШ №2</t>
  </si>
  <si>
    <t>ФЕДОРОВ Даниил</t>
  </si>
  <si>
    <t>СТАРОСТЕНКОВ Егор</t>
  </si>
  <si>
    <t>БЫСТРОВ Максим</t>
  </si>
  <si>
    <t>ЕВТИХЕВИЧ Виталий</t>
  </si>
  <si>
    <t>ЛЫСЕНКО Максим</t>
  </si>
  <si>
    <t>МАЛЫХИН Иван</t>
  </si>
  <si>
    <t>КОЛОТУШКИНА Валерия</t>
  </si>
  <si>
    <t>МИТРОФАНОВ Николай</t>
  </si>
  <si>
    <t>ГРЯЗОВ Алексей</t>
  </si>
  <si>
    <t>КОЛЕСОВ Всеволод</t>
  </si>
  <si>
    <t>АВЕРЬЯНОВ Георгий</t>
  </si>
  <si>
    <t>МОТОРИН Максим</t>
  </si>
  <si>
    <t>ЕГОРОВ Георгий</t>
  </si>
  <si>
    <t>ФИЛИППОВ Александр</t>
  </si>
  <si>
    <t>ХУЗИН Марат</t>
  </si>
  <si>
    <t>ЛАПТЕВА Екатерина</t>
  </si>
  <si>
    <t>АФАНАСЬЕВ Василий</t>
  </si>
  <si>
    <t>ВАСИЛЕНКО Руслан</t>
  </si>
  <si>
    <t>ОМЕЛЬЧЕНКО Владимир</t>
  </si>
  <si>
    <t>КУТУЗОВ Михаил</t>
  </si>
  <si>
    <t>СОШ №466</t>
  </si>
  <si>
    <t>АПАРИНА Анастасия</t>
  </si>
  <si>
    <t>АРСЕНТЬЕВА Кристина</t>
  </si>
  <si>
    <t>БОРИН Алексей</t>
  </si>
  <si>
    <t>ОПКУРЕНКО Алексей</t>
  </si>
  <si>
    <t>АФАНАСЕНКО Кирилл</t>
  </si>
  <si>
    <t>БОГУЛА Павел</t>
  </si>
  <si>
    <t>ПОПОВ Влад</t>
  </si>
  <si>
    <t>МАНТУЛОВ Глеб</t>
  </si>
  <si>
    <t>ЕВДОКИМОВ Андрей</t>
  </si>
  <si>
    <t>ТАРАСОВА Анастасия</t>
  </si>
  <si>
    <t>КОНОПЛЕВА Алиса</t>
  </si>
  <si>
    <t>ГУЛЯЕВА Александра</t>
  </si>
  <si>
    <t>п. Доможирово</t>
  </si>
  <si>
    <t>ЛЕДНЕВ Никита</t>
  </si>
  <si>
    <t>СОШ №297</t>
  </si>
  <si>
    <t>ЖИЧКОВСКИЙ Евгений</t>
  </si>
  <si>
    <t>ЗДАНОВИЧ Александр</t>
  </si>
  <si>
    <t>НЕМОЛОТОВ Максим</t>
  </si>
  <si>
    <t>ИВАНОВ Кирилл</t>
  </si>
  <si>
    <t>РАКИН Вадим</t>
  </si>
  <si>
    <t>СОЛОМЯНКО Юлия</t>
  </si>
  <si>
    <t>ГРЕКИН Александр</t>
  </si>
  <si>
    <t>Владивосток</t>
  </si>
  <si>
    <t>Сплав</t>
  </si>
  <si>
    <t>Волосово-Вруда</t>
  </si>
  <si>
    <t>ГРИГОРЯН Карен</t>
  </si>
  <si>
    <t>КУЗЬМИН Василий</t>
  </si>
  <si>
    <t>ПАНЕЕВ Алекснадр</t>
  </si>
  <si>
    <t>ОСА Север</t>
  </si>
  <si>
    <t>РЕДИХИН Валентин</t>
  </si>
  <si>
    <t>БАЛЫКОВ Александр</t>
  </si>
  <si>
    <t>СОКОЛОВ Даниил</t>
  </si>
  <si>
    <t>ПИЛИПЕНКО Григорий</t>
  </si>
  <si>
    <t>КОНОВАЛОВА Лариса</t>
  </si>
  <si>
    <t>КОЛУМУЛИНА Элина</t>
  </si>
  <si>
    <t>ФЕДОРОВА Наталья</t>
  </si>
  <si>
    <t>ГРЕЧИН Андрей</t>
  </si>
  <si>
    <t>АНДРЕЕВА Юлия</t>
  </si>
  <si>
    <t>ГУНЬКО Алла</t>
  </si>
  <si>
    <t>БАКУЛЕВ Михаил</t>
  </si>
  <si>
    <t>ТРОТТА Пиерлуиджи</t>
  </si>
  <si>
    <t>World Class</t>
  </si>
  <si>
    <t>СКУРИХИН Андрей</t>
  </si>
  <si>
    <t>КАЛИНИН Владимир</t>
  </si>
  <si>
    <t>Тольятти</t>
  </si>
  <si>
    <t>ЛЕБЕДЕВА Татьяна</t>
  </si>
  <si>
    <t>СПИРИДОНОВА Татьяна</t>
  </si>
  <si>
    <t>БОЙКОВА Кристина</t>
  </si>
  <si>
    <t>7.25</t>
  </si>
  <si>
    <t>7.26</t>
  </si>
  <si>
    <t>7.35</t>
  </si>
  <si>
    <t>7.40</t>
  </si>
  <si>
    <t>7.45</t>
  </si>
  <si>
    <t>8.13</t>
  </si>
  <si>
    <t>8.18</t>
  </si>
  <si>
    <t>8.22</t>
  </si>
  <si>
    <t>8.23</t>
  </si>
  <si>
    <t>8.25</t>
  </si>
  <si>
    <t>8.27</t>
  </si>
  <si>
    <t>8.30</t>
  </si>
  <si>
    <t>8.43</t>
  </si>
  <si>
    <t>8.44</t>
  </si>
  <si>
    <t>8.49</t>
  </si>
  <si>
    <t>8.54</t>
  </si>
  <si>
    <t>9.11</t>
  </si>
  <si>
    <t>9.20</t>
  </si>
  <si>
    <t>9.25</t>
  </si>
  <si>
    <t>9.30</t>
  </si>
  <si>
    <t>9.32</t>
  </si>
  <si>
    <t>9.35</t>
  </si>
  <si>
    <t>9.37</t>
  </si>
  <si>
    <t>9.40</t>
  </si>
  <si>
    <t>9.42</t>
  </si>
  <si>
    <t>9.43</t>
  </si>
  <si>
    <t>9.46</t>
  </si>
  <si>
    <t>9.53</t>
  </si>
  <si>
    <t>9.55</t>
  </si>
  <si>
    <t>10.06</t>
  </si>
  <si>
    <t>10.09</t>
  </si>
  <si>
    <t>10.21</t>
  </si>
  <si>
    <t>10.27</t>
  </si>
  <si>
    <t>10.32</t>
  </si>
  <si>
    <t>10.33</t>
  </si>
  <si>
    <t>10.36</t>
  </si>
  <si>
    <t>10.37</t>
  </si>
  <si>
    <t>10.38</t>
  </si>
  <si>
    <t>10.39</t>
  </si>
  <si>
    <t>10.40</t>
  </si>
  <si>
    <t>10.42</t>
  </si>
  <si>
    <t>10.48</t>
  </si>
  <si>
    <t>10.50</t>
  </si>
  <si>
    <t>10.52</t>
  </si>
  <si>
    <t>11.04</t>
  </si>
  <si>
    <t>11.05</t>
  </si>
  <si>
    <t>11.08</t>
  </si>
  <si>
    <t>11.09</t>
  </si>
  <si>
    <t>11.10</t>
  </si>
  <si>
    <t>11.11</t>
  </si>
  <si>
    <t>11.12</t>
  </si>
  <si>
    <t>11.17</t>
  </si>
  <si>
    <t>11.24</t>
  </si>
  <si>
    <t>11.26</t>
  </si>
  <si>
    <t>11.36</t>
  </si>
  <si>
    <t>11.56</t>
  </si>
  <si>
    <t>12.06</t>
  </si>
  <si>
    <t>12.13</t>
  </si>
  <si>
    <t>12.20</t>
  </si>
  <si>
    <t>12.31</t>
  </si>
  <si>
    <t>12.40</t>
  </si>
  <si>
    <t>15.06</t>
  </si>
  <si>
    <t>15.07</t>
  </si>
  <si>
    <t>15.09</t>
  </si>
  <si>
    <t>15.11</t>
  </si>
  <si>
    <t>15.25</t>
  </si>
  <si>
    <t>15.54</t>
  </si>
  <si>
    <t>16.01</t>
  </si>
  <si>
    <t>16.02</t>
  </si>
  <si>
    <t>16.06</t>
  </si>
  <si>
    <t>16.20</t>
  </si>
  <si>
    <t>16.39</t>
  </si>
  <si>
    <t>16.40</t>
  </si>
  <si>
    <t>16.51</t>
  </si>
  <si>
    <t>17.11</t>
  </si>
  <si>
    <t>17.21</t>
  </si>
  <si>
    <t>17.37</t>
  </si>
  <si>
    <t>17.48</t>
  </si>
  <si>
    <t>18.02</t>
  </si>
  <si>
    <t>18.03</t>
  </si>
  <si>
    <t>18.11</t>
  </si>
  <si>
    <t>18.17</t>
  </si>
  <si>
    <t>18.27</t>
  </si>
  <si>
    <t>18.33</t>
  </si>
  <si>
    <t>18.45</t>
  </si>
  <si>
    <t>18.58</t>
  </si>
  <si>
    <t>19.55</t>
  </si>
  <si>
    <t>19.56</t>
  </si>
  <si>
    <t>20.07</t>
  </si>
  <si>
    <t>20.18</t>
  </si>
  <si>
    <t>20.19</t>
  </si>
  <si>
    <t>20.20</t>
  </si>
  <si>
    <t>20.21</t>
  </si>
  <si>
    <t>20.33</t>
  </si>
  <si>
    <t>20.34</t>
  </si>
  <si>
    <t>20.49</t>
  </si>
  <si>
    <t>20.53</t>
  </si>
  <si>
    <t>20.59</t>
  </si>
  <si>
    <t>21.08</t>
  </si>
  <si>
    <t>21.19</t>
  </si>
  <si>
    <t>21.33</t>
  </si>
  <si>
    <t>21.38</t>
  </si>
  <si>
    <t>21.47</t>
  </si>
  <si>
    <t>21.49</t>
  </si>
  <si>
    <t>22.13</t>
  </si>
  <si>
    <t>22.30</t>
  </si>
  <si>
    <t>22.57</t>
  </si>
  <si>
    <t>23.00</t>
  </si>
  <si>
    <t>23.17</t>
  </si>
  <si>
    <t>23.42</t>
  </si>
  <si>
    <t>23.44</t>
  </si>
  <si>
    <t>23.45</t>
  </si>
  <si>
    <t>23.46</t>
  </si>
  <si>
    <t>23.47</t>
  </si>
  <si>
    <t>23.56</t>
  </si>
  <si>
    <t>24.01</t>
  </si>
  <si>
    <t>25.12</t>
  </si>
  <si>
    <t>25.14</t>
  </si>
  <si>
    <t>25.37</t>
  </si>
  <si>
    <t>25.55</t>
  </si>
  <si>
    <t>26.18</t>
  </si>
  <si>
    <t>27.03</t>
  </si>
  <si>
    <t>27.27</t>
  </si>
  <si>
    <t>27.34</t>
  </si>
  <si>
    <t>28.50</t>
  </si>
  <si>
    <t>29.37</t>
  </si>
  <si>
    <t>29.38</t>
  </si>
  <si>
    <t>29.39</t>
  </si>
  <si>
    <t>29.40</t>
  </si>
  <si>
    <t>29.43</t>
  </si>
  <si>
    <t>29.46</t>
  </si>
  <si>
    <t>30.00</t>
  </si>
  <si>
    <t>30.22</t>
  </si>
  <si>
    <t>30.47</t>
  </si>
  <si>
    <t>31.51</t>
  </si>
  <si>
    <t>32.15</t>
  </si>
  <si>
    <t>32.52</t>
  </si>
  <si>
    <t>32.58</t>
  </si>
  <si>
    <t>33.21</t>
  </si>
  <si>
    <t>33.25</t>
  </si>
  <si>
    <t>33.51</t>
  </si>
  <si>
    <t>33.54</t>
  </si>
  <si>
    <t>34.13</t>
  </si>
  <si>
    <t>34.17</t>
  </si>
  <si>
    <t>34.22</t>
  </si>
  <si>
    <t>34.26</t>
  </si>
  <si>
    <t>34.31</t>
  </si>
  <si>
    <t>34.34</t>
  </si>
  <si>
    <t>34.43</t>
  </si>
  <si>
    <t>34.52</t>
  </si>
  <si>
    <t>34.56</t>
  </si>
  <si>
    <t>35.00</t>
  </si>
  <si>
    <t>35.50</t>
  </si>
  <si>
    <t>36.00</t>
  </si>
  <si>
    <t>36.01</t>
  </si>
  <si>
    <t>36.20</t>
  </si>
  <si>
    <t>36.21</t>
  </si>
  <si>
    <t>36.26</t>
  </si>
  <si>
    <t>36.29</t>
  </si>
  <si>
    <t>36.30</t>
  </si>
  <si>
    <t>36.32</t>
  </si>
  <si>
    <t>36.43</t>
  </si>
  <si>
    <t>37.01</t>
  </si>
  <si>
    <t>37.23</t>
  </si>
  <si>
    <t>37.31</t>
  </si>
  <si>
    <t>37.54</t>
  </si>
  <si>
    <t>38.22</t>
  </si>
  <si>
    <t>38.44</t>
  </si>
  <si>
    <t>38.46</t>
  </si>
  <si>
    <t>38.50</t>
  </si>
  <si>
    <t>38.56</t>
  </si>
  <si>
    <t>38.58</t>
  </si>
  <si>
    <t>39.00</t>
  </si>
  <si>
    <t>39.01</t>
  </si>
  <si>
    <t>39.26</t>
  </si>
  <si>
    <t>39.33</t>
  </si>
  <si>
    <t>39.40</t>
  </si>
  <si>
    <t>39.42</t>
  </si>
  <si>
    <t>39.45</t>
  </si>
  <si>
    <t>40.18</t>
  </si>
  <si>
    <t>40.27</t>
  </si>
  <si>
    <t>40.30</t>
  </si>
  <si>
    <t>40.45</t>
  </si>
  <si>
    <t>40.53</t>
  </si>
  <si>
    <t>41.03</t>
  </si>
  <si>
    <t>41.14</t>
  </si>
  <si>
    <t>41.26</t>
  </si>
  <si>
    <t>41.27</t>
  </si>
  <si>
    <t>41.32</t>
  </si>
  <si>
    <t>41.33</t>
  </si>
  <si>
    <t>41.41</t>
  </si>
  <si>
    <t>42.08</t>
  </si>
  <si>
    <t>42.48</t>
  </si>
  <si>
    <t>43.01</t>
  </si>
  <si>
    <t>43.41</t>
  </si>
  <si>
    <t>43.55</t>
  </si>
  <si>
    <t>44.03</t>
  </si>
  <si>
    <t>44.13</t>
  </si>
  <si>
    <t>44.32</t>
  </si>
  <si>
    <t>44.35</t>
  </si>
  <si>
    <t>44.42</t>
  </si>
  <si>
    <t>44.49</t>
  </si>
  <si>
    <t>45.05</t>
  </si>
  <si>
    <t>45.06</t>
  </si>
  <si>
    <t>45.23</t>
  </si>
  <si>
    <t>45.43</t>
  </si>
  <si>
    <t>46.00</t>
  </si>
  <si>
    <t>46.10</t>
  </si>
  <si>
    <t>46.23</t>
  </si>
  <si>
    <t>46.28</t>
  </si>
  <si>
    <t>46.41</t>
  </si>
  <si>
    <t>47.00</t>
  </si>
  <si>
    <t>47.05</t>
  </si>
  <si>
    <t>47.17</t>
  </si>
  <si>
    <t>47.18</t>
  </si>
  <si>
    <t>47.19</t>
  </si>
  <si>
    <t>47.31</t>
  </si>
  <si>
    <t>48.03</t>
  </si>
  <si>
    <t>48.05</t>
  </si>
  <si>
    <t>48.07</t>
  </si>
  <si>
    <t>48.14</t>
  </si>
  <si>
    <t>49.24</t>
  </si>
  <si>
    <t>49.47</t>
  </si>
  <si>
    <t>50.16</t>
  </si>
  <si>
    <t>50.24</t>
  </si>
  <si>
    <t>50.25</t>
  </si>
  <si>
    <t>50.31</t>
  </si>
  <si>
    <t>50.53</t>
  </si>
  <si>
    <t>51.04</t>
  </si>
  <si>
    <t>51.11</t>
  </si>
  <si>
    <t>52.37</t>
  </si>
  <si>
    <t>53.39</t>
  </si>
  <si>
    <t>53.45</t>
  </si>
  <si>
    <t>55.04</t>
  </si>
  <si>
    <t>55.05</t>
  </si>
  <si>
    <t>55.55</t>
  </si>
  <si>
    <t>59.04</t>
  </si>
  <si>
    <t>59.08</t>
  </si>
  <si>
    <t>1:00.39</t>
  </si>
  <si>
    <t xml:space="preserve">судья всесоюзной категории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</si>
</sst>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/ss.0"/>
    <numFmt numFmtId="165" formatCode="dd/mm/yy&quot;     &quot;\ h:mm"/>
    <numFmt numFmtId="166" formatCode="[h]:mm/ss"/>
    <numFmt numFmtId="167" formatCode="[$-FC19]d\ mmmm\ yyyy\ &quot;г.&quot;"/>
    <numFmt numFmtId="168" formatCode="mm:ss.0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7.5"/>
      <name val="Arial Cyr"/>
      <family val="2"/>
    </font>
    <font>
      <b/>
      <sz val="12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sz val="11"/>
      <name val="Arial Narrow"/>
      <family val="2"/>
    </font>
    <font>
      <i/>
      <sz val="8"/>
      <name val="Arial Cyr"/>
      <family val="2"/>
    </font>
    <font>
      <b/>
      <sz val="14"/>
      <name val="Arial Narrow"/>
      <family val="2"/>
    </font>
    <font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53" applyFont="1" applyBorder="1" applyProtection="1">
      <alignment/>
      <protection hidden="1"/>
    </xf>
    <xf numFmtId="0" fontId="2" fillId="0" borderId="0" xfId="52" applyFont="1" applyFill="1" applyBorder="1" applyAlignment="1" applyProtection="1">
      <alignment vertical="center" wrapText="1"/>
      <protection hidden="1"/>
    </xf>
    <xf numFmtId="0" fontId="7" fillId="0" borderId="0" xfId="52" applyFont="1" applyFill="1" applyBorder="1" applyAlignment="1" applyProtection="1">
      <alignment vertical="top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10" fillId="0" borderId="0" xfId="52" applyFont="1" applyFill="1" applyBorder="1" applyAlignment="1" applyProtection="1">
      <alignment horizontal="right" vertical="center"/>
      <protection hidden="1"/>
    </xf>
    <xf numFmtId="0" fontId="6" fillId="0" borderId="0" xfId="52" applyFont="1" applyFill="1" applyBorder="1" applyAlignment="1" applyProtection="1">
      <alignment horizontal="left" vertical="top" indent="1"/>
      <protection hidden="1"/>
    </xf>
    <xf numFmtId="0" fontId="2" fillId="0" borderId="0" xfId="52" applyNumberFormat="1" applyFont="1" applyFill="1" applyBorder="1" applyAlignment="1" applyProtection="1">
      <alignment horizontal="center" vertical="top"/>
      <protection hidden="1"/>
    </xf>
    <xf numFmtId="165" fontId="14" fillId="0" borderId="0" xfId="52" applyNumberFormat="1" applyFont="1" applyFill="1" applyBorder="1" applyAlignment="1" applyProtection="1">
      <alignment horizontal="right"/>
      <protection hidden="1"/>
    </xf>
    <xf numFmtId="0" fontId="6" fillId="0" borderId="0" xfId="52" applyFont="1" applyFill="1" applyBorder="1" applyAlignment="1" applyProtection="1">
      <alignment horizontal="right"/>
      <protection hidden="1"/>
    </xf>
    <xf numFmtId="1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4" fillId="24" borderId="10" xfId="52" applyFont="1" applyFill="1" applyBorder="1" applyAlignment="1" applyProtection="1">
      <alignment horizontal="center" vertical="center" wrapText="1"/>
      <protection hidden="1"/>
    </xf>
    <xf numFmtId="1" fontId="4" fillId="24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24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24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vertical="top"/>
      <protection hidden="1"/>
    </xf>
    <xf numFmtId="49" fontId="0" fillId="0" borderId="0" xfId="52" applyNumberFormat="1" applyFont="1" applyFill="1" applyBorder="1" applyAlignment="1" applyProtection="1">
      <alignment horizontal="center" vertical="center"/>
      <protection hidden="1"/>
    </xf>
    <xf numFmtId="0" fontId="16" fillId="0" borderId="0" xfId="52" applyFont="1" applyFill="1" applyBorder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 applyProtection="1">
      <alignment horizontal="center"/>
      <protection hidden="1"/>
    </xf>
    <xf numFmtId="1" fontId="6" fillId="0" borderId="0" xfId="52" applyNumberFormat="1" applyFont="1" applyFill="1" applyBorder="1" applyAlignment="1" applyProtection="1">
      <alignment horizontal="center" vertical="top" wrapText="1"/>
      <protection hidden="1"/>
    </xf>
    <xf numFmtId="0" fontId="17" fillId="0" borderId="0" xfId="0" applyFont="1" applyAlignment="1">
      <alignment vertical="center"/>
    </xf>
    <xf numFmtId="1" fontId="2" fillId="0" borderId="0" xfId="52" applyNumberFormat="1" applyFont="1" applyFill="1" applyBorder="1" applyAlignment="1" applyProtection="1">
      <alignment horizontal="center" vertical="top" wrapText="1"/>
      <protection hidden="1"/>
    </xf>
    <xf numFmtId="0" fontId="15" fillId="0" borderId="0" xfId="52" applyFont="1" applyFill="1" applyBorder="1" applyAlignment="1" applyProtection="1">
      <alignment horizontal="center" vertical="center"/>
      <protection hidden="1"/>
    </xf>
    <xf numFmtId="0" fontId="16" fillId="0" borderId="0" xfId="52" applyFont="1" applyFill="1" applyBorder="1" applyAlignment="1" applyProtection="1">
      <alignment horizontal="right" vertical="center"/>
      <protection hidden="1"/>
    </xf>
    <xf numFmtId="1" fontId="6" fillId="0" borderId="0" xfId="52" applyNumberFormat="1" applyFont="1" applyFill="1" applyBorder="1" applyAlignment="1" applyProtection="1">
      <alignment horizontal="right" vertical="top" wrapText="1"/>
      <protection hidden="1"/>
    </xf>
    <xf numFmtId="1" fontId="6" fillId="0" borderId="0" xfId="52" applyNumberFormat="1" applyFont="1" applyFill="1" applyBorder="1" applyAlignment="1" applyProtection="1">
      <alignment vertical="top" wrapText="1"/>
      <protection hidden="1"/>
    </xf>
    <xf numFmtId="1" fontId="6" fillId="0" borderId="0" xfId="52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5" fillId="0" borderId="0" xfId="52" applyFont="1" applyFill="1" applyBorder="1" applyAlignment="1" applyProtection="1">
      <alignment horizontal="center" vertical="center" wrapText="1"/>
      <protection hidden="1"/>
    </xf>
    <xf numFmtId="0" fontId="15" fillId="0" borderId="0" xfId="52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 indent="5"/>
      <protection hidden="1"/>
    </xf>
    <xf numFmtId="0" fontId="16" fillId="0" borderId="0" xfId="52" applyFont="1" applyFill="1" applyBorder="1" applyAlignment="1" applyProtection="1">
      <alignment horizontal="center"/>
      <protection hidden="1"/>
    </xf>
    <xf numFmtId="0" fontId="8" fillId="0" borderId="0" xfId="53" applyFont="1" applyBorder="1" applyAlignment="1" applyProtection="1">
      <alignment horizontal="center"/>
      <protection/>
    </xf>
    <xf numFmtId="0" fontId="13" fillId="0" borderId="0" xfId="52" applyFont="1" applyFill="1" applyBorder="1" applyAlignment="1" applyProtection="1">
      <alignment horizontal="left" vertical="center" indent="5"/>
      <protection hidden="1"/>
    </xf>
    <xf numFmtId="1" fontId="6" fillId="0" borderId="0" xfId="52" applyNumberFormat="1" applyFont="1" applyFill="1" applyBorder="1" applyAlignment="1" applyProtection="1">
      <alignment horizontal="center" vertical="top" wrapText="1"/>
      <protection hidden="1"/>
    </xf>
    <xf numFmtId="1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Font="1" applyFill="1" applyBorder="1" applyAlignment="1" applyProtection="1">
      <alignment horizontal="left" vertical="center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9" fillId="0" borderId="11" xfId="52" applyFont="1" applyFill="1" applyBorder="1" applyAlignment="1" applyProtection="1">
      <alignment horizontal="center" vertical="center"/>
      <protection hidden="1"/>
    </xf>
    <xf numFmtId="0" fontId="9" fillId="0" borderId="11" xfId="52" applyFont="1" applyFill="1" applyBorder="1" applyAlignment="1" applyProtection="1">
      <alignment horizontal="center" vertical="center" shrinkToFit="1"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Border="1" applyAlignment="1" applyProtection="1">
      <alignment vertical="center"/>
      <protection hidden="1"/>
    </xf>
    <xf numFmtId="0" fontId="6" fillId="0" borderId="11" xfId="52" applyFont="1" applyFill="1" applyBorder="1" applyAlignment="1" applyProtection="1">
      <alignment horizontal="left" vertical="center" shrinkToFit="1"/>
      <protection hidden="1"/>
    </xf>
    <xf numFmtId="0" fontId="9" fillId="0" borderId="11" xfId="52" applyFont="1" applyFill="1" applyBorder="1" applyAlignment="1" applyProtection="1">
      <alignment horizontal="center" vertical="center" wrapText="1"/>
      <protection hidden="1"/>
    </xf>
    <xf numFmtId="1" fontId="6" fillId="0" borderId="12" xfId="52" applyNumberFormat="1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0</xdr:rowOff>
    </xdr:from>
    <xdr:to>
      <xdr:col>8</xdr:col>
      <xdr:colOff>209550</xdr:colOff>
      <xdr:row>6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543550" y="885825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0</xdr:rowOff>
    </xdr:from>
    <xdr:to>
      <xdr:col>8</xdr:col>
      <xdr:colOff>209550</xdr:colOff>
      <xdr:row>6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534025" y="885825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0</xdr:rowOff>
    </xdr:from>
    <xdr:to>
      <xdr:col>8</xdr:col>
      <xdr:colOff>209550</xdr:colOff>
      <xdr:row>6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572125" y="885825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0</xdr:rowOff>
    </xdr:from>
    <xdr:to>
      <xdr:col>8</xdr:col>
      <xdr:colOff>209550</xdr:colOff>
      <xdr:row>6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543550" y="88582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0</xdr:rowOff>
    </xdr:from>
    <xdr:to>
      <xdr:col>8</xdr:col>
      <xdr:colOff>209550</xdr:colOff>
      <xdr:row>6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543550" y="647700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95250</xdr:rowOff>
    </xdr:from>
    <xdr:to>
      <xdr:col>8</xdr:col>
      <xdr:colOff>200025</xdr:colOff>
      <xdr:row>5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562600" y="6096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9"/>
  <sheetViews>
    <sheetView zoomScalePageLayoutView="0" workbookViewId="0" topLeftCell="A1">
      <selection activeCell="J5" sqref="J5"/>
    </sheetView>
  </sheetViews>
  <sheetFormatPr defaultColWidth="9.00390625" defaultRowHeight="12.75"/>
  <sheetData>
    <row r="1" spans="1:9" ht="18.75" customHeight="1">
      <c r="A1" s="34" t="s">
        <v>68</v>
      </c>
      <c r="B1" s="34"/>
      <c r="C1" s="34"/>
      <c r="D1" s="34"/>
      <c r="E1" s="34"/>
      <c r="F1" s="34"/>
      <c r="G1" s="34"/>
      <c r="H1" s="34"/>
      <c r="I1" s="34"/>
    </row>
    <row r="2" spans="1:9" ht="18.7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8.7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8.75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9" ht="12.75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ht="12.75" customHeight="1">
      <c r="A6" s="34"/>
      <c r="B6" s="34"/>
      <c r="C6" s="34"/>
      <c r="D6" s="34"/>
      <c r="E6" s="34"/>
      <c r="F6" s="34"/>
      <c r="G6" s="34"/>
      <c r="H6" s="34"/>
      <c r="I6" s="34"/>
    </row>
    <row r="7" spans="1:9" ht="12.75" customHeight="1">
      <c r="A7" s="34"/>
      <c r="B7" s="34"/>
      <c r="C7" s="34"/>
      <c r="D7" s="34"/>
      <c r="E7" s="34"/>
      <c r="F7" s="34"/>
      <c r="G7" s="34"/>
      <c r="H7" s="34"/>
      <c r="I7" s="34"/>
    </row>
    <row r="8" spans="1:9" ht="12.75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9" ht="12.7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2.75" customHeight="1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2.75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2.7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2.7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 customHeight="1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2.75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2.7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2.7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2.7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 customHeight="1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2.7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2.7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2.75" customHeight="1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8.75" customHeight="1">
      <c r="A24" s="37" t="s">
        <v>10</v>
      </c>
      <c r="B24" s="37"/>
      <c r="C24" s="37"/>
      <c r="D24" s="37"/>
      <c r="E24" s="37"/>
      <c r="F24" s="37"/>
      <c r="G24" s="37"/>
      <c r="H24" s="37"/>
      <c r="I24" s="37"/>
    </row>
    <row r="25" spans="1:9" ht="12.7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72.75" customHeight="1">
      <c r="A26" s="38" t="s">
        <v>131</v>
      </c>
      <c r="B26" s="39"/>
      <c r="C26" s="39"/>
      <c r="D26" s="39"/>
      <c r="E26" s="39"/>
      <c r="F26" s="39"/>
      <c r="G26" s="39"/>
      <c r="H26" s="39"/>
      <c r="I26" s="39"/>
    </row>
    <row r="27" spans="1:9" ht="12.75" customHeight="1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75" customHeight="1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2.7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2.75" customHeight="1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2.75" customHeight="1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2.75" customHeight="1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2.7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2.75" customHeight="1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2.75" customHeight="1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2.75" customHeight="1">
      <c r="A36" s="27"/>
      <c r="B36" s="27"/>
      <c r="C36" s="27"/>
      <c r="D36" s="27"/>
      <c r="E36" s="27"/>
      <c r="F36" s="27"/>
      <c r="G36" s="27"/>
      <c r="H36" s="27"/>
      <c r="I36" s="27"/>
    </row>
    <row r="48" spans="1:9" ht="12.75">
      <c r="A48" s="35" t="s">
        <v>132</v>
      </c>
      <c r="B48" s="36"/>
      <c r="C48" s="36"/>
      <c r="D48" s="36"/>
      <c r="E48" s="36"/>
      <c r="F48" s="36"/>
      <c r="G48" s="36"/>
      <c r="H48" s="36"/>
      <c r="I48" s="36"/>
    </row>
    <row r="49" spans="1:9" ht="12.75">
      <c r="A49" s="36"/>
      <c r="B49" s="36"/>
      <c r="C49" s="36"/>
      <c r="D49" s="36"/>
      <c r="E49" s="36"/>
      <c r="F49" s="36"/>
      <c r="G49" s="36"/>
      <c r="H49" s="36"/>
      <c r="I49" s="36"/>
    </row>
  </sheetData>
  <sheetProtection/>
  <mergeCells count="6">
    <mergeCell ref="A1:I12"/>
    <mergeCell ref="A48:I49"/>
    <mergeCell ref="A24:I24"/>
    <mergeCell ref="A26:I26"/>
    <mergeCell ref="A27:I27"/>
    <mergeCell ref="A28:I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91"/>
  <sheetViews>
    <sheetView showGridLines="0" showZeros="0" zoomScale="120" zoomScaleNormal="120" zoomScalePageLayoutView="0" workbookViewId="0" topLeftCell="A68">
      <selection activeCell="D80" sqref="D80"/>
    </sheetView>
  </sheetViews>
  <sheetFormatPr defaultColWidth="9.00390625" defaultRowHeight="12.75" customHeight="1"/>
  <cols>
    <col min="1" max="1" width="4.37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7.375" style="22" customWidth="1"/>
    <col min="8" max="8" width="4.00390625" style="8" customWidth="1"/>
    <col min="9" max="9" width="4.125" style="8" customWidth="1"/>
    <col min="10" max="16384" width="9.125" style="4" customWidth="1"/>
  </cols>
  <sheetData>
    <row r="1" spans="1:9" ht="20.25" customHeight="1">
      <c r="A1" s="29"/>
      <c r="B1" s="30"/>
      <c r="C1" s="39" t="s">
        <v>128</v>
      </c>
      <c r="D1" s="39"/>
      <c r="E1" s="39"/>
      <c r="F1" s="39"/>
      <c r="G1" s="39"/>
      <c r="H1" s="39"/>
      <c r="I1" s="39"/>
    </row>
    <row r="2" spans="1:9" ht="20.25" customHeight="1">
      <c r="A2" s="39" t="s">
        <v>129</v>
      </c>
      <c r="B2" s="39"/>
      <c r="C2" s="39"/>
      <c r="D2" s="39"/>
      <c r="E2" s="39"/>
      <c r="F2" s="39"/>
      <c r="G2" s="39"/>
      <c r="H2" s="39"/>
      <c r="I2" s="39"/>
    </row>
    <row r="3" spans="1:9" ht="29.25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</row>
    <row r="4" spans="1:9" ht="18" customHeight="1" hidden="1">
      <c r="A4" s="41" t="s">
        <v>6</v>
      </c>
      <c r="B4" s="41"/>
      <c r="C4" s="41"/>
      <c r="D4" s="41"/>
      <c r="E4" s="41"/>
      <c r="F4" s="41"/>
      <c r="G4" s="41"/>
      <c r="H4" s="41"/>
      <c r="I4" s="23"/>
    </row>
    <row r="5" spans="1:9" ht="18" customHeight="1">
      <c r="A5" s="42" t="s">
        <v>60</v>
      </c>
      <c r="B5" s="42"/>
      <c r="C5" s="42"/>
      <c r="D5" s="42"/>
      <c r="E5" s="42"/>
      <c r="F5" s="42"/>
      <c r="G5" s="42"/>
      <c r="H5" s="42"/>
      <c r="I5" s="42"/>
    </row>
    <row r="6" spans="3:9" ht="17.25" customHeight="1">
      <c r="C6" s="43">
        <v>0</v>
      </c>
      <c r="D6" s="43"/>
      <c r="E6" s="43"/>
      <c r="F6" s="43"/>
      <c r="G6" s="43"/>
      <c r="H6" s="11"/>
      <c r="I6" s="11"/>
    </row>
    <row r="7" spans="1:7" s="1" customFormat="1" ht="13.5" customHeight="1">
      <c r="A7" s="24"/>
      <c r="B7" s="25"/>
      <c r="C7" s="40" t="s">
        <v>130</v>
      </c>
      <c r="D7" s="40"/>
      <c r="E7" s="40"/>
      <c r="F7" s="40"/>
      <c r="G7" s="40"/>
    </row>
    <row r="8" spans="1:9" s="2" customFormat="1" ht="11.25">
      <c r="A8" s="17" t="s">
        <v>9</v>
      </c>
      <c r="B8" s="17" t="s">
        <v>0</v>
      </c>
      <c r="C8" s="17" t="s">
        <v>1</v>
      </c>
      <c r="D8" s="18" t="s">
        <v>2</v>
      </c>
      <c r="E8" s="18" t="s">
        <v>3</v>
      </c>
      <c r="F8" s="18" t="s">
        <v>4</v>
      </c>
      <c r="G8" s="20" t="s">
        <v>7</v>
      </c>
      <c r="H8" s="19" t="s">
        <v>5</v>
      </c>
      <c r="I8" s="19" t="s">
        <v>8</v>
      </c>
    </row>
    <row r="9" spans="1:11" s="3" customFormat="1" ht="12.75" customHeight="1">
      <c r="A9" s="45">
        <v>1</v>
      </c>
      <c r="B9" s="46">
        <v>324</v>
      </c>
      <c r="C9" s="47" t="s">
        <v>405</v>
      </c>
      <c r="D9" s="48">
        <v>1987</v>
      </c>
      <c r="E9" s="49" t="s">
        <v>406</v>
      </c>
      <c r="F9" s="50" t="s">
        <v>16</v>
      </c>
      <c r="G9" s="51" t="s">
        <v>541</v>
      </c>
      <c r="H9" s="49" t="str">
        <f>IF(AND(D9&gt;=1900,D9&lt;=1964),"М50",IF(AND(D9&gt;=1965,D9&lt;=1974),"М40",IF(AND(D9&gt;=1975,D9&lt;=1996),"М18","")))</f>
        <v>М18</v>
      </c>
      <c r="I9" s="49">
        <v>1</v>
      </c>
      <c r="J9" s="52"/>
      <c r="K9" s="52"/>
    </row>
    <row r="10" spans="1:11" s="3" customFormat="1" ht="12.75" customHeight="1">
      <c r="A10" s="45">
        <v>2</v>
      </c>
      <c r="B10" s="46">
        <v>301</v>
      </c>
      <c r="C10" s="47" t="s">
        <v>28</v>
      </c>
      <c r="D10" s="48">
        <v>1975</v>
      </c>
      <c r="E10" s="49" t="s">
        <v>11</v>
      </c>
      <c r="F10" s="50" t="s">
        <v>199</v>
      </c>
      <c r="G10" s="51" t="s">
        <v>542</v>
      </c>
      <c r="H10" s="49" t="str">
        <f>IF(AND(D10&gt;=1900,D10&lt;=1964),"М50",IF(AND(D10&gt;=1965,D10&lt;=1974),"М40",IF(AND(D10&gt;=1975,D10&lt;=1996),"М18","")))</f>
        <v>М18</v>
      </c>
      <c r="I10" s="49">
        <v>2</v>
      </c>
      <c r="J10" s="52"/>
      <c r="K10" s="52"/>
    </row>
    <row r="11" spans="1:11" s="3" customFormat="1" ht="12.75" customHeight="1">
      <c r="A11" s="45">
        <v>3</v>
      </c>
      <c r="B11" s="46">
        <v>289</v>
      </c>
      <c r="C11" s="47" t="s">
        <v>286</v>
      </c>
      <c r="D11" s="48">
        <v>1989</v>
      </c>
      <c r="E11" s="49" t="s">
        <v>12</v>
      </c>
      <c r="F11" s="50" t="s">
        <v>13</v>
      </c>
      <c r="G11" s="51" t="s">
        <v>543</v>
      </c>
      <c r="H11" s="49" t="str">
        <f>IF(AND(D11&gt;=1900,D11&lt;=1964),"М50",IF(AND(D11&gt;=1965,D11&lt;=1974),"М40",IF(AND(D11&gt;=1975,D11&lt;=1996),"М18","")))</f>
        <v>М18</v>
      </c>
      <c r="I11" s="49">
        <v>3</v>
      </c>
      <c r="J11" s="52"/>
      <c r="K11" s="52"/>
    </row>
    <row r="12" spans="1:11" s="3" customFormat="1" ht="12.75" customHeight="1">
      <c r="A12" s="45">
        <v>4</v>
      </c>
      <c r="B12" s="46">
        <v>283</v>
      </c>
      <c r="C12" s="47" t="s">
        <v>93</v>
      </c>
      <c r="D12" s="48">
        <v>1994</v>
      </c>
      <c r="E12" s="49" t="s">
        <v>11</v>
      </c>
      <c r="F12" s="50" t="s">
        <v>193</v>
      </c>
      <c r="G12" s="51" t="s">
        <v>544</v>
      </c>
      <c r="H12" s="49" t="str">
        <f>IF(AND(D12&gt;=1900,D12&lt;=1964),"М50",IF(AND(D12&gt;=1965,D12&lt;=1974),"М40",IF(AND(D12&gt;=1975,D12&lt;=1996),"М18","")))</f>
        <v>М18</v>
      </c>
      <c r="I12" s="49">
        <v>4</v>
      </c>
      <c r="J12" s="52"/>
      <c r="K12" s="52"/>
    </row>
    <row r="13" spans="1:11" s="3" customFormat="1" ht="12.75" customHeight="1">
      <c r="A13" s="45">
        <v>5</v>
      </c>
      <c r="B13" s="46">
        <v>240</v>
      </c>
      <c r="C13" s="47" t="s">
        <v>160</v>
      </c>
      <c r="D13" s="48">
        <v>1979</v>
      </c>
      <c r="E13" s="49" t="s">
        <v>12</v>
      </c>
      <c r="F13" s="50" t="s">
        <v>13</v>
      </c>
      <c r="G13" s="51" t="s">
        <v>545</v>
      </c>
      <c r="H13" s="49" t="str">
        <f>IF(AND(D13&gt;=1900,D13&lt;=1964),"М50",IF(AND(D13&gt;=1965,D13&lt;=1974),"М40",IF(AND(D13&gt;=1975,D13&lt;=1996),"М18","")))</f>
        <v>М18</v>
      </c>
      <c r="I13" s="49">
        <v>5</v>
      </c>
      <c r="J13" s="52"/>
      <c r="K13" s="52"/>
    </row>
    <row r="14" spans="1:11" s="3" customFormat="1" ht="12.75" customHeight="1">
      <c r="A14" s="45">
        <v>6</v>
      </c>
      <c r="B14" s="46">
        <v>277</v>
      </c>
      <c r="C14" s="47" t="s">
        <v>96</v>
      </c>
      <c r="D14" s="48">
        <v>1988</v>
      </c>
      <c r="E14" s="49" t="s">
        <v>11</v>
      </c>
      <c r="F14" s="50" t="s">
        <v>18</v>
      </c>
      <c r="G14" s="51" t="s">
        <v>546</v>
      </c>
      <c r="H14" s="49" t="str">
        <f>IF(AND(D14&gt;=1900,D14&lt;=1964),"М50",IF(AND(D14&gt;=1965,D14&lt;=1974),"М40",IF(AND(D14&gt;=1975,D14&lt;=1996),"М18","")))</f>
        <v>М18</v>
      </c>
      <c r="I14" s="49">
        <v>6</v>
      </c>
      <c r="J14" s="52"/>
      <c r="K14" s="52"/>
    </row>
    <row r="15" spans="1:11" s="3" customFormat="1" ht="12.75" customHeight="1">
      <c r="A15" s="45">
        <v>7</v>
      </c>
      <c r="B15" s="46">
        <v>273</v>
      </c>
      <c r="C15" s="47" t="s">
        <v>228</v>
      </c>
      <c r="D15" s="48">
        <v>1984</v>
      </c>
      <c r="E15" s="49" t="s">
        <v>30</v>
      </c>
      <c r="F15" s="50" t="s">
        <v>62</v>
      </c>
      <c r="G15" s="51" t="s">
        <v>547</v>
      </c>
      <c r="H15" s="49" t="str">
        <f>IF(AND(D15&gt;=1900,D15&lt;=1964),"М50",IF(AND(D15&gt;=1965,D15&lt;=1974),"М40",IF(AND(D15&gt;=1975,D15&lt;=1996),"М18","")))</f>
        <v>М18</v>
      </c>
      <c r="I15" s="49">
        <v>7</v>
      </c>
      <c r="J15" s="52"/>
      <c r="K15" s="52"/>
    </row>
    <row r="16" spans="1:11" s="3" customFormat="1" ht="12.75" customHeight="1">
      <c r="A16" s="45">
        <v>8</v>
      </c>
      <c r="B16" s="46">
        <v>255</v>
      </c>
      <c r="C16" s="47" t="s">
        <v>195</v>
      </c>
      <c r="D16" s="48">
        <v>1988</v>
      </c>
      <c r="E16" s="49" t="s">
        <v>11</v>
      </c>
      <c r="F16" s="50"/>
      <c r="G16" s="51" t="s">
        <v>550</v>
      </c>
      <c r="H16" s="49" t="str">
        <f>IF(AND(D16&gt;=1900,D16&lt;=1964),"М50",IF(AND(D16&gt;=1965,D16&lt;=1974),"М40",IF(AND(D16&gt;=1975,D16&lt;=1996),"М18","")))</f>
        <v>М18</v>
      </c>
      <c r="I16" s="49">
        <v>8</v>
      </c>
      <c r="J16" s="52"/>
      <c r="K16" s="52"/>
    </row>
    <row r="17" spans="1:11" s="3" customFormat="1" ht="12.75" customHeight="1">
      <c r="A17" s="45">
        <v>9</v>
      </c>
      <c r="B17" s="46">
        <v>311</v>
      </c>
      <c r="C17" s="47" t="s">
        <v>23</v>
      </c>
      <c r="D17" s="48">
        <v>1986</v>
      </c>
      <c r="E17" s="49" t="s">
        <v>11</v>
      </c>
      <c r="F17" s="50" t="s">
        <v>62</v>
      </c>
      <c r="G17" s="51" t="s">
        <v>551</v>
      </c>
      <c r="H17" s="49" t="str">
        <f>IF(AND(D17&gt;=1900,D17&lt;=1964),"М50",IF(AND(D17&gt;=1965,D17&lt;=1974),"М40",IF(AND(D17&gt;=1975,D17&lt;=1996),"М18","")))</f>
        <v>М18</v>
      </c>
      <c r="I17" s="49">
        <v>9</v>
      </c>
      <c r="J17" s="52"/>
      <c r="K17" s="52"/>
    </row>
    <row r="18" spans="1:11" s="3" customFormat="1" ht="12.75" customHeight="1">
      <c r="A18" s="45">
        <v>10</v>
      </c>
      <c r="B18" s="46">
        <v>302</v>
      </c>
      <c r="C18" s="47" t="s">
        <v>296</v>
      </c>
      <c r="D18" s="48">
        <v>1988</v>
      </c>
      <c r="E18" s="49" t="s">
        <v>11</v>
      </c>
      <c r="F18" s="50" t="s">
        <v>199</v>
      </c>
      <c r="G18" s="51" t="s">
        <v>552</v>
      </c>
      <c r="H18" s="49" t="str">
        <f>IF(AND(D18&gt;=1900,D18&lt;=1964),"М50",IF(AND(D18&gt;=1965,D18&lt;=1974),"М40",IF(AND(D18&gt;=1975,D18&lt;=1996),"М18","")))</f>
        <v>М18</v>
      </c>
      <c r="I18" s="49">
        <v>10</v>
      </c>
      <c r="J18" s="52"/>
      <c r="K18" s="52"/>
    </row>
    <row r="19" spans="1:11" s="3" customFormat="1" ht="12.75" customHeight="1">
      <c r="A19" s="45">
        <v>11</v>
      </c>
      <c r="B19" s="46">
        <v>236</v>
      </c>
      <c r="C19" s="47" t="s">
        <v>157</v>
      </c>
      <c r="D19" s="48">
        <v>1974</v>
      </c>
      <c r="E19" s="49" t="s">
        <v>84</v>
      </c>
      <c r="F19" s="50" t="s">
        <v>82</v>
      </c>
      <c r="G19" s="51" t="s">
        <v>553</v>
      </c>
      <c r="H19" s="49" t="str">
        <f>IF(AND(D19&gt;=1900,D19&lt;=1964),"М50",IF(AND(D19&gt;=1965,D19&lt;=1974),"М40",IF(AND(D19&gt;=1975,D19&lt;=1996),"М18","")))</f>
        <v>М40</v>
      </c>
      <c r="I19" s="49">
        <v>1</v>
      </c>
      <c r="J19" s="52"/>
      <c r="K19" s="52"/>
    </row>
    <row r="20" spans="1:11" s="3" customFormat="1" ht="12.75" customHeight="1">
      <c r="A20" s="45">
        <v>12</v>
      </c>
      <c r="B20" s="46">
        <v>286</v>
      </c>
      <c r="C20" s="47" t="s">
        <v>246</v>
      </c>
      <c r="D20" s="48">
        <v>1992</v>
      </c>
      <c r="E20" s="49" t="s">
        <v>11</v>
      </c>
      <c r="F20" s="50" t="s">
        <v>15</v>
      </c>
      <c r="G20" s="51" t="s">
        <v>554</v>
      </c>
      <c r="H20" s="49" t="str">
        <f>IF(AND(D20&gt;=1900,D20&lt;=1964),"М50",IF(AND(D20&gt;=1965,D20&lt;=1974),"М40",IF(AND(D20&gt;=1975,D20&lt;=1996),"М18","")))</f>
        <v>М18</v>
      </c>
      <c r="I20" s="49">
        <v>11</v>
      </c>
      <c r="J20" s="52"/>
      <c r="K20" s="52"/>
    </row>
    <row r="21" spans="1:11" s="3" customFormat="1" ht="12.75" customHeight="1">
      <c r="A21" s="45">
        <v>13</v>
      </c>
      <c r="B21" s="46">
        <v>292</v>
      </c>
      <c r="C21" s="47" t="s">
        <v>288</v>
      </c>
      <c r="D21" s="48">
        <v>1997</v>
      </c>
      <c r="E21" s="49" t="s">
        <v>11</v>
      </c>
      <c r="F21" s="50" t="s">
        <v>289</v>
      </c>
      <c r="G21" s="51" t="s">
        <v>555</v>
      </c>
      <c r="H21" s="49">
        <f>IF(AND(D21&gt;=1900,D21&lt;=1964),"М50",IF(AND(D21&gt;=1965,D21&lt;=1974),"М40",IF(AND(D21&gt;=1975,D21&lt;=1996),"М18","")))</f>
      </c>
      <c r="I21" s="49"/>
      <c r="J21" s="52"/>
      <c r="K21" s="52"/>
    </row>
    <row r="22" spans="1:11" s="3" customFormat="1" ht="12.75" customHeight="1">
      <c r="A22" s="45">
        <v>14</v>
      </c>
      <c r="B22" s="46">
        <v>259</v>
      </c>
      <c r="C22" s="47" t="s">
        <v>17</v>
      </c>
      <c r="D22" s="48">
        <v>1984</v>
      </c>
      <c r="E22" s="49" t="s">
        <v>11</v>
      </c>
      <c r="F22" s="50"/>
      <c r="G22" s="51" t="s">
        <v>556</v>
      </c>
      <c r="H22" s="49" t="str">
        <f>IF(AND(D22&gt;=1900,D22&lt;=1964),"М50",IF(AND(D22&gt;=1965,D22&lt;=1974),"М40",IF(AND(D22&gt;=1975,D22&lt;=1996),"М18","")))</f>
        <v>М18</v>
      </c>
      <c r="I22" s="49">
        <v>12</v>
      </c>
      <c r="J22" s="52"/>
      <c r="K22" s="52"/>
    </row>
    <row r="23" spans="1:11" s="3" customFormat="1" ht="12.75" customHeight="1">
      <c r="A23" s="45">
        <v>15</v>
      </c>
      <c r="B23" s="46">
        <v>266</v>
      </c>
      <c r="C23" s="47" t="s">
        <v>160</v>
      </c>
      <c r="D23" s="48">
        <v>1988</v>
      </c>
      <c r="E23" s="49" t="s">
        <v>11</v>
      </c>
      <c r="F23" s="50" t="s">
        <v>103</v>
      </c>
      <c r="G23" s="51" t="s">
        <v>557</v>
      </c>
      <c r="H23" s="49" t="str">
        <f>IF(AND(D23&gt;=1900,D23&lt;=1964),"М50",IF(AND(D23&gt;=1965,D23&lt;=1974),"М40",IF(AND(D23&gt;=1975,D23&lt;=1996),"М18","")))</f>
        <v>М18</v>
      </c>
      <c r="I23" s="49">
        <v>13</v>
      </c>
      <c r="J23" s="52"/>
      <c r="K23" s="52"/>
    </row>
    <row r="24" spans="1:11" s="3" customFormat="1" ht="12.75" customHeight="1">
      <c r="A24" s="45">
        <v>16</v>
      </c>
      <c r="B24" s="46">
        <v>275</v>
      </c>
      <c r="C24" s="47" t="s">
        <v>81</v>
      </c>
      <c r="D24" s="48">
        <v>1956</v>
      </c>
      <c r="E24" s="49" t="s">
        <v>11</v>
      </c>
      <c r="F24" s="50" t="s">
        <v>27</v>
      </c>
      <c r="G24" s="51" t="s">
        <v>560</v>
      </c>
      <c r="H24" s="49" t="str">
        <f>IF(AND(D24&gt;=1900,D24&lt;=1964),"М50",IF(AND(D24&gt;=1965,D24&lt;=1974),"М40",IF(AND(D24&gt;=1975,D24&lt;=1996),"М18","")))</f>
        <v>М50</v>
      </c>
      <c r="I24" s="49">
        <v>1</v>
      </c>
      <c r="J24" s="52"/>
      <c r="K24" s="52"/>
    </row>
    <row r="25" spans="1:11" s="3" customFormat="1" ht="12.75" customHeight="1">
      <c r="A25" s="45">
        <v>17</v>
      </c>
      <c r="B25" s="46">
        <v>314</v>
      </c>
      <c r="C25" s="47" t="s">
        <v>311</v>
      </c>
      <c r="D25" s="48">
        <v>1996</v>
      </c>
      <c r="E25" s="49" t="s">
        <v>30</v>
      </c>
      <c r="F25" s="50" t="s">
        <v>136</v>
      </c>
      <c r="G25" s="51" t="s">
        <v>562</v>
      </c>
      <c r="H25" s="49" t="str">
        <f>IF(AND(D25&gt;=1900,D25&lt;=1964),"М50",IF(AND(D25&gt;=1965,D25&lt;=1974),"М40",IF(AND(D25&gt;=1975,D25&lt;=1996),"М18","")))</f>
        <v>М18</v>
      </c>
      <c r="I25" s="49">
        <v>14</v>
      </c>
      <c r="J25" s="52"/>
      <c r="K25" s="52"/>
    </row>
    <row r="26" spans="1:11" s="3" customFormat="1" ht="12.75" customHeight="1">
      <c r="A26" s="45">
        <v>18</v>
      </c>
      <c r="B26" s="46">
        <v>229</v>
      </c>
      <c r="C26" s="47" t="s">
        <v>33</v>
      </c>
      <c r="D26" s="48">
        <v>1988</v>
      </c>
      <c r="E26" s="49" t="s">
        <v>30</v>
      </c>
      <c r="F26" s="50" t="s">
        <v>34</v>
      </c>
      <c r="G26" s="51" t="s">
        <v>563</v>
      </c>
      <c r="H26" s="49" t="str">
        <f>IF(AND(D26&gt;=1900,D26&lt;=1964),"М50",IF(AND(D26&gt;=1965,D26&lt;=1974),"М40",IF(AND(D26&gt;=1975,D26&lt;=1996),"М18","")))</f>
        <v>М18</v>
      </c>
      <c r="I26" s="49">
        <v>15</v>
      </c>
      <c r="J26" s="52"/>
      <c r="K26" s="52"/>
    </row>
    <row r="27" spans="1:11" s="3" customFormat="1" ht="12.75" customHeight="1">
      <c r="A27" s="45">
        <v>19</v>
      </c>
      <c r="B27" s="46">
        <v>230</v>
      </c>
      <c r="C27" s="47" t="s">
        <v>154</v>
      </c>
      <c r="D27" s="48">
        <v>1988</v>
      </c>
      <c r="E27" s="49" t="s">
        <v>30</v>
      </c>
      <c r="F27" s="50" t="s">
        <v>34</v>
      </c>
      <c r="G27" s="51" t="s">
        <v>564</v>
      </c>
      <c r="H27" s="49" t="str">
        <f>IF(AND(D27&gt;=1900,D27&lt;=1964),"М50",IF(AND(D27&gt;=1965,D27&lt;=1974),"М40",IF(AND(D27&gt;=1975,D27&lt;=1996),"М18","")))</f>
        <v>М18</v>
      </c>
      <c r="I27" s="49">
        <v>16</v>
      </c>
      <c r="J27" s="52"/>
      <c r="K27" s="52"/>
    </row>
    <row r="28" spans="1:11" s="3" customFormat="1" ht="12.75" customHeight="1">
      <c r="A28" s="45">
        <v>20</v>
      </c>
      <c r="B28" s="46">
        <v>319</v>
      </c>
      <c r="C28" s="47" t="s">
        <v>401</v>
      </c>
      <c r="D28" s="48">
        <v>1986</v>
      </c>
      <c r="E28" s="49" t="s">
        <v>61</v>
      </c>
      <c r="F28" s="50" t="s">
        <v>61</v>
      </c>
      <c r="G28" s="51" t="s">
        <v>565</v>
      </c>
      <c r="H28" s="49" t="str">
        <f>IF(AND(D28&gt;=1900,D28&lt;=1964),"М50",IF(AND(D28&gt;=1965,D28&lt;=1974),"М40",IF(AND(D28&gt;=1975,D28&lt;=1996),"М18","")))</f>
        <v>М18</v>
      </c>
      <c r="I28" s="49">
        <v>17</v>
      </c>
      <c r="J28" s="52"/>
      <c r="K28" s="52"/>
    </row>
    <row r="29" spans="1:11" s="3" customFormat="1" ht="12.75" customHeight="1">
      <c r="A29" s="45">
        <v>21</v>
      </c>
      <c r="B29" s="46">
        <v>298</v>
      </c>
      <c r="C29" s="47" t="s">
        <v>25</v>
      </c>
      <c r="D29" s="48">
        <v>1980</v>
      </c>
      <c r="E29" s="49" t="s">
        <v>26</v>
      </c>
      <c r="F29" s="50" t="s">
        <v>27</v>
      </c>
      <c r="G29" s="51" t="s">
        <v>566</v>
      </c>
      <c r="H29" s="49" t="str">
        <f>IF(AND(D29&gt;=1900,D29&lt;=1964),"М50",IF(AND(D29&gt;=1965,D29&lt;=1974),"М40",IF(AND(D29&gt;=1975,D29&lt;=1996),"М18","")))</f>
        <v>М18</v>
      </c>
      <c r="I29" s="49">
        <v>18</v>
      </c>
      <c r="J29" s="52"/>
      <c r="K29" s="52"/>
    </row>
    <row r="30" spans="1:11" s="3" customFormat="1" ht="12.75" customHeight="1">
      <c r="A30" s="45">
        <v>22</v>
      </c>
      <c r="B30" s="46">
        <v>260</v>
      </c>
      <c r="C30" s="47" t="s">
        <v>221</v>
      </c>
      <c r="D30" s="48">
        <v>1978</v>
      </c>
      <c r="E30" s="49" t="s">
        <v>11</v>
      </c>
      <c r="F30" s="50" t="s">
        <v>222</v>
      </c>
      <c r="G30" s="51" t="s">
        <v>567</v>
      </c>
      <c r="H30" s="49" t="str">
        <f>IF(AND(D30&gt;=1900,D30&lt;=1964),"М50",IF(AND(D30&gt;=1965,D30&lt;=1974),"М40",IF(AND(D30&gt;=1975,D30&lt;=1996),"М18","")))</f>
        <v>М18</v>
      </c>
      <c r="I30" s="49">
        <v>19</v>
      </c>
      <c r="J30" s="52"/>
      <c r="K30" s="52"/>
    </row>
    <row r="31" spans="1:11" s="3" customFormat="1" ht="12.75" customHeight="1">
      <c r="A31" s="45">
        <v>23</v>
      </c>
      <c r="B31" s="46">
        <v>265</v>
      </c>
      <c r="C31" s="47" t="s">
        <v>97</v>
      </c>
      <c r="D31" s="48">
        <v>1977</v>
      </c>
      <c r="E31" s="49" t="s">
        <v>11</v>
      </c>
      <c r="F31" s="50" t="s">
        <v>27</v>
      </c>
      <c r="G31" s="51" t="s">
        <v>568</v>
      </c>
      <c r="H31" s="49" t="str">
        <f>IF(AND(D31&gt;=1900,D31&lt;=1964),"М50",IF(AND(D31&gt;=1965,D31&lt;=1974),"М40",IF(AND(D31&gt;=1975,D31&lt;=1996),"М18","")))</f>
        <v>М18</v>
      </c>
      <c r="I31" s="49">
        <v>20</v>
      </c>
      <c r="J31" s="52"/>
      <c r="K31" s="52"/>
    </row>
    <row r="32" spans="1:11" s="3" customFormat="1" ht="12.75" customHeight="1">
      <c r="A32" s="45">
        <v>24</v>
      </c>
      <c r="B32" s="46">
        <v>237</v>
      </c>
      <c r="C32" s="47" t="s">
        <v>158</v>
      </c>
      <c r="D32" s="48">
        <v>1995</v>
      </c>
      <c r="E32" s="49" t="s">
        <v>84</v>
      </c>
      <c r="F32" s="50" t="s">
        <v>82</v>
      </c>
      <c r="G32" s="51" t="s">
        <v>569</v>
      </c>
      <c r="H32" s="49" t="str">
        <f>IF(AND(D32&gt;=1900,D32&lt;=1964),"М50",IF(AND(D32&gt;=1965,D32&lt;=1974),"М40",IF(AND(D32&gt;=1975,D32&lt;=1996),"М18","")))</f>
        <v>М18</v>
      </c>
      <c r="I32" s="49">
        <v>21</v>
      </c>
      <c r="J32" s="52"/>
      <c r="K32" s="52"/>
    </row>
    <row r="33" spans="1:11" s="3" customFormat="1" ht="12.75" customHeight="1">
      <c r="A33" s="45">
        <v>25</v>
      </c>
      <c r="B33" s="46">
        <v>313</v>
      </c>
      <c r="C33" s="47" t="s">
        <v>310</v>
      </c>
      <c r="D33" s="48">
        <v>1996</v>
      </c>
      <c r="E33" s="49" t="s">
        <v>30</v>
      </c>
      <c r="F33" s="50" t="s">
        <v>136</v>
      </c>
      <c r="G33" s="51" t="s">
        <v>570</v>
      </c>
      <c r="H33" s="49" t="str">
        <f>IF(AND(D33&gt;=1900,D33&lt;=1964),"М50",IF(AND(D33&gt;=1965,D33&lt;=1974),"М40",IF(AND(D33&gt;=1975,D33&lt;=1996),"М18","")))</f>
        <v>М18</v>
      </c>
      <c r="I33" s="49">
        <v>22</v>
      </c>
      <c r="J33" s="52"/>
      <c r="K33" s="52"/>
    </row>
    <row r="34" spans="1:11" s="3" customFormat="1" ht="12.75" customHeight="1">
      <c r="A34" s="45">
        <v>26</v>
      </c>
      <c r="B34" s="46">
        <v>309</v>
      </c>
      <c r="C34" s="47" t="s">
        <v>79</v>
      </c>
      <c r="D34" s="48">
        <v>1963</v>
      </c>
      <c r="E34" s="49" t="s">
        <v>11</v>
      </c>
      <c r="F34" s="50"/>
      <c r="G34" s="51" t="s">
        <v>572</v>
      </c>
      <c r="H34" s="49" t="str">
        <f>IF(AND(D34&gt;=1900,D34&lt;=1964),"М50",IF(AND(D34&gt;=1965,D34&lt;=1974),"М40",IF(AND(D34&gt;=1975,D34&lt;=1996),"М18","")))</f>
        <v>М50</v>
      </c>
      <c r="I34" s="49">
        <v>2</v>
      </c>
      <c r="J34" s="52"/>
      <c r="K34" s="52"/>
    </row>
    <row r="35" spans="1:11" s="3" customFormat="1" ht="12.75" customHeight="1">
      <c r="A35" s="45">
        <v>27</v>
      </c>
      <c r="B35" s="46">
        <v>242</v>
      </c>
      <c r="C35" s="47" t="s">
        <v>179</v>
      </c>
      <c r="D35" s="48">
        <v>1988</v>
      </c>
      <c r="E35" s="49" t="s">
        <v>180</v>
      </c>
      <c r="F35" s="50"/>
      <c r="G35" s="51" t="s">
        <v>573</v>
      </c>
      <c r="H35" s="49" t="str">
        <f>IF(AND(D35&gt;=1900,D35&lt;=1964),"М50",IF(AND(D35&gt;=1965,D35&lt;=1974),"М40",IF(AND(D35&gt;=1975,D35&lt;=1996),"М18","")))</f>
        <v>М18</v>
      </c>
      <c r="I35" s="49">
        <v>23</v>
      </c>
      <c r="J35" s="52"/>
      <c r="K35" s="52"/>
    </row>
    <row r="36" spans="1:11" s="3" customFormat="1" ht="12.75" customHeight="1">
      <c r="A36" s="45">
        <v>28</v>
      </c>
      <c r="B36" s="46">
        <v>253</v>
      </c>
      <c r="C36" s="47" t="s">
        <v>190</v>
      </c>
      <c r="D36" s="48">
        <v>1981</v>
      </c>
      <c r="E36" s="49" t="s">
        <v>11</v>
      </c>
      <c r="F36" s="50" t="s">
        <v>191</v>
      </c>
      <c r="G36" s="51" t="s">
        <v>573</v>
      </c>
      <c r="H36" s="49" t="str">
        <f>IF(AND(D36&gt;=1900,D36&lt;=1964),"М50",IF(AND(D36&gt;=1965,D36&lt;=1974),"М40",IF(AND(D36&gt;=1975,D36&lt;=1996),"М18","")))</f>
        <v>М18</v>
      </c>
      <c r="I36" s="49">
        <v>24</v>
      </c>
      <c r="J36" s="52"/>
      <c r="K36" s="52"/>
    </row>
    <row r="37" spans="1:11" s="3" customFormat="1" ht="12.75" customHeight="1">
      <c r="A37" s="45">
        <v>29</v>
      </c>
      <c r="B37" s="46">
        <v>246</v>
      </c>
      <c r="C37" s="47" t="s">
        <v>184</v>
      </c>
      <c r="D37" s="48">
        <v>1963</v>
      </c>
      <c r="E37" s="49" t="s">
        <v>11</v>
      </c>
      <c r="F37" s="50" t="s">
        <v>27</v>
      </c>
      <c r="G37" s="51" t="s">
        <v>574</v>
      </c>
      <c r="H37" s="49" t="str">
        <f>IF(AND(D37&gt;=1900,D37&lt;=1964),"М50",IF(AND(D37&gt;=1965,D37&lt;=1974),"М40",IF(AND(D37&gt;=1975,D37&lt;=1996),"М18","")))</f>
        <v>М50</v>
      </c>
      <c r="I37" s="49">
        <v>3</v>
      </c>
      <c r="J37" s="52"/>
      <c r="K37" s="52"/>
    </row>
    <row r="38" spans="1:11" s="3" customFormat="1" ht="12.75" customHeight="1">
      <c r="A38" s="45">
        <v>30</v>
      </c>
      <c r="B38" s="46">
        <v>285</v>
      </c>
      <c r="C38" s="47" t="s">
        <v>245</v>
      </c>
      <c r="D38" s="48">
        <v>1974</v>
      </c>
      <c r="E38" s="49" t="s">
        <v>11</v>
      </c>
      <c r="F38" s="50" t="s">
        <v>16</v>
      </c>
      <c r="G38" s="51" t="s">
        <v>123</v>
      </c>
      <c r="H38" s="49" t="str">
        <f>IF(AND(D38&gt;=1900,D38&lt;=1964),"М50",IF(AND(D38&gt;=1965,D38&lt;=1974),"М40",IF(AND(D38&gt;=1975,D38&lt;=1996),"М18","")))</f>
        <v>М40</v>
      </c>
      <c r="I38" s="49">
        <v>2</v>
      </c>
      <c r="J38" s="52"/>
      <c r="K38" s="52"/>
    </row>
    <row r="39" spans="1:11" s="3" customFormat="1" ht="12.75" customHeight="1">
      <c r="A39" s="45">
        <v>31</v>
      </c>
      <c r="B39" s="46">
        <v>290</v>
      </c>
      <c r="C39" s="47" t="s">
        <v>287</v>
      </c>
      <c r="D39" s="48">
        <v>1988</v>
      </c>
      <c r="E39" s="49" t="s">
        <v>11</v>
      </c>
      <c r="F39" s="50"/>
      <c r="G39" s="51" t="s">
        <v>576</v>
      </c>
      <c r="H39" s="49" t="str">
        <f>IF(AND(D39&gt;=1900,D39&lt;=1964),"М50",IF(AND(D39&gt;=1965,D39&lt;=1974),"М40",IF(AND(D39&gt;=1975,D39&lt;=1996),"М18","")))</f>
        <v>М18</v>
      </c>
      <c r="I39" s="49">
        <v>25</v>
      </c>
      <c r="J39" s="52"/>
      <c r="K39" s="52"/>
    </row>
    <row r="40" spans="1:11" s="3" customFormat="1" ht="12.75" customHeight="1">
      <c r="A40" s="45">
        <v>32</v>
      </c>
      <c r="B40" s="46">
        <v>280</v>
      </c>
      <c r="C40" s="47" t="s">
        <v>243</v>
      </c>
      <c r="D40" s="48">
        <v>1983</v>
      </c>
      <c r="E40" s="49" t="s">
        <v>11</v>
      </c>
      <c r="F40" s="50" t="s">
        <v>244</v>
      </c>
      <c r="G40" s="51" t="s">
        <v>577</v>
      </c>
      <c r="H40" s="49" t="str">
        <f>IF(AND(D40&gt;=1900,D40&lt;=1964),"М50",IF(AND(D40&gt;=1965,D40&lt;=1974),"М40",IF(AND(D40&gt;=1975,D40&lt;=1996),"М18","")))</f>
        <v>М18</v>
      </c>
      <c r="I40" s="49">
        <v>26</v>
      </c>
      <c r="J40" s="52"/>
      <c r="K40" s="52"/>
    </row>
    <row r="41" spans="1:11" s="3" customFormat="1" ht="12.75" customHeight="1">
      <c r="A41" s="45">
        <v>33</v>
      </c>
      <c r="B41" s="46">
        <v>276</v>
      </c>
      <c r="C41" s="47" t="s">
        <v>240</v>
      </c>
      <c r="D41" s="48">
        <v>1993</v>
      </c>
      <c r="E41" s="49" t="s">
        <v>11</v>
      </c>
      <c r="F41" s="50" t="s">
        <v>241</v>
      </c>
      <c r="G41" s="51" t="s">
        <v>579</v>
      </c>
      <c r="H41" s="49" t="str">
        <f>IF(AND(D41&gt;=1900,D41&lt;=1964),"М50",IF(AND(D41&gt;=1965,D41&lt;=1974),"М40",IF(AND(D41&gt;=1975,D41&lt;=1996),"М18","")))</f>
        <v>М18</v>
      </c>
      <c r="I41" s="49">
        <v>27</v>
      </c>
      <c r="J41" s="52"/>
      <c r="K41" s="52"/>
    </row>
    <row r="42" spans="1:11" s="3" customFormat="1" ht="12.75" customHeight="1">
      <c r="A42" s="45">
        <v>34</v>
      </c>
      <c r="B42" s="46">
        <v>272</v>
      </c>
      <c r="C42" s="47" t="s">
        <v>227</v>
      </c>
      <c r="D42" s="48">
        <v>1989</v>
      </c>
      <c r="E42" s="49" t="s">
        <v>11</v>
      </c>
      <c r="F42" s="50"/>
      <c r="G42" s="51" t="s">
        <v>580</v>
      </c>
      <c r="H42" s="49" t="str">
        <f>IF(AND(D42&gt;=1900,D42&lt;=1964),"М50",IF(AND(D42&gt;=1965,D42&lt;=1974),"М40",IF(AND(D42&gt;=1975,D42&lt;=1996),"М18","")))</f>
        <v>М18</v>
      </c>
      <c r="I42" s="49">
        <v>28</v>
      </c>
      <c r="J42" s="52"/>
      <c r="K42" s="52"/>
    </row>
    <row r="43" spans="1:11" s="3" customFormat="1" ht="12.75" customHeight="1">
      <c r="A43" s="45">
        <v>35</v>
      </c>
      <c r="B43" s="46">
        <v>321</v>
      </c>
      <c r="C43" s="47" t="s">
        <v>402</v>
      </c>
      <c r="D43" s="48">
        <v>1972</v>
      </c>
      <c r="E43" s="49" t="s">
        <v>11</v>
      </c>
      <c r="F43" s="50" t="s">
        <v>403</v>
      </c>
      <c r="G43" s="51" t="s">
        <v>581</v>
      </c>
      <c r="H43" s="49" t="str">
        <f>IF(AND(D43&gt;=1900,D43&lt;=1964),"М50",IF(AND(D43&gt;=1965,D43&lt;=1974),"М40",IF(AND(D43&gt;=1975,D43&lt;=1996),"М18","")))</f>
        <v>М40</v>
      </c>
      <c r="I43" s="49">
        <v>3</v>
      </c>
      <c r="J43" s="52"/>
      <c r="K43" s="52"/>
    </row>
    <row r="44" spans="1:11" s="3" customFormat="1" ht="12.75" customHeight="1">
      <c r="A44" s="45">
        <v>36</v>
      </c>
      <c r="B44" s="46">
        <v>310</v>
      </c>
      <c r="C44" s="47" t="s">
        <v>307</v>
      </c>
      <c r="D44" s="48">
        <v>1955</v>
      </c>
      <c r="E44" s="49" t="s">
        <v>11</v>
      </c>
      <c r="F44" s="50" t="s">
        <v>18</v>
      </c>
      <c r="G44" s="51" t="s">
        <v>582</v>
      </c>
      <c r="H44" s="49" t="str">
        <f>IF(AND(D44&gt;=1900,D44&lt;=1964),"М50",IF(AND(D44&gt;=1965,D44&lt;=1974),"М40",IF(AND(D44&gt;=1975,D44&lt;=1996),"М18","")))</f>
        <v>М50</v>
      </c>
      <c r="I44" s="49">
        <v>4</v>
      </c>
      <c r="J44" s="52"/>
      <c r="K44" s="52"/>
    </row>
    <row r="45" spans="1:11" s="3" customFormat="1" ht="12.75" customHeight="1">
      <c r="A45" s="45">
        <v>37</v>
      </c>
      <c r="B45" s="46">
        <v>232</v>
      </c>
      <c r="C45" s="47" t="s">
        <v>155</v>
      </c>
      <c r="D45" s="48">
        <v>1993</v>
      </c>
      <c r="E45" s="49" t="s">
        <v>11</v>
      </c>
      <c r="F45" s="50" t="s">
        <v>18</v>
      </c>
      <c r="G45" s="51" t="s">
        <v>583</v>
      </c>
      <c r="H45" s="49" t="str">
        <f>IF(AND(D45&gt;=1900,D45&lt;=1964),"М50",IF(AND(D45&gt;=1965,D45&lt;=1974),"М40",IF(AND(D45&gt;=1975,D45&lt;=1996),"М18","")))</f>
        <v>М18</v>
      </c>
      <c r="I45" s="49">
        <v>29</v>
      </c>
      <c r="J45" s="52"/>
      <c r="K45" s="52"/>
    </row>
    <row r="46" spans="1:11" s="3" customFormat="1" ht="12.75" customHeight="1">
      <c r="A46" s="45">
        <v>38</v>
      </c>
      <c r="B46" s="46">
        <v>241</v>
      </c>
      <c r="C46" s="47" t="s">
        <v>161</v>
      </c>
      <c r="D46" s="48">
        <v>1991</v>
      </c>
      <c r="E46" s="49" t="s">
        <v>12</v>
      </c>
      <c r="F46" s="50" t="s">
        <v>13</v>
      </c>
      <c r="G46" s="51" t="s">
        <v>584</v>
      </c>
      <c r="H46" s="49" t="str">
        <f>IF(AND(D46&gt;=1900,D46&lt;=1964),"М50",IF(AND(D46&gt;=1965,D46&lt;=1974),"М40",IF(AND(D46&gt;=1975,D46&lt;=1996),"М18","")))</f>
        <v>М18</v>
      </c>
      <c r="I46" s="49">
        <v>30</v>
      </c>
      <c r="J46" s="52"/>
      <c r="K46" s="52"/>
    </row>
    <row r="47" spans="1:11" s="3" customFormat="1" ht="12.75" customHeight="1">
      <c r="A47" s="45">
        <v>39</v>
      </c>
      <c r="B47" s="46">
        <v>293</v>
      </c>
      <c r="C47" s="47" t="s">
        <v>290</v>
      </c>
      <c r="D47" s="48">
        <v>1985</v>
      </c>
      <c r="E47" s="49" t="s">
        <v>291</v>
      </c>
      <c r="F47" s="50"/>
      <c r="G47" s="51" t="s">
        <v>586</v>
      </c>
      <c r="H47" s="49" t="str">
        <f>IF(AND(D47&gt;=1900,D47&lt;=1964),"М50",IF(AND(D47&gt;=1965,D47&lt;=1974),"М40",IF(AND(D47&gt;=1975,D47&lt;=1996),"М18","")))</f>
        <v>М18</v>
      </c>
      <c r="I47" s="49">
        <v>31</v>
      </c>
      <c r="J47" s="52"/>
      <c r="K47" s="52"/>
    </row>
    <row r="48" spans="1:11" s="3" customFormat="1" ht="12.75" customHeight="1">
      <c r="A48" s="45">
        <v>40</v>
      </c>
      <c r="B48" s="46">
        <v>307</v>
      </c>
      <c r="C48" s="47" t="s">
        <v>303</v>
      </c>
      <c r="D48" s="48">
        <v>1968</v>
      </c>
      <c r="E48" s="49" t="s">
        <v>11</v>
      </c>
      <c r="F48" s="50" t="s">
        <v>304</v>
      </c>
      <c r="G48" s="51" t="s">
        <v>587</v>
      </c>
      <c r="H48" s="49" t="str">
        <f>IF(AND(D48&gt;=1900,D48&lt;=1964),"М50",IF(AND(D48&gt;=1965,D48&lt;=1974),"М40",IF(AND(D48&gt;=1975,D48&lt;=1996),"М18","")))</f>
        <v>М40</v>
      </c>
      <c r="I48" s="49">
        <v>4</v>
      </c>
      <c r="J48" s="52"/>
      <c r="K48" s="52"/>
    </row>
    <row r="49" spans="1:11" s="3" customFormat="1" ht="12.75" customHeight="1">
      <c r="A49" s="45">
        <v>41</v>
      </c>
      <c r="B49" s="46">
        <v>288</v>
      </c>
      <c r="C49" s="47" t="s">
        <v>285</v>
      </c>
      <c r="D49" s="48">
        <v>1990</v>
      </c>
      <c r="E49" s="49" t="s">
        <v>11</v>
      </c>
      <c r="F49" s="50"/>
      <c r="G49" s="51" t="s">
        <v>588</v>
      </c>
      <c r="H49" s="49" t="str">
        <f>IF(AND(D49&gt;=1900,D49&lt;=1964),"М50",IF(AND(D49&gt;=1965,D49&lt;=1974),"М40",IF(AND(D49&gt;=1975,D49&lt;=1996),"М18","")))</f>
        <v>М18</v>
      </c>
      <c r="I49" s="49">
        <v>32</v>
      </c>
      <c r="J49" s="52"/>
      <c r="K49" s="52"/>
    </row>
    <row r="50" spans="1:11" s="3" customFormat="1" ht="12.75" customHeight="1">
      <c r="A50" s="45">
        <v>42</v>
      </c>
      <c r="B50" s="46">
        <v>281</v>
      </c>
      <c r="C50" s="47" t="s">
        <v>80</v>
      </c>
      <c r="D50" s="48">
        <v>1955</v>
      </c>
      <c r="E50" s="49" t="s">
        <v>11</v>
      </c>
      <c r="F50" s="50" t="s">
        <v>27</v>
      </c>
      <c r="G50" s="51" t="s">
        <v>124</v>
      </c>
      <c r="H50" s="49" t="str">
        <f>IF(AND(D50&gt;=1900,D50&lt;=1964),"М50",IF(AND(D50&gt;=1965,D50&lt;=1974),"М40",IF(AND(D50&gt;=1975,D50&lt;=1996),"М18","")))</f>
        <v>М50</v>
      </c>
      <c r="I50" s="49">
        <v>5</v>
      </c>
      <c r="J50" s="52"/>
      <c r="K50" s="52"/>
    </row>
    <row r="51" spans="1:11" s="3" customFormat="1" ht="12.75" customHeight="1">
      <c r="A51" s="45">
        <v>43</v>
      </c>
      <c r="B51" s="46">
        <v>258</v>
      </c>
      <c r="C51" s="47" t="s">
        <v>197</v>
      </c>
      <c r="D51" s="48">
        <v>1994</v>
      </c>
      <c r="E51" s="49" t="s">
        <v>11</v>
      </c>
      <c r="F51" s="50"/>
      <c r="G51" s="51" t="s">
        <v>589</v>
      </c>
      <c r="H51" s="49" t="str">
        <f>IF(AND(D51&gt;=1900,D51&lt;=1964),"М50",IF(AND(D51&gt;=1965,D51&lt;=1974),"М40",IF(AND(D51&gt;=1975,D51&lt;=1996),"М18","")))</f>
        <v>М18</v>
      </c>
      <c r="I51" s="49">
        <v>33</v>
      </c>
      <c r="J51" s="52"/>
      <c r="K51" s="52"/>
    </row>
    <row r="52" spans="1:11" s="3" customFormat="1" ht="12.75" customHeight="1">
      <c r="A52" s="45">
        <v>44</v>
      </c>
      <c r="B52" s="46">
        <v>299</v>
      </c>
      <c r="C52" s="47" t="s">
        <v>95</v>
      </c>
      <c r="D52" s="48">
        <v>1983</v>
      </c>
      <c r="E52" s="49" t="s">
        <v>30</v>
      </c>
      <c r="F52" s="50"/>
      <c r="G52" s="51" t="s">
        <v>591</v>
      </c>
      <c r="H52" s="49" t="str">
        <f>IF(AND(D52&gt;=1900,D52&lt;=1964),"М50",IF(AND(D52&gt;=1965,D52&lt;=1974),"М40",IF(AND(D52&gt;=1975,D52&lt;=1996),"М18","")))</f>
        <v>М18</v>
      </c>
      <c r="I52" s="49">
        <v>34</v>
      </c>
      <c r="J52" s="52"/>
      <c r="K52" s="52"/>
    </row>
    <row r="53" spans="1:11" s="3" customFormat="1" ht="12.75" customHeight="1">
      <c r="A53" s="45">
        <v>45</v>
      </c>
      <c r="B53" s="46">
        <v>250</v>
      </c>
      <c r="C53" s="47" t="s">
        <v>188</v>
      </c>
      <c r="D53" s="48">
        <v>1993</v>
      </c>
      <c r="E53" s="49" t="s">
        <v>11</v>
      </c>
      <c r="F53" s="50"/>
      <c r="G53" s="51" t="s">
        <v>592</v>
      </c>
      <c r="H53" s="49" t="str">
        <f>IF(AND(D53&gt;=1900,D53&lt;=1964),"М50",IF(AND(D53&gt;=1965,D53&lt;=1974),"М40",IF(AND(D53&gt;=1975,D53&lt;=1996),"М18","")))</f>
        <v>М18</v>
      </c>
      <c r="I53" s="49">
        <v>35</v>
      </c>
      <c r="J53" s="52"/>
      <c r="K53" s="52"/>
    </row>
    <row r="54" spans="1:11" s="3" customFormat="1" ht="12.75" customHeight="1">
      <c r="A54" s="45">
        <v>46</v>
      </c>
      <c r="B54" s="46">
        <v>248</v>
      </c>
      <c r="C54" s="47" t="s">
        <v>187</v>
      </c>
      <c r="D54" s="48">
        <v>1987</v>
      </c>
      <c r="E54" s="49" t="s">
        <v>11</v>
      </c>
      <c r="F54" s="50" t="s">
        <v>62</v>
      </c>
      <c r="G54" s="51" t="s">
        <v>593</v>
      </c>
      <c r="H54" s="49" t="str">
        <f>IF(AND(D54&gt;=1900,D54&lt;=1964),"М50",IF(AND(D54&gt;=1965,D54&lt;=1974),"М40",IF(AND(D54&gt;=1975,D54&lt;=1996),"М18","")))</f>
        <v>М18</v>
      </c>
      <c r="I54" s="49">
        <v>36</v>
      </c>
      <c r="J54" s="52"/>
      <c r="K54" s="52"/>
    </row>
    <row r="55" spans="1:11" s="3" customFormat="1" ht="12.75" customHeight="1">
      <c r="A55" s="45">
        <v>47</v>
      </c>
      <c r="B55" s="46">
        <v>247</v>
      </c>
      <c r="C55" s="47" t="s">
        <v>185</v>
      </c>
      <c r="D55" s="48">
        <v>1961</v>
      </c>
      <c r="E55" s="49" t="s">
        <v>11</v>
      </c>
      <c r="F55" s="50" t="s">
        <v>27</v>
      </c>
      <c r="G55" s="51" t="s">
        <v>594</v>
      </c>
      <c r="H55" s="49" t="str">
        <f>IF(AND(D55&gt;=1900,D55&lt;=1964),"М50",IF(AND(D55&gt;=1965,D55&lt;=1974),"М40",IF(AND(D55&gt;=1975,D55&lt;=1996),"М18","")))</f>
        <v>М50</v>
      </c>
      <c r="I55" s="49">
        <v>6</v>
      </c>
      <c r="J55" s="52"/>
      <c r="K55" s="52"/>
    </row>
    <row r="56" spans="1:11" s="3" customFormat="1" ht="12.75" customHeight="1">
      <c r="A56" s="45">
        <v>48</v>
      </c>
      <c r="B56" s="46">
        <v>224</v>
      </c>
      <c r="C56" s="47" t="s">
        <v>142</v>
      </c>
      <c r="D56" s="48">
        <v>1978</v>
      </c>
      <c r="E56" s="49" t="s">
        <v>30</v>
      </c>
      <c r="F56" s="50"/>
      <c r="G56" s="51" t="s">
        <v>596</v>
      </c>
      <c r="H56" s="49" t="str">
        <f>IF(AND(D56&gt;=1900,D56&lt;=1964),"М50",IF(AND(D56&gt;=1965,D56&lt;=1974),"М40",IF(AND(D56&gt;=1975,D56&lt;=1996),"М18","")))</f>
        <v>М18</v>
      </c>
      <c r="I56" s="49">
        <v>37</v>
      </c>
      <c r="J56" s="52"/>
      <c r="K56" s="52"/>
    </row>
    <row r="57" spans="1:11" s="3" customFormat="1" ht="12.75" customHeight="1">
      <c r="A57" s="45">
        <v>49</v>
      </c>
      <c r="B57" s="46">
        <v>312</v>
      </c>
      <c r="C57" s="47" t="s">
        <v>308</v>
      </c>
      <c r="D57" s="48">
        <v>1981</v>
      </c>
      <c r="E57" s="49" t="s">
        <v>11</v>
      </c>
      <c r="F57" s="50" t="s">
        <v>309</v>
      </c>
      <c r="G57" s="51" t="s">
        <v>598</v>
      </c>
      <c r="H57" s="49" t="str">
        <f>IF(AND(D57&gt;=1900,D57&lt;=1964),"М50",IF(AND(D57&gt;=1965,D57&lt;=1974),"М40",IF(AND(D57&gt;=1975,D57&lt;=1996),"М18","")))</f>
        <v>М18</v>
      </c>
      <c r="I57" s="49">
        <v>38</v>
      </c>
      <c r="J57" s="52"/>
      <c r="K57" s="52"/>
    </row>
    <row r="58" spans="1:11" s="3" customFormat="1" ht="12.75" customHeight="1">
      <c r="A58" s="45">
        <v>50</v>
      </c>
      <c r="B58" s="46">
        <v>308</v>
      </c>
      <c r="C58" s="47" t="s">
        <v>305</v>
      </c>
      <c r="D58" s="48">
        <v>1976</v>
      </c>
      <c r="E58" s="49" t="s">
        <v>30</v>
      </c>
      <c r="F58" s="50" t="s">
        <v>306</v>
      </c>
      <c r="G58" s="51" t="s">
        <v>599</v>
      </c>
      <c r="H58" s="49" t="str">
        <f>IF(AND(D58&gt;=1900,D58&lt;=1964),"М50",IF(AND(D58&gt;=1965,D58&lt;=1974),"М40",IF(AND(D58&gt;=1975,D58&lt;=1996),"М18","")))</f>
        <v>М18</v>
      </c>
      <c r="I58" s="49">
        <v>39</v>
      </c>
      <c r="J58" s="52"/>
      <c r="K58" s="52"/>
    </row>
    <row r="59" spans="1:11" s="3" customFormat="1" ht="12.75" customHeight="1">
      <c r="A59" s="45">
        <v>51</v>
      </c>
      <c r="B59" s="46">
        <v>296</v>
      </c>
      <c r="C59" s="47" t="s">
        <v>35</v>
      </c>
      <c r="D59" s="48">
        <v>1977</v>
      </c>
      <c r="E59" s="49" t="s">
        <v>11</v>
      </c>
      <c r="F59" s="50" t="s">
        <v>295</v>
      </c>
      <c r="G59" s="51" t="s">
        <v>600</v>
      </c>
      <c r="H59" s="49" t="str">
        <f>IF(AND(D59&gt;=1900,D59&lt;=1964),"М50",IF(AND(D59&gt;=1965,D59&lt;=1974),"М40",IF(AND(D59&gt;=1975,D59&lt;=1996),"М18","")))</f>
        <v>М18</v>
      </c>
      <c r="I59" s="49">
        <v>40</v>
      </c>
      <c r="J59" s="52"/>
      <c r="K59" s="52"/>
    </row>
    <row r="60" spans="1:11" s="3" customFormat="1" ht="12.75" customHeight="1">
      <c r="A60" s="45">
        <v>52</v>
      </c>
      <c r="B60" s="46">
        <v>300</v>
      </c>
      <c r="C60" s="47" t="s">
        <v>36</v>
      </c>
      <c r="D60" s="48">
        <v>1962</v>
      </c>
      <c r="E60" s="49" t="s">
        <v>107</v>
      </c>
      <c r="F60" s="50" t="s">
        <v>27</v>
      </c>
      <c r="G60" s="51" t="s">
        <v>601</v>
      </c>
      <c r="H60" s="49" t="str">
        <f>IF(AND(D60&gt;=1900,D60&lt;=1964),"М50",IF(AND(D60&gt;=1965,D60&lt;=1974),"М40",IF(AND(D60&gt;=1975,D60&lt;=1996),"М18","")))</f>
        <v>М50</v>
      </c>
      <c r="I60" s="49">
        <v>7</v>
      </c>
      <c r="J60" s="52"/>
      <c r="K60" s="52"/>
    </row>
    <row r="61" spans="1:11" s="3" customFormat="1" ht="12.75" customHeight="1">
      <c r="A61" s="45">
        <v>53</v>
      </c>
      <c r="B61" s="46">
        <v>256</v>
      </c>
      <c r="C61" s="47" t="s">
        <v>196</v>
      </c>
      <c r="D61" s="48">
        <v>1979</v>
      </c>
      <c r="E61" s="49" t="s">
        <v>11</v>
      </c>
      <c r="F61" s="50" t="s">
        <v>13</v>
      </c>
      <c r="G61" s="51" t="s">
        <v>602</v>
      </c>
      <c r="H61" s="49" t="str">
        <f>IF(AND(D61&gt;=1900,D61&lt;=1964),"М50",IF(AND(D61&gt;=1965,D61&lt;=1974),"М40",IF(AND(D61&gt;=1975,D61&lt;=1996),"М18","")))</f>
        <v>М18</v>
      </c>
      <c r="I61" s="49">
        <v>41</v>
      </c>
      <c r="J61" s="52"/>
      <c r="K61" s="52"/>
    </row>
    <row r="62" spans="1:11" s="3" customFormat="1" ht="12.75" customHeight="1">
      <c r="A62" s="45">
        <v>54</v>
      </c>
      <c r="B62" s="46">
        <v>243</v>
      </c>
      <c r="C62" s="47" t="s">
        <v>181</v>
      </c>
      <c r="D62" s="48">
        <v>1984</v>
      </c>
      <c r="E62" s="49" t="s">
        <v>11</v>
      </c>
      <c r="F62" s="50"/>
      <c r="G62" s="51" t="s">
        <v>603</v>
      </c>
      <c r="H62" s="49" t="str">
        <f>IF(AND(D62&gt;=1900,D62&lt;=1964),"М50",IF(AND(D62&gt;=1965,D62&lt;=1974),"М40",IF(AND(D62&gt;=1975,D62&lt;=1996),"М18","")))</f>
        <v>М18</v>
      </c>
      <c r="I62" s="49">
        <v>42</v>
      </c>
      <c r="J62" s="52"/>
      <c r="K62" s="52"/>
    </row>
    <row r="63" spans="1:11" s="3" customFormat="1" ht="12.75" customHeight="1">
      <c r="A63" s="45">
        <v>55</v>
      </c>
      <c r="B63" s="46">
        <v>262</v>
      </c>
      <c r="C63" s="47" t="s">
        <v>194</v>
      </c>
      <c r="D63" s="48">
        <v>1988</v>
      </c>
      <c r="E63" s="49" t="s">
        <v>11</v>
      </c>
      <c r="F63" s="50" t="s">
        <v>16</v>
      </c>
      <c r="G63" s="51" t="s">
        <v>604</v>
      </c>
      <c r="H63" s="49" t="str">
        <f>IF(AND(D63&gt;=1900,D63&lt;=1964),"М50",IF(AND(D63&gt;=1965,D63&lt;=1974),"М40",IF(AND(D63&gt;=1975,D63&lt;=1996),"М18","")))</f>
        <v>М18</v>
      </c>
      <c r="I63" s="49">
        <v>43</v>
      </c>
      <c r="J63" s="52"/>
      <c r="K63" s="52"/>
    </row>
    <row r="64" spans="1:11" s="3" customFormat="1" ht="12.75" customHeight="1">
      <c r="A64" s="45">
        <v>56</v>
      </c>
      <c r="B64" s="46">
        <v>271</v>
      </c>
      <c r="C64" s="47" t="s">
        <v>31</v>
      </c>
      <c r="D64" s="48">
        <v>1962</v>
      </c>
      <c r="E64" s="49" t="s">
        <v>11</v>
      </c>
      <c r="F64" s="50"/>
      <c r="G64" s="51" t="s">
        <v>606</v>
      </c>
      <c r="H64" s="49" t="str">
        <f>IF(AND(D64&gt;=1900,D64&lt;=1964),"М50",IF(AND(D64&gt;=1965,D64&lt;=1974),"М40",IF(AND(D64&gt;=1975,D64&lt;=1996),"М18","")))</f>
        <v>М50</v>
      </c>
      <c r="I64" s="49">
        <v>8</v>
      </c>
      <c r="J64" s="52"/>
      <c r="K64" s="52"/>
    </row>
    <row r="65" spans="1:11" s="3" customFormat="1" ht="12.75" customHeight="1">
      <c r="A65" s="45">
        <v>57</v>
      </c>
      <c r="B65" s="46">
        <v>245</v>
      </c>
      <c r="C65" s="47" t="s">
        <v>183</v>
      </c>
      <c r="D65" s="48">
        <v>1988</v>
      </c>
      <c r="E65" s="49" t="s">
        <v>76</v>
      </c>
      <c r="F65" s="50"/>
      <c r="G65" s="51" t="s">
        <v>607</v>
      </c>
      <c r="H65" s="49" t="str">
        <f>IF(AND(D65&gt;=1900,D65&lt;=1964),"М50",IF(AND(D65&gt;=1965,D65&lt;=1974),"М40",IF(AND(D65&gt;=1975,D65&lt;=1996),"М18","")))</f>
        <v>М18</v>
      </c>
      <c r="I65" s="49">
        <v>44</v>
      </c>
      <c r="J65" s="52"/>
      <c r="K65" s="52"/>
    </row>
    <row r="66" spans="1:11" s="3" customFormat="1" ht="12.75" customHeight="1">
      <c r="A66" s="45">
        <v>58</v>
      </c>
      <c r="B66" s="46">
        <v>225</v>
      </c>
      <c r="C66" s="47" t="s">
        <v>143</v>
      </c>
      <c r="D66" s="48">
        <v>1981</v>
      </c>
      <c r="E66" s="49" t="s">
        <v>11</v>
      </c>
      <c r="F66" s="50"/>
      <c r="G66" s="51" t="s">
        <v>608</v>
      </c>
      <c r="H66" s="49" t="str">
        <f>IF(AND(D66&gt;=1900,D66&lt;=1964),"М50",IF(AND(D66&gt;=1965,D66&lt;=1974),"М40",IF(AND(D66&gt;=1975,D66&lt;=1996),"М18","")))</f>
        <v>М18</v>
      </c>
      <c r="I66" s="49">
        <v>45</v>
      </c>
      <c r="J66" s="52"/>
      <c r="K66" s="52"/>
    </row>
    <row r="67" spans="1:11" s="3" customFormat="1" ht="12.75" customHeight="1">
      <c r="A67" s="45">
        <v>59</v>
      </c>
      <c r="B67" s="46">
        <v>323</v>
      </c>
      <c r="C67" s="47" t="s">
        <v>404</v>
      </c>
      <c r="D67" s="48">
        <v>1974</v>
      </c>
      <c r="E67" s="49" t="s">
        <v>11</v>
      </c>
      <c r="F67" s="50"/>
      <c r="G67" s="51" t="s">
        <v>609</v>
      </c>
      <c r="H67" s="49" t="str">
        <f>IF(AND(D67&gt;=1900,D67&lt;=1964),"М50",IF(AND(D67&gt;=1965,D67&lt;=1974),"М40",IF(AND(D67&gt;=1975,D67&lt;=1996),"М18","")))</f>
        <v>М40</v>
      </c>
      <c r="I67" s="49">
        <v>5</v>
      </c>
      <c r="J67" s="52"/>
      <c r="K67" s="52"/>
    </row>
    <row r="68" spans="1:11" s="3" customFormat="1" ht="12.75" customHeight="1">
      <c r="A68" s="45">
        <v>60</v>
      </c>
      <c r="B68" s="46">
        <v>279</v>
      </c>
      <c r="C68" s="47" t="s">
        <v>242</v>
      </c>
      <c r="D68" s="48">
        <v>1978</v>
      </c>
      <c r="E68" s="49" t="s">
        <v>11</v>
      </c>
      <c r="F68" s="50"/>
      <c r="G68" s="51" t="s">
        <v>612</v>
      </c>
      <c r="H68" s="49" t="str">
        <f>IF(AND(D68&gt;=1900,D68&lt;=1964),"М50",IF(AND(D68&gt;=1965,D68&lt;=1974),"М40",IF(AND(D68&gt;=1975,D68&lt;=1996),"М18","")))</f>
        <v>М18</v>
      </c>
      <c r="I68" s="49">
        <v>46</v>
      </c>
      <c r="J68" s="52"/>
      <c r="K68" s="52"/>
    </row>
    <row r="69" spans="1:11" s="3" customFormat="1" ht="12.75" customHeight="1">
      <c r="A69" s="45">
        <v>61</v>
      </c>
      <c r="B69" s="46">
        <v>269</v>
      </c>
      <c r="C69" s="47" t="s">
        <v>226</v>
      </c>
      <c r="D69" s="48">
        <v>1955</v>
      </c>
      <c r="E69" s="49" t="s">
        <v>11</v>
      </c>
      <c r="F69" s="50" t="s">
        <v>108</v>
      </c>
      <c r="G69" s="51" t="s">
        <v>614</v>
      </c>
      <c r="H69" s="49" t="str">
        <f>IF(AND(D69&gt;=1900,D69&lt;=1964),"М50",IF(AND(D69&gt;=1965,D69&lt;=1974),"М40",IF(AND(D69&gt;=1975,D69&lt;=1996),"М18","")))</f>
        <v>М50</v>
      </c>
      <c r="I69" s="49">
        <v>9</v>
      </c>
      <c r="J69" s="52"/>
      <c r="K69" s="52"/>
    </row>
    <row r="70" spans="1:11" s="3" customFormat="1" ht="12.75" customHeight="1">
      <c r="A70" s="45">
        <v>62</v>
      </c>
      <c r="B70" s="46">
        <v>252</v>
      </c>
      <c r="C70" s="47" t="s">
        <v>189</v>
      </c>
      <c r="D70" s="48">
        <v>1970</v>
      </c>
      <c r="E70" s="49" t="s">
        <v>11</v>
      </c>
      <c r="F70" s="50"/>
      <c r="G70" s="51" t="s">
        <v>615</v>
      </c>
      <c r="H70" s="49" t="str">
        <f>IF(AND(D70&gt;=1900,D70&lt;=1964),"М50",IF(AND(D70&gt;=1965,D70&lt;=1974),"М40",IF(AND(D70&gt;=1975,D70&lt;=1996),"М18","")))</f>
        <v>М40</v>
      </c>
      <c r="I70" s="49">
        <v>6</v>
      </c>
      <c r="J70" s="52"/>
      <c r="K70" s="52"/>
    </row>
    <row r="71" spans="1:11" s="3" customFormat="1" ht="12.75" customHeight="1">
      <c r="A71" s="45">
        <v>63</v>
      </c>
      <c r="B71" s="46">
        <v>226</v>
      </c>
      <c r="C71" s="47" t="s">
        <v>22</v>
      </c>
      <c r="D71" s="48">
        <v>1945</v>
      </c>
      <c r="E71" s="49" t="s">
        <v>11</v>
      </c>
      <c r="F71" s="50" t="s">
        <v>16</v>
      </c>
      <c r="G71" s="51" t="s">
        <v>616</v>
      </c>
      <c r="H71" s="49" t="str">
        <f>IF(AND(D71&gt;=1900,D71&lt;=1964),"М50",IF(AND(D71&gt;=1965,D71&lt;=1974),"М40",IF(AND(D71&gt;=1975,D71&lt;=1996),"М18","")))</f>
        <v>М50</v>
      </c>
      <c r="I71" s="49">
        <v>10</v>
      </c>
      <c r="J71" s="52"/>
      <c r="K71" s="52"/>
    </row>
    <row r="72" spans="1:11" s="3" customFormat="1" ht="12.75" customHeight="1">
      <c r="A72" s="45">
        <v>64</v>
      </c>
      <c r="B72" s="46">
        <v>315</v>
      </c>
      <c r="C72" s="47" t="s">
        <v>312</v>
      </c>
      <c r="D72" s="48">
        <v>1986</v>
      </c>
      <c r="E72" s="49" t="s">
        <v>30</v>
      </c>
      <c r="F72" s="50"/>
      <c r="G72" s="51" t="s">
        <v>618</v>
      </c>
      <c r="H72" s="49" t="str">
        <f>IF(AND(D72&gt;=1900,D72&lt;=1964),"М50",IF(AND(D72&gt;=1965,D72&lt;=1974),"М40",IF(AND(D72&gt;=1975,D72&lt;=1996),"М18","")))</f>
        <v>М18</v>
      </c>
      <c r="I72" s="49">
        <v>47</v>
      </c>
      <c r="J72" s="52"/>
      <c r="K72" s="52"/>
    </row>
    <row r="73" spans="1:11" s="3" customFormat="1" ht="12.75" customHeight="1">
      <c r="A73" s="45">
        <v>65</v>
      </c>
      <c r="B73" s="46">
        <v>267</v>
      </c>
      <c r="C73" s="47" t="s">
        <v>224</v>
      </c>
      <c r="D73" s="48">
        <v>1980</v>
      </c>
      <c r="E73" s="49" t="s">
        <v>225</v>
      </c>
      <c r="F73" s="50"/>
      <c r="G73" s="51" t="s">
        <v>620</v>
      </c>
      <c r="H73" s="49" t="str">
        <f>IF(AND(D73&gt;=1900,D73&lt;=1964),"М50",IF(AND(D73&gt;=1965,D73&lt;=1974),"М40",IF(AND(D73&gt;=1975,D73&lt;=1996),"М18","")))</f>
        <v>М18</v>
      </c>
      <c r="I73" s="49">
        <v>48</v>
      </c>
      <c r="J73" s="52"/>
      <c r="K73" s="52"/>
    </row>
    <row r="74" spans="1:11" s="3" customFormat="1" ht="12.75" customHeight="1">
      <c r="A74" s="45">
        <v>66</v>
      </c>
      <c r="B74" s="46">
        <v>295</v>
      </c>
      <c r="C74" s="47" t="s">
        <v>293</v>
      </c>
      <c r="D74" s="48">
        <v>1968</v>
      </c>
      <c r="E74" s="49" t="s">
        <v>11</v>
      </c>
      <c r="F74" s="50" t="s">
        <v>294</v>
      </c>
      <c r="G74" s="51" t="s">
        <v>621</v>
      </c>
      <c r="H74" s="49" t="str">
        <f>IF(AND(D74&gt;=1900,D74&lt;=1964),"М50",IF(AND(D74&gt;=1965,D74&lt;=1974),"М40",IF(AND(D74&gt;=1975,D74&lt;=1996),"М18","")))</f>
        <v>М40</v>
      </c>
      <c r="I74" s="49">
        <v>7</v>
      </c>
      <c r="J74" s="52"/>
      <c r="K74" s="52"/>
    </row>
    <row r="75" spans="1:11" s="3" customFormat="1" ht="12.75" customHeight="1">
      <c r="A75" s="45">
        <v>67</v>
      </c>
      <c r="B75" s="46">
        <v>274</v>
      </c>
      <c r="C75" s="47" t="s">
        <v>229</v>
      </c>
      <c r="D75" s="48">
        <v>1977</v>
      </c>
      <c r="E75" s="49" t="s">
        <v>11</v>
      </c>
      <c r="F75" s="50" t="s">
        <v>222</v>
      </c>
      <c r="G75" s="51" t="s">
        <v>623</v>
      </c>
      <c r="H75" s="49" t="str">
        <f>IF(AND(D75&gt;=1900,D75&lt;=1964),"М50",IF(AND(D75&gt;=1965,D75&lt;=1974),"М40",IF(AND(D75&gt;=1975,D75&lt;=1996),"М18","")))</f>
        <v>М18</v>
      </c>
      <c r="I75" s="49">
        <v>49</v>
      </c>
      <c r="J75" s="52"/>
      <c r="K75" s="52"/>
    </row>
    <row r="76" spans="1:11" s="3" customFormat="1" ht="12.75" customHeight="1">
      <c r="A76" s="45">
        <v>68</v>
      </c>
      <c r="B76" s="46">
        <v>239</v>
      </c>
      <c r="C76" s="47" t="s">
        <v>159</v>
      </c>
      <c r="D76" s="48">
        <v>1987</v>
      </c>
      <c r="E76" s="49" t="s">
        <v>11</v>
      </c>
      <c r="F76" s="50"/>
      <c r="G76" s="51" t="s">
        <v>624</v>
      </c>
      <c r="H76" s="49" t="str">
        <f>IF(AND(D76&gt;=1900,D76&lt;=1964),"М50",IF(AND(D76&gt;=1965,D76&lt;=1974),"М40",IF(AND(D76&gt;=1975,D76&lt;=1996),"М18","")))</f>
        <v>М18</v>
      </c>
      <c r="I76" s="49">
        <v>50</v>
      </c>
      <c r="J76" s="52"/>
      <c r="K76" s="52"/>
    </row>
    <row r="77" spans="1:11" s="3" customFormat="1" ht="12.75" customHeight="1">
      <c r="A77" s="45">
        <v>69</v>
      </c>
      <c r="B77" s="46">
        <v>270</v>
      </c>
      <c r="C77" s="47" t="s">
        <v>52</v>
      </c>
      <c r="D77" s="48">
        <v>1953</v>
      </c>
      <c r="E77" s="49" t="s">
        <v>11</v>
      </c>
      <c r="F77" s="50" t="s">
        <v>13</v>
      </c>
      <c r="G77" s="51" t="s">
        <v>627</v>
      </c>
      <c r="H77" s="49" t="str">
        <f>IF(AND(D77&gt;=1900,D77&lt;=1964),"М50",IF(AND(D77&gt;=1965,D77&lt;=1974),"М40",IF(AND(D77&gt;=1975,D77&lt;=1996),"М18","")))</f>
        <v>М50</v>
      </c>
      <c r="I77" s="49">
        <v>11</v>
      </c>
      <c r="J77" s="52"/>
      <c r="K77" s="52"/>
    </row>
    <row r="78" spans="1:11" s="3" customFormat="1" ht="12.75" customHeight="1">
      <c r="A78" s="45">
        <v>70</v>
      </c>
      <c r="B78" s="46">
        <v>261</v>
      </c>
      <c r="C78" s="47" t="s">
        <v>223</v>
      </c>
      <c r="D78" s="48">
        <v>1994</v>
      </c>
      <c r="E78" s="49" t="s">
        <v>11</v>
      </c>
      <c r="F78" s="50" t="s">
        <v>27</v>
      </c>
      <c r="G78" s="51" t="s">
        <v>628</v>
      </c>
      <c r="H78" s="49" t="str">
        <f>IF(AND(D78&gt;=1900,D78&lt;=1964),"М50",IF(AND(D78&gt;=1965,D78&lt;=1974),"М40",IF(AND(D78&gt;=1975,D78&lt;=1996),"М18","")))</f>
        <v>М18</v>
      </c>
      <c r="I78" s="49">
        <v>51</v>
      </c>
      <c r="J78" s="52"/>
      <c r="K78" s="52"/>
    </row>
    <row r="79" spans="1:11" s="3" customFormat="1" ht="12.75" customHeight="1">
      <c r="A79" s="45">
        <v>71</v>
      </c>
      <c r="B79" s="46">
        <v>294</v>
      </c>
      <c r="C79" s="47" t="s">
        <v>292</v>
      </c>
      <c r="D79" s="48">
        <v>1959</v>
      </c>
      <c r="E79" s="49" t="s">
        <v>11</v>
      </c>
      <c r="F79" s="50"/>
      <c r="G79" s="51" t="s">
        <v>629</v>
      </c>
      <c r="H79" s="49" t="str">
        <f>IF(AND(D79&gt;=1900,D79&lt;=1964),"М50",IF(AND(D79&gt;=1965,D79&lt;=1974),"М40",IF(AND(D79&gt;=1975,D79&lt;=1996),"М18","")))</f>
        <v>М50</v>
      </c>
      <c r="I79" s="49">
        <v>12</v>
      </c>
      <c r="J79" s="52"/>
      <c r="K79" s="52"/>
    </row>
    <row r="80" spans="1:11" s="3" customFormat="1" ht="12.75" customHeight="1">
      <c r="A80" s="45">
        <v>72</v>
      </c>
      <c r="B80" s="46">
        <v>222</v>
      </c>
      <c r="C80" s="47" t="s">
        <v>140</v>
      </c>
      <c r="D80" s="48">
        <v>1988</v>
      </c>
      <c r="E80" s="49" t="s">
        <v>11</v>
      </c>
      <c r="F80" s="50" t="s">
        <v>139</v>
      </c>
      <c r="G80" s="51" t="s">
        <v>631</v>
      </c>
      <c r="H80" s="49" t="str">
        <f>IF(AND(D80&gt;=1900,D80&lt;=1964),"М50",IF(AND(D80&gt;=1965,D80&lt;=1974),"М40",IF(AND(D80&gt;=1975,D80&lt;=1996),"М18","")))</f>
        <v>М18</v>
      </c>
      <c r="I80" s="49">
        <v>52</v>
      </c>
      <c r="J80" s="52"/>
      <c r="K80" s="52"/>
    </row>
    <row r="81" spans="1:11" s="3" customFormat="1" ht="12.75" customHeight="1">
      <c r="A81" s="45">
        <v>73</v>
      </c>
      <c r="B81" s="46">
        <v>305</v>
      </c>
      <c r="C81" s="47" t="s">
        <v>301</v>
      </c>
      <c r="D81" s="48">
        <v>1998</v>
      </c>
      <c r="E81" s="49" t="s">
        <v>30</v>
      </c>
      <c r="F81" s="50"/>
      <c r="G81" s="51" t="s">
        <v>632</v>
      </c>
      <c r="H81" s="49">
        <f>IF(AND(D81&gt;=1900,D81&lt;=1964),"М50",IF(AND(D81&gt;=1965,D81&lt;=1974),"М40",IF(AND(D81&gt;=1975,D81&lt;=1996),"М18","")))</f>
      </c>
      <c r="I81" s="49"/>
      <c r="J81" s="52"/>
      <c r="K81" s="52"/>
    </row>
    <row r="82" spans="1:11" s="3" customFormat="1" ht="12.75" customHeight="1">
      <c r="A82" s="45">
        <v>74</v>
      </c>
      <c r="B82" s="46">
        <v>227</v>
      </c>
      <c r="C82" s="47" t="s">
        <v>32</v>
      </c>
      <c r="D82" s="48">
        <v>1955</v>
      </c>
      <c r="E82" s="49" t="s">
        <v>153</v>
      </c>
      <c r="F82" s="50" t="s">
        <v>64</v>
      </c>
      <c r="G82" s="51" t="s">
        <v>633</v>
      </c>
      <c r="H82" s="49" t="str">
        <f>IF(AND(D82&gt;=1900,D82&lt;=1964),"М50",IF(AND(D82&gt;=1965,D82&lt;=1974),"М40",IF(AND(D82&gt;=1975,D82&lt;=1996),"М18","")))</f>
        <v>М50</v>
      </c>
      <c r="I82" s="49">
        <v>13</v>
      </c>
      <c r="J82" s="52"/>
      <c r="K82" s="52"/>
    </row>
    <row r="83" spans="1:11" s="3" customFormat="1" ht="12.75" customHeight="1">
      <c r="A83" s="45">
        <v>75</v>
      </c>
      <c r="B83" s="46">
        <v>306</v>
      </c>
      <c r="C83" s="47" t="s">
        <v>302</v>
      </c>
      <c r="D83" s="48">
        <v>1974</v>
      </c>
      <c r="E83" s="49" t="s">
        <v>30</v>
      </c>
      <c r="F83" s="50"/>
      <c r="G83" s="51" t="s">
        <v>637</v>
      </c>
      <c r="H83" s="49" t="str">
        <f>IF(AND(D83&gt;=1900,D83&lt;=1964),"М50",IF(AND(D83&gt;=1965,D83&lt;=1974),"М40",IF(AND(D83&gt;=1975,D83&lt;=1996),"М18","")))</f>
        <v>М40</v>
      </c>
      <c r="I83" s="49">
        <v>8</v>
      </c>
      <c r="J83" s="52"/>
      <c r="K83" s="52"/>
    </row>
    <row r="84" spans="1:11" s="3" customFormat="1" ht="12.75" customHeight="1">
      <c r="A84" s="45">
        <v>76</v>
      </c>
      <c r="B84" s="46">
        <v>244</v>
      </c>
      <c r="C84" s="47" t="s">
        <v>182</v>
      </c>
      <c r="D84" s="48">
        <v>1965</v>
      </c>
      <c r="E84" s="49" t="s">
        <v>30</v>
      </c>
      <c r="F84" s="50" t="s">
        <v>13</v>
      </c>
      <c r="G84" s="51" t="s">
        <v>639</v>
      </c>
      <c r="H84" s="49" t="str">
        <f>IF(AND(D84&gt;=1900,D84&lt;=1964),"М50",IF(AND(D84&gt;=1965,D84&lt;=1974),"М40",IF(AND(D84&gt;=1975,D84&lt;=1996),"М18","")))</f>
        <v>М40</v>
      </c>
      <c r="I84" s="49">
        <v>9</v>
      </c>
      <c r="J84" s="52"/>
      <c r="K84" s="52"/>
    </row>
    <row r="85" spans="1:11" s="3" customFormat="1" ht="12.75" customHeight="1">
      <c r="A85" s="45">
        <v>77</v>
      </c>
      <c r="B85" s="46">
        <v>249</v>
      </c>
      <c r="C85" s="47" t="s">
        <v>186</v>
      </c>
      <c r="D85" s="48">
        <v>1967</v>
      </c>
      <c r="E85" s="49" t="s">
        <v>11</v>
      </c>
      <c r="F85" s="50"/>
      <c r="G85" s="51" t="s">
        <v>641</v>
      </c>
      <c r="H85" s="49" t="str">
        <f>IF(AND(D85&gt;=1900,D85&lt;=1964),"М50",IF(AND(D85&gt;=1965,D85&lt;=1974),"М40",IF(AND(D85&gt;=1975,D85&lt;=1996),"М18","")))</f>
        <v>М40</v>
      </c>
      <c r="I85" s="49">
        <v>10</v>
      </c>
      <c r="J85" s="52"/>
      <c r="K85" s="52"/>
    </row>
    <row r="86" spans="1:11" s="3" customFormat="1" ht="12.75" customHeight="1">
      <c r="A86" s="45">
        <v>78</v>
      </c>
      <c r="B86" s="46">
        <v>303</v>
      </c>
      <c r="C86" s="47" t="s">
        <v>297</v>
      </c>
      <c r="D86" s="48">
        <v>1958</v>
      </c>
      <c r="E86" s="49" t="s">
        <v>11</v>
      </c>
      <c r="F86" s="50"/>
      <c r="G86" s="51" t="s">
        <v>126</v>
      </c>
      <c r="H86" s="49" t="str">
        <f>IF(AND(D86&gt;=1900,D86&lt;=1964),"М50",IF(AND(D86&gt;=1965,D86&lt;=1974),"М40",IF(AND(D86&gt;=1975,D86&lt;=1996),"М18","")))</f>
        <v>М50</v>
      </c>
      <c r="I86" s="49">
        <v>14</v>
      </c>
      <c r="J86" s="52"/>
      <c r="K86" s="52"/>
    </row>
    <row r="87" spans="1:11" s="3" customFormat="1" ht="12.75" customHeight="1">
      <c r="A87" s="45">
        <v>79</v>
      </c>
      <c r="B87" s="46">
        <v>316</v>
      </c>
      <c r="C87" s="47" t="s">
        <v>313</v>
      </c>
      <c r="D87" s="48">
        <v>1983</v>
      </c>
      <c r="E87" s="49" t="s">
        <v>30</v>
      </c>
      <c r="F87" s="50"/>
      <c r="G87" s="51" t="s">
        <v>643</v>
      </c>
      <c r="H87" s="49" t="str">
        <f>IF(AND(D87&gt;=1900,D87&lt;=1964),"М50",IF(AND(D87&gt;=1965,D87&lt;=1974),"М40",IF(AND(D87&gt;=1975,D87&lt;=1996),"М18","")))</f>
        <v>М18</v>
      </c>
      <c r="I87" s="49">
        <v>53</v>
      </c>
      <c r="J87" s="52"/>
      <c r="K87" s="52"/>
    </row>
    <row r="88" spans="1:11" s="3" customFormat="1" ht="12.75" customHeight="1">
      <c r="A88" s="45">
        <v>80</v>
      </c>
      <c r="B88" s="46">
        <v>251</v>
      </c>
      <c r="C88" s="47" t="s">
        <v>14</v>
      </c>
      <c r="D88" s="48">
        <v>1965</v>
      </c>
      <c r="E88" s="49" t="s">
        <v>11</v>
      </c>
      <c r="F88" s="50" t="s">
        <v>15</v>
      </c>
      <c r="G88" s="51" t="s">
        <v>645</v>
      </c>
      <c r="H88" s="49" t="str">
        <f>IF(AND(D88&gt;=1900,D88&lt;=1964),"М50",IF(AND(D88&gt;=1965,D88&lt;=1974),"М40",IF(AND(D88&gt;=1975,D88&lt;=1996),"М18","")))</f>
        <v>М40</v>
      </c>
      <c r="I88" s="49">
        <v>11</v>
      </c>
      <c r="J88" s="52"/>
      <c r="K88" s="52"/>
    </row>
    <row r="89" spans="1:11" s="3" customFormat="1" ht="12.75" customHeight="1">
      <c r="A89" s="45"/>
      <c r="B89" s="46">
        <v>233</v>
      </c>
      <c r="C89" s="47" t="s">
        <v>156</v>
      </c>
      <c r="D89" s="48">
        <v>1983</v>
      </c>
      <c r="E89" s="49" t="s">
        <v>11</v>
      </c>
      <c r="F89" s="50"/>
      <c r="G89" s="51"/>
      <c r="H89" s="49" t="str">
        <f>IF(AND(D89&gt;=1900,D89&lt;=1964),"М50",IF(AND(D89&gt;=1965,D89&lt;=1974),"М40",IF(AND(D89&gt;=1975,D89&lt;=1996),"М18","")))</f>
        <v>М18</v>
      </c>
      <c r="I89" s="49"/>
      <c r="J89" s="52"/>
      <c r="K89" s="52"/>
    </row>
    <row r="90" spans="1:9" s="3" customFormat="1" ht="12.75" customHeight="1">
      <c r="A90" s="16"/>
      <c r="B90" s="26"/>
      <c r="C90" s="12"/>
      <c r="D90" s="13"/>
      <c r="G90" s="21"/>
      <c r="H90" s="14"/>
      <c r="I90" s="15"/>
    </row>
    <row r="91" spans="1:9" s="3" customFormat="1" ht="18" customHeight="1">
      <c r="A91" s="10"/>
      <c r="B91" s="10"/>
      <c r="C91" s="5"/>
      <c r="D91" s="6"/>
      <c r="G91" s="21"/>
      <c r="H91" s="14"/>
      <c r="I91" s="15"/>
    </row>
  </sheetData>
  <sheetProtection selectLockedCells="1" selectUnlockedCells="1"/>
  <autoFilter ref="A8:I89"/>
  <mergeCells count="7">
    <mergeCell ref="C7:G7"/>
    <mergeCell ref="C1:I1"/>
    <mergeCell ref="A2:I2"/>
    <mergeCell ref="A3:I3"/>
    <mergeCell ref="A4:H4"/>
    <mergeCell ref="A5:I5"/>
    <mergeCell ref="C6:G6"/>
  </mergeCells>
  <conditionalFormatting sqref="C9:C90">
    <cfRule type="expression" priority="3" dxfId="0" stopIfTrue="1">
      <formula>B9=""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5"/>
  <sheetViews>
    <sheetView showGridLines="0" showZeros="0" zoomScale="120" zoomScaleNormal="120" zoomScalePageLayoutView="0" workbookViewId="0" topLeftCell="A17">
      <selection activeCell="F12" sqref="F12"/>
    </sheetView>
  </sheetViews>
  <sheetFormatPr defaultColWidth="9.00390625" defaultRowHeight="12.75" customHeight="1"/>
  <cols>
    <col min="1" max="1" width="4.2539062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7.00390625" style="22" customWidth="1"/>
    <col min="8" max="8" width="4.00390625" style="8" customWidth="1"/>
    <col min="9" max="9" width="4.125" style="8" customWidth="1"/>
    <col min="10" max="16384" width="9.125" style="4" customWidth="1"/>
  </cols>
  <sheetData>
    <row r="1" spans="1:9" ht="20.25" customHeight="1">
      <c r="A1" s="29"/>
      <c r="B1" s="30"/>
      <c r="C1" s="39" t="s">
        <v>128</v>
      </c>
      <c r="D1" s="39"/>
      <c r="E1" s="39"/>
      <c r="F1" s="39"/>
      <c r="G1" s="39"/>
      <c r="H1" s="39"/>
      <c r="I1" s="39"/>
    </row>
    <row r="2" spans="1:9" ht="20.25" customHeight="1">
      <c r="A2" s="39" t="s">
        <v>129</v>
      </c>
      <c r="B2" s="39"/>
      <c r="C2" s="39"/>
      <c r="D2" s="39"/>
      <c r="E2" s="39"/>
      <c r="F2" s="39"/>
      <c r="G2" s="39"/>
      <c r="H2" s="39"/>
      <c r="I2" s="39"/>
    </row>
    <row r="3" spans="1:9" ht="29.25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</row>
    <row r="4" spans="1:9" ht="18" customHeight="1" hidden="1">
      <c r="A4" s="41" t="s">
        <v>6</v>
      </c>
      <c r="B4" s="41"/>
      <c r="C4" s="41"/>
      <c r="D4" s="41"/>
      <c r="E4" s="41"/>
      <c r="F4" s="41"/>
      <c r="G4" s="41"/>
      <c r="H4" s="41"/>
      <c r="I4" s="23"/>
    </row>
    <row r="5" spans="1:9" ht="18" customHeight="1">
      <c r="A5" s="42" t="s">
        <v>59</v>
      </c>
      <c r="B5" s="42"/>
      <c r="C5" s="42"/>
      <c r="D5" s="42"/>
      <c r="E5" s="42"/>
      <c r="F5" s="42"/>
      <c r="G5" s="42"/>
      <c r="H5" s="42"/>
      <c r="I5" s="42"/>
    </row>
    <row r="6" spans="3:9" ht="17.25" customHeight="1">
      <c r="C6" s="43">
        <v>0</v>
      </c>
      <c r="D6" s="43"/>
      <c r="E6" s="43"/>
      <c r="F6" s="43"/>
      <c r="G6" s="43"/>
      <c r="H6" s="11"/>
      <c r="I6" s="11"/>
    </row>
    <row r="7" spans="1:7" s="1" customFormat="1" ht="13.5" customHeight="1">
      <c r="A7" s="24"/>
      <c r="B7" s="25"/>
      <c r="C7" s="40" t="s">
        <v>130</v>
      </c>
      <c r="D7" s="40"/>
      <c r="E7" s="40"/>
      <c r="F7" s="40"/>
      <c r="G7" s="40"/>
    </row>
    <row r="8" spans="1:9" s="2" customFormat="1" ht="11.25">
      <c r="A8" s="17" t="s">
        <v>9</v>
      </c>
      <c r="B8" s="17" t="s">
        <v>0</v>
      </c>
      <c r="C8" s="17" t="s">
        <v>1</v>
      </c>
      <c r="D8" s="18" t="s">
        <v>2</v>
      </c>
      <c r="E8" s="18" t="s">
        <v>3</v>
      </c>
      <c r="F8" s="18" t="s">
        <v>4</v>
      </c>
      <c r="G8" s="20" t="s">
        <v>7</v>
      </c>
      <c r="H8" s="19" t="s">
        <v>5</v>
      </c>
      <c r="I8" s="19" t="s">
        <v>8</v>
      </c>
    </row>
    <row r="9" spans="1:11" s="3" customFormat="1" ht="12.75" customHeight="1">
      <c r="A9" s="45">
        <v>1</v>
      </c>
      <c r="B9" s="46">
        <v>320</v>
      </c>
      <c r="C9" s="47" t="s">
        <v>409</v>
      </c>
      <c r="D9" s="48">
        <v>1995</v>
      </c>
      <c r="E9" s="49" t="s">
        <v>30</v>
      </c>
      <c r="F9" s="50" t="s">
        <v>199</v>
      </c>
      <c r="G9" s="51" t="s">
        <v>571</v>
      </c>
      <c r="H9" s="49" t="str">
        <f>IF(AND(D9&gt;=1900,D9&lt;=1964),"Ж50",IF(AND(D9&gt;=1965,D9&lt;=1974),"Ж40",IF(AND(D9&gt;=1975,D9&lt;=1996),"Ж18","")))</f>
        <v>Ж18</v>
      </c>
      <c r="I9" s="49">
        <v>1</v>
      </c>
      <c r="J9" s="52"/>
      <c r="K9" s="52"/>
    </row>
    <row r="10" spans="1:11" s="3" customFormat="1" ht="12.75" customHeight="1">
      <c r="A10" s="45">
        <v>2</v>
      </c>
      <c r="B10" s="46">
        <v>284</v>
      </c>
      <c r="C10" s="47" t="s">
        <v>257</v>
      </c>
      <c r="D10" s="48">
        <v>1996</v>
      </c>
      <c r="E10" s="49" t="s">
        <v>11</v>
      </c>
      <c r="F10" s="50" t="s">
        <v>193</v>
      </c>
      <c r="G10" s="51" t="s">
        <v>585</v>
      </c>
      <c r="H10" s="49" t="str">
        <f>IF(AND(D10&gt;=1900,D10&lt;=1964),"Ж50",IF(AND(D10&gt;=1965,D10&lt;=1974),"Ж40",IF(AND(D10&gt;=1975,D10&lt;=1996),"Ж18","")))</f>
        <v>Ж18</v>
      </c>
      <c r="I10" s="49">
        <v>2</v>
      </c>
      <c r="J10" s="52"/>
      <c r="K10" s="52"/>
    </row>
    <row r="11" spans="1:11" s="3" customFormat="1" ht="12.75" customHeight="1">
      <c r="A11" s="45">
        <v>3</v>
      </c>
      <c r="B11" s="46">
        <v>278</v>
      </c>
      <c r="C11" s="47" t="s">
        <v>259</v>
      </c>
      <c r="D11" s="48">
        <v>1988</v>
      </c>
      <c r="E11" s="49" t="s">
        <v>11</v>
      </c>
      <c r="F11" s="50" t="s">
        <v>18</v>
      </c>
      <c r="G11" s="51" t="s">
        <v>587</v>
      </c>
      <c r="H11" s="49" t="str">
        <f>IF(AND(D11&gt;=1900,D11&lt;=1964),"Ж50",IF(AND(D11&gt;=1965,D11&lt;=1974),"Ж40",IF(AND(D11&gt;=1975,D11&lt;=1996),"Ж18","")))</f>
        <v>Ж18</v>
      </c>
      <c r="I11" s="49">
        <v>3</v>
      </c>
      <c r="J11" s="52"/>
      <c r="K11" s="52"/>
    </row>
    <row r="12" spans="1:11" s="3" customFormat="1" ht="12.75" customHeight="1">
      <c r="A12" s="45">
        <v>4</v>
      </c>
      <c r="B12" s="46">
        <v>257</v>
      </c>
      <c r="C12" s="47" t="s">
        <v>20</v>
      </c>
      <c r="D12" s="48">
        <v>1959</v>
      </c>
      <c r="E12" s="49" t="s">
        <v>11</v>
      </c>
      <c r="F12" s="50" t="s">
        <v>21</v>
      </c>
      <c r="G12" s="51" t="s">
        <v>595</v>
      </c>
      <c r="H12" s="49" t="str">
        <f>IF(AND(D12&gt;=1900,D12&lt;=1964),"Ж50",IF(AND(D12&gt;=1965,D12&lt;=1974),"Ж40",IF(AND(D12&gt;=1975,D12&lt;=1996),"Ж18","")))</f>
        <v>Ж50</v>
      </c>
      <c r="I12" s="49">
        <v>1</v>
      </c>
      <c r="J12" s="52"/>
      <c r="K12" s="52"/>
    </row>
    <row r="13" spans="1:11" s="3" customFormat="1" ht="12.75" customHeight="1">
      <c r="A13" s="45">
        <v>5</v>
      </c>
      <c r="B13" s="46">
        <v>231</v>
      </c>
      <c r="C13" s="47" t="s">
        <v>165</v>
      </c>
      <c r="D13" s="48">
        <v>1992</v>
      </c>
      <c r="E13" s="49" t="s">
        <v>11</v>
      </c>
      <c r="F13" s="54" t="s">
        <v>18</v>
      </c>
      <c r="G13" s="51" t="s">
        <v>597</v>
      </c>
      <c r="H13" s="49" t="str">
        <f>IF(AND(D13&gt;=1900,D13&lt;=1964),"Ж50",IF(AND(D13&gt;=1965,D13&lt;=1974),"Ж40",IF(AND(D13&gt;=1975,D13&lt;=1996),"Ж18","")))</f>
        <v>Ж18</v>
      </c>
      <c r="I13" s="49">
        <v>4</v>
      </c>
      <c r="J13" s="52"/>
      <c r="K13" s="52"/>
    </row>
    <row r="14" spans="1:11" s="3" customFormat="1" ht="12.75" customHeight="1">
      <c r="A14" s="45">
        <v>6</v>
      </c>
      <c r="B14" s="46">
        <v>304</v>
      </c>
      <c r="C14" s="47" t="s">
        <v>299</v>
      </c>
      <c r="D14" s="48">
        <v>1972</v>
      </c>
      <c r="E14" s="49" t="s">
        <v>30</v>
      </c>
      <c r="F14" s="50" t="s">
        <v>13</v>
      </c>
      <c r="G14" s="51" t="s">
        <v>605</v>
      </c>
      <c r="H14" s="49" t="str">
        <f>IF(AND(D14&gt;=1900,D14&lt;=1964),"Ж50",IF(AND(D14&gt;=1965,D14&lt;=1974),"Ж40",IF(AND(D14&gt;=1975,D14&lt;=1996),"Ж18","")))</f>
        <v>Ж40</v>
      </c>
      <c r="I14" s="49">
        <v>1</v>
      </c>
      <c r="J14" s="52"/>
      <c r="K14" s="52"/>
    </row>
    <row r="15" spans="1:11" s="3" customFormat="1" ht="12.75" customHeight="1">
      <c r="A15" s="45">
        <v>7</v>
      </c>
      <c r="B15" s="46">
        <v>318</v>
      </c>
      <c r="C15" s="47" t="s">
        <v>400</v>
      </c>
      <c r="D15" s="48">
        <v>1982</v>
      </c>
      <c r="E15" s="49" t="s">
        <v>30</v>
      </c>
      <c r="F15" s="50" t="s">
        <v>34</v>
      </c>
      <c r="G15" s="51" t="s">
        <v>610</v>
      </c>
      <c r="H15" s="49" t="str">
        <f>IF(AND(D15&gt;=1900,D15&lt;=1964),"Ж50",IF(AND(D15&gt;=1965,D15&lt;=1974),"Ж40",IF(AND(D15&gt;=1975,D15&lt;=1996),"Ж18","")))</f>
        <v>Ж18</v>
      </c>
      <c r="I15" s="49">
        <v>5</v>
      </c>
      <c r="J15" s="52"/>
      <c r="K15" s="52"/>
    </row>
    <row r="16" spans="1:11" s="3" customFormat="1" ht="12.75" customHeight="1">
      <c r="A16" s="45">
        <v>8</v>
      </c>
      <c r="B16" s="46">
        <v>322</v>
      </c>
      <c r="C16" s="47" t="s">
        <v>408</v>
      </c>
      <c r="D16" s="48">
        <v>1992</v>
      </c>
      <c r="E16" s="49" t="s">
        <v>11</v>
      </c>
      <c r="F16" s="50" t="s">
        <v>34</v>
      </c>
      <c r="G16" s="51" t="s">
        <v>611</v>
      </c>
      <c r="H16" s="49" t="str">
        <f>IF(AND(D16&gt;=1900,D16&lt;=1964),"Ж50",IF(AND(D16&gt;=1965,D16&lt;=1974),"Ж40",IF(AND(D16&gt;=1975,D16&lt;=1996),"Ж18","")))</f>
        <v>Ж18</v>
      </c>
      <c r="I16" s="49">
        <v>6</v>
      </c>
      <c r="J16" s="52"/>
      <c r="K16" s="52"/>
    </row>
    <row r="17" spans="1:11" s="3" customFormat="1" ht="12.75" customHeight="1">
      <c r="A17" s="45">
        <v>9</v>
      </c>
      <c r="B17" s="46">
        <v>287</v>
      </c>
      <c r="C17" s="47" t="s">
        <v>282</v>
      </c>
      <c r="D17" s="48">
        <v>1982</v>
      </c>
      <c r="E17" s="49" t="s">
        <v>283</v>
      </c>
      <c r="F17" s="50" t="s">
        <v>284</v>
      </c>
      <c r="G17" s="51" t="s">
        <v>613</v>
      </c>
      <c r="H17" s="49" t="str">
        <f>IF(AND(D17&gt;=1900,D17&lt;=1964),"Ж50",IF(AND(D17&gt;=1965,D17&lt;=1974),"Ж40",IF(AND(D17&gt;=1975,D17&lt;=1996),"Ж18","")))</f>
        <v>Ж18</v>
      </c>
      <c r="I17" s="49">
        <v>7</v>
      </c>
      <c r="J17" s="52"/>
      <c r="K17" s="52"/>
    </row>
    <row r="18" spans="1:11" s="3" customFormat="1" ht="12.75" customHeight="1">
      <c r="A18" s="45">
        <v>10</v>
      </c>
      <c r="B18" s="46">
        <v>228</v>
      </c>
      <c r="C18" s="47" t="s">
        <v>63</v>
      </c>
      <c r="D18" s="48">
        <v>1989</v>
      </c>
      <c r="E18" s="49" t="s">
        <v>11</v>
      </c>
      <c r="F18" s="50" t="s">
        <v>18</v>
      </c>
      <c r="G18" s="51" t="s">
        <v>617</v>
      </c>
      <c r="H18" s="49" t="str">
        <f>IF(AND(D18&gt;=1900,D18&lt;=1964),"Ж50",IF(AND(D18&gt;=1965,D18&lt;=1974),"Ж40",IF(AND(D18&gt;=1975,D18&lt;=1996),"Ж18","")))</f>
        <v>Ж18</v>
      </c>
      <c r="I18" s="49">
        <v>8</v>
      </c>
      <c r="J18" s="52"/>
      <c r="K18" s="52"/>
    </row>
    <row r="19" spans="1:11" s="3" customFormat="1" ht="12.75" customHeight="1">
      <c r="A19" s="45">
        <v>11</v>
      </c>
      <c r="B19" s="46">
        <v>291</v>
      </c>
      <c r="C19" s="47" t="s">
        <v>298</v>
      </c>
      <c r="D19" s="48">
        <v>1992</v>
      </c>
      <c r="E19" s="49" t="s">
        <v>11</v>
      </c>
      <c r="F19" s="50"/>
      <c r="G19" s="51" t="s">
        <v>619</v>
      </c>
      <c r="H19" s="49" t="str">
        <f>IF(AND(D19&gt;=1900,D19&lt;=1964),"Ж50",IF(AND(D19&gt;=1965,D19&lt;=1974),"Ж40",IF(AND(D19&gt;=1975,D19&lt;=1996),"Ж18","")))</f>
        <v>Ж18</v>
      </c>
      <c r="I19" s="49">
        <v>9</v>
      </c>
      <c r="J19" s="52"/>
      <c r="K19" s="52"/>
    </row>
    <row r="20" spans="1:11" s="3" customFormat="1" ht="12.75" customHeight="1">
      <c r="A20" s="45">
        <v>12</v>
      </c>
      <c r="B20" s="46">
        <v>282</v>
      </c>
      <c r="C20" s="47" t="s">
        <v>258</v>
      </c>
      <c r="D20" s="48">
        <v>1960</v>
      </c>
      <c r="E20" s="49" t="s">
        <v>11</v>
      </c>
      <c r="F20" s="50" t="s">
        <v>27</v>
      </c>
      <c r="G20" s="51" t="s">
        <v>622</v>
      </c>
      <c r="H20" s="49" t="str">
        <f>IF(AND(D20&gt;=1900,D20&lt;=1964),"Ж50",IF(AND(D20&gt;=1965,D20&lt;=1974),"Ж40",IF(AND(D20&gt;=1975,D20&lt;=1996),"Ж18","")))</f>
        <v>Ж50</v>
      </c>
      <c r="I20" s="49">
        <v>2</v>
      </c>
      <c r="J20" s="52"/>
      <c r="K20" s="52"/>
    </row>
    <row r="21" spans="1:11" s="3" customFormat="1" ht="12.75" customHeight="1">
      <c r="A21" s="45">
        <v>13</v>
      </c>
      <c r="B21" s="46">
        <v>326</v>
      </c>
      <c r="C21" s="47" t="s">
        <v>37</v>
      </c>
      <c r="D21" s="48">
        <v>1994</v>
      </c>
      <c r="E21" s="49" t="s">
        <v>11</v>
      </c>
      <c r="F21" s="50" t="s">
        <v>15</v>
      </c>
      <c r="G21" s="51" t="s">
        <v>625</v>
      </c>
      <c r="H21" s="49" t="str">
        <f>IF(AND(D21&gt;=1900,D21&lt;=1964),"Ж50",IF(AND(D21&gt;=1965,D21&lt;=1974),"Ж40",IF(AND(D21&gt;=1975,D21&lt;=1996),"Ж18","")))</f>
        <v>Ж18</v>
      </c>
      <c r="I21" s="49">
        <v>10</v>
      </c>
      <c r="J21" s="52"/>
      <c r="K21" s="52"/>
    </row>
    <row r="22" spans="1:11" s="3" customFormat="1" ht="12.75" customHeight="1">
      <c r="A22" s="45">
        <v>14</v>
      </c>
      <c r="B22" s="46">
        <v>234</v>
      </c>
      <c r="C22" s="47" t="s">
        <v>164</v>
      </c>
      <c r="D22" s="48">
        <v>1983</v>
      </c>
      <c r="E22" s="49" t="s">
        <v>11</v>
      </c>
      <c r="F22" s="54"/>
      <c r="G22" s="51" t="s">
        <v>626</v>
      </c>
      <c r="H22" s="49" t="str">
        <f>IF(AND(D22&gt;=1900,D22&lt;=1964),"Ж50",IF(AND(D22&gt;=1965,D22&lt;=1974),"Ж40",IF(AND(D22&gt;=1975,D22&lt;=1996),"Ж18","")))</f>
        <v>Ж18</v>
      </c>
      <c r="I22" s="49">
        <v>11</v>
      </c>
      <c r="J22" s="52"/>
      <c r="K22" s="52"/>
    </row>
    <row r="23" spans="1:11" s="3" customFormat="1" ht="12.75" customHeight="1">
      <c r="A23" s="45">
        <v>15</v>
      </c>
      <c r="B23" s="46">
        <v>264</v>
      </c>
      <c r="C23" s="47" t="s">
        <v>83</v>
      </c>
      <c r="D23" s="48">
        <v>1993</v>
      </c>
      <c r="E23" s="49" t="s">
        <v>11</v>
      </c>
      <c r="F23" s="50" t="s">
        <v>27</v>
      </c>
      <c r="G23" s="51" t="s">
        <v>634</v>
      </c>
      <c r="H23" s="49" t="str">
        <f>IF(AND(D23&gt;=1900,D23&lt;=1964),"Ж50",IF(AND(D23&gt;=1965,D23&lt;=1974),"Ж40",IF(AND(D23&gt;=1975,D23&lt;=1996),"Ж18","")))</f>
        <v>Ж18</v>
      </c>
      <c r="I23" s="49">
        <v>12</v>
      </c>
      <c r="J23" s="52"/>
      <c r="K23" s="52"/>
    </row>
    <row r="24" spans="1:11" s="3" customFormat="1" ht="12.75" customHeight="1">
      <c r="A24" s="45">
        <v>16</v>
      </c>
      <c r="B24" s="46">
        <v>263</v>
      </c>
      <c r="C24" s="47" t="s">
        <v>110</v>
      </c>
      <c r="D24" s="48">
        <v>1989</v>
      </c>
      <c r="E24" s="49" t="s">
        <v>11</v>
      </c>
      <c r="F24" s="50" t="s">
        <v>27</v>
      </c>
      <c r="G24" s="51" t="s">
        <v>635</v>
      </c>
      <c r="H24" s="49" t="str">
        <f>IF(AND(D24&gt;=1900,D24&lt;=1964),"Ж50",IF(AND(D24&gt;=1965,D24&lt;=1974),"Ж40",IF(AND(D24&gt;=1975,D24&lt;=1996),"Ж18","")))</f>
        <v>Ж18</v>
      </c>
      <c r="I24" s="49">
        <v>13</v>
      </c>
      <c r="J24" s="52"/>
      <c r="K24" s="52"/>
    </row>
    <row r="25" spans="1:11" s="3" customFormat="1" ht="12.75" customHeight="1">
      <c r="A25" s="45">
        <v>17</v>
      </c>
      <c r="B25" s="46">
        <v>297</v>
      </c>
      <c r="C25" s="47" t="s">
        <v>300</v>
      </c>
      <c r="D25" s="48">
        <v>1963</v>
      </c>
      <c r="E25" s="49" t="s">
        <v>30</v>
      </c>
      <c r="F25" s="50"/>
      <c r="G25" s="51" t="s">
        <v>636</v>
      </c>
      <c r="H25" s="49" t="str">
        <f>IF(AND(D25&gt;=1900,D25&lt;=1964),"Ж50",IF(AND(D25&gt;=1965,D25&lt;=1974),"Ж40",IF(AND(D25&gt;=1975,D25&lt;=1996),"Ж18","")))</f>
        <v>Ж50</v>
      </c>
      <c r="I25" s="49">
        <v>3</v>
      </c>
      <c r="J25" s="52"/>
      <c r="K25" s="52"/>
    </row>
    <row r="26" spans="1:11" s="3" customFormat="1" ht="12.75" customHeight="1">
      <c r="A26" s="45">
        <v>18</v>
      </c>
      <c r="B26" s="46">
        <v>268</v>
      </c>
      <c r="C26" s="47" t="s">
        <v>29</v>
      </c>
      <c r="D26" s="48">
        <v>1956</v>
      </c>
      <c r="E26" s="49" t="s">
        <v>11</v>
      </c>
      <c r="F26" s="50" t="s">
        <v>13</v>
      </c>
      <c r="G26" s="51" t="s">
        <v>639</v>
      </c>
      <c r="H26" s="49" t="str">
        <f>IF(AND(D26&gt;=1900,D26&lt;=1964),"Ж50",IF(AND(D26&gt;=1965,D26&lt;=1974),"Ж40",IF(AND(D26&gt;=1975,D26&lt;=1996),"Ж18","")))</f>
        <v>Ж50</v>
      </c>
      <c r="I26" s="49">
        <v>4</v>
      </c>
      <c r="J26" s="52"/>
      <c r="K26" s="52"/>
    </row>
    <row r="27" spans="1:11" s="3" customFormat="1" ht="12.75" customHeight="1">
      <c r="A27" s="45">
        <v>19</v>
      </c>
      <c r="B27" s="46">
        <v>223</v>
      </c>
      <c r="C27" s="47" t="s">
        <v>141</v>
      </c>
      <c r="D27" s="48">
        <v>1994</v>
      </c>
      <c r="E27" s="49" t="s">
        <v>11</v>
      </c>
      <c r="F27" s="54" t="s">
        <v>139</v>
      </c>
      <c r="G27" s="51" t="s">
        <v>640</v>
      </c>
      <c r="H27" s="49" t="str">
        <f>IF(AND(D27&gt;=1900,D27&lt;=1964),"Ж50",IF(AND(D27&gt;=1965,D27&lt;=1974),"Ж40",IF(AND(D27&gt;=1975,D27&lt;=1996),"Ж18","")))</f>
        <v>Ж18</v>
      </c>
      <c r="I27" s="49">
        <v>14</v>
      </c>
      <c r="J27" s="52"/>
      <c r="K27" s="52"/>
    </row>
    <row r="28" spans="1:11" s="3" customFormat="1" ht="12.75" customHeight="1">
      <c r="A28" s="45">
        <v>20</v>
      </c>
      <c r="B28" s="46">
        <v>221</v>
      </c>
      <c r="C28" s="47" t="s">
        <v>138</v>
      </c>
      <c r="D28" s="48">
        <v>1993</v>
      </c>
      <c r="E28" s="49" t="s">
        <v>11</v>
      </c>
      <c r="F28" s="54" t="s">
        <v>139</v>
      </c>
      <c r="G28" s="51" t="s">
        <v>646</v>
      </c>
      <c r="H28" s="49" t="str">
        <f>IF(AND(D28&gt;=1900,D28&lt;=1964),"Ж50",IF(AND(D28&gt;=1965,D28&lt;=1974),"Ж40",IF(AND(D28&gt;=1975,D28&lt;=1996),"Ж18","")))</f>
        <v>Ж18</v>
      </c>
      <c r="I28" s="49">
        <v>15</v>
      </c>
      <c r="J28" s="52"/>
      <c r="K28" s="52"/>
    </row>
    <row r="29" spans="1:11" s="3" customFormat="1" ht="12.75" customHeight="1">
      <c r="A29" s="45">
        <v>21</v>
      </c>
      <c r="B29" s="46">
        <v>235</v>
      </c>
      <c r="C29" s="47" t="s">
        <v>163</v>
      </c>
      <c r="D29" s="48">
        <v>1964</v>
      </c>
      <c r="E29" s="49" t="s">
        <v>11</v>
      </c>
      <c r="F29" s="54" t="s">
        <v>27</v>
      </c>
      <c r="G29" s="51" t="s">
        <v>642</v>
      </c>
      <c r="H29" s="49" t="str">
        <f>IF(AND(D29&gt;=1900,D29&lt;=1964),"Ж50",IF(AND(D29&gt;=1965,D29&lt;=1974),"Ж40",IF(AND(D29&gt;=1975,D29&lt;=1996),"Ж18","")))</f>
        <v>Ж50</v>
      </c>
      <c r="I29" s="49">
        <v>5</v>
      </c>
      <c r="J29" s="52"/>
      <c r="K29" s="52"/>
    </row>
    <row r="30" spans="1:11" s="3" customFormat="1" ht="12.75" customHeight="1">
      <c r="A30" s="45">
        <v>22</v>
      </c>
      <c r="B30" s="46">
        <v>317</v>
      </c>
      <c r="C30" s="47" t="s">
        <v>399</v>
      </c>
      <c r="D30" s="48">
        <v>1980</v>
      </c>
      <c r="E30" s="49" t="s">
        <v>11</v>
      </c>
      <c r="F30" s="50" t="s">
        <v>27</v>
      </c>
      <c r="G30" s="51" t="s">
        <v>644</v>
      </c>
      <c r="H30" s="49" t="str">
        <f>IF(AND(D30&gt;=1900,D30&lt;=1964),"Ж50",IF(AND(D30&gt;=1965,D30&lt;=1974),"Ж40",IF(AND(D30&gt;=1975,D30&lt;=1996),"Ж18","")))</f>
        <v>Ж18</v>
      </c>
      <c r="I30" s="49">
        <v>16</v>
      </c>
      <c r="J30" s="52"/>
      <c r="K30" s="52"/>
    </row>
    <row r="31" spans="1:11" s="3" customFormat="1" ht="12.75" customHeight="1">
      <c r="A31" s="45">
        <v>23</v>
      </c>
      <c r="B31" s="46">
        <v>254</v>
      </c>
      <c r="C31" s="47" t="s">
        <v>198</v>
      </c>
      <c r="D31" s="48">
        <v>1965</v>
      </c>
      <c r="E31" s="49" t="s">
        <v>11</v>
      </c>
      <c r="F31" s="50" t="s">
        <v>18</v>
      </c>
      <c r="G31" s="51" t="s">
        <v>647</v>
      </c>
      <c r="H31" s="49" t="str">
        <f>IF(AND(D31&gt;=1900,D31&lt;=1964),"Ж50",IF(AND(D31&gt;=1965,D31&lt;=1974),"Ж40",IF(AND(D31&gt;=1975,D31&lt;=1996),"Ж18","")))</f>
        <v>Ж40</v>
      </c>
      <c r="I31" s="49">
        <v>2</v>
      </c>
      <c r="J31" s="52"/>
      <c r="K31" s="52"/>
    </row>
    <row r="32" spans="1:11" s="3" customFormat="1" ht="12.75" customHeight="1">
      <c r="A32" s="45">
        <v>24</v>
      </c>
      <c r="B32" s="46">
        <v>238</v>
      </c>
      <c r="C32" s="47" t="s">
        <v>162</v>
      </c>
      <c r="D32" s="48">
        <v>1991</v>
      </c>
      <c r="E32" s="49" t="s">
        <v>11</v>
      </c>
      <c r="F32" s="54"/>
      <c r="G32" s="51" t="s">
        <v>648</v>
      </c>
      <c r="H32" s="49" t="str">
        <f>IF(AND(D32&gt;=1900,D32&lt;=1964),"Ж50",IF(AND(D32&gt;=1965,D32&lt;=1974),"Ж40",IF(AND(D32&gt;=1975,D32&lt;=1996),"Ж18","")))</f>
        <v>Ж18</v>
      </c>
      <c r="I32" s="49">
        <v>17</v>
      </c>
      <c r="J32" s="52"/>
      <c r="K32" s="52"/>
    </row>
    <row r="33" spans="1:11" s="3" customFormat="1" ht="12.75" customHeight="1">
      <c r="A33" s="45"/>
      <c r="B33" s="46">
        <v>325</v>
      </c>
      <c r="C33" s="47" t="s">
        <v>38</v>
      </c>
      <c r="D33" s="48">
        <v>1992</v>
      </c>
      <c r="E33" s="49" t="s">
        <v>11</v>
      </c>
      <c r="F33" s="50" t="s">
        <v>15</v>
      </c>
      <c r="G33" s="51" t="s">
        <v>125</v>
      </c>
      <c r="H33" s="49" t="str">
        <f>IF(AND(D33&gt;=1900,D33&lt;=1964),"Ж50",IF(AND(D33&gt;=1965,D33&lt;=1974),"Ж40",IF(AND(D33&gt;=1975,D33&lt;=1996),"Ж18","")))</f>
        <v>Ж18</v>
      </c>
      <c r="I33" s="49"/>
      <c r="J33" s="52"/>
      <c r="K33" s="52"/>
    </row>
    <row r="34" spans="1:9" s="3" customFormat="1" ht="12.75" customHeight="1">
      <c r="A34" s="16"/>
      <c r="B34" s="26"/>
      <c r="C34" s="12"/>
      <c r="D34" s="13"/>
      <c r="G34" s="21"/>
      <c r="H34" s="14"/>
      <c r="I34" s="15"/>
    </row>
    <row r="35" spans="1:9" s="3" customFormat="1" ht="18" customHeight="1">
      <c r="A35" s="10"/>
      <c r="B35" s="10"/>
      <c r="C35" s="5"/>
      <c r="D35" s="6"/>
      <c r="G35" s="21"/>
      <c r="H35" s="14"/>
      <c r="I35" s="15"/>
    </row>
  </sheetData>
  <sheetProtection selectLockedCells="1" selectUnlockedCells="1"/>
  <autoFilter ref="A8:I33"/>
  <mergeCells count="7">
    <mergeCell ref="C7:G7"/>
    <mergeCell ref="C1:I1"/>
    <mergeCell ref="A2:I2"/>
    <mergeCell ref="A3:I3"/>
    <mergeCell ref="A4:H4"/>
    <mergeCell ref="A5:I5"/>
    <mergeCell ref="C6:G6"/>
  </mergeCells>
  <conditionalFormatting sqref="C9:C34">
    <cfRule type="expression" priority="3" dxfId="0" stopIfTrue="1">
      <formula>B9=""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75"/>
  <sheetViews>
    <sheetView showGridLines="0" showZeros="0" zoomScale="120" zoomScaleNormal="120" zoomScalePageLayoutView="0" workbookViewId="0" topLeftCell="A53">
      <selection activeCell="C78" sqref="C78"/>
    </sheetView>
  </sheetViews>
  <sheetFormatPr defaultColWidth="9.00390625" defaultRowHeight="12.75" customHeight="1"/>
  <cols>
    <col min="1" max="1" width="4.7539062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75390625" style="22" customWidth="1"/>
    <col min="8" max="8" width="4.00390625" style="8" customWidth="1"/>
    <col min="9" max="9" width="4.75390625" style="8" customWidth="1"/>
    <col min="10" max="10" width="9.125" style="4" customWidth="1"/>
    <col min="11" max="11" width="9.125" style="4" hidden="1" customWidth="1"/>
    <col min="12" max="16384" width="9.125" style="4" customWidth="1"/>
  </cols>
  <sheetData>
    <row r="1" spans="1:9" ht="20.25" customHeight="1">
      <c r="A1" s="29"/>
      <c r="B1" s="30"/>
      <c r="C1" s="39" t="s">
        <v>128</v>
      </c>
      <c r="D1" s="39"/>
      <c r="E1" s="39"/>
      <c r="F1" s="39"/>
      <c r="G1" s="39"/>
      <c r="H1" s="39"/>
      <c r="I1" s="39"/>
    </row>
    <row r="2" spans="1:9" ht="20.25" customHeight="1">
      <c r="A2" s="39" t="s">
        <v>129</v>
      </c>
      <c r="B2" s="39"/>
      <c r="C2" s="39"/>
      <c r="D2" s="39"/>
      <c r="E2" s="39"/>
      <c r="F2" s="39"/>
      <c r="G2" s="39"/>
      <c r="H2" s="39"/>
      <c r="I2" s="39"/>
    </row>
    <row r="3" spans="1:9" ht="29.25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</row>
    <row r="4" spans="1:9" ht="18" customHeight="1" hidden="1">
      <c r="A4" s="41" t="s">
        <v>6</v>
      </c>
      <c r="B4" s="41"/>
      <c r="C4" s="41"/>
      <c r="D4" s="41"/>
      <c r="E4" s="41"/>
      <c r="F4" s="41"/>
      <c r="G4" s="41"/>
      <c r="H4" s="41"/>
      <c r="I4" s="23"/>
    </row>
    <row r="5" spans="1:9" ht="18" customHeight="1">
      <c r="A5" s="42" t="s">
        <v>40</v>
      </c>
      <c r="B5" s="42"/>
      <c r="C5" s="42"/>
      <c r="D5" s="42"/>
      <c r="E5" s="42"/>
      <c r="F5" s="42"/>
      <c r="G5" s="42"/>
      <c r="H5" s="42"/>
      <c r="I5" s="42"/>
    </row>
    <row r="6" spans="3:9" ht="17.25" customHeight="1">
      <c r="C6" s="43">
        <v>0</v>
      </c>
      <c r="D6" s="43"/>
      <c r="E6" s="43"/>
      <c r="F6" s="43"/>
      <c r="G6" s="43"/>
      <c r="H6" s="11"/>
      <c r="I6" s="11"/>
    </row>
    <row r="7" spans="1:7" s="1" customFormat="1" ht="13.5" customHeight="1">
      <c r="A7" s="24"/>
      <c r="B7" s="25"/>
      <c r="C7" s="40" t="s">
        <v>130</v>
      </c>
      <c r="D7" s="40"/>
      <c r="E7" s="40"/>
      <c r="F7" s="40"/>
      <c r="G7" s="40"/>
    </row>
    <row r="8" spans="1:9" s="2" customFormat="1" ht="11.25">
      <c r="A8" s="17" t="s">
        <v>9</v>
      </c>
      <c r="B8" s="17" t="s">
        <v>0</v>
      </c>
      <c r="C8" s="17" t="s">
        <v>1</v>
      </c>
      <c r="D8" s="18" t="s">
        <v>2</v>
      </c>
      <c r="E8" s="18" t="s">
        <v>3</v>
      </c>
      <c r="F8" s="18" t="s">
        <v>4</v>
      </c>
      <c r="G8" s="20" t="s">
        <v>7</v>
      </c>
      <c r="H8" s="19" t="s">
        <v>5</v>
      </c>
      <c r="I8" s="19" t="s">
        <v>8</v>
      </c>
    </row>
    <row r="9" spans="1:11" s="3" customFormat="1" ht="12.75" customHeight="1">
      <c r="A9" s="45">
        <v>1</v>
      </c>
      <c r="B9" s="46">
        <v>125</v>
      </c>
      <c r="C9" s="47" t="s">
        <v>248</v>
      </c>
      <c r="D9" s="48">
        <v>1997</v>
      </c>
      <c r="E9" s="49" t="s">
        <v>11</v>
      </c>
      <c r="F9" s="50" t="s">
        <v>249</v>
      </c>
      <c r="G9" s="51" t="s">
        <v>476</v>
      </c>
      <c r="H9" s="49" t="str">
        <f>IF(AND(D9&gt;=1900,D9&lt;=1944),"М70",IF(AND(D9&gt;=1945,D9&lt;=1954),"М60",IF(AND(D9&gt;=1997,D9&lt;=1998),"Ю17",K9)))</f>
        <v>Ю17</v>
      </c>
      <c r="I9" s="49">
        <v>1</v>
      </c>
      <c r="J9" s="52"/>
      <c r="K9" s="52">
        <f>IF(AND(D9&gt;=1999,D9&lt;=2000),"Ю15","")</f>
      </c>
    </row>
    <row r="10" spans="1:11" s="3" customFormat="1" ht="12.75" customHeight="1">
      <c r="A10" s="45">
        <v>2</v>
      </c>
      <c r="B10" s="46">
        <v>150</v>
      </c>
      <c r="C10" s="47" t="s">
        <v>321</v>
      </c>
      <c r="D10" s="48">
        <v>1996</v>
      </c>
      <c r="E10" s="49" t="s">
        <v>30</v>
      </c>
      <c r="F10" s="50" t="s">
        <v>86</v>
      </c>
      <c r="G10" s="51" t="s">
        <v>477</v>
      </c>
      <c r="H10" s="49">
        <f>IF(AND(D10&gt;=1900,D10&lt;=1944),"М70",IF(AND(D10&gt;=1945,D10&lt;=1954),"М60",IF(AND(D10&gt;=1997,D10&lt;=1998),"Ю17",K10)))</f>
      </c>
      <c r="I10" s="49"/>
      <c r="J10" s="52"/>
      <c r="K10" s="52">
        <f>IF(AND(D10&gt;=1999,D10&lt;=2000),"Ю15","")</f>
      </c>
    </row>
    <row r="11" spans="1:11" s="3" customFormat="1" ht="12.75" customHeight="1">
      <c r="A11" s="45">
        <v>3</v>
      </c>
      <c r="B11" s="46">
        <v>123</v>
      </c>
      <c r="C11" s="47" t="s">
        <v>250</v>
      </c>
      <c r="D11" s="48">
        <v>2000</v>
      </c>
      <c r="E11" s="49" t="s">
        <v>84</v>
      </c>
      <c r="F11" s="50" t="s">
        <v>82</v>
      </c>
      <c r="G11" s="51" t="s">
        <v>478</v>
      </c>
      <c r="H11" s="49" t="str">
        <f>IF(AND(D11&gt;=1900,D11&lt;=1944),"М70",IF(AND(D11&gt;=1945,D11&lt;=1954),"М60",IF(AND(D11&gt;=1997,D11&lt;=1998),"Ю17",K11)))</f>
        <v>Ю15</v>
      </c>
      <c r="I11" s="49">
        <v>1</v>
      </c>
      <c r="J11" s="52"/>
      <c r="K11" s="52" t="str">
        <f>IF(AND(D11&gt;=1999,D11&lt;=2000),"Ю15","")</f>
        <v>Ю15</v>
      </c>
    </row>
    <row r="12" spans="1:11" s="3" customFormat="1" ht="12.75" customHeight="1">
      <c r="A12" s="45">
        <v>4</v>
      </c>
      <c r="B12" s="46">
        <v>135</v>
      </c>
      <c r="C12" s="47" t="s">
        <v>42</v>
      </c>
      <c r="D12" s="48">
        <v>1998</v>
      </c>
      <c r="E12" s="49" t="s">
        <v>11</v>
      </c>
      <c r="F12" s="50" t="s">
        <v>15</v>
      </c>
      <c r="G12" s="51" t="s">
        <v>481</v>
      </c>
      <c r="H12" s="49" t="str">
        <f>IF(AND(D12&gt;=1900,D12&lt;=1944),"М70",IF(AND(D12&gt;=1945,D12&lt;=1954),"М60",IF(AND(D12&gt;=1997,D12&lt;=1998),"Ю17",K12)))</f>
        <v>Ю17</v>
      </c>
      <c r="I12" s="49">
        <v>2</v>
      </c>
      <c r="J12" s="52"/>
      <c r="K12" s="52">
        <f>IF(AND(D12&gt;=1999,D12&lt;=2000),"Ю15","")</f>
      </c>
    </row>
    <row r="13" spans="1:11" s="3" customFormat="1" ht="12.75" customHeight="1">
      <c r="A13" s="45">
        <v>5</v>
      </c>
      <c r="B13" s="46">
        <v>134</v>
      </c>
      <c r="C13" s="47" t="s">
        <v>77</v>
      </c>
      <c r="D13" s="48">
        <v>1997</v>
      </c>
      <c r="E13" s="49" t="s">
        <v>275</v>
      </c>
      <c r="F13" s="50" t="s">
        <v>15</v>
      </c>
      <c r="G13" s="51" t="s">
        <v>482</v>
      </c>
      <c r="H13" s="49" t="str">
        <f>IF(AND(D13&gt;=1900,D13&lt;=1944),"М70",IF(AND(D13&gt;=1945,D13&lt;=1954),"М60",IF(AND(D13&gt;=1997,D13&lt;=1998),"Ю17",K13)))</f>
        <v>Ю17</v>
      </c>
      <c r="I13" s="49">
        <v>3</v>
      </c>
      <c r="J13" s="52"/>
      <c r="K13" s="52">
        <f>IF(AND(D13&gt;=1999,D13&lt;=2000),"Ю15","")</f>
      </c>
    </row>
    <row r="14" spans="1:11" s="3" customFormat="1" ht="12.75" customHeight="1">
      <c r="A14" s="45">
        <v>6</v>
      </c>
      <c r="B14" s="46">
        <v>133</v>
      </c>
      <c r="C14" s="47" t="s">
        <v>41</v>
      </c>
      <c r="D14" s="48">
        <v>1998</v>
      </c>
      <c r="E14" s="49" t="s">
        <v>11</v>
      </c>
      <c r="F14" s="50" t="s">
        <v>15</v>
      </c>
      <c r="G14" s="51" t="s">
        <v>483</v>
      </c>
      <c r="H14" s="49" t="str">
        <f>IF(AND(D14&gt;=1900,D14&lt;=1944),"М70",IF(AND(D14&gt;=1945,D14&lt;=1954),"М60",IF(AND(D14&gt;=1997,D14&lt;=1998),"Ю17",K14)))</f>
        <v>Ю17</v>
      </c>
      <c r="I14" s="49">
        <v>4</v>
      </c>
      <c r="J14" s="52"/>
      <c r="K14" s="52">
        <f>IF(AND(D14&gt;=1999,D14&lt;=2000),"Ю15","")</f>
      </c>
    </row>
    <row r="15" spans="1:11" s="3" customFormat="1" ht="12.75" customHeight="1">
      <c r="A15" s="45">
        <v>7</v>
      </c>
      <c r="B15" s="46">
        <v>182</v>
      </c>
      <c r="C15" s="47" t="s">
        <v>24</v>
      </c>
      <c r="D15" s="48">
        <v>1953</v>
      </c>
      <c r="E15" s="49" t="s">
        <v>386</v>
      </c>
      <c r="F15" s="50"/>
      <c r="G15" s="51" t="s">
        <v>484</v>
      </c>
      <c r="H15" s="49" t="str">
        <f>IF(AND(D15&gt;=1900,D15&lt;=1944),"М70",IF(AND(D15&gt;=1945,D15&lt;=1954),"М60",IF(AND(D15&gt;=1997,D15&lt;=1998),"Ю17",K15)))</f>
        <v>М60</v>
      </c>
      <c r="I15" s="49">
        <v>1</v>
      </c>
      <c r="J15" s="52"/>
      <c r="K15" s="52">
        <f>IF(AND(D15&gt;=1999,D15&lt;=2000),"Ю15","")</f>
      </c>
    </row>
    <row r="16" spans="1:11" s="3" customFormat="1" ht="12.75" customHeight="1">
      <c r="A16" s="45">
        <v>8</v>
      </c>
      <c r="B16" s="46">
        <v>105</v>
      </c>
      <c r="C16" s="47" t="s">
        <v>168</v>
      </c>
      <c r="D16" s="48">
        <v>1997</v>
      </c>
      <c r="E16" s="49" t="s">
        <v>84</v>
      </c>
      <c r="F16" s="50" t="s">
        <v>82</v>
      </c>
      <c r="G16" s="51" t="s">
        <v>485</v>
      </c>
      <c r="H16" s="49" t="str">
        <f>IF(AND(D16&gt;=1900,D16&lt;=1944),"М70",IF(AND(D16&gt;=1945,D16&lt;=1954),"М60",IF(AND(D16&gt;=1997,D16&lt;=1998),"Ю17",K16)))</f>
        <v>Ю17</v>
      </c>
      <c r="I16" s="49">
        <v>5</v>
      </c>
      <c r="J16" s="52"/>
      <c r="K16" s="52">
        <f>IF(AND(D16&gt;=1999,D16&lt;=2000),"Ю15","")</f>
      </c>
    </row>
    <row r="17" spans="1:11" s="3" customFormat="1" ht="12.75" customHeight="1">
      <c r="A17" s="45">
        <v>9</v>
      </c>
      <c r="B17" s="46">
        <v>124</v>
      </c>
      <c r="C17" s="47" t="s">
        <v>251</v>
      </c>
      <c r="D17" s="48">
        <v>1998</v>
      </c>
      <c r="E17" s="49" t="s">
        <v>30</v>
      </c>
      <c r="F17" s="50" t="s">
        <v>136</v>
      </c>
      <c r="G17" s="51" t="s">
        <v>486</v>
      </c>
      <c r="H17" s="49" t="str">
        <f>IF(AND(D17&gt;=1900,D17&lt;=1944),"М70",IF(AND(D17&gt;=1945,D17&lt;=1954),"М60",IF(AND(D17&gt;=1997,D17&lt;=1998),"Ю17",K17)))</f>
        <v>Ю17</v>
      </c>
      <c r="I17" s="49">
        <v>6</v>
      </c>
      <c r="J17" s="52"/>
      <c r="K17" s="52">
        <f>IF(AND(D17&gt;=1999,D17&lt;=2000),"Ю15","")</f>
      </c>
    </row>
    <row r="18" spans="1:11" s="3" customFormat="1" ht="12.75" customHeight="1">
      <c r="A18" s="45">
        <v>10</v>
      </c>
      <c r="B18" s="46">
        <v>114</v>
      </c>
      <c r="C18" s="47" t="s">
        <v>172</v>
      </c>
      <c r="D18" s="48">
        <v>1983</v>
      </c>
      <c r="E18" s="49" t="s">
        <v>11</v>
      </c>
      <c r="F18" s="50" t="s">
        <v>21</v>
      </c>
      <c r="G18" s="51" t="s">
        <v>487</v>
      </c>
      <c r="H18" s="49">
        <f>IF(AND(D18&gt;=1900,D18&lt;=1944),"М70",IF(AND(D18&gt;=1945,D18&lt;=1954),"М60",IF(AND(D18&gt;=1997,D18&lt;=1998),"Ю17",K18)))</f>
      </c>
      <c r="I18" s="49"/>
      <c r="J18" s="52"/>
      <c r="K18" s="52">
        <f>IF(AND(D18&gt;=1999,D18&lt;=2000),"Ю15","")</f>
      </c>
    </row>
    <row r="19" spans="1:11" s="3" customFormat="1" ht="12.75" customHeight="1">
      <c r="A19" s="45">
        <v>11</v>
      </c>
      <c r="B19" s="46">
        <v>115</v>
      </c>
      <c r="C19" s="47" t="s">
        <v>171</v>
      </c>
      <c r="D19" s="48">
        <v>1987</v>
      </c>
      <c r="E19" s="49" t="s">
        <v>11</v>
      </c>
      <c r="F19" s="50" t="s">
        <v>21</v>
      </c>
      <c r="G19" s="51" t="s">
        <v>487</v>
      </c>
      <c r="H19" s="49">
        <f>IF(AND(D19&gt;=1900,D19&lt;=1944),"М70",IF(AND(D19&gt;=1945,D19&lt;=1954),"М60",IF(AND(D19&gt;=1997,D19&lt;=1998),"Ю17",K19)))</f>
      </c>
      <c r="I19" s="49"/>
      <c r="J19" s="52"/>
      <c r="K19" s="52">
        <f>IF(AND(D19&gt;=1999,D19&lt;=2000),"Ю15","")</f>
      </c>
    </row>
    <row r="20" spans="1:11" s="3" customFormat="1" ht="12.75" customHeight="1">
      <c r="A20" s="45">
        <v>12</v>
      </c>
      <c r="B20" s="46">
        <v>148</v>
      </c>
      <c r="C20" s="47" t="s">
        <v>323</v>
      </c>
      <c r="D20" s="48">
        <v>1999</v>
      </c>
      <c r="E20" s="49" t="s">
        <v>30</v>
      </c>
      <c r="F20" s="50"/>
      <c r="G20" s="51" t="s">
        <v>487</v>
      </c>
      <c r="H20" s="49" t="str">
        <f>IF(AND(D20&gt;=1900,D20&lt;=1944),"М70",IF(AND(D20&gt;=1945,D20&lt;=1954),"М60",IF(AND(D20&gt;=1997,D20&lt;=1998),"Ю17",K20)))</f>
        <v>Ю15</v>
      </c>
      <c r="I20" s="49">
        <v>2</v>
      </c>
      <c r="J20" s="52"/>
      <c r="K20" s="52" t="str">
        <f>IF(AND(D20&gt;=1999,D20&lt;=2000),"Ю15","")</f>
        <v>Ю15</v>
      </c>
    </row>
    <row r="21" spans="1:11" s="3" customFormat="1" ht="12.75" customHeight="1">
      <c r="A21" s="45">
        <v>13</v>
      </c>
      <c r="B21" s="46">
        <v>137</v>
      </c>
      <c r="C21" s="47" t="s">
        <v>271</v>
      </c>
      <c r="D21" s="48">
        <v>1997</v>
      </c>
      <c r="E21" s="49" t="s">
        <v>11</v>
      </c>
      <c r="F21" s="50" t="s">
        <v>272</v>
      </c>
      <c r="G21" s="51" t="s">
        <v>488</v>
      </c>
      <c r="H21" s="49" t="str">
        <f>IF(AND(D21&gt;=1900,D21&lt;=1944),"М70",IF(AND(D21&gt;=1945,D21&lt;=1954),"М60",IF(AND(D21&gt;=1997,D21&lt;=1998),"Ю17",K21)))</f>
        <v>Ю17</v>
      </c>
      <c r="I21" s="49">
        <v>7</v>
      </c>
      <c r="J21" s="52"/>
      <c r="K21" s="52">
        <f>IF(AND(D21&gt;=1999,D21&lt;=2000),"Ю15","")</f>
      </c>
    </row>
    <row r="22" spans="1:11" s="3" customFormat="1" ht="12.75" customHeight="1">
      <c r="A22" s="45">
        <v>14</v>
      </c>
      <c r="B22" s="46">
        <v>122</v>
      </c>
      <c r="C22" s="47" t="s">
        <v>88</v>
      </c>
      <c r="D22" s="48">
        <v>1981</v>
      </c>
      <c r="E22" s="49" t="s">
        <v>84</v>
      </c>
      <c r="F22" s="50" t="s">
        <v>82</v>
      </c>
      <c r="G22" s="51" t="s">
        <v>489</v>
      </c>
      <c r="H22" s="49">
        <f>IF(AND(D22&gt;=1900,D22&lt;=1944),"М70",IF(AND(D22&gt;=1945,D22&lt;=1954),"М60",IF(AND(D22&gt;=1997,D22&lt;=1998),"Ю17",K22)))</f>
      </c>
      <c r="I22" s="49"/>
      <c r="J22" s="52"/>
      <c r="K22" s="52">
        <f>IF(AND(D22&gt;=1999,D22&lt;=2000),"Ю15","")</f>
      </c>
    </row>
    <row r="23" spans="1:11" s="3" customFormat="1" ht="12.75" customHeight="1">
      <c r="A23" s="45">
        <v>15</v>
      </c>
      <c r="B23" s="46">
        <v>178</v>
      </c>
      <c r="C23" s="47" t="s">
        <v>388</v>
      </c>
      <c r="D23" s="48">
        <v>1998</v>
      </c>
      <c r="E23" s="49" t="s">
        <v>30</v>
      </c>
      <c r="F23" s="50" t="s">
        <v>87</v>
      </c>
      <c r="G23" s="51" t="s">
        <v>490</v>
      </c>
      <c r="H23" s="49" t="str">
        <f>IF(AND(D23&gt;=1900,D23&lt;=1944),"М70",IF(AND(D23&gt;=1945,D23&lt;=1954),"М60",IF(AND(D23&gt;=1997,D23&lt;=1998),"Ю17",K23)))</f>
        <v>Ю17</v>
      </c>
      <c r="I23" s="49">
        <v>8</v>
      </c>
      <c r="J23" s="52"/>
      <c r="K23" s="52">
        <f>IF(AND(D23&gt;=1999,D23&lt;=2000),"Ю15","")</f>
      </c>
    </row>
    <row r="24" spans="1:11" s="3" customFormat="1" ht="12.75" customHeight="1">
      <c r="A24" s="45">
        <v>16</v>
      </c>
      <c r="B24" s="46">
        <v>113</v>
      </c>
      <c r="C24" s="47" t="s">
        <v>192</v>
      </c>
      <c r="D24" s="48">
        <v>1998</v>
      </c>
      <c r="E24" s="49" t="s">
        <v>94</v>
      </c>
      <c r="F24" s="50" t="s">
        <v>193</v>
      </c>
      <c r="G24" s="51" t="s">
        <v>491</v>
      </c>
      <c r="H24" s="49" t="str">
        <f>IF(AND(D24&gt;=1900,D24&lt;=1944),"М70",IF(AND(D24&gt;=1945,D24&lt;=1954),"М60",IF(AND(D24&gt;=1997,D24&lt;=1998),"Ю17",K24)))</f>
        <v>Ю17</v>
      </c>
      <c r="I24" s="49">
        <v>9</v>
      </c>
      <c r="J24" s="52"/>
      <c r="K24" s="52">
        <f>IF(AND(D24&gt;=1999,D24&lt;=2000),"Ю15","")</f>
      </c>
    </row>
    <row r="25" spans="1:11" s="3" customFormat="1" ht="12.75" customHeight="1">
      <c r="A25" s="45">
        <v>17</v>
      </c>
      <c r="B25" s="46">
        <v>128</v>
      </c>
      <c r="C25" s="47" t="s">
        <v>280</v>
      </c>
      <c r="D25" s="48">
        <v>1998</v>
      </c>
      <c r="E25" s="49" t="s">
        <v>11</v>
      </c>
      <c r="F25" s="50" t="s">
        <v>56</v>
      </c>
      <c r="G25" s="51" t="s">
        <v>492</v>
      </c>
      <c r="H25" s="49" t="str">
        <f>IF(AND(D25&gt;=1900,D25&lt;=1944),"М70",IF(AND(D25&gt;=1945,D25&lt;=1954),"М60",IF(AND(D25&gt;=1997,D25&lt;=1998),"Ю17",K25)))</f>
        <v>Ю17</v>
      </c>
      <c r="I25" s="49">
        <v>10</v>
      </c>
      <c r="J25" s="52"/>
      <c r="K25" s="52">
        <f>IF(AND(D25&gt;=1999,D25&lt;=2000),"Ю15","")</f>
      </c>
    </row>
    <row r="26" spans="1:11" s="3" customFormat="1" ht="12.75" customHeight="1">
      <c r="A26" s="45">
        <v>18</v>
      </c>
      <c r="B26" s="46">
        <v>138</v>
      </c>
      <c r="C26" s="47" t="s">
        <v>270</v>
      </c>
      <c r="D26" s="48">
        <v>1998</v>
      </c>
      <c r="E26" s="49" t="s">
        <v>76</v>
      </c>
      <c r="F26" s="50"/>
      <c r="G26" s="51" t="s">
        <v>493</v>
      </c>
      <c r="H26" s="49" t="str">
        <f>IF(AND(D26&gt;=1900,D26&lt;=1944),"М70",IF(AND(D26&gt;=1945,D26&lt;=1954),"М60",IF(AND(D26&gt;=1997,D26&lt;=1998),"Ю17",K26)))</f>
        <v>Ю17</v>
      </c>
      <c r="I26" s="49">
        <v>11</v>
      </c>
      <c r="J26" s="52"/>
      <c r="K26" s="52">
        <f>IF(AND(D26&gt;=1999,D26&lt;=2000),"Ю15","")</f>
      </c>
    </row>
    <row r="27" spans="1:11" s="3" customFormat="1" ht="12.75" customHeight="1">
      <c r="A27" s="45">
        <v>19</v>
      </c>
      <c r="B27" s="46">
        <v>146</v>
      </c>
      <c r="C27" s="47" t="s">
        <v>325</v>
      </c>
      <c r="D27" s="48">
        <v>1996</v>
      </c>
      <c r="E27" s="49" t="s">
        <v>30</v>
      </c>
      <c r="F27" s="50" t="s">
        <v>86</v>
      </c>
      <c r="G27" s="51" t="s">
        <v>493</v>
      </c>
      <c r="H27" s="49">
        <f>IF(AND(D27&gt;=1900,D27&lt;=1944),"М70",IF(AND(D27&gt;=1945,D27&lt;=1954),"М60",IF(AND(D27&gt;=1997,D27&lt;=1998),"Ю17",K27)))</f>
      </c>
      <c r="I27" s="49"/>
      <c r="J27" s="52"/>
      <c r="K27" s="52">
        <f>IF(AND(D27&gt;=1999,D27&lt;=2000),"Ю15","")</f>
      </c>
    </row>
    <row r="28" spans="1:11" s="3" customFormat="1" ht="12.75" customHeight="1">
      <c r="A28" s="45">
        <v>20</v>
      </c>
      <c r="B28" s="46">
        <v>147</v>
      </c>
      <c r="C28" s="47" t="s">
        <v>324</v>
      </c>
      <c r="D28" s="48">
        <v>1969</v>
      </c>
      <c r="E28" s="49" t="s">
        <v>11</v>
      </c>
      <c r="F28" s="50" t="s">
        <v>27</v>
      </c>
      <c r="G28" s="51" t="s">
        <v>495</v>
      </c>
      <c r="H28" s="49">
        <f>IF(AND(D28&gt;=1900,D28&lt;=1944),"М70",IF(AND(D28&gt;=1945,D28&lt;=1954),"М60",IF(AND(D28&gt;=1997,D28&lt;=1998),"Ю17",K28)))</f>
      </c>
      <c r="I28" s="49"/>
      <c r="J28" s="52"/>
      <c r="K28" s="52">
        <f>IF(AND(D28&gt;=1999,D28&lt;=2000),"Ю15","")</f>
      </c>
    </row>
    <row r="29" spans="1:11" s="3" customFormat="1" ht="12.75" customHeight="1">
      <c r="A29" s="45">
        <v>21</v>
      </c>
      <c r="B29" s="46">
        <v>120</v>
      </c>
      <c r="C29" s="47" t="s">
        <v>231</v>
      </c>
      <c r="D29" s="48">
        <v>2000</v>
      </c>
      <c r="E29" s="49" t="s">
        <v>11</v>
      </c>
      <c r="F29" s="50" t="s">
        <v>199</v>
      </c>
      <c r="G29" s="51" t="s">
        <v>496</v>
      </c>
      <c r="H29" s="49" t="str">
        <f>IF(AND(D29&gt;=1900,D29&lt;=1944),"М70",IF(AND(D29&gt;=1945,D29&lt;=1954),"М60",IF(AND(D29&gt;=1997,D29&lt;=1998),"Ю17",K29)))</f>
        <v>Ю15</v>
      </c>
      <c r="I29" s="49">
        <v>3</v>
      </c>
      <c r="J29" s="52"/>
      <c r="K29" s="52" t="str">
        <f>IF(AND(D29&gt;=1999,D29&lt;=2000),"Ю15","")</f>
        <v>Ю15</v>
      </c>
    </row>
    <row r="30" spans="1:11" s="3" customFormat="1" ht="12.75" customHeight="1">
      <c r="A30" s="45">
        <v>22</v>
      </c>
      <c r="B30" s="46">
        <v>141</v>
      </c>
      <c r="C30" s="47" t="s">
        <v>268</v>
      </c>
      <c r="D30" s="48">
        <v>1999</v>
      </c>
      <c r="E30" s="49" t="s">
        <v>266</v>
      </c>
      <c r="F30" s="50" t="s">
        <v>267</v>
      </c>
      <c r="G30" s="51" t="s">
        <v>497</v>
      </c>
      <c r="H30" s="49" t="str">
        <f>IF(AND(D30&gt;=1900,D30&lt;=1944),"М70",IF(AND(D30&gt;=1945,D30&lt;=1954),"М60",IF(AND(D30&gt;=1997,D30&lt;=1998),"Ю17",K30)))</f>
        <v>Ю15</v>
      </c>
      <c r="I30" s="49">
        <v>4</v>
      </c>
      <c r="J30" s="52"/>
      <c r="K30" s="52" t="str">
        <f>IF(AND(D30&gt;=1999,D30&lt;=2000),"Ю15","")</f>
        <v>Ю15</v>
      </c>
    </row>
    <row r="31" spans="1:11" s="3" customFormat="1" ht="12.75" customHeight="1">
      <c r="A31" s="45">
        <v>23</v>
      </c>
      <c r="B31" s="46">
        <v>158</v>
      </c>
      <c r="C31" s="47" t="s">
        <v>315</v>
      </c>
      <c r="D31" s="48">
        <v>1996</v>
      </c>
      <c r="E31" s="49" t="s">
        <v>76</v>
      </c>
      <c r="F31" s="50" t="s">
        <v>55</v>
      </c>
      <c r="G31" s="51" t="s">
        <v>498</v>
      </c>
      <c r="H31" s="49">
        <f>IF(AND(D31&gt;=1900,D31&lt;=1944),"М70",IF(AND(D31&gt;=1945,D31&lt;=1954),"М60",IF(AND(D31&gt;=1997,D31&lt;=1998),"Ю17",K31)))</f>
      </c>
      <c r="I31" s="49"/>
      <c r="J31" s="52"/>
      <c r="K31" s="52">
        <f>IF(AND(D31&gt;=1999,D31&lt;=2000),"Ю15","")</f>
      </c>
    </row>
    <row r="32" spans="1:11" s="3" customFormat="1" ht="12.75" customHeight="1">
      <c r="A32" s="45">
        <v>24</v>
      </c>
      <c r="B32" s="46">
        <v>159</v>
      </c>
      <c r="C32" s="47" t="s">
        <v>314</v>
      </c>
      <c r="D32" s="48">
        <v>1999</v>
      </c>
      <c r="E32" s="49" t="s">
        <v>30</v>
      </c>
      <c r="F32" s="50" t="s">
        <v>136</v>
      </c>
      <c r="G32" s="51" t="s">
        <v>499</v>
      </c>
      <c r="H32" s="49" t="str">
        <f>IF(AND(D32&gt;=1900,D32&lt;=1944),"М70",IF(AND(D32&gt;=1945,D32&lt;=1954),"М60",IF(AND(D32&gt;=1997,D32&lt;=1998),"Ю17",K32)))</f>
        <v>Ю15</v>
      </c>
      <c r="I32" s="49">
        <v>5</v>
      </c>
      <c r="J32" s="52"/>
      <c r="K32" s="52" t="str">
        <f>IF(AND(D32&gt;=1999,D32&lt;=2000),"Ю15","")</f>
        <v>Ю15</v>
      </c>
    </row>
    <row r="33" spans="1:11" s="3" customFormat="1" ht="12.75" customHeight="1">
      <c r="A33" s="45">
        <v>25</v>
      </c>
      <c r="B33" s="46">
        <v>145</v>
      </c>
      <c r="C33" s="47" t="s">
        <v>263</v>
      </c>
      <c r="D33" s="48">
        <v>1998</v>
      </c>
      <c r="E33" s="49" t="s">
        <v>30</v>
      </c>
      <c r="F33" s="50" t="s">
        <v>199</v>
      </c>
      <c r="G33" s="51" t="s">
        <v>500</v>
      </c>
      <c r="H33" s="49" t="str">
        <f>IF(AND(D33&gt;=1900,D33&lt;=1944),"М70",IF(AND(D33&gt;=1945,D33&lt;=1954),"М60",IF(AND(D33&gt;=1997,D33&lt;=1998),"Ю17",K33)))</f>
        <v>Ю17</v>
      </c>
      <c r="I33" s="49">
        <v>12</v>
      </c>
      <c r="J33" s="52"/>
      <c r="K33" s="52">
        <f>IF(AND(D33&gt;=1999,D33&lt;=2000),"Ю15","")</f>
      </c>
    </row>
    <row r="34" spans="1:11" s="3" customFormat="1" ht="12.75" customHeight="1">
      <c r="A34" s="45">
        <v>26</v>
      </c>
      <c r="B34" s="46">
        <v>151</v>
      </c>
      <c r="C34" s="47" t="s">
        <v>320</v>
      </c>
      <c r="D34" s="48">
        <v>1998</v>
      </c>
      <c r="E34" s="49" t="s">
        <v>11</v>
      </c>
      <c r="F34" s="50" t="s">
        <v>136</v>
      </c>
      <c r="G34" s="51" t="s">
        <v>501</v>
      </c>
      <c r="H34" s="49" t="str">
        <f>IF(AND(D34&gt;=1900,D34&lt;=1944),"М70",IF(AND(D34&gt;=1945,D34&lt;=1954),"М60",IF(AND(D34&gt;=1997,D34&lt;=1998),"Ю17",K34)))</f>
        <v>Ю17</v>
      </c>
      <c r="I34" s="49">
        <v>13</v>
      </c>
      <c r="J34" s="52"/>
      <c r="K34" s="52">
        <f>IF(AND(D34&gt;=1999,D34&lt;=2000),"Ю15","")</f>
      </c>
    </row>
    <row r="35" spans="1:11" s="3" customFormat="1" ht="12.75" customHeight="1">
      <c r="A35" s="45">
        <v>27</v>
      </c>
      <c r="B35" s="46">
        <v>152</v>
      </c>
      <c r="C35" s="47" t="s">
        <v>319</v>
      </c>
      <c r="D35" s="48">
        <v>1997</v>
      </c>
      <c r="E35" s="49" t="s">
        <v>11</v>
      </c>
      <c r="F35" s="50" t="s">
        <v>136</v>
      </c>
      <c r="G35" s="51" t="s">
        <v>502</v>
      </c>
      <c r="H35" s="49" t="str">
        <f>IF(AND(D35&gt;=1900,D35&lt;=1944),"М70",IF(AND(D35&gt;=1945,D35&lt;=1954),"М60",IF(AND(D35&gt;=1997,D35&lt;=1998),"Ю17",K35)))</f>
        <v>Ю17</v>
      </c>
      <c r="I35" s="49">
        <v>14</v>
      </c>
      <c r="J35" s="52"/>
      <c r="K35" s="52">
        <f>IF(AND(D35&gt;=1999,D35&lt;=2000),"Ю15","")</f>
      </c>
    </row>
    <row r="36" spans="1:11" s="3" customFormat="1" ht="12.75" customHeight="1">
      <c r="A36" s="45">
        <v>28</v>
      </c>
      <c r="B36" s="46">
        <v>153</v>
      </c>
      <c r="C36" s="47" t="s">
        <v>54</v>
      </c>
      <c r="D36" s="48">
        <v>1998</v>
      </c>
      <c r="E36" s="49" t="s">
        <v>76</v>
      </c>
      <c r="F36" s="50" t="s">
        <v>55</v>
      </c>
      <c r="G36" s="51" t="s">
        <v>502</v>
      </c>
      <c r="H36" s="49" t="str">
        <f>IF(AND(D36&gt;=1900,D36&lt;=1944),"М70",IF(AND(D36&gt;=1945,D36&lt;=1954),"М60",IF(AND(D36&gt;=1997,D36&lt;=1998),"Ю17",K36)))</f>
        <v>Ю17</v>
      </c>
      <c r="I36" s="49">
        <v>15</v>
      </c>
      <c r="J36" s="52"/>
      <c r="K36" s="52">
        <f>IF(AND(D36&gt;=1999,D36&lt;=2000),"Ю15","")</f>
      </c>
    </row>
    <row r="37" spans="1:11" s="3" customFormat="1" ht="12.75" customHeight="1">
      <c r="A37" s="45">
        <v>29</v>
      </c>
      <c r="B37" s="46">
        <v>132</v>
      </c>
      <c r="C37" s="47" t="s">
        <v>276</v>
      </c>
      <c r="D37" s="48">
        <v>1999</v>
      </c>
      <c r="E37" s="49" t="s">
        <v>11</v>
      </c>
      <c r="F37" s="50" t="s">
        <v>56</v>
      </c>
      <c r="G37" s="51" t="s">
        <v>503</v>
      </c>
      <c r="H37" s="49" t="str">
        <f>IF(AND(D37&gt;=1900,D37&lt;=1944),"М70",IF(AND(D37&gt;=1945,D37&lt;=1954),"М60",IF(AND(D37&gt;=1997,D37&lt;=1998),"Ю17",K37)))</f>
        <v>Ю15</v>
      </c>
      <c r="I37" s="49">
        <v>6</v>
      </c>
      <c r="J37" s="52"/>
      <c r="K37" s="52" t="str">
        <f>IF(AND(D37&gt;=1999,D37&lt;=2000),"Ю15","")</f>
        <v>Ю15</v>
      </c>
    </row>
    <row r="38" spans="1:11" s="3" customFormat="1" ht="12.75" customHeight="1">
      <c r="A38" s="45">
        <v>30</v>
      </c>
      <c r="B38" s="46">
        <v>184</v>
      </c>
      <c r="C38" s="47" t="s">
        <v>104</v>
      </c>
      <c r="D38" s="48">
        <v>1952</v>
      </c>
      <c r="E38" s="49" t="s">
        <v>374</v>
      </c>
      <c r="F38" s="50" t="s">
        <v>105</v>
      </c>
      <c r="G38" s="51" t="s">
        <v>504</v>
      </c>
      <c r="H38" s="49" t="str">
        <f>IF(AND(D38&gt;=1900,D38&lt;=1944),"М70",IF(AND(D38&gt;=1945,D38&lt;=1954),"М60",IF(AND(D38&gt;=1997,D38&lt;=1998),"Ю17",K38)))</f>
        <v>М60</v>
      </c>
      <c r="I38" s="49">
        <v>2</v>
      </c>
      <c r="J38" s="52"/>
      <c r="K38" s="52">
        <f>IF(AND(D38&gt;=1999,D38&lt;=2000),"Ю15","")</f>
      </c>
    </row>
    <row r="39" spans="1:11" s="3" customFormat="1" ht="12.75" customHeight="1">
      <c r="A39" s="45">
        <v>31</v>
      </c>
      <c r="B39" s="46">
        <v>139</v>
      </c>
      <c r="C39" s="47" t="s">
        <v>92</v>
      </c>
      <c r="D39" s="48">
        <v>1945</v>
      </c>
      <c r="E39" s="49" t="s">
        <v>84</v>
      </c>
      <c r="F39" s="50" t="s">
        <v>82</v>
      </c>
      <c r="G39" s="51" t="s">
        <v>505</v>
      </c>
      <c r="H39" s="49" t="str">
        <f>IF(AND(D39&gt;=1900,D39&lt;=1944),"М70",IF(AND(D39&gt;=1945,D39&lt;=1954),"М60",IF(AND(D39&gt;=1997,D39&lt;=1998),"Ю17",K39)))</f>
        <v>М60</v>
      </c>
      <c r="I39" s="49">
        <v>3</v>
      </c>
      <c r="J39" s="52"/>
      <c r="K39" s="52">
        <f>IF(AND(D39&gt;=1999,D39&lt;=2000),"Ю15","")</f>
      </c>
    </row>
    <row r="40" spans="1:11" s="3" customFormat="1" ht="12.75" customHeight="1">
      <c r="A40" s="45">
        <v>32</v>
      </c>
      <c r="B40" s="46">
        <v>103</v>
      </c>
      <c r="C40" s="47" t="s">
        <v>169</v>
      </c>
      <c r="D40" s="48">
        <v>1952</v>
      </c>
      <c r="E40" s="49" t="s">
        <v>11</v>
      </c>
      <c r="F40" s="50"/>
      <c r="G40" s="51" t="s">
        <v>506</v>
      </c>
      <c r="H40" s="49" t="str">
        <f>IF(AND(D40&gt;=1900,D40&lt;=1944),"М70",IF(AND(D40&gt;=1945,D40&lt;=1954),"М60",IF(AND(D40&gt;=1997,D40&lt;=1998),"Ю17",K40)))</f>
        <v>М60</v>
      </c>
      <c r="I40" s="49">
        <v>4</v>
      </c>
      <c r="J40" s="52"/>
      <c r="K40" s="52">
        <f>IF(AND(D40&gt;=1999,D40&lt;=2000),"Ю15","")</f>
      </c>
    </row>
    <row r="41" spans="1:11" s="3" customFormat="1" ht="12.75" customHeight="1">
      <c r="A41" s="45">
        <v>33</v>
      </c>
      <c r="B41" s="46">
        <v>170</v>
      </c>
      <c r="C41" s="47" t="s">
        <v>389</v>
      </c>
      <c r="D41" s="48">
        <v>1955</v>
      </c>
      <c r="E41" s="49" t="s">
        <v>11</v>
      </c>
      <c r="F41" s="50" t="s">
        <v>390</v>
      </c>
      <c r="G41" s="51" t="s">
        <v>507</v>
      </c>
      <c r="H41" s="49">
        <f>IF(AND(D41&gt;=1900,D41&lt;=1944),"М70",IF(AND(D41&gt;=1945,D41&lt;=1954),"М60",IF(AND(D41&gt;=1997,D41&lt;=1998),"Ю17",K41)))</f>
      </c>
      <c r="I41" s="49"/>
      <c r="J41" s="52"/>
      <c r="K41" s="52">
        <f>IF(AND(D41&gt;=1999,D41&lt;=2000),"Ю15","")</f>
      </c>
    </row>
    <row r="42" spans="1:11" s="3" customFormat="1" ht="12.75" customHeight="1">
      <c r="A42" s="45">
        <v>34</v>
      </c>
      <c r="B42" s="46">
        <v>107</v>
      </c>
      <c r="C42" s="47" t="s">
        <v>178</v>
      </c>
      <c r="D42" s="48">
        <v>1986</v>
      </c>
      <c r="E42" s="49" t="s">
        <v>11</v>
      </c>
      <c r="F42" s="50"/>
      <c r="G42" s="51" t="s">
        <v>509</v>
      </c>
      <c r="H42" s="49">
        <f>IF(AND(D42&gt;=1900,D42&lt;=1944),"М70",IF(AND(D42&gt;=1945,D42&lt;=1954),"М60",IF(AND(D42&gt;=1997,D42&lt;=1998),"Ю17",K42)))</f>
      </c>
      <c r="I42" s="49"/>
      <c r="J42" s="52"/>
      <c r="K42" s="52">
        <f>IF(AND(D42&gt;=1999,D42&lt;=2000),"Ю15","")</f>
      </c>
    </row>
    <row r="43" spans="1:11" s="3" customFormat="1" ht="12.75" customHeight="1">
      <c r="A43" s="45">
        <v>35</v>
      </c>
      <c r="B43" s="46">
        <v>101</v>
      </c>
      <c r="C43" s="47" t="s">
        <v>133</v>
      </c>
      <c r="D43" s="48">
        <v>1954</v>
      </c>
      <c r="E43" s="49" t="s">
        <v>11</v>
      </c>
      <c r="F43" s="50" t="s">
        <v>134</v>
      </c>
      <c r="G43" s="51" t="s">
        <v>510</v>
      </c>
      <c r="H43" s="49" t="str">
        <f>IF(AND(D43&gt;=1900,D43&lt;=1944),"М70",IF(AND(D43&gt;=1945,D43&lt;=1954),"М60",IF(AND(D43&gt;=1997,D43&lt;=1998),"Ю17",K43)))</f>
        <v>М60</v>
      </c>
      <c r="I43" s="49">
        <v>5</v>
      </c>
      <c r="J43" s="52"/>
      <c r="K43" s="52">
        <f>IF(AND(D43&gt;=1999,D43&lt;=2000),"Ю15","")</f>
      </c>
    </row>
    <row r="44" spans="1:11" s="3" customFormat="1" ht="12.75" customHeight="1">
      <c r="A44" s="45">
        <v>36</v>
      </c>
      <c r="B44" s="46">
        <v>130</v>
      </c>
      <c r="C44" s="47" t="s">
        <v>278</v>
      </c>
      <c r="D44" s="48">
        <v>1999</v>
      </c>
      <c r="E44" s="49" t="s">
        <v>11</v>
      </c>
      <c r="F44" s="50" t="s">
        <v>56</v>
      </c>
      <c r="G44" s="51" t="s">
        <v>513</v>
      </c>
      <c r="H44" s="49" t="str">
        <f>IF(AND(D44&gt;=1900,D44&lt;=1944),"М70",IF(AND(D44&gt;=1945,D44&lt;=1954),"М60",IF(AND(D44&gt;=1997,D44&lt;=1998),"Ю17",K44)))</f>
        <v>Ю15</v>
      </c>
      <c r="I44" s="49">
        <v>7</v>
      </c>
      <c r="J44" s="52"/>
      <c r="K44" s="52" t="str">
        <f>IF(AND(D44&gt;=1999,D44&lt;=2000),"Ю15","")</f>
        <v>Ю15</v>
      </c>
    </row>
    <row r="45" spans="1:11" s="3" customFormat="1" ht="12.75" customHeight="1">
      <c r="A45" s="45">
        <v>37</v>
      </c>
      <c r="B45" s="46">
        <v>177</v>
      </c>
      <c r="C45" s="47" t="s">
        <v>380</v>
      </c>
      <c r="D45" s="48">
        <v>1999</v>
      </c>
      <c r="E45" s="49" t="s">
        <v>11</v>
      </c>
      <c r="F45" s="50" t="s">
        <v>376</v>
      </c>
      <c r="G45" s="51" t="s">
        <v>515</v>
      </c>
      <c r="H45" s="49" t="str">
        <f>IF(AND(D45&gt;=1900,D45&lt;=1944),"М70",IF(AND(D45&gt;=1945,D45&lt;=1954),"М60",IF(AND(D45&gt;=1997,D45&lt;=1998),"Ю17",K45)))</f>
        <v>Ю15</v>
      </c>
      <c r="I45" s="49">
        <v>8</v>
      </c>
      <c r="J45" s="52"/>
      <c r="K45" s="52" t="str">
        <f>IF(AND(D45&gt;=1999,D45&lt;=2000),"Ю15","")</f>
        <v>Ю15</v>
      </c>
    </row>
    <row r="46" spans="1:11" s="3" customFormat="1" ht="12.75" customHeight="1">
      <c r="A46" s="45">
        <v>38</v>
      </c>
      <c r="B46" s="46">
        <v>174</v>
      </c>
      <c r="C46" s="47" t="s">
        <v>377</v>
      </c>
      <c r="D46" s="48">
        <v>1999</v>
      </c>
      <c r="E46" s="49" t="s">
        <v>11</v>
      </c>
      <c r="F46" s="50" t="s">
        <v>376</v>
      </c>
      <c r="G46" s="51" t="s">
        <v>518</v>
      </c>
      <c r="H46" s="49" t="str">
        <f>IF(AND(D46&gt;=1900,D46&lt;=1944),"М70",IF(AND(D46&gt;=1945,D46&lt;=1954),"М60",IF(AND(D46&gt;=1997,D46&lt;=1998),"Ю17",K46)))</f>
        <v>Ю15</v>
      </c>
      <c r="I46" s="49">
        <v>9</v>
      </c>
      <c r="J46" s="52"/>
      <c r="K46" s="52" t="str">
        <f>IF(AND(D46&gt;=1999,D46&lt;=2000),"Ю15","")</f>
        <v>Ю15</v>
      </c>
    </row>
    <row r="47" spans="1:11" s="3" customFormat="1" ht="12.75" customHeight="1">
      <c r="A47" s="45">
        <v>39</v>
      </c>
      <c r="B47" s="46">
        <v>108</v>
      </c>
      <c r="C47" s="47" t="s">
        <v>57</v>
      </c>
      <c r="D47" s="48">
        <v>1939</v>
      </c>
      <c r="E47" s="49" t="s">
        <v>11</v>
      </c>
      <c r="F47" s="50" t="s">
        <v>16</v>
      </c>
      <c r="G47" s="51" t="s">
        <v>144</v>
      </c>
      <c r="H47" s="49" t="str">
        <f>IF(AND(D47&gt;=1900,D47&lt;=1944),"М70",IF(AND(D47&gt;=1945,D47&lt;=1954),"М60",IF(AND(D47&gt;=1997,D47&lt;=1998),"Ю17",K47)))</f>
        <v>М70</v>
      </c>
      <c r="I47" s="49">
        <v>1</v>
      </c>
      <c r="J47" s="52" t="s">
        <v>58</v>
      </c>
      <c r="K47" s="52">
        <f>IF(AND(D47&gt;=1999,D47&lt;=2000),"Ю15","")</f>
      </c>
    </row>
    <row r="48" spans="1:11" s="3" customFormat="1" ht="12.75" customHeight="1">
      <c r="A48" s="45">
        <v>40</v>
      </c>
      <c r="B48" s="46">
        <v>149</v>
      </c>
      <c r="C48" s="47" t="s">
        <v>322</v>
      </c>
      <c r="D48" s="48">
        <v>1986</v>
      </c>
      <c r="E48" s="49" t="s">
        <v>107</v>
      </c>
      <c r="F48" s="50" t="s">
        <v>27</v>
      </c>
      <c r="G48" s="51" t="s">
        <v>519</v>
      </c>
      <c r="H48" s="49">
        <f>IF(AND(D48&gt;=1900,D48&lt;=1944),"М70",IF(AND(D48&gt;=1945,D48&lt;=1954),"М60",IF(AND(D48&gt;=1997,D48&lt;=1998),"Ю17",K48)))</f>
      </c>
      <c r="I48" s="49"/>
      <c r="J48" s="52"/>
      <c r="K48" s="52">
        <f>IF(AND(D48&gt;=1999,D48&lt;=2000),"Ю15","")</f>
      </c>
    </row>
    <row r="49" spans="1:11" s="3" customFormat="1" ht="12.75" customHeight="1">
      <c r="A49" s="45">
        <v>41</v>
      </c>
      <c r="B49" s="46">
        <v>129</v>
      </c>
      <c r="C49" s="47" t="s">
        <v>279</v>
      </c>
      <c r="D49" s="48">
        <v>1998</v>
      </c>
      <c r="E49" s="49" t="s">
        <v>11</v>
      </c>
      <c r="F49" s="50" t="s">
        <v>56</v>
      </c>
      <c r="G49" s="51" t="s">
        <v>520</v>
      </c>
      <c r="H49" s="49" t="str">
        <f>IF(AND(D49&gt;=1900,D49&lt;=1944),"М70",IF(AND(D49&gt;=1945,D49&lt;=1954),"М60",IF(AND(D49&gt;=1997,D49&lt;=1998),"Ю17",K49)))</f>
        <v>Ю17</v>
      </c>
      <c r="I49" s="49">
        <v>16</v>
      </c>
      <c r="J49" s="52"/>
      <c r="K49" s="52">
        <f>IF(AND(D49&gt;=1999,D49&lt;=2000),"Ю15","")</f>
      </c>
    </row>
    <row r="50" spans="1:11" s="3" customFormat="1" ht="12.75" customHeight="1">
      <c r="A50" s="45">
        <v>42</v>
      </c>
      <c r="B50" s="46">
        <v>180</v>
      </c>
      <c r="C50" s="47" t="s">
        <v>45</v>
      </c>
      <c r="D50" s="48">
        <v>1941</v>
      </c>
      <c r="E50" s="49" t="s">
        <v>11</v>
      </c>
      <c r="F50" s="50" t="s">
        <v>27</v>
      </c>
      <c r="G50" s="51" t="s">
        <v>521</v>
      </c>
      <c r="H50" s="49" t="str">
        <f>IF(AND(D50&gt;=1900,D50&lt;=1944),"М70",IF(AND(D50&gt;=1945,D50&lt;=1954),"М60",IF(AND(D50&gt;=1997,D50&lt;=1998),"Ю17",K50)))</f>
        <v>М70</v>
      </c>
      <c r="I50" s="49">
        <v>2</v>
      </c>
      <c r="J50" s="52"/>
      <c r="K50" s="52">
        <f>IF(AND(D50&gt;=1999,D50&lt;=2000),"Ю15","")</f>
      </c>
    </row>
    <row r="51" spans="1:11" s="3" customFormat="1" ht="12.75" customHeight="1">
      <c r="A51" s="45">
        <v>43</v>
      </c>
      <c r="B51" s="46">
        <v>127</v>
      </c>
      <c r="C51" s="47" t="s">
        <v>281</v>
      </c>
      <c r="D51" s="48">
        <v>1998</v>
      </c>
      <c r="E51" s="49" t="s">
        <v>11</v>
      </c>
      <c r="F51" s="50" t="s">
        <v>56</v>
      </c>
      <c r="G51" s="51" t="s">
        <v>523</v>
      </c>
      <c r="H51" s="49" t="str">
        <f>IF(AND(D51&gt;=1900,D51&lt;=1944),"М70",IF(AND(D51&gt;=1945,D51&lt;=1954),"М60",IF(AND(D51&gt;=1997,D51&lt;=1998),"Ю17",K51)))</f>
        <v>Ю17</v>
      </c>
      <c r="I51" s="49">
        <v>17</v>
      </c>
      <c r="J51" s="52"/>
      <c r="K51" s="52">
        <f>IF(AND(D51&gt;=1999,D51&lt;=2000),"Ю15","")</f>
      </c>
    </row>
    <row r="52" spans="1:11" s="3" customFormat="1" ht="12.75" customHeight="1">
      <c r="A52" s="45">
        <v>44</v>
      </c>
      <c r="B52" s="46">
        <v>169</v>
      </c>
      <c r="C52" s="47" t="s">
        <v>391</v>
      </c>
      <c r="D52" s="48">
        <v>1950</v>
      </c>
      <c r="E52" s="49" t="s">
        <v>11</v>
      </c>
      <c r="F52" s="50" t="s">
        <v>340</v>
      </c>
      <c r="G52" s="51" t="s">
        <v>524</v>
      </c>
      <c r="H52" s="49" t="str">
        <f>IF(AND(D52&gt;=1900,D52&lt;=1944),"М70",IF(AND(D52&gt;=1945,D52&lt;=1954),"М60",IF(AND(D52&gt;=1997,D52&lt;=1998),"Ю17",K52)))</f>
        <v>М60</v>
      </c>
      <c r="I52" s="49">
        <v>6</v>
      </c>
      <c r="J52" s="52"/>
      <c r="K52" s="52">
        <f>IF(AND(D52&gt;=1999,D52&lt;=2000),"Ю15","")</f>
      </c>
    </row>
    <row r="53" spans="1:11" s="3" customFormat="1" ht="12.75" customHeight="1">
      <c r="A53" s="45">
        <v>45</v>
      </c>
      <c r="B53" s="46">
        <v>168</v>
      </c>
      <c r="C53" s="47" t="s">
        <v>392</v>
      </c>
      <c r="D53" s="48">
        <v>1948</v>
      </c>
      <c r="E53" s="49" t="s">
        <v>11</v>
      </c>
      <c r="F53" s="50" t="s">
        <v>340</v>
      </c>
      <c r="G53" s="51" t="s">
        <v>121</v>
      </c>
      <c r="H53" s="49" t="str">
        <f>IF(AND(D53&gt;=1900,D53&lt;=1944),"М70",IF(AND(D53&gt;=1945,D53&lt;=1954),"М60",IF(AND(D53&gt;=1997,D53&lt;=1998),"Ю17",K53)))</f>
        <v>М60</v>
      </c>
      <c r="I53" s="49">
        <v>7</v>
      </c>
      <c r="J53" s="52"/>
      <c r="K53" s="52">
        <f>IF(AND(D53&gt;=1999,D53&lt;=2000),"Ю15","")</f>
      </c>
    </row>
    <row r="54" spans="1:11" s="3" customFormat="1" ht="12.75" customHeight="1">
      <c r="A54" s="45">
        <v>46</v>
      </c>
      <c r="B54" s="46">
        <v>166</v>
      </c>
      <c r="C54" s="47" t="s">
        <v>394</v>
      </c>
      <c r="D54" s="48">
        <v>1998</v>
      </c>
      <c r="E54" s="50" t="s">
        <v>11</v>
      </c>
      <c r="F54" s="50" t="s">
        <v>340</v>
      </c>
      <c r="G54" s="51" t="s">
        <v>527</v>
      </c>
      <c r="H54" s="49" t="str">
        <f>IF(AND(D54&gt;=1900,D54&lt;=1944),"М70",IF(AND(D54&gt;=1945,D54&lt;=1954),"М60",IF(AND(D54&gt;=1997,D54&lt;=1998),"Ю17",K54)))</f>
        <v>Ю17</v>
      </c>
      <c r="I54" s="49">
        <v>18</v>
      </c>
      <c r="J54" s="52"/>
      <c r="K54" s="52"/>
    </row>
    <row r="55" spans="1:11" s="3" customFormat="1" ht="12.75" customHeight="1">
      <c r="A55" s="45">
        <v>47</v>
      </c>
      <c r="B55" s="46">
        <v>110</v>
      </c>
      <c r="C55" s="47" t="s">
        <v>176</v>
      </c>
      <c r="D55" s="48">
        <v>1999</v>
      </c>
      <c r="E55" s="49" t="s">
        <v>30</v>
      </c>
      <c r="F55" s="50" t="s">
        <v>136</v>
      </c>
      <c r="G55" s="51" t="s">
        <v>528</v>
      </c>
      <c r="H55" s="49" t="str">
        <f>IF(AND(D55&gt;=1900,D55&lt;=1944),"М70",IF(AND(D55&gt;=1945,D55&lt;=1954),"М60",IF(AND(D55&gt;=1997,D55&lt;=1998),"Ю17",K55)))</f>
        <v>Ю15</v>
      </c>
      <c r="I55" s="49">
        <v>10</v>
      </c>
      <c r="J55" s="52"/>
      <c r="K55" s="52" t="str">
        <f>IF(AND(D55&gt;=1999,D55&lt;=2000),"Ю15","")</f>
        <v>Ю15</v>
      </c>
    </row>
    <row r="56" spans="1:11" s="3" customFormat="1" ht="12.75" customHeight="1">
      <c r="A56" s="45">
        <v>48</v>
      </c>
      <c r="B56" s="46">
        <v>142</v>
      </c>
      <c r="C56" s="47" t="s">
        <v>265</v>
      </c>
      <c r="D56" s="48">
        <v>1999</v>
      </c>
      <c r="E56" s="49" t="s">
        <v>266</v>
      </c>
      <c r="F56" s="50" t="s">
        <v>267</v>
      </c>
      <c r="G56" s="51" t="s">
        <v>530</v>
      </c>
      <c r="H56" s="49" t="str">
        <f>IF(AND(D56&gt;=1900,D56&lt;=1944),"М70",IF(AND(D56&gt;=1945,D56&lt;=1954),"М60",IF(AND(D56&gt;=1997,D56&lt;=1998),"Ю17",K56)))</f>
        <v>Ю15</v>
      </c>
      <c r="I56" s="49">
        <v>11</v>
      </c>
      <c r="J56" s="52"/>
      <c r="K56" s="52" t="str">
        <f>IF(AND(D56&gt;=1999,D56&lt;=2000),"Ю15","")</f>
        <v>Ю15</v>
      </c>
    </row>
    <row r="57" spans="1:11" s="3" customFormat="1" ht="12.75" customHeight="1">
      <c r="A57" s="45">
        <v>49</v>
      </c>
      <c r="B57" s="46">
        <v>116</v>
      </c>
      <c r="C57" s="47" t="s">
        <v>43</v>
      </c>
      <c r="D57" s="48">
        <v>1932</v>
      </c>
      <c r="E57" s="49" t="s">
        <v>11</v>
      </c>
      <c r="F57" s="50" t="s">
        <v>27</v>
      </c>
      <c r="G57" s="51" t="s">
        <v>531</v>
      </c>
      <c r="H57" s="49" t="str">
        <f>IF(AND(D57&gt;=1900,D57&lt;=1944),"М70",IF(AND(D57&gt;=1945,D57&lt;=1954),"М60",IF(AND(D57&gt;=1997,D57&lt;=1998),"Ю17",K57)))</f>
        <v>М70</v>
      </c>
      <c r="I57" s="49">
        <v>3</v>
      </c>
      <c r="J57" s="52"/>
      <c r="K57" s="52">
        <f>IF(AND(D57&gt;=1999,D57&lt;=2000),"Ю15","")</f>
      </c>
    </row>
    <row r="58" spans="1:11" s="3" customFormat="1" ht="12.75" customHeight="1">
      <c r="A58" s="45">
        <v>50</v>
      </c>
      <c r="B58" s="46">
        <v>183</v>
      </c>
      <c r="C58" s="47" t="s">
        <v>383</v>
      </c>
      <c r="D58" s="48">
        <v>1977</v>
      </c>
      <c r="E58" s="49" t="s">
        <v>384</v>
      </c>
      <c r="F58" s="50" t="s">
        <v>385</v>
      </c>
      <c r="G58" s="51" t="s">
        <v>533</v>
      </c>
      <c r="H58" s="49"/>
      <c r="I58" s="49"/>
      <c r="J58" s="52"/>
      <c r="K58" s="52"/>
    </row>
    <row r="59" spans="1:11" s="3" customFormat="1" ht="12.75" customHeight="1">
      <c r="A59" s="45">
        <v>51</v>
      </c>
      <c r="B59" s="46">
        <v>157</v>
      </c>
      <c r="C59" s="47" t="s">
        <v>316</v>
      </c>
      <c r="D59" s="48">
        <v>2000</v>
      </c>
      <c r="E59" s="49" t="s">
        <v>76</v>
      </c>
      <c r="F59" s="50" t="s">
        <v>55</v>
      </c>
      <c r="G59" s="51" t="s">
        <v>535</v>
      </c>
      <c r="H59" s="49" t="str">
        <f>IF(AND(D59&gt;=1900,D59&lt;=1944),"М70",IF(AND(D59&gt;=1945,D59&lt;=1954),"М60",IF(AND(D59&gt;=1997,D59&lt;=1998),"Ю17",K59)))</f>
        <v>Ю15</v>
      </c>
      <c r="I59" s="49">
        <v>12</v>
      </c>
      <c r="J59" s="52"/>
      <c r="K59" s="52" t="str">
        <f>IF(AND(D59&gt;=1999,D59&lt;=2000),"Ю15","")</f>
        <v>Ю15</v>
      </c>
    </row>
    <row r="60" spans="1:11" s="3" customFormat="1" ht="12.75" customHeight="1">
      <c r="A60" s="45">
        <v>52</v>
      </c>
      <c r="B60" s="46">
        <v>173</v>
      </c>
      <c r="C60" s="47" t="s">
        <v>375</v>
      </c>
      <c r="D60" s="48">
        <v>1998</v>
      </c>
      <c r="E60" s="49" t="s">
        <v>11</v>
      </c>
      <c r="F60" s="50" t="s">
        <v>376</v>
      </c>
      <c r="G60" s="51" t="s">
        <v>536</v>
      </c>
      <c r="H60" s="49" t="str">
        <f>IF(AND(D60&gt;=1900,D60&lt;=1944),"М70",IF(AND(D60&gt;=1945,D60&lt;=1954),"М60",IF(AND(D60&gt;=1997,D60&lt;=1998),"Ю17",K60)))</f>
        <v>Ю17</v>
      </c>
      <c r="I60" s="49">
        <v>19</v>
      </c>
      <c r="J60" s="52"/>
      <c r="K60" s="52">
        <f>IF(AND(D60&gt;=1999,D60&lt;=2000),"Ю15","")</f>
      </c>
    </row>
    <row r="61" spans="1:11" s="3" customFormat="1" ht="12.75" customHeight="1">
      <c r="A61" s="45">
        <v>53</v>
      </c>
      <c r="B61" s="46">
        <v>172</v>
      </c>
      <c r="C61" s="47" t="s">
        <v>381</v>
      </c>
      <c r="D61" s="48">
        <v>1998</v>
      </c>
      <c r="E61" s="49" t="s">
        <v>11</v>
      </c>
      <c r="F61" s="50" t="s">
        <v>376</v>
      </c>
      <c r="G61" s="51" t="s">
        <v>537</v>
      </c>
      <c r="H61" s="49" t="str">
        <f>IF(AND(D61&gt;=1900,D61&lt;=1944),"М70",IF(AND(D61&gt;=1945,D61&lt;=1954),"М60",IF(AND(D61&gt;=1997,D61&lt;=1998),"Ю17",K61)))</f>
        <v>Ю17</v>
      </c>
      <c r="I61" s="49">
        <v>20</v>
      </c>
      <c r="J61" s="52"/>
      <c r="K61" s="52">
        <f>IF(AND(D61&gt;=1999,D61&lt;=2000),"Ю15","")</f>
      </c>
    </row>
    <row r="62" spans="1:11" s="3" customFormat="1" ht="12.75" customHeight="1">
      <c r="A62" s="45">
        <v>54</v>
      </c>
      <c r="B62" s="46">
        <v>156</v>
      </c>
      <c r="C62" s="47" t="s">
        <v>317</v>
      </c>
      <c r="D62" s="48">
        <v>2000</v>
      </c>
      <c r="E62" s="49" t="s">
        <v>76</v>
      </c>
      <c r="F62" s="50" t="s">
        <v>55</v>
      </c>
      <c r="G62" s="51" t="s">
        <v>548</v>
      </c>
      <c r="H62" s="49" t="str">
        <f>IF(AND(D62&gt;=1900,D62&lt;=1944),"М70",IF(AND(D62&gt;=1945,D62&lt;=1954),"М60",IF(AND(D62&gt;=1997,D62&lt;=1998),"Ю17",K62)))</f>
        <v>Ю15</v>
      </c>
      <c r="I62" s="49">
        <v>13</v>
      </c>
      <c r="J62" s="52"/>
      <c r="K62" s="52" t="str">
        <f>IF(AND(D62&gt;=1999,D62&lt;=2000),"Ю15","")</f>
        <v>Ю15</v>
      </c>
    </row>
    <row r="63" spans="1:11" s="3" customFormat="1" ht="12.75" customHeight="1">
      <c r="A63" s="45">
        <v>55</v>
      </c>
      <c r="B63" s="46">
        <v>140</v>
      </c>
      <c r="C63" s="47" t="s">
        <v>269</v>
      </c>
      <c r="D63" s="48">
        <v>1997</v>
      </c>
      <c r="E63" s="49" t="s">
        <v>76</v>
      </c>
      <c r="F63" s="50" t="s">
        <v>55</v>
      </c>
      <c r="G63" s="51" t="s">
        <v>549</v>
      </c>
      <c r="H63" s="49" t="str">
        <f>IF(AND(D63&gt;=1900,D63&lt;=1944),"М70",IF(AND(D63&gt;=1945,D63&lt;=1954),"М60",IF(AND(D63&gt;=1997,D63&lt;=1998),"Ю17",K63)))</f>
        <v>Ю17</v>
      </c>
      <c r="I63" s="49">
        <v>21</v>
      </c>
      <c r="J63" s="52"/>
      <c r="K63" s="52">
        <f>IF(AND(D63&gt;=1999,D63&lt;=2000),"Ю15","")</f>
      </c>
    </row>
    <row r="64" spans="1:11" s="3" customFormat="1" ht="12.75" customHeight="1">
      <c r="A64" s="45">
        <v>56</v>
      </c>
      <c r="B64" s="46">
        <v>136</v>
      </c>
      <c r="C64" s="47" t="s">
        <v>273</v>
      </c>
      <c r="D64" s="48">
        <v>1936</v>
      </c>
      <c r="E64" s="49" t="s">
        <v>11</v>
      </c>
      <c r="F64" s="50" t="s">
        <v>274</v>
      </c>
      <c r="G64" s="51" t="s">
        <v>122</v>
      </c>
      <c r="H64" s="49" t="str">
        <f>IF(AND(D64&gt;=1900,D64&lt;=1944),"М70",IF(AND(D64&gt;=1945,D64&lt;=1954),"М60",IF(AND(D64&gt;=1997,D64&lt;=1998),"Ю17",K64)))</f>
        <v>М70</v>
      </c>
      <c r="I64" s="49">
        <v>4</v>
      </c>
      <c r="J64" s="52"/>
      <c r="K64" s="52">
        <f>IF(AND(D64&gt;=1999,D64&lt;=2000),"Ю15","")</f>
      </c>
    </row>
    <row r="65" spans="1:11" s="3" customFormat="1" ht="12.75" customHeight="1">
      <c r="A65" s="45">
        <v>57</v>
      </c>
      <c r="B65" s="46">
        <v>162</v>
      </c>
      <c r="C65" s="47" t="s">
        <v>398</v>
      </c>
      <c r="D65" s="48">
        <v>1996</v>
      </c>
      <c r="E65" s="49" t="s">
        <v>76</v>
      </c>
      <c r="F65" s="50" t="s">
        <v>55</v>
      </c>
      <c r="G65" s="51" t="s">
        <v>558</v>
      </c>
      <c r="H65" s="49">
        <f>IF(AND(D65&gt;=1900,D65&lt;=1944),"М70",IF(AND(D65&gt;=1945,D65&lt;=1954),"М60",IF(AND(D65&gt;=1997,D65&lt;=1998),"Ю17",K65)))</f>
      </c>
      <c r="I65" s="49"/>
      <c r="J65" s="52"/>
      <c r="K65" s="52">
        <f>IF(AND(D65&gt;=1999,D65&lt;=2000),"Ю15","")</f>
      </c>
    </row>
    <row r="66" spans="1:11" s="3" customFormat="1" ht="12.75" customHeight="1">
      <c r="A66" s="45">
        <v>58</v>
      </c>
      <c r="B66" s="46">
        <v>176</v>
      </c>
      <c r="C66" s="47" t="s">
        <v>379</v>
      </c>
      <c r="D66" s="48">
        <v>2000</v>
      </c>
      <c r="E66" s="49" t="s">
        <v>11</v>
      </c>
      <c r="F66" s="50" t="s">
        <v>376</v>
      </c>
      <c r="G66" s="51" t="s">
        <v>559</v>
      </c>
      <c r="H66" s="49" t="str">
        <f>IF(AND(D66&gt;=1900,D66&lt;=1944),"М70",IF(AND(D66&gt;=1945,D66&lt;=1954),"М60",IF(AND(D66&gt;=1997,D66&lt;=1998),"Ю17",K66)))</f>
        <v>Ю15</v>
      </c>
      <c r="I66" s="49">
        <v>14</v>
      </c>
      <c r="J66" s="52"/>
      <c r="K66" s="52" t="str">
        <f>IF(AND(D66&gt;=1999,D66&lt;=2000),"Ю15","")</f>
        <v>Ю15</v>
      </c>
    </row>
    <row r="67" spans="1:11" s="3" customFormat="1" ht="12.75" customHeight="1">
      <c r="A67" s="45">
        <v>59</v>
      </c>
      <c r="B67" s="46">
        <v>175</v>
      </c>
      <c r="C67" s="47" t="s">
        <v>378</v>
      </c>
      <c r="D67" s="48">
        <v>2000</v>
      </c>
      <c r="E67" s="49" t="s">
        <v>11</v>
      </c>
      <c r="F67" s="50" t="s">
        <v>376</v>
      </c>
      <c r="G67" s="51" t="s">
        <v>561</v>
      </c>
      <c r="H67" s="49" t="str">
        <f>IF(AND(D67&gt;=1900,D67&lt;=1944),"М70",IF(AND(D67&gt;=1945,D67&lt;=1954),"М60",IF(AND(D67&gt;=1997,D67&lt;=1998),"Ю17",K67)))</f>
        <v>Ю15</v>
      </c>
      <c r="I67" s="49">
        <v>15</v>
      </c>
      <c r="J67" s="52"/>
      <c r="K67" s="52" t="str">
        <f>IF(AND(D67&gt;=1999,D67&lt;=2000),"Ю15","")</f>
        <v>Ю15</v>
      </c>
    </row>
    <row r="68" spans="1:11" s="3" customFormat="1" ht="12.75" customHeight="1">
      <c r="A68" s="45">
        <v>60</v>
      </c>
      <c r="B68" s="46">
        <v>155</v>
      </c>
      <c r="C68" s="47" t="s">
        <v>318</v>
      </c>
      <c r="D68" s="48">
        <v>1936</v>
      </c>
      <c r="E68" s="49" t="s">
        <v>11</v>
      </c>
      <c r="F68" s="50" t="s">
        <v>16</v>
      </c>
      <c r="G68" s="51" t="s">
        <v>575</v>
      </c>
      <c r="H68" s="49" t="str">
        <f>IF(AND(D68&gt;=1900,D68&lt;=1944),"М70",IF(AND(D68&gt;=1945,D68&lt;=1954),"М60",IF(AND(D68&gt;=1997,D68&lt;=1998),"Ю17",K68)))</f>
        <v>М70</v>
      </c>
      <c r="I68" s="49">
        <v>5</v>
      </c>
      <c r="J68" s="52" t="s">
        <v>58</v>
      </c>
      <c r="K68" s="52">
        <f>IF(AND(D68&gt;=1999,D68&lt;=2000),"Ю15","")</f>
      </c>
    </row>
    <row r="69" spans="1:11" s="3" customFormat="1" ht="12.75" customHeight="1">
      <c r="A69" s="45">
        <v>61</v>
      </c>
      <c r="B69" s="46">
        <v>106</v>
      </c>
      <c r="C69" s="53" t="s">
        <v>170</v>
      </c>
      <c r="D69" s="48">
        <v>1961</v>
      </c>
      <c r="E69" s="49" t="s">
        <v>12</v>
      </c>
      <c r="F69" s="50" t="s">
        <v>13</v>
      </c>
      <c r="G69" s="51" t="s">
        <v>630</v>
      </c>
      <c r="H69" s="49">
        <f>IF(AND(D69&gt;=1900,D69&lt;=1944),"М70",IF(AND(D69&gt;=1945,D69&lt;=1954),"М60",IF(AND(D69&gt;=1997,D69&lt;=1998),"Ю17",K69)))</f>
      </c>
      <c r="I69" s="49"/>
      <c r="J69" s="52" t="s">
        <v>106</v>
      </c>
      <c r="K69" s="52">
        <f>IF(AND(D69&gt;=1999,D69&lt;=2000),"Ю15","")</f>
      </c>
    </row>
    <row r="70" spans="1:11" s="3" customFormat="1" ht="12.75" customHeight="1">
      <c r="A70" s="45">
        <v>62</v>
      </c>
      <c r="B70" s="46">
        <v>118</v>
      </c>
      <c r="C70" s="47" t="s">
        <v>44</v>
      </c>
      <c r="D70" s="48">
        <v>1935</v>
      </c>
      <c r="E70" s="49" t="s">
        <v>11</v>
      </c>
      <c r="F70" s="50" t="s">
        <v>16</v>
      </c>
      <c r="G70" s="51" t="s">
        <v>638</v>
      </c>
      <c r="H70" s="49" t="str">
        <f>IF(AND(D70&gt;=1900,D70&lt;=1944),"М70",IF(AND(D70&gt;=1945,D70&lt;=1954),"М60",IF(AND(D70&gt;=1997,D70&lt;=1998),"Ю17",K70)))</f>
        <v>М70</v>
      </c>
      <c r="I70" s="49">
        <v>6</v>
      </c>
      <c r="J70" s="52" t="s">
        <v>78</v>
      </c>
      <c r="K70" s="52">
        <f>IF(AND(D70&gt;=1999,D70&lt;=2000),"Ю15","")</f>
      </c>
    </row>
    <row r="71" spans="1:11" s="3" customFormat="1" ht="12.75" customHeight="1">
      <c r="A71" s="45"/>
      <c r="B71" s="46">
        <v>109</v>
      </c>
      <c r="C71" s="47" t="s">
        <v>177</v>
      </c>
      <c r="D71" s="48">
        <v>1999</v>
      </c>
      <c r="E71" s="49" t="s">
        <v>30</v>
      </c>
      <c r="F71" s="50" t="s">
        <v>136</v>
      </c>
      <c r="G71" s="51"/>
      <c r="H71" s="49" t="str">
        <f>IF(AND(D71&gt;=1900,D71&lt;=1944),"М70",IF(AND(D71&gt;=1945,D71&lt;=1954),"М60",IF(AND(D71&gt;=1997,D71&lt;=1998),"Ю17",K71)))</f>
        <v>Ю15</v>
      </c>
      <c r="I71" s="49"/>
      <c r="J71" s="52"/>
      <c r="K71" s="52" t="str">
        <f>IF(AND(D71&gt;=1999,D71&lt;=2000),"Ю15","")</f>
        <v>Ю15</v>
      </c>
    </row>
    <row r="72" spans="1:11" s="3" customFormat="1" ht="12.75" customHeight="1">
      <c r="A72" s="45"/>
      <c r="B72" s="46">
        <v>167</v>
      </c>
      <c r="C72" s="47" t="s">
        <v>393</v>
      </c>
      <c r="D72" s="48">
        <v>1998</v>
      </c>
      <c r="E72" s="49" t="s">
        <v>11</v>
      </c>
      <c r="F72" s="50" t="s">
        <v>340</v>
      </c>
      <c r="G72" s="51"/>
      <c r="H72" s="49" t="str">
        <f>IF(AND(D72&gt;=1900,D72&lt;=1944),"М70",IF(AND(D72&gt;=1945,D72&lt;=1954),"М60",IF(AND(D72&gt;=1997,D72&lt;=1998),"Ю17",K72)))</f>
        <v>Ю17</v>
      </c>
      <c r="I72" s="49"/>
      <c r="J72" s="52"/>
      <c r="K72" s="52">
        <f>IF(AND(D72&gt;=1999,D72&lt;=2000),"Ю15","")</f>
      </c>
    </row>
    <row r="73" spans="1:11" s="3" customFormat="1" ht="12.75" customHeight="1">
      <c r="A73" s="45"/>
      <c r="B73" s="46">
        <v>179</v>
      </c>
      <c r="C73" s="47" t="s">
        <v>387</v>
      </c>
      <c r="D73" s="48">
        <v>1999</v>
      </c>
      <c r="E73" s="49" t="s">
        <v>30</v>
      </c>
      <c r="F73" s="50" t="s">
        <v>87</v>
      </c>
      <c r="G73" s="51"/>
      <c r="H73" s="49" t="str">
        <f>IF(AND(D73&gt;=1900,D73&lt;=1944),"М70",IF(AND(D73&gt;=1945,D73&lt;=1954),"М60",IF(AND(D73&gt;=1997,D73&lt;=1998),"Ю17",K73)))</f>
        <v>Ю15</v>
      </c>
      <c r="I73" s="49"/>
      <c r="J73" s="52"/>
      <c r="K73" s="52" t="str">
        <f>IF(AND(D73&gt;=1999,D73&lt;=2000),"Ю15","")</f>
        <v>Ю15</v>
      </c>
    </row>
    <row r="74" spans="1:9" s="3" customFormat="1" ht="12.75" customHeight="1">
      <c r="A74" s="16"/>
      <c r="B74" s="26"/>
      <c r="C74" s="12"/>
      <c r="D74" s="13"/>
      <c r="G74" s="21"/>
      <c r="H74" s="14"/>
      <c r="I74" s="15"/>
    </row>
    <row r="75" spans="1:9" s="3" customFormat="1" ht="18" customHeight="1">
      <c r="A75" s="10"/>
      <c r="B75" s="10"/>
      <c r="C75" s="5"/>
      <c r="D75" s="6"/>
      <c r="G75" s="21"/>
      <c r="H75" s="14"/>
      <c r="I75" s="15"/>
    </row>
  </sheetData>
  <sheetProtection selectLockedCells="1" selectUnlockedCells="1"/>
  <autoFilter ref="A8:K73"/>
  <mergeCells count="7">
    <mergeCell ref="A5:I5"/>
    <mergeCell ref="C6:G6"/>
    <mergeCell ref="C7:G7"/>
    <mergeCell ref="C1:I1"/>
    <mergeCell ref="A2:I2"/>
    <mergeCell ref="A3:I3"/>
    <mergeCell ref="A4:H4"/>
  </mergeCells>
  <conditionalFormatting sqref="C9:C74">
    <cfRule type="expression" priority="3" dxfId="0" stopIfTrue="1">
      <formula>B9=""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29"/>
  <sheetViews>
    <sheetView showGridLines="0" showZeros="0" zoomScale="120" zoomScaleNormal="120" zoomScalePageLayoutView="0" workbookViewId="0" topLeftCell="A7">
      <selection activeCell="C20" sqref="C20"/>
    </sheetView>
  </sheetViews>
  <sheetFormatPr defaultColWidth="9.00390625" defaultRowHeight="12.75" customHeight="1"/>
  <cols>
    <col min="1" max="1" width="4.37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875" style="22" customWidth="1"/>
    <col min="8" max="9" width="4.00390625" style="8" customWidth="1"/>
    <col min="10" max="10" width="9.125" style="4" customWidth="1"/>
    <col min="11" max="11" width="9.125" style="4" hidden="1" customWidth="1"/>
    <col min="12" max="16384" width="9.125" style="4" customWidth="1"/>
  </cols>
  <sheetData>
    <row r="1" spans="1:9" ht="20.25" customHeight="1">
      <c r="A1" s="29"/>
      <c r="B1" s="30"/>
      <c r="C1" s="39" t="s">
        <v>128</v>
      </c>
      <c r="D1" s="39"/>
      <c r="E1" s="39"/>
      <c r="F1" s="39"/>
      <c r="G1" s="39"/>
      <c r="H1" s="39"/>
      <c r="I1" s="39"/>
    </row>
    <row r="2" spans="1:9" ht="20.25" customHeight="1">
      <c r="A2" s="39" t="s">
        <v>129</v>
      </c>
      <c r="B2" s="39"/>
      <c r="C2" s="39"/>
      <c r="D2" s="39"/>
      <c r="E2" s="39"/>
      <c r="F2" s="39"/>
      <c r="G2" s="39"/>
      <c r="H2" s="39"/>
      <c r="I2" s="39"/>
    </row>
    <row r="3" spans="1:9" ht="29.25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</row>
    <row r="4" spans="1:9" ht="18" customHeight="1" hidden="1">
      <c r="A4" s="41" t="s">
        <v>6</v>
      </c>
      <c r="B4" s="41"/>
      <c r="C4" s="41"/>
      <c r="D4" s="41"/>
      <c r="E4" s="41"/>
      <c r="F4" s="41"/>
      <c r="G4" s="41"/>
      <c r="H4" s="41"/>
      <c r="I4" s="23"/>
    </row>
    <row r="5" spans="1:9" ht="18" customHeight="1">
      <c r="A5" s="42" t="s">
        <v>46</v>
      </c>
      <c r="B5" s="42"/>
      <c r="C5" s="42"/>
      <c r="D5" s="42"/>
      <c r="E5" s="42"/>
      <c r="F5" s="42"/>
      <c r="G5" s="42"/>
      <c r="H5" s="42"/>
      <c r="I5" s="42"/>
    </row>
    <row r="6" spans="3:9" ht="17.25" customHeight="1">
      <c r="C6" s="43">
        <v>0</v>
      </c>
      <c r="D6" s="43"/>
      <c r="E6" s="43"/>
      <c r="F6" s="43"/>
      <c r="G6" s="43"/>
      <c r="H6" s="11"/>
      <c r="I6" s="11"/>
    </row>
    <row r="7" spans="1:7" s="1" customFormat="1" ht="13.5" customHeight="1">
      <c r="A7" s="24"/>
      <c r="B7" s="25"/>
      <c r="C7" s="40" t="s">
        <v>130</v>
      </c>
      <c r="D7" s="40"/>
      <c r="E7" s="40"/>
      <c r="F7" s="40"/>
      <c r="G7" s="40"/>
    </row>
    <row r="8" spans="1:9" s="2" customFormat="1" ht="11.25">
      <c r="A8" s="17" t="s">
        <v>9</v>
      </c>
      <c r="B8" s="17" t="s">
        <v>0</v>
      </c>
      <c r="C8" s="17" t="s">
        <v>1</v>
      </c>
      <c r="D8" s="18" t="s">
        <v>2</v>
      </c>
      <c r="E8" s="18" t="s">
        <v>3</v>
      </c>
      <c r="F8" s="18" t="s">
        <v>4</v>
      </c>
      <c r="G8" s="20" t="s">
        <v>7</v>
      </c>
      <c r="H8" s="19" t="s">
        <v>5</v>
      </c>
      <c r="I8" s="19" t="s">
        <v>8</v>
      </c>
    </row>
    <row r="9" spans="1:11" s="3" customFormat="1" ht="12.75" customHeight="1">
      <c r="A9" s="45">
        <v>1</v>
      </c>
      <c r="B9" s="46">
        <v>144</v>
      </c>
      <c r="C9" s="47" t="s">
        <v>264</v>
      </c>
      <c r="D9" s="48">
        <v>1999</v>
      </c>
      <c r="E9" s="50" t="s">
        <v>11</v>
      </c>
      <c r="F9" s="50" t="s">
        <v>199</v>
      </c>
      <c r="G9" s="51" t="s">
        <v>508</v>
      </c>
      <c r="H9" s="49" t="str">
        <f>IF(AND(D9&gt;=1900,D9&lt;=1944),"Ж70",IF(AND(D9&gt;=1945,D9&lt;=1954),"Ж60",IF(AND(D9&gt;=1997,D9&lt;=1998),"Ж17",K9)))</f>
        <v>Д15</v>
      </c>
      <c r="I9" s="49">
        <v>1</v>
      </c>
      <c r="J9" s="52"/>
      <c r="K9" s="52" t="str">
        <f>IF(AND(D9&gt;=1999,D9&lt;=2000),"Д15","")</f>
        <v>Д15</v>
      </c>
    </row>
    <row r="10" spans="1:11" s="3" customFormat="1" ht="12.75" customHeight="1">
      <c r="A10" s="45">
        <v>2</v>
      </c>
      <c r="B10" s="46">
        <v>111</v>
      </c>
      <c r="C10" s="47" t="s">
        <v>175</v>
      </c>
      <c r="D10" s="48">
        <v>1975</v>
      </c>
      <c r="E10" s="50" t="s">
        <v>174</v>
      </c>
      <c r="F10" s="54" t="s">
        <v>199</v>
      </c>
      <c r="G10" s="51" t="s">
        <v>511</v>
      </c>
      <c r="H10" s="49">
        <f>IF(AND(D10&gt;=1900,D10&lt;=1944),"Ж70",IF(AND(D10&gt;=1945,D10&lt;=1954),"Ж60",IF(AND(D10&gt;=1997,D10&lt;=1998),"Ж17",K10)))</f>
      </c>
      <c r="I10" s="49"/>
      <c r="J10" s="52"/>
      <c r="K10" s="52">
        <f>IF(AND(D10&gt;=1999,D10&lt;=2000),"Д15","")</f>
      </c>
    </row>
    <row r="11" spans="1:11" s="3" customFormat="1" ht="12.75" customHeight="1">
      <c r="A11" s="45">
        <v>3</v>
      </c>
      <c r="B11" s="46">
        <v>102</v>
      </c>
      <c r="C11" s="47" t="s">
        <v>65</v>
      </c>
      <c r="D11" s="48">
        <v>1951</v>
      </c>
      <c r="E11" s="49" t="s">
        <v>11</v>
      </c>
      <c r="F11" s="54" t="s">
        <v>18</v>
      </c>
      <c r="G11" s="51" t="s">
        <v>512</v>
      </c>
      <c r="H11" s="49" t="str">
        <f>IF(AND(D11&gt;=1900,D11&lt;=1944),"Ж70",IF(AND(D11&gt;=1945,D11&lt;=1954),"Ж60",IF(AND(D11&gt;=1997,D11&lt;=1998),"Ж17",K11)))</f>
        <v>Ж60</v>
      </c>
      <c r="I11" s="49">
        <v>1</v>
      </c>
      <c r="J11" s="52"/>
      <c r="K11" s="52">
        <f>IF(AND(D11&gt;=1999,D11&lt;=2000),"Д15","")</f>
      </c>
    </row>
    <row r="12" spans="1:11" s="3" customFormat="1" ht="12.75" customHeight="1">
      <c r="A12" s="45">
        <v>4</v>
      </c>
      <c r="B12" s="46">
        <v>143</v>
      </c>
      <c r="C12" s="47" t="s">
        <v>101</v>
      </c>
      <c r="D12" s="48">
        <v>1999</v>
      </c>
      <c r="E12" s="50" t="s">
        <v>11</v>
      </c>
      <c r="F12" s="50" t="s">
        <v>199</v>
      </c>
      <c r="G12" s="51" t="s">
        <v>514</v>
      </c>
      <c r="H12" s="49" t="str">
        <f>IF(AND(D12&gt;=1900,D12&lt;=1944),"Ж70",IF(AND(D12&gt;=1945,D12&lt;=1954),"Ж60",IF(AND(D12&gt;=1997,D12&lt;=1998),"Ж17",K12)))</f>
        <v>Д15</v>
      </c>
      <c r="I12" s="49">
        <v>2</v>
      </c>
      <c r="J12" s="52"/>
      <c r="K12" s="52" t="str">
        <f>IF(AND(D12&gt;=1999,D12&lt;=2000),"Д15","")</f>
        <v>Д15</v>
      </c>
    </row>
    <row r="13" spans="1:11" s="3" customFormat="1" ht="12.75" customHeight="1">
      <c r="A13" s="45">
        <v>5</v>
      </c>
      <c r="B13" s="46">
        <v>154</v>
      </c>
      <c r="C13" s="47" t="s">
        <v>331</v>
      </c>
      <c r="D13" s="48">
        <v>1999</v>
      </c>
      <c r="E13" s="50" t="s">
        <v>30</v>
      </c>
      <c r="F13" s="50" t="s">
        <v>136</v>
      </c>
      <c r="G13" s="51" t="s">
        <v>516</v>
      </c>
      <c r="H13" s="49" t="str">
        <f>IF(AND(D13&gt;=1900,D13&lt;=1944),"Ж70",IF(AND(D13&gt;=1945,D13&lt;=1954),"Ж60",IF(AND(D13&gt;=1997,D13&lt;=1998),"Ж17",K13)))</f>
        <v>Д15</v>
      </c>
      <c r="I13" s="49">
        <v>3</v>
      </c>
      <c r="J13" s="52"/>
      <c r="K13" s="52" t="str">
        <f>IF(AND(D13&gt;=1999,D13&lt;=2000),"Д15","")</f>
        <v>Д15</v>
      </c>
    </row>
    <row r="14" spans="1:11" s="3" customFormat="1" ht="12.75" customHeight="1">
      <c r="A14" s="45">
        <v>6</v>
      </c>
      <c r="B14" s="46">
        <v>104</v>
      </c>
      <c r="C14" s="47" t="s">
        <v>19</v>
      </c>
      <c r="D14" s="48">
        <v>1949</v>
      </c>
      <c r="E14" s="50" t="s">
        <v>167</v>
      </c>
      <c r="F14" s="54" t="s">
        <v>16</v>
      </c>
      <c r="G14" s="51" t="s">
        <v>517</v>
      </c>
      <c r="H14" s="49" t="str">
        <f>IF(AND(D14&gt;=1900,D14&lt;=1944),"Ж70",IF(AND(D14&gt;=1945,D14&lt;=1954),"Ж60",IF(AND(D14&gt;=1997,D14&lt;=1998),"Ж17",K14)))</f>
        <v>Ж60</v>
      </c>
      <c r="I14" s="49">
        <v>2</v>
      </c>
      <c r="J14" s="52"/>
      <c r="K14" s="52">
        <f>IF(AND(D14&gt;=1999,D14&lt;=2000),"Д15","")</f>
      </c>
    </row>
    <row r="15" spans="1:11" s="3" customFormat="1" ht="12.75" customHeight="1">
      <c r="A15" s="45">
        <v>7</v>
      </c>
      <c r="B15" s="46">
        <v>185</v>
      </c>
      <c r="C15" s="47" t="s">
        <v>373</v>
      </c>
      <c r="D15" s="48">
        <v>1994</v>
      </c>
      <c r="E15" s="50" t="s">
        <v>11</v>
      </c>
      <c r="F15" s="50" t="s">
        <v>34</v>
      </c>
      <c r="G15" s="51" t="s">
        <v>522</v>
      </c>
      <c r="H15" s="49">
        <f>IF(AND(D15&gt;=1900,D15&lt;=1944),"Ж70",IF(AND(D15&gt;=1945,D15&lt;=1954),"Ж60",IF(AND(D15&gt;=1997,D15&lt;=1998),"Ж17",K15)))</f>
      </c>
      <c r="I15" s="49"/>
      <c r="J15" s="52"/>
      <c r="K15" s="52">
        <f>IF(AND(D15&gt;=1999,D15&lt;=2000),"Д15","")</f>
      </c>
    </row>
    <row r="16" spans="1:11" s="3" customFormat="1" ht="12.75" customHeight="1">
      <c r="A16" s="45">
        <v>8</v>
      </c>
      <c r="B16" s="46">
        <v>163</v>
      </c>
      <c r="C16" s="47" t="s">
        <v>397</v>
      </c>
      <c r="D16" s="48">
        <v>1997</v>
      </c>
      <c r="E16" s="50" t="s">
        <v>11</v>
      </c>
      <c r="F16" s="50" t="s">
        <v>340</v>
      </c>
      <c r="G16" s="51" t="s">
        <v>524</v>
      </c>
      <c r="H16" s="49" t="str">
        <f>IF(AND(D16&gt;=1900,D16&lt;=1944),"Ж70",IF(AND(D16&gt;=1945,D16&lt;=1954),"Ж60",IF(AND(D16&gt;=1997,D16&lt;=1998),"Ж17",K16)))</f>
        <v>Ж17</v>
      </c>
      <c r="I16" s="49">
        <v>1</v>
      </c>
      <c r="J16" s="52"/>
      <c r="K16" s="52">
        <f>IF(AND(D16&gt;=1999,D16&lt;=2000),"Д15","")</f>
      </c>
    </row>
    <row r="17" spans="1:11" s="3" customFormat="1" ht="12.75" customHeight="1">
      <c r="A17" s="45">
        <v>9</v>
      </c>
      <c r="B17" s="46">
        <v>181</v>
      </c>
      <c r="C17" s="47" t="s">
        <v>407</v>
      </c>
      <c r="D17" s="48">
        <v>1995</v>
      </c>
      <c r="E17" s="50" t="s">
        <v>11</v>
      </c>
      <c r="F17" s="50"/>
      <c r="G17" s="51" t="s">
        <v>525</v>
      </c>
      <c r="H17" s="49">
        <f>IF(AND(D17&gt;=1900,D17&lt;=1944),"Ж70",IF(AND(D17&gt;=1945,D17&lt;=1954),"Ж60",IF(AND(D17&gt;=1997,D17&lt;=1998),"Ж17",K17)))</f>
      </c>
      <c r="I17" s="49"/>
      <c r="J17" s="52"/>
      <c r="K17" s="52">
        <f>IF(AND(D17&gt;=1999,D17&lt;=2000),"Д15","")</f>
      </c>
    </row>
    <row r="18" spans="1:11" s="3" customFormat="1" ht="12.75" customHeight="1">
      <c r="A18" s="45">
        <v>10</v>
      </c>
      <c r="B18" s="46">
        <v>171</v>
      </c>
      <c r="C18" s="47" t="s">
        <v>382</v>
      </c>
      <c r="D18" s="48">
        <v>2000</v>
      </c>
      <c r="E18" s="50" t="s">
        <v>11</v>
      </c>
      <c r="F18" s="50" t="s">
        <v>376</v>
      </c>
      <c r="G18" s="51" t="s">
        <v>526</v>
      </c>
      <c r="H18" s="49" t="str">
        <f>IF(AND(D18&gt;=1900,D18&lt;=1944),"Ж70",IF(AND(D18&gt;=1945,D18&lt;=1954),"Ж60",IF(AND(D18&gt;=1997,D18&lt;=1998),"Ж17",K18)))</f>
        <v>Д15</v>
      </c>
      <c r="I18" s="49">
        <v>4</v>
      </c>
      <c r="J18" s="52"/>
      <c r="K18" s="52" t="str">
        <f>IF(AND(D18&gt;=1999,D18&lt;=2000),"Д15","")</f>
        <v>Д15</v>
      </c>
    </row>
    <row r="19" spans="1:11" s="3" customFormat="1" ht="12.75" customHeight="1">
      <c r="A19" s="45">
        <v>11</v>
      </c>
      <c r="B19" s="46">
        <v>131</v>
      </c>
      <c r="C19" s="47" t="s">
        <v>277</v>
      </c>
      <c r="D19" s="48">
        <v>1999</v>
      </c>
      <c r="E19" s="50" t="s">
        <v>11</v>
      </c>
      <c r="F19" s="50" t="s">
        <v>56</v>
      </c>
      <c r="G19" s="51" t="s">
        <v>529</v>
      </c>
      <c r="H19" s="49" t="str">
        <f>IF(AND(D19&gt;=1900,D19&lt;=1944),"Ж70",IF(AND(D19&gt;=1945,D19&lt;=1954),"Ж60",IF(AND(D19&gt;=1997,D19&lt;=1998),"Ж17",K19)))</f>
        <v>Д15</v>
      </c>
      <c r="I19" s="49">
        <v>5</v>
      </c>
      <c r="J19" s="52"/>
      <c r="K19" s="52" t="str">
        <f>IF(AND(D19&gt;=1999,D19&lt;=2000),"Д15","")</f>
        <v>Д15</v>
      </c>
    </row>
    <row r="20" spans="1:11" s="3" customFormat="1" ht="12.75" customHeight="1">
      <c r="A20" s="45">
        <v>12</v>
      </c>
      <c r="B20" s="46">
        <v>121</v>
      </c>
      <c r="C20" s="47" t="s">
        <v>230</v>
      </c>
      <c r="D20" s="48">
        <v>2000</v>
      </c>
      <c r="E20" s="50" t="s">
        <v>11</v>
      </c>
      <c r="F20" s="50" t="s">
        <v>199</v>
      </c>
      <c r="G20" s="51" t="s">
        <v>532</v>
      </c>
      <c r="H20" s="49" t="str">
        <f>IF(AND(D20&gt;=1900,D20&lt;=1944),"Ж70",IF(AND(D20&gt;=1945,D20&lt;=1954),"Ж60",IF(AND(D20&gt;=1997,D20&lt;=1998),"Ж17",K20)))</f>
        <v>Д15</v>
      </c>
      <c r="I20" s="49">
        <v>6</v>
      </c>
      <c r="J20" s="52"/>
      <c r="K20" s="52" t="str">
        <f>IF(AND(D20&gt;=1999,D20&lt;=2000),"Д15","")</f>
        <v>Д15</v>
      </c>
    </row>
    <row r="21" spans="1:11" s="3" customFormat="1" ht="12.75" customHeight="1">
      <c r="A21" s="45">
        <v>13</v>
      </c>
      <c r="B21" s="46">
        <v>112</v>
      </c>
      <c r="C21" s="47" t="s">
        <v>173</v>
      </c>
      <c r="D21" s="48">
        <v>1963</v>
      </c>
      <c r="E21" s="50" t="s">
        <v>174</v>
      </c>
      <c r="F21" s="54" t="s">
        <v>199</v>
      </c>
      <c r="G21" s="51" t="s">
        <v>534</v>
      </c>
      <c r="H21" s="49">
        <f>IF(AND(D21&gt;=1900,D21&lt;=1944),"Ж70",IF(AND(D21&gt;=1945,D21&lt;=1954),"Ж60",IF(AND(D21&gt;=1997,D21&lt;=1998),"Ж17",K21)))</f>
      </c>
      <c r="I21" s="49"/>
      <c r="J21" s="52"/>
      <c r="K21" s="52">
        <f>IF(AND(D21&gt;=1999,D21&lt;=2000),"Д15","")</f>
      </c>
    </row>
    <row r="22" spans="1:11" s="3" customFormat="1" ht="12.75" customHeight="1">
      <c r="A22" s="45">
        <v>14</v>
      </c>
      <c r="B22" s="46">
        <v>165</v>
      </c>
      <c r="C22" s="47" t="s">
        <v>395</v>
      </c>
      <c r="D22" s="48">
        <v>1999</v>
      </c>
      <c r="E22" s="50" t="s">
        <v>11</v>
      </c>
      <c r="F22" s="50" t="s">
        <v>340</v>
      </c>
      <c r="G22" s="51" t="s">
        <v>535</v>
      </c>
      <c r="H22" s="49" t="str">
        <f>IF(AND(D22&gt;=1900,D22&lt;=1944),"Ж70",IF(AND(D22&gt;=1945,D22&lt;=1954),"Ж60",IF(AND(D22&gt;=1997,D22&lt;=1998),"Ж17",K22)))</f>
        <v>Д15</v>
      </c>
      <c r="I22" s="49">
        <v>7</v>
      </c>
      <c r="J22" s="52"/>
      <c r="K22" s="52" t="str">
        <f>IF(AND(D22&gt;=1999,D22&lt;=2000),"Д15","")</f>
        <v>Д15</v>
      </c>
    </row>
    <row r="23" spans="1:11" s="3" customFormat="1" ht="12.75" customHeight="1">
      <c r="A23" s="45">
        <v>15</v>
      </c>
      <c r="B23" s="46">
        <v>126</v>
      </c>
      <c r="C23" s="47" t="s">
        <v>247</v>
      </c>
      <c r="D23" s="48">
        <v>1998</v>
      </c>
      <c r="E23" s="50" t="s">
        <v>11</v>
      </c>
      <c r="F23" s="50" t="s">
        <v>56</v>
      </c>
      <c r="G23" s="51" t="s">
        <v>538</v>
      </c>
      <c r="H23" s="49" t="str">
        <f>IF(AND(D23&gt;=1900,D23&lt;=1944),"Ж70",IF(AND(D23&gt;=1945,D23&lt;=1954),"Ж60",IF(AND(D23&gt;=1997,D23&lt;=1998),"Ж17",K23)))</f>
        <v>Ж17</v>
      </c>
      <c r="I23" s="49">
        <v>2</v>
      </c>
      <c r="J23" s="52"/>
      <c r="K23" s="52">
        <f>IF(AND(D23&gt;=1999,D23&lt;=2000),"Д15","")</f>
      </c>
    </row>
    <row r="24" spans="1:11" s="3" customFormat="1" ht="12.75" customHeight="1">
      <c r="A24" s="45">
        <v>16</v>
      </c>
      <c r="B24" s="46">
        <v>164</v>
      </c>
      <c r="C24" s="47" t="s">
        <v>396</v>
      </c>
      <c r="D24" s="48">
        <v>1999</v>
      </c>
      <c r="E24" s="50" t="s">
        <v>11</v>
      </c>
      <c r="F24" s="50" t="s">
        <v>340</v>
      </c>
      <c r="G24" s="51" t="s">
        <v>539</v>
      </c>
      <c r="H24" s="49" t="str">
        <f>IF(AND(D24&gt;=1900,D24&lt;=1944),"Ж70",IF(AND(D24&gt;=1945,D24&lt;=1954),"Ж60",IF(AND(D24&gt;=1997,D24&lt;=1998),"Ж17",K24)))</f>
        <v>Д15</v>
      </c>
      <c r="I24" s="49">
        <v>8</v>
      </c>
      <c r="J24" s="52"/>
      <c r="K24" s="52" t="str">
        <f>IF(AND(D24&gt;=1999,D24&lt;=2000),"Д15","")</f>
        <v>Д15</v>
      </c>
    </row>
    <row r="25" spans="1:11" s="3" customFormat="1" ht="12.75" customHeight="1">
      <c r="A25" s="45">
        <v>17</v>
      </c>
      <c r="B25" s="46">
        <v>119</v>
      </c>
      <c r="C25" s="47" t="s">
        <v>232</v>
      </c>
      <c r="D25" s="48">
        <v>1983</v>
      </c>
      <c r="E25" s="50" t="s">
        <v>11</v>
      </c>
      <c r="F25" s="50" t="s">
        <v>199</v>
      </c>
      <c r="G25" s="51" t="s">
        <v>540</v>
      </c>
      <c r="H25" s="49">
        <f>IF(AND(D25&gt;=1900,D25&lt;=1944),"Ж70",IF(AND(D25&gt;=1945,D25&lt;=1954),"Ж60",IF(AND(D25&gt;=1997,D25&lt;=1998),"Ж17",K25)))</f>
      </c>
      <c r="I25" s="49"/>
      <c r="J25" s="52"/>
      <c r="K25" s="52">
        <f>IF(AND(D25&gt;=1999,D25&lt;=2000),"Д15","")</f>
      </c>
    </row>
    <row r="26" spans="1:11" s="3" customFormat="1" ht="12.75" customHeight="1">
      <c r="A26" s="45">
        <v>18</v>
      </c>
      <c r="B26" s="46">
        <v>117</v>
      </c>
      <c r="C26" s="47" t="s">
        <v>47</v>
      </c>
      <c r="D26" s="48">
        <v>1931</v>
      </c>
      <c r="E26" s="50" t="s">
        <v>11</v>
      </c>
      <c r="F26" s="50" t="s">
        <v>48</v>
      </c>
      <c r="G26" s="51" t="s">
        <v>578</v>
      </c>
      <c r="H26" s="49" t="str">
        <f>IF(AND(D26&gt;=1900,D26&lt;=1944),"Ж70",IF(AND(D26&gt;=1945,D26&lt;=1954),"Ж60",IF(AND(D26&gt;=1997,D26&lt;=1998),"Ж17",K26)))</f>
        <v>Ж70</v>
      </c>
      <c r="I26" s="49">
        <v>1</v>
      </c>
      <c r="J26" s="52" t="s">
        <v>58</v>
      </c>
      <c r="K26" s="52">
        <f>IF(AND(D26&gt;=1999,D26&lt;=2000),"Д15","")</f>
      </c>
    </row>
    <row r="27" spans="1:11" s="3" customFormat="1" ht="12.75" customHeight="1">
      <c r="A27" s="45">
        <v>19</v>
      </c>
      <c r="B27" s="46">
        <v>160</v>
      </c>
      <c r="C27" s="47" t="s">
        <v>102</v>
      </c>
      <c r="D27" s="48">
        <v>1938</v>
      </c>
      <c r="E27" s="50" t="s">
        <v>30</v>
      </c>
      <c r="F27" s="50"/>
      <c r="G27" s="51" t="s">
        <v>590</v>
      </c>
      <c r="H27" s="49" t="str">
        <f>IF(AND(D27&gt;=1900,D27&lt;=1944),"Ж70",IF(AND(D27&gt;=1945,D27&lt;=1954),"Ж60",IF(AND(D27&gt;=1997,D27&lt;=1998),"Ж17",K27)))</f>
        <v>Ж70</v>
      </c>
      <c r="I27" s="49">
        <v>2</v>
      </c>
      <c r="J27" s="52" t="s">
        <v>58</v>
      </c>
      <c r="K27" s="52">
        <f>IF(AND(D27&gt;=1999,D27&lt;=2000),"Д15","")</f>
      </c>
    </row>
    <row r="28" spans="1:9" s="3" customFormat="1" ht="12.75" customHeight="1">
      <c r="A28" s="16"/>
      <c r="B28" s="26"/>
      <c r="C28" s="12"/>
      <c r="D28" s="13"/>
      <c r="G28" s="21"/>
      <c r="H28" s="14"/>
      <c r="I28" s="15"/>
    </row>
    <row r="29" spans="1:9" s="3" customFormat="1" ht="18" customHeight="1">
      <c r="A29" s="10"/>
      <c r="B29" s="10"/>
      <c r="C29" s="5"/>
      <c r="D29" s="6"/>
      <c r="G29" s="21"/>
      <c r="H29" s="14"/>
      <c r="I29" s="15"/>
    </row>
  </sheetData>
  <sheetProtection selectLockedCells="1" selectUnlockedCells="1"/>
  <autoFilter ref="A8:K27"/>
  <mergeCells count="7">
    <mergeCell ref="C7:G7"/>
    <mergeCell ref="C1:I1"/>
    <mergeCell ref="A2:I2"/>
    <mergeCell ref="A3:I3"/>
    <mergeCell ref="A4:H4"/>
    <mergeCell ref="A5:I5"/>
    <mergeCell ref="C6:G6"/>
  </mergeCells>
  <conditionalFormatting sqref="C9:C28">
    <cfRule type="expression" priority="3" dxfId="0" stopIfTrue="1">
      <formula>B9=""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62"/>
  <sheetViews>
    <sheetView showGridLines="0" showZeros="0" zoomScale="120" zoomScaleNormal="120" zoomScalePageLayoutView="0" workbookViewId="0" topLeftCell="A43">
      <selection activeCell="F58" sqref="F58"/>
    </sheetView>
  </sheetViews>
  <sheetFormatPr defaultColWidth="9.00390625" defaultRowHeight="12.75" customHeight="1"/>
  <cols>
    <col min="1" max="1" width="4.37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7.00390625" style="22" customWidth="1"/>
    <col min="8" max="9" width="4.00390625" style="8" customWidth="1"/>
    <col min="10" max="14" width="9.125" style="4" customWidth="1"/>
    <col min="15" max="16384" width="9.125" style="4" customWidth="1"/>
  </cols>
  <sheetData>
    <row r="1" spans="1:9" ht="20.25" customHeight="1">
      <c r="A1" s="29"/>
      <c r="B1" s="30"/>
      <c r="C1" s="39" t="s">
        <v>128</v>
      </c>
      <c r="D1" s="39"/>
      <c r="E1" s="39"/>
      <c r="F1" s="39"/>
      <c r="G1" s="39"/>
      <c r="H1" s="39"/>
      <c r="I1" s="39"/>
    </row>
    <row r="2" spans="1:9" ht="13.5" customHeight="1">
      <c r="A2" s="39" t="s">
        <v>129</v>
      </c>
      <c r="B2" s="39"/>
      <c r="C2" s="39"/>
      <c r="D2" s="39"/>
      <c r="E2" s="39"/>
      <c r="F2" s="39"/>
      <c r="G2" s="39"/>
      <c r="H2" s="39"/>
      <c r="I2" s="39"/>
    </row>
    <row r="3" spans="1:9" ht="13.5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</row>
    <row r="4" spans="1:9" ht="3.75" customHeight="1">
      <c r="A4" s="41" t="s">
        <v>6</v>
      </c>
      <c r="B4" s="41"/>
      <c r="C4" s="41"/>
      <c r="D4" s="41"/>
      <c r="E4" s="41"/>
      <c r="F4" s="41"/>
      <c r="G4" s="41"/>
      <c r="H4" s="41"/>
      <c r="I4" s="23"/>
    </row>
    <row r="5" spans="1:9" ht="18" customHeight="1">
      <c r="A5" s="42" t="s">
        <v>67</v>
      </c>
      <c r="B5" s="42"/>
      <c r="C5" s="42"/>
      <c r="D5" s="42"/>
      <c r="E5" s="42"/>
      <c r="F5" s="42"/>
      <c r="G5" s="42"/>
      <c r="H5" s="42"/>
      <c r="I5" s="42"/>
    </row>
    <row r="6" spans="3:9" ht="17.25" customHeight="1">
      <c r="C6" s="43">
        <v>0</v>
      </c>
      <c r="D6" s="43"/>
      <c r="E6" s="43"/>
      <c r="F6" s="43"/>
      <c r="G6" s="43"/>
      <c r="H6" s="11"/>
      <c r="I6" s="11"/>
    </row>
    <row r="7" spans="1:7" s="1" customFormat="1" ht="13.5" customHeight="1">
      <c r="A7" s="24"/>
      <c r="B7" s="25"/>
      <c r="C7" s="40" t="s">
        <v>130</v>
      </c>
      <c r="D7" s="40"/>
      <c r="E7" s="40"/>
      <c r="F7" s="40"/>
      <c r="G7" s="40"/>
    </row>
    <row r="8" spans="1:9" s="2" customFormat="1" ht="11.25">
      <c r="A8" s="17" t="s">
        <v>9</v>
      </c>
      <c r="B8" s="17" t="s">
        <v>0</v>
      </c>
      <c r="C8" s="17" t="s">
        <v>1</v>
      </c>
      <c r="D8" s="18" t="s">
        <v>2</v>
      </c>
      <c r="E8" s="18" t="s">
        <v>3</v>
      </c>
      <c r="F8" s="18" t="s">
        <v>4</v>
      </c>
      <c r="G8" s="20" t="s">
        <v>7</v>
      </c>
      <c r="H8" s="19" t="s">
        <v>5</v>
      </c>
      <c r="I8" s="19" t="s">
        <v>8</v>
      </c>
    </row>
    <row r="9" spans="1:11" s="3" customFormat="1" ht="12.75" customHeight="1">
      <c r="A9" s="45">
        <v>1</v>
      </c>
      <c r="B9" s="46">
        <v>29</v>
      </c>
      <c r="C9" s="47" t="s">
        <v>70</v>
      </c>
      <c r="D9" s="48">
        <v>2001</v>
      </c>
      <c r="E9" s="49" t="s">
        <v>11</v>
      </c>
      <c r="F9" s="50" t="s">
        <v>199</v>
      </c>
      <c r="G9" s="51" t="s">
        <v>410</v>
      </c>
      <c r="H9" s="49" t="str">
        <f>IF(AND(D9&gt;=2001,D9&lt;=2014),"М13","")</f>
        <v>М13</v>
      </c>
      <c r="I9" s="49">
        <v>1</v>
      </c>
      <c r="J9" s="52"/>
      <c r="K9" s="52"/>
    </row>
    <row r="10" spans="1:11" s="3" customFormat="1" ht="12.75" customHeight="1">
      <c r="A10" s="45">
        <v>2</v>
      </c>
      <c r="B10" s="46">
        <v>73</v>
      </c>
      <c r="C10" s="47" t="s">
        <v>343</v>
      </c>
      <c r="D10" s="48">
        <v>1999</v>
      </c>
      <c r="E10" s="49" t="s">
        <v>11</v>
      </c>
      <c r="F10" s="50" t="s">
        <v>340</v>
      </c>
      <c r="G10" s="51" t="s">
        <v>411</v>
      </c>
      <c r="H10" s="49">
        <f>IF(AND(D10&gt;=2001,D10&lt;=2014),"М13","")</f>
      </c>
      <c r="I10" s="49"/>
      <c r="J10" s="52"/>
      <c r="K10" s="52"/>
    </row>
    <row r="11" spans="1:11" s="3" customFormat="1" ht="12.75" customHeight="1">
      <c r="A11" s="45">
        <v>3</v>
      </c>
      <c r="B11" s="46">
        <v>89</v>
      </c>
      <c r="C11" s="47" t="s">
        <v>357</v>
      </c>
      <c r="D11" s="48">
        <v>1962</v>
      </c>
      <c r="E11" s="49" t="s">
        <v>26</v>
      </c>
      <c r="F11" s="50"/>
      <c r="G11" s="51" t="s">
        <v>412</v>
      </c>
      <c r="H11" s="49">
        <f>IF(AND(D11&gt;=2001,D11&lt;=2014),"М13","")</f>
      </c>
      <c r="I11" s="49"/>
      <c r="J11" s="52"/>
      <c r="K11" s="52"/>
    </row>
    <row r="12" spans="1:11" s="3" customFormat="1" ht="12.75" customHeight="1">
      <c r="A12" s="45">
        <v>4</v>
      </c>
      <c r="B12" s="46">
        <v>97</v>
      </c>
      <c r="C12" s="47" t="s">
        <v>367</v>
      </c>
      <c r="D12" s="48">
        <v>1998</v>
      </c>
      <c r="E12" s="49" t="s">
        <v>11</v>
      </c>
      <c r="F12" s="50" t="s">
        <v>361</v>
      </c>
      <c r="G12" s="51" t="s">
        <v>414</v>
      </c>
      <c r="H12" s="49">
        <f>IF(AND(D12&gt;=2001,D12&lt;=2014),"М13","")</f>
      </c>
      <c r="I12" s="49"/>
      <c r="J12" s="52"/>
      <c r="K12" s="52"/>
    </row>
    <row r="13" spans="1:11" s="3" customFormat="1" ht="12.75" customHeight="1">
      <c r="A13" s="45">
        <v>5</v>
      </c>
      <c r="B13" s="46">
        <v>98</v>
      </c>
      <c r="C13" s="47" t="s">
        <v>368</v>
      </c>
      <c r="D13" s="48">
        <v>1998</v>
      </c>
      <c r="E13" s="49" t="s">
        <v>11</v>
      </c>
      <c r="F13" s="50" t="s">
        <v>361</v>
      </c>
      <c r="G13" s="51" t="s">
        <v>111</v>
      </c>
      <c r="H13" s="49">
        <f>IF(AND(D13&gt;=2001,D13&lt;=2014),"М13","")</f>
      </c>
      <c r="I13" s="49"/>
      <c r="J13" s="52"/>
      <c r="K13" s="52"/>
    </row>
    <row r="14" spans="1:11" s="3" customFormat="1" ht="12.75" customHeight="1">
      <c r="A14" s="45">
        <v>6</v>
      </c>
      <c r="B14" s="46">
        <v>14</v>
      </c>
      <c r="C14" s="47" t="s">
        <v>69</v>
      </c>
      <c r="D14" s="48">
        <v>2001</v>
      </c>
      <c r="E14" s="49" t="s">
        <v>30</v>
      </c>
      <c r="F14" s="50" t="s">
        <v>136</v>
      </c>
      <c r="G14" s="51" t="s">
        <v>415</v>
      </c>
      <c r="H14" s="49" t="str">
        <f>IF(AND(D14&gt;=2001,D14&lt;=2014),"М13","")</f>
        <v>М13</v>
      </c>
      <c r="I14" s="49">
        <v>2</v>
      </c>
      <c r="J14" s="52"/>
      <c r="K14" s="52"/>
    </row>
    <row r="15" spans="1:11" s="3" customFormat="1" ht="12.75" customHeight="1">
      <c r="A15" s="45">
        <v>7</v>
      </c>
      <c r="B15" s="46">
        <v>78</v>
      </c>
      <c r="C15" s="47" t="s">
        <v>360</v>
      </c>
      <c r="D15" s="48">
        <v>1998</v>
      </c>
      <c r="E15" s="49" t="s">
        <v>11</v>
      </c>
      <c r="F15" s="50" t="s">
        <v>361</v>
      </c>
      <c r="G15" s="51" t="s">
        <v>416</v>
      </c>
      <c r="H15" s="49">
        <f>IF(AND(D15&gt;=2001,D15&lt;=2014),"М13","")</f>
      </c>
      <c r="I15" s="49"/>
      <c r="J15" s="52"/>
      <c r="K15" s="52"/>
    </row>
    <row r="16" spans="1:11" s="3" customFormat="1" ht="12.75" customHeight="1">
      <c r="A16" s="45">
        <v>8</v>
      </c>
      <c r="B16" s="46">
        <v>95</v>
      </c>
      <c r="C16" s="47" t="s">
        <v>365</v>
      </c>
      <c r="D16" s="48">
        <v>1998</v>
      </c>
      <c r="E16" s="49" t="s">
        <v>11</v>
      </c>
      <c r="F16" s="50" t="s">
        <v>361</v>
      </c>
      <c r="G16" s="51" t="s">
        <v>417</v>
      </c>
      <c r="H16" s="49">
        <f>IF(AND(D16&gt;=2001,D16&lt;=2014),"М13","")</f>
      </c>
      <c r="I16" s="49"/>
      <c r="J16" s="52"/>
      <c r="K16" s="52"/>
    </row>
    <row r="17" spans="1:11" s="3" customFormat="1" ht="12.75" customHeight="1">
      <c r="A17" s="45">
        <v>9</v>
      </c>
      <c r="B17" s="46">
        <v>65</v>
      </c>
      <c r="C17" s="47" t="s">
        <v>332</v>
      </c>
      <c r="D17" s="48">
        <v>2000</v>
      </c>
      <c r="E17" s="49" t="s">
        <v>30</v>
      </c>
      <c r="F17" s="50"/>
      <c r="G17" s="51" t="s">
        <v>418</v>
      </c>
      <c r="H17" s="49">
        <f>IF(AND(D17&gt;=2001,D17&lt;=2014),"М13","")</f>
      </c>
      <c r="I17" s="49"/>
      <c r="J17" s="52"/>
      <c r="K17" s="52"/>
    </row>
    <row r="18" spans="1:11" s="3" customFormat="1" ht="12.75" customHeight="1">
      <c r="A18" s="45">
        <v>10</v>
      </c>
      <c r="B18" s="46">
        <v>56</v>
      </c>
      <c r="C18" s="47" t="s">
        <v>256</v>
      </c>
      <c r="D18" s="48">
        <v>2001</v>
      </c>
      <c r="E18" s="49" t="s">
        <v>11</v>
      </c>
      <c r="F18" s="50" t="s">
        <v>15</v>
      </c>
      <c r="G18" s="51" t="s">
        <v>419</v>
      </c>
      <c r="H18" s="49" t="str">
        <f>IF(AND(D18&gt;=2001,D18&lt;=2014),"М13","")</f>
        <v>М13</v>
      </c>
      <c r="I18" s="49">
        <v>3</v>
      </c>
      <c r="J18" s="52"/>
      <c r="K18" s="52"/>
    </row>
    <row r="19" spans="1:11" s="3" customFormat="1" ht="12.75" customHeight="1">
      <c r="A19" s="45">
        <v>11</v>
      </c>
      <c r="B19" s="46">
        <v>84</v>
      </c>
      <c r="C19" s="47" t="s">
        <v>353</v>
      </c>
      <c r="D19" s="48">
        <v>1999</v>
      </c>
      <c r="E19" s="49" t="s">
        <v>76</v>
      </c>
      <c r="F19" s="50" t="s">
        <v>55</v>
      </c>
      <c r="G19" s="51" t="s">
        <v>421</v>
      </c>
      <c r="H19" s="49">
        <f>IF(AND(D19&gt;=2001,D19&lt;=2014),"М13","")</f>
      </c>
      <c r="I19" s="49"/>
      <c r="J19" s="52"/>
      <c r="K19" s="52"/>
    </row>
    <row r="20" spans="1:11" s="3" customFormat="1" ht="12.75" customHeight="1">
      <c r="A20" s="45">
        <v>12</v>
      </c>
      <c r="B20" s="46">
        <v>50</v>
      </c>
      <c r="C20" s="47" t="s">
        <v>71</v>
      </c>
      <c r="D20" s="48">
        <v>2001</v>
      </c>
      <c r="E20" s="49" t="s">
        <v>30</v>
      </c>
      <c r="F20" s="50" t="s">
        <v>136</v>
      </c>
      <c r="G20" s="51" t="s">
        <v>113</v>
      </c>
      <c r="H20" s="49" t="str">
        <f>IF(AND(D20&gt;=2001,D20&lt;=2014),"М13","")</f>
        <v>М13</v>
      </c>
      <c r="I20" s="49">
        <v>4</v>
      </c>
      <c r="J20" s="52"/>
      <c r="K20" s="52"/>
    </row>
    <row r="21" spans="1:11" s="3" customFormat="1" ht="12.75" customHeight="1">
      <c r="A21" s="45">
        <v>13</v>
      </c>
      <c r="B21" s="46">
        <v>72</v>
      </c>
      <c r="C21" s="47" t="s">
        <v>342</v>
      </c>
      <c r="D21" s="48">
        <v>2003</v>
      </c>
      <c r="E21" s="49" t="s">
        <v>11</v>
      </c>
      <c r="F21" s="50" t="s">
        <v>340</v>
      </c>
      <c r="G21" s="51" t="s">
        <v>422</v>
      </c>
      <c r="H21" s="49" t="str">
        <f>IF(AND(D21&gt;=2001,D21&lt;=2014),"М13","")</f>
        <v>М13</v>
      </c>
      <c r="I21" s="49">
        <v>5</v>
      </c>
      <c r="J21" s="52"/>
      <c r="K21" s="52"/>
    </row>
    <row r="22" spans="1:11" s="3" customFormat="1" ht="12.75" customHeight="1">
      <c r="A22" s="45">
        <v>14</v>
      </c>
      <c r="B22" s="46">
        <v>70</v>
      </c>
      <c r="C22" s="47" t="s">
        <v>339</v>
      </c>
      <c r="D22" s="48">
        <v>1982</v>
      </c>
      <c r="E22" s="49" t="s">
        <v>11</v>
      </c>
      <c r="F22" s="50" t="s">
        <v>340</v>
      </c>
      <c r="G22" s="51" t="s">
        <v>423</v>
      </c>
      <c r="H22" s="49">
        <f>IF(AND(D22&gt;=2001,D22&lt;=2014),"М13","")</f>
      </c>
      <c r="I22" s="49"/>
      <c r="J22" s="52"/>
      <c r="K22" s="52"/>
    </row>
    <row r="23" spans="1:11" s="3" customFormat="1" ht="12.75" customHeight="1">
      <c r="A23" s="45">
        <v>15</v>
      </c>
      <c r="B23" s="46">
        <v>91</v>
      </c>
      <c r="C23" s="47" t="s">
        <v>359</v>
      </c>
      <c r="D23" s="48">
        <v>1999</v>
      </c>
      <c r="E23" s="49" t="s">
        <v>11</v>
      </c>
      <c r="F23" s="50" t="s">
        <v>55</v>
      </c>
      <c r="G23" s="51" t="s">
        <v>425</v>
      </c>
      <c r="H23" s="49">
        <f>IF(AND(D23&gt;=2001,D23&lt;=2014),"М13","")</f>
      </c>
      <c r="I23" s="49"/>
      <c r="J23" s="52"/>
      <c r="K23" s="52"/>
    </row>
    <row r="24" spans="1:11" s="3" customFormat="1" ht="12.75" customHeight="1">
      <c r="A24" s="45">
        <v>16</v>
      </c>
      <c r="B24" s="46">
        <v>82</v>
      </c>
      <c r="C24" s="47" t="s">
        <v>351</v>
      </c>
      <c r="D24" s="48">
        <v>2000</v>
      </c>
      <c r="E24" s="49" t="s">
        <v>76</v>
      </c>
      <c r="F24" s="50" t="s">
        <v>55</v>
      </c>
      <c r="G24" s="51" t="s">
        <v>426</v>
      </c>
      <c r="H24" s="49">
        <f>IF(AND(D24&gt;=2001,D24&lt;=2014),"М13","")</f>
      </c>
      <c r="I24" s="49"/>
      <c r="J24" s="52"/>
      <c r="K24" s="52"/>
    </row>
    <row r="25" spans="1:11" s="3" customFormat="1" ht="12.75" customHeight="1">
      <c r="A25" s="45">
        <v>17</v>
      </c>
      <c r="B25" s="46">
        <v>9</v>
      </c>
      <c r="C25" s="47" t="s">
        <v>145</v>
      </c>
      <c r="D25" s="48">
        <v>2000</v>
      </c>
      <c r="E25" s="49" t="s">
        <v>30</v>
      </c>
      <c r="F25" s="50" t="s">
        <v>146</v>
      </c>
      <c r="G25" s="51" t="s">
        <v>435</v>
      </c>
      <c r="H25" s="49">
        <f>IF(AND(D25&gt;=2001,D25&lt;=2014),"М13","")</f>
      </c>
      <c r="I25" s="49"/>
      <c r="J25" s="52"/>
      <c r="K25" s="52"/>
    </row>
    <row r="26" spans="1:11" s="3" customFormat="1" ht="12.75" customHeight="1">
      <c r="A26" s="45">
        <v>18</v>
      </c>
      <c r="B26" s="46">
        <v>71</v>
      </c>
      <c r="C26" s="47" t="s">
        <v>341</v>
      </c>
      <c r="D26" s="48">
        <v>2003</v>
      </c>
      <c r="E26" s="49" t="s">
        <v>11</v>
      </c>
      <c r="F26" s="50" t="s">
        <v>340</v>
      </c>
      <c r="G26" s="51" t="s">
        <v>427</v>
      </c>
      <c r="H26" s="49" t="str">
        <f>IF(AND(D26&gt;=2001,D26&lt;=2014),"М13","")</f>
        <v>М13</v>
      </c>
      <c r="I26" s="49">
        <v>6</v>
      </c>
      <c r="J26" s="52"/>
      <c r="K26" s="52"/>
    </row>
    <row r="27" spans="1:11" s="3" customFormat="1" ht="12.75" customHeight="1">
      <c r="A27" s="45">
        <v>19</v>
      </c>
      <c r="B27" s="46">
        <v>49</v>
      </c>
      <c r="C27" s="47" t="s">
        <v>252</v>
      </c>
      <c r="D27" s="48">
        <v>2001</v>
      </c>
      <c r="E27" s="49" t="s">
        <v>253</v>
      </c>
      <c r="F27" s="50" t="s">
        <v>136</v>
      </c>
      <c r="G27" s="51" t="s">
        <v>114</v>
      </c>
      <c r="H27" s="49" t="str">
        <f>IF(AND(D27&gt;=2001,D27&lt;=2014),"М13","")</f>
        <v>М13</v>
      </c>
      <c r="I27" s="49">
        <v>7</v>
      </c>
      <c r="J27" s="52"/>
      <c r="K27" s="52"/>
    </row>
    <row r="28" spans="1:11" s="3" customFormat="1" ht="12.75" customHeight="1">
      <c r="A28" s="45">
        <v>20</v>
      </c>
      <c r="B28" s="46">
        <v>75</v>
      </c>
      <c r="C28" s="47" t="s">
        <v>344</v>
      </c>
      <c r="D28" s="48">
        <v>1999</v>
      </c>
      <c r="E28" s="49" t="s">
        <v>76</v>
      </c>
      <c r="F28" s="50" t="s">
        <v>55</v>
      </c>
      <c r="G28" s="51" t="s">
        <v>429</v>
      </c>
      <c r="H28" s="49">
        <f>IF(AND(D28&gt;=2001,D28&lt;=2014),"М13","")</f>
      </c>
      <c r="I28" s="49"/>
      <c r="J28" s="52"/>
      <c r="K28" s="52"/>
    </row>
    <row r="29" spans="1:11" s="3" customFormat="1" ht="12.75" customHeight="1">
      <c r="A29" s="45">
        <v>21</v>
      </c>
      <c r="B29" s="46">
        <v>36</v>
      </c>
      <c r="C29" s="47" t="s">
        <v>218</v>
      </c>
      <c r="D29" s="48">
        <v>2000</v>
      </c>
      <c r="E29" s="49" t="s">
        <v>30</v>
      </c>
      <c r="F29" s="50" t="s">
        <v>100</v>
      </c>
      <c r="G29" s="51" t="s">
        <v>431</v>
      </c>
      <c r="H29" s="49">
        <f>IF(AND(D29&gt;=2001,D29&lt;=2014),"М13","")</f>
      </c>
      <c r="I29" s="49"/>
      <c r="J29" s="52"/>
      <c r="K29" s="52"/>
    </row>
    <row r="30" spans="1:11" s="3" customFormat="1" ht="12.75" customHeight="1">
      <c r="A30" s="45">
        <v>22</v>
      </c>
      <c r="B30" s="46">
        <v>85</v>
      </c>
      <c r="C30" s="47" t="s">
        <v>354</v>
      </c>
      <c r="D30" s="48">
        <v>1999</v>
      </c>
      <c r="E30" s="49" t="s">
        <v>76</v>
      </c>
      <c r="F30" s="50" t="s">
        <v>55</v>
      </c>
      <c r="G30" s="51" t="s">
        <v>432</v>
      </c>
      <c r="H30" s="49">
        <f>IF(AND(D30&gt;=2001,D30&lt;=2014),"М13","")</f>
      </c>
      <c r="I30" s="49"/>
      <c r="J30" s="52"/>
      <c r="K30" s="52"/>
    </row>
    <row r="31" spans="1:11" s="3" customFormat="1" ht="12.75" customHeight="1">
      <c r="A31" s="45">
        <v>23</v>
      </c>
      <c r="B31" s="46">
        <v>28</v>
      </c>
      <c r="C31" s="47" t="s">
        <v>204</v>
      </c>
      <c r="D31" s="48">
        <v>1987</v>
      </c>
      <c r="E31" s="49" t="s">
        <v>11</v>
      </c>
      <c r="F31" s="50"/>
      <c r="G31" s="51" t="s">
        <v>437</v>
      </c>
      <c r="H31" s="49">
        <f>IF(AND(D31&gt;=2001,D31&lt;=2014),"М13","")</f>
      </c>
      <c r="I31" s="49"/>
      <c r="J31" s="52"/>
      <c r="K31" s="52"/>
    </row>
    <row r="32" spans="1:11" s="3" customFormat="1" ht="12.75" customHeight="1">
      <c r="A32" s="45">
        <v>24</v>
      </c>
      <c r="B32" s="46">
        <v>100</v>
      </c>
      <c r="C32" s="47" t="s">
        <v>370</v>
      </c>
      <c r="D32" s="48">
        <v>1998</v>
      </c>
      <c r="E32" s="49" t="s">
        <v>30</v>
      </c>
      <c r="F32" s="50" t="s">
        <v>361</v>
      </c>
      <c r="G32" s="51" t="s">
        <v>439</v>
      </c>
      <c r="H32" s="49">
        <f>IF(AND(D32&gt;=2001,D32&lt;=2014),"М13","")</f>
      </c>
      <c r="I32" s="49"/>
      <c r="J32" s="52"/>
      <c r="K32" s="52"/>
    </row>
    <row r="33" spans="1:11" s="3" customFormat="1" ht="12.75" customHeight="1">
      <c r="A33" s="45">
        <v>25</v>
      </c>
      <c r="B33" s="46">
        <v>27</v>
      </c>
      <c r="C33" s="47" t="s">
        <v>85</v>
      </c>
      <c r="D33" s="48">
        <v>2002</v>
      </c>
      <c r="E33" s="49" t="s">
        <v>11</v>
      </c>
      <c r="F33" s="50" t="s">
        <v>136</v>
      </c>
      <c r="G33" s="51" t="s">
        <v>441</v>
      </c>
      <c r="H33" s="49" t="str">
        <f>IF(AND(D33&gt;=2001,D33&lt;=2014),"М13","")</f>
        <v>М13</v>
      </c>
      <c r="I33" s="49">
        <v>8</v>
      </c>
      <c r="J33" s="52"/>
      <c r="K33" s="52"/>
    </row>
    <row r="34" spans="1:11" s="3" customFormat="1" ht="12.75" customHeight="1">
      <c r="A34" s="45">
        <v>26</v>
      </c>
      <c r="B34" s="46">
        <v>35</v>
      </c>
      <c r="C34" s="47" t="s">
        <v>217</v>
      </c>
      <c r="D34" s="48">
        <v>2000</v>
      </c>
      <c r="E34" s="49" t="s">
        <v>30</v>
      </c>
      <c r="F34" s="50" t="s">
        <v>100</v>
      </c>
      <c r="G34" s="51" t="s">
        <v>118</v>
      </c>
      <c r="H34" s="49">
        <f>IF(AND(D34&gt;=2001,D34&lt;=2014),"М13","")</f>
      </c>
      <c r="I34" s="49"/>
      <c r="J34" s="52"/>
      <c r="K34" s="52"/>
    </row>
    <row r="35" spans="1:11" s="3" customFormat="1" ht="12.75" customHeight="1">
      <c r="A35" s="45">
        <v>27</v>
      </c>
      <c r="B35" s="46">
        <v>83</v>
      </c>
      <c r="C35" s="47" t="s">
        <v>352</v>
      </c>
      <c r="D35" s="48">
        <v>1999</v>
      </c>
      <c r="E35" s="49" t="s">
        <v>76</v>
      </c>
      <c r="F35" s="50" t="s">
        <v>55</v>
      </c>
      <c r="G35" s="51" t="s">
        <v>442</v>
      </c>
      <c r="H35" s="49">
        <f>IF(AND(D35&gt;=2001,D35&lt;=2014),"М13","")</f>
      </c>
      <c r="I35" s="49"/>
      <c r="J35" s="52"/>
      <c r="K35" s="52"/>
    </row>
    <row r="36" spans="1:11" s="3" customFormat="1" ht="12.75" customHeight="1">
      <c r="A36" s="45">
        <v>28</v>
      </c>
      <c r="B36" s="46">
        <v>32</v>
      </c>
      <c r="C36" s="47" t="s">
        <v>215</v>
      </c>
      <c r="D36" s="48">
        <v>2000</v>
      </c>
      <c r="E36" s="49" t="s">
        <v>30</v>
      </c>
      <c r="F36" s="50" t="s">
        <v>100</v>
      </c>
      <c r="G36" s="51" t="s">
        <v>443</v>
      </c>
      <c r="H36" s="49">
        <f>IF(AND(D36&gt;=2001,D36&lt;=2014),"М13","")</f>
      </c>
      <c r="I36" s="49"/>
      <c r="J36" s="52"/>
      <c r="K36" s="52"/>
    </row>
    <row r="37" spans="1:11" s="3" customFormat="1" ht="12.75" customHeight="1">
      <c r="A37" s="45">
        <v>29</v>
      </c>
      <c r="B37" s="46">
        <v>68</v>
      </c>
      <c r="C37" s="47" t="s">
        <v>337</v>
      </c>
      <c r="D37" s="48">
        <v>1999</v>
      </c>
      <c r="E37" s="49" t="s">
        <v>76</v>
      </c>
      <c r="F37" s="50" t="s">
        <v>55</v>
      </c>
      <c r="G37" s="51" t="s">
        <v>444</v>
      </c>
      <c r="H37" s="49">
        <f>IF(AND(D37&gt;=2001,D37&lt;=2014),"М13","")</f>
      </c>
      <c r="I37" s="49"/>
      <c r="J37" s="52"/>
      <c r="K37" s="52"/>
    </row>
    <row r="38" spans="1:11" s="3" customFormat="1" ht="12.75" customHeight="1">
      <c r="A38" s="45">
        <v>30</v>
      </c>
      <c r="B38" s="46">
        <v>51</v>
      </c>
      <c r="C38" s="47" t="s">
        <v>254</v>
      </c>
      <c r="D38" s="48">
        <v>2003</v>
      </c>
      <c r="E38" s="49" t="s">
        <v>30</v>
      </c>
      <c r="F38" s="50" t="s">
        <v>136</v>
      </c>
      <c r="G38" s="51" t="s">
        <v>445</v>
      </c>
      <c r="H38" s="49" t="str">
        <f>IF(AND(D38&gt;=2001,D38&lt;=2014),"М13","")</f>
        <v>М13</v>
      </c>
      <c r="I38" s="49">
        <v>9</v>
      </c>
      <c r="J38" s="52"/>
      <c r="K38" s="52"/>
    </row>
    <row r="39" spans="1:11" s="3" customFormat="1" ht="12.75" customHeight="1">
      <c r="A39" s="45">
        <v>31</v>
      </c>
      <c r="B39" s="46">
        <v>67</v>
      </c>
      <c r="C39" s="47" t="s">
        <v>335</v>
      </c>
      <c r="D39" s="48">
        <v>2003</v>
      </c>
      <c r="E39" s="49" t="s">
        <v>11</v>
      </c>
      <c r="F39" s="50" t="s">
        <v>336</v>
      </c>
      <c r="G39" s="51" t="s">
        <v>450</v>
      </c>
      <c r="H39" s="49" t="str">
        <f>IF(AND(D39&gt;=2001,D39&lt;=2014),"М13","")</f>
        <v>М13</v>
      </c>
      <c r="I39" s="49">
        <v>10</v>
      </c>
      <c r="J39" s="52"/>
      <c r="K39" s="52"/>
    </row>
    <row r="40" spans="1:11" s="3" customFormat="1" ht="12.75" customHeight="1">
      <c r="A40" s="45">
        <v>32</v>
      </c>
      <c r="B40" s="46">
        <v>33</v>
      </c>
      <c r="C40" s="47" t="s">
        <v>216</v>
      </c>
      <c r="D40" s="48">
        <v>2001</v>
      </c>
      <c r="E40" s="49" t="s">
        <v>30</v>
      </c>
      <c r="F40" s="50" t="s">
        <v>100</v>
      </c>
      <c r="G40" s="51" t="s">
        <v>451</v>
      </c>
      <c r="H40" s="49" t="str">
        <f>IF(AND(D40&gt;=2001,D40&lt;=2014),"М13","")</f>
        <v>М13</v>
      </c>
      <c r="I40" s="49">
        <v>11</v>
      </c>
      <c r="J40" s="52"/>
      <c r="K40" s="52"/>
    </row>
    <row r="41" spans="1:11" s="3" customFormat="1" ht="12.75" customHeight="1">
      <c r="A41" s="45">
        <v>33</v>
      </c>
      <c r="B41" s="46">
        <v>343</v>
      </c>
      <c r="C41" s="47" t="s">
        <v>39</v>
      </c>
      <c r="D41" s="48">
        <v>2007</v>
      </c>
      <c r="E41" s="49" t="s">
        <v>11</v>
      </c>
      <c r="F41" s="50" t="s">
        <v>15</v>
      </c>
      <c r="G41" s="51" t="s">
        <v>454</v>
      </c>
      <c r="H41" s="49" t="str">
        <f>IF(AND(D41&gt;=2001,D41&lt;=2014),"М13","")</f>
        <v>М13</v>
      </c>
      <c r="I41" s="49">
        <v>12</v>
      </c>
      <c r="J41" s="52"/>
      <c r="K41" s="52"/>
    </row>
    <row r="42" spans="1:11" s="3" customFormat="1" ht="12.75" customHeight="1">
      <c r="A42" s="45">
        <v>34</v>
      </c>
      <c r="B42" s="46">
        <v>90</v>
      </c>
      <c r="C42" s="47" t="s">
        <v>358</v>
      </c>
      <c r="D42" s="48">
        <v>1999</v>
      </c>
      <c r="E42" s="49" t="s">
        <v>76</v>
      </c>
      <c r="F42" s="50" t="s">
        <v>55</v>
      </c>
      <c r="G42" s="51" t="s">
        <v>455</v>
      </c>
      <c r="H42" s="49">
        <f>IF(AND(D42&gt;=2001,D42&lt;=2014),"М13","")</f>
      </c>
      <c r="I42" s="49"/>
      <c r="J42" s="52"/>
      <c r="K42" s="52"/>
    </row>
    <row r="43" spans="1:11" s="3" customFormat="1" ht="12.75" customHeight="1">
      <c r="A43" s="45">
        <v>35</v>
      </c>
      <c r="B43" s="46">
        <v>87</v>
      </c>
      <c r="C43" s="47" t="s">
        <v>354</v>
      </c>
      <c r="D43" s="48">
        <v>2003</v>
      </c>
      <c r="E43" s="49" t="s">
        <v>11</v>
      </c>
      <c r="F43" s="50" t="s">
        <v>136</v>
      </c>
      <c r="G43" s="51" t="s">
        <v>459</v>
      </c>
      <c r="H43" s="49" t="str">
        <f>IF(AND(D43&gt;=2001,D43&lt;=2014),"М13","")</f>
        <v>М13</v>
      </c>
      <c r="I43" s="49">
        <v>13</v>
      </c>
      <c r="J43" s="52"/>
      <c r="K43" s="52"/>
    </row>
    <row r="44" spans="1:11" s="3" customFormat="1" ht="12.75" customHeight="1">
      <c r="A44" s="45">
        <v>36</v>
      </c>
      <c r="B44" s="46">
        <v>96</v>
      </c>
      <c r="C44" s="47" t="s">
        <v>366</v>
      </c>
      <c r="D44" s="48">
        <v>1998</v>
      </c>
      <c r="E44" s="49" t="s">
        <v>11</v>
      </c>
      <c r="F44" s="50" t="s">
        <v>361</v>
      </c>
      <c r="G44" s="51" t="s">
        <v>463</v>
      </c>
      <c r="H44" s="49">
        <f>IF(AND(D44&gt;=2001,D44&lt;=2014),"М13","")</f>
      </c>
      <c r="I44" s="49"/>
      <c r="J44" s="52"/>
      <c r="K44" s="52"/>
    </row>
    <row r="45" spans="1:11" s="3" customFormat="1" ht="12.75" customHeight="1">
      <c r="A45" s="45">
        <v>37</v>
      </c>
      <c r="B45" s="46">
        <v>99</v>
      </c>
      <c r="C45" s="47" t="s">
        <v>369</v>
      </c>
      <c r="D45" s="48">
        <v>1998</v>
      </c>
      <c r="E45" s="49" t="s">
        <v>11</v>
      </c>
      <c r="F45" s="50" t="s">
        <v>361</v>
      </c>
      <c r="G45" s="51" t="s">
        <v>464</v>
      </c>
      <c r="H45" s="49">
        <f>IF(AND(D45&gt;=2001,D45&lt;=2014),"М13","")</f>
      </c>
      <c r="I45" s="49"/>
      <c r="J45" s="52"/>
      <c r="K45" s="52"/>
    </row>
    <row r="46" spans="1:11" s="3" customFormat="1" ht="12.75" customHeight="1">
      <c r="A46" s="45">
        <v>38</v>
      </c>
      <c r="B46" s="46">
        <v>37</v>
      </c>
      <c r="C46" s="47" t="s">
        <v>219</v>
      </c>
      <c r="D46" s="48">
        <v>2000</v>
      </c>
      <c r="E46" s="49" t="s">
        <v>30</v>
      </c>
      <c r="F46" s="50" t="s">
        <v>100</v>
      </c>
      <c r="G46" s="51" t="s">
        <v>466</v>
      </c>
      <c r="H46" s="49">
        <f>IF(AND(D46&gt;=2001,D46&lt;=2014),"М13","")</f>
      </c>
      <c r="I46" s="49"/>
      <c r="J46" s="52"/>
      <c r="K46" s="52"/>
    </row>
    <row r="47" spans="1:11" s="3" customFormat="1" ht="12.75" customHeight="1">
      <c r="A47" s="45">
        <v>39</v>
      </c>
      <c r="B47" s="46">
        <v>66</v>
      </c>
      <c r="C47" s="47" t="s">
        <v>333</v>
      </c>
      <c r="D47" s="48">
        <v>2003</v>
      </c>
      <c r="E47" s="49" t="s">
        <v>11</v>
      </c>
      <c r="F47" s="50" t="s">
        <v>334</v>
      </c>
      <c r="G47" s="51" t="s">
        <v>469</v>
      </c>
      <c r="H47" s="49" t="str">
        <f>IF(AND(D47&gt;=2001,D47&lt;=2014),"М13","")</f>
        <v>М13</v>
      </c>
      <c r="I47" s="49">
        <v>14</v>
      </c>
      <c r="J47" s="52"/>
      <c r="K47" s="52"/>
    </row>
    <row r="48" spans="1:11" s="3" customFormat="1" ht="12.75" customHeight="1">
      <c r="A48" s="45">
        <v>40</v>
      </c>
      <c r="B48" s="46">
        <v>79</v>
      </c>
      <c r="C48" s="47" t="s">
        <v>348</v>
      </c>
      <c r="D48" s="48">
        <v>2000</v>
      </c>
      <c r="E48" s="49" t="s">
        <v>76</v>
      </c>
      <c r="F48" s="50" t="s">
        <v>55</v>
      </c>
      <c r="G48" s="51" t="s">
        <v>470</v>
      </c>
      <c r="H48" s="49">
        <f>IF(AND(D48&gt;=2001,D48&lt;=2014),"М13","")</f>
      </c>
      <c r="I48" s="49"/>
      <c r="J48" s="52"/>
      <c r="K48" s="52"/>
    </row>
    <row r="49" spans="1:11" s="3" customFormat="1" ht="12.75" customHeight="1">
      <c r="A49" s="45">
        <v>41</v>
      </c>
      <c r="B49" s="46">
        <v>86</v>
      </c>
      <c r="C49" s="47" t="s">
        <v>355</v>
      </c>
      <c r="D49" s="48">
        <v>2000</v>
      </c>
      <c r="E49" s="49" t="s">
        <v>76</v>
      </c>
      <c r="F49" s="50" t="s">
        <v>55</v>
      </c>
      <c r="G49" s="51" t="s">
        <v>472</v>
      </c>
      <c r="H49" s="49">
        <f>IF(AND(D49&gt;=2001,D49&lt;=2014),"М13","")</f>
      </c>
      <c r="I49" s="49"/>
      <c r="J49" s="52"/>
      <c r="K49" s="52"/>
    </row>
    <row r="50" spans="1:11" s="3" customFormat="1" ht="12.75" customHeight="1">
      <c r="A50" s="45">
        <v>42</v>
      </c>
      <c r="B50" s="46">
        <v>77</v>
      </c>
      <c r="C50" s="47" t="s">
        <v>346</v>
      </c>
      <c r="D50" s="48">
        <v>2000</v>
      </c>
      <c r="E50" s="49" t="s">
        <v>76</v>
      </c>
      <c r="F50" s="50" t="s">
        <v>55</v>
      </c>
      <c r="G50" s="51" t="s">
        <v>473</v>
      </c>
      <c r="H50" s="49">
        <f>IF(AND(D50&gt;=2001,D50&lt;=2014),"М13","")</f>
      </c>
      <c r="I50" s="49"/>
      <c r="J50" s="52"/>
      <c r="K50" s="52"/>
    </row>
    <row r="51" spans="1:11" s="3" customFormat="1" ht="12.75" customHeight="1">
      <c r="A51" s="45">
        <v>43</v>
      </c>
      <c r="B51" s="46">
        <v>81</v>
      </c>
      <c r="C51" s="47" t="s">
        <v>350</v>
      </c>
      <c r="D51" s="48">
        <v>2000</v>
      </c>
      <c r="E51" s="49" t="s">
        <v>76</v>
      </c>
      <c r="F51" s="50" t="s">
        <v>55</v>
      </c>
      <c r="G51" s="51" t="s">
        <v>474</v>
      </c>
      <c r="H51" s="49">
        <f>IF(AND(D51&gt;=2001,D51&lt;=2014),"М13","")</f>
      </c>
      <c r="I51" s="49"/>
      <c r="J51" s="52"/>
      <c r="K51" s="52"/>
    </row>
    <row r="52" spans="1:11" s="3" customFormat="1" ht="12.75" customHeight="1">
      <c r="A52" s="45">
        <v>44</v>
      </c>
      <c r="B52" s="46">
        <v>80</v>
      </c>
      <c r="C52" s="47" t="s">
        <v>349</v>
      </c>
      <c r="D52" s="48">
        <v>2000</v>
      </c>
      <c r="E52" s="49" t="s">
        <v>76</v>
      </c>
      <c r="F52" s="50" t="s">
        <v>55</v>
      </c>
      <c r="G52" s="51" t="s">
        <v>475</v>
      </c>
      <c r="H52" s="49">
        <f>IF(AND(D52&gt;=2001,D52&lt;=2014),"М13","")</f>
      </c>
      <c r="I52" s="49"/>
      <c r="J52" s="52"/>
      <c r="K52" s="52"/>
    </row>
    <row r="53" spans="1:11" s="3" customFormat="1" ht="12.75" customHeight="1">
      <c r="A53" s="45">
        <v>45</v>
      </c>
      <c r="B53" s="46">
        <v>76</v>
      </c>
      <c r="C53" s="47" t="s">
        <v>345</v>
      </c>
      <c r="D53" s="48">
        <v>2000</v>
      </c>
      <c r="E53" s="49" t="s">
        <v>76</v>
      </c>
      <c r="F53" s="50" t="s">
        <v>55</v>
      </c>
      <c r="G53" s="51" t="s">
        <v>494</v>
      </c>
      <c r="H53" s="49">
        <f>IF(AND(D53&gt;=2001,D53&lt;=2014),"М13","")</f>
      </c>
      <c r="I53" s="49"/>
      <c r="J53" s="52"/>
      <c r="K53" s="52"/>
    </row>
    <row r="54" spans="1:11" s="3" customFormat="1" ht="12.75" customHeight="1">
      <c r="A54" s="45"/>
      <c r="B54" s="46">
        <v>15</v>
      </c>
      <c r="C54" s="47" t="s">
        <v>70</v>
      </c>
      <c r="D54" s="48">
        <v>2001</v>
      </c>
      <c r="E54" s="49" t="s">
        <v>30</v>
      </c>
      <c r="F54" s="50" t="s">
        <v>199</v>
      </c>
      <c r="G54" s="51"/>
      <c r="H54" s="49" t="str">
        <f>IF(AND(D54&gt;=2001,D54&lt;=2014),"М13","")</f>
        <v>М13</v>
      </c>
      <c r="I54" s="49"/>
      <c r="J54" s="52"/>
      <c r="K54" s="52"/>
    </row>
    <row r="55" spans="1:11" s="3" customFormat="1" ht="12.75" customHeight="1">
      <c r="A55" s="45"/>
      <c r="B55" s="46">
        <v>17</v>
      </c>
      <c r="C55" s="47" t="s">
        <v>200</v>
      </c>
      <c r="D55" s="48">
        <v>1999</v>
      </c>
      <c r="E55" s="49" t="s">
        <v>30</v>
      </c>
      <c r="F55" s="50" t="s">
        <v>136</v>
      </c>
      <c r="G55" s="51"/>
      <c r="H55" s="49">
        <f>IF(AND(D55&gt;=2001,D55&lt;=2014),"М13","")</f>
      </c>
      <c r="I55" s="49"/>
      <c r="J55" s="52"/>
      <c r="K55" s="52"/>
    </row>
    <row r="56" spans="1:11" s="3" customFormat="1" ht="12.75" customHeight="1">
      <c r="A56" s="45"/>
      <c r="B56" s="46">
        <v>18</v>
      </c>
      <c r="C56" s="47" t="s">
        <v>201</v>
      </c>
      <c r="D56" s="48">
        <v>1999</v>
      </c>
      <c r="E56" s="49" t="s">
        <v>30</v>
      </c>
      <c r="F56" s="50" t="s">
        <v>136</v>
      </c>
      <c r="G56" s="51"/>
      <c r="H56" s="49">
        <f>IF(AND(D56&gt;=2001,D56&lt;=2014),"М13","")</f>
      </c>
      <c r="I56" s="49"/>
      <c r="J56" s="52"/>
      <c r="K56" s="52"/>
    </row>
    <row r="57" spans="1:11" s="3" customFormat="1" ht="12.75" customHeight="1">
      <c r="A57" s="45"/>
      <c r="B57" s="46">
        <v>19</v>
      </c>
      <c r="C57" s="47" t="s">
        <v>202</v>
      </c>
      <c r="D57" s="48">
        <v>2002</v>
      </c>
      <c r="E57" s="49" t="s">
        <v>30</v>
      </c>
      <c r="F57" s="50" t="s">
        <v>136</v>
      </c>
      <c r="G57" s="51"/>
      <c r="H57" s="49" t="str">
        <f>IF(AND(D57&gt;=2001,D57&lt;=2014),"М13","")</f>
        <v>М13</v>
      </c>
      <c r="I57" s="49"/>
      <c r="J57" s="52"/>
      <c r="K57" s="52"/>
    </row>
    <row r="58" spans="1:11" s="3" customFormat="1" ht="12.75" customHeight="1">
      <c r="A58" s="45"/>
      <c r="B58" s="46">
        <v>20</v>
      </c>
      <c r="C58" s="47" t="s">
        <v>203</v>
      </c>
      <c r="D58" s="48">
        <v>2001</v>
      </c>
      <c r="E58" s="49" t="s">
        <v>30</v>
      </c>
      <c r="F58" s="50" t="s">
        <v>136</v>
      </c>
      <c r="G58" s="51"/>
      <c r="H58" s="49" t="str">
        <f>IF(AND(D58&gt;=2001,D58&lt;=2014),"М13","")</f>
        <v>М13</v>
      </c>
      <c r="I58" s="49"/>
      <c r="J58" s="52"/>
      <c r="K58" s="52"/>
    </row>
    <row r="59" spans="1:11" s="3" customFormat="1" ht="12.75" customHeight="1">
      <c r="A59" s="45"/>
      <c r="B59" s="46">
        <v>38</v>
      </c>
      <c r="C59" s="47" t="s">
        <v>220</v>
      </c>
      <c r="D59" s="48">
        <v>2001</v>
      </c>
      <c r="E59" s="49" t="s">
        <v>30</v>
      </c>
      <c r="F59" s="50" t="s">
        <v>100</v>
      </c>
      <c r="G59" s="51"/>
      <c r="H59" s="49" t="str">
        <f>IF(AND(D59&gt;=2001,D59&lt;=2014),"М13","")</f>
        <v>М13</v>
      </c>
      <c r="I59" s="49"/>
      <c r="J59" s="52"/>
      <c r="K59" s="52"/>
    </row>
    <row r="60" spans="1:11" s="3" customFormat="1" ht="12.75" customHeight="1">
      <c r="A60" s="45"/>
      <c r="B60" s="46">
        <v>94</v>
      </c>
      <c r="C60" s="47" t="s">
        <v>364</v>
      </c>
      <c r="D60" s="48">
        <v>1997</v>
      </c>
      <c r="E60" s="49" t="s">
        <v>11</v>
      </c>
      <c r="F60" s="50" t="s">
        <v>361</v>
      </c>
      <c r="G60" s="51"/>
      <c r="H60" s="49">
        <f>IF(AND(D60&gt;=2001,D60&lt;=2014),"М13","")</f>
      </c>
      <c r="I60" s="49"/>
      <c r="J60" s="52"/>
      <c r="K60" s="52"/>
    </row>
    <row r="61" spans="1:9" s="3" customFormat="1" ht="12.75" customHeight="1">
      <c r="A61" s="16"/>
      <c r="B61" s="26"/>
      <c r="C61" s="12"/>
      <c r="D61" s="13"/>
      <c r="G61" s="21"/>
      <c r="H61" s="14"/>
      <c r="I61" s="15"/>
    </row>
    <row r="62" spans="1:9" s="3" customFormat="1" ht="18" customHeight="1">
      <c r="A62" s="10"/>
      <c r="B62" s="10"/>
      <c r="C62" s="5"/>
      <c r="D62" s="6"/>
      <c r="G62" s="21"/>
      <c r="H62" s="14"/>
      <c r="I62" s="15"/>
    </row>
  </sheetData>
  <sheetProtection selectLockedCells="1" selectUnlockedCells="1"/>
  <autoFilter ref="A8:I60"/>
  <mergeCells count="7">
    <mergeCell ref="C7:G7"/>
    <mergeCell ref="C1:I1"/>
    <mergeCell ref="A2:I2"/>
    <mergeCell ref="A3:I3"/>
    <mergeCell ref="A4:H4"/>
    <mergeCell ref="A5:I5"/>
    <mergeCell ref="C6:G6"/>
  </mergeCells>
  <conditionalFormatting sqref="C9:C61">
    <cfRule type="expression" priority="4" dxfId="0" stopIfTrue="1">
      <formula>B9=""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L64"/>
  <sheetViews>
    <sheetView showGridLines="0" showZeros="0" tabSelected="1" zoomScale="120" zoomScaleNormal="120" zoomScalePageLayoutView="0" workbookViewId="0" topLeftCell="A38">
      <selection activeCell="E49" sqref="E49"/>
    </sheetView>
  </sheetViews>
  <sheetFormatPr defaultColWidth="9.00390625" defaultRowHeight="12.75" customHeight="1"/>
  <cols>
    <col min="1" max="1" width="4.62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7.25390625" style="22" customWidth="1"/>
    <col min="8" max="8" width="4.00390625" style="8" customWidth="1"/>
    <col min="9" max="9" width="4.375" style="8" customWidth="1"/>
    <col min="10" max="16384" width="9.125" style="4" customWidth="1"/>
  </cols>
  <sheetData>
    <row r="1" spans="1:9" ht="20.25" customHeight="1">
      <c r="A1" s="29"/>
      <c r="B1" s="30"/>
      <c r="C1" s="39" t="s">
        <v>128</v>
      </c>
      <c r="D1" s="39"/>
      <c r="E1" s="39"/>
      <c r="F1" s="39"/>
      <c r="G1" s="39"/>
      <c r="H1" s="39"/>
      <c r="I1" s="39"/>
    </row>
    <row r="2" spans="1:9" ht="20.25" customHeight="1">
      <c r="A2" s="39" t="s">
        <v>129</v>
      </c>
      <c r="B2" s="39"/>
      <c r="C2" s="39"/>
      <c r="D2" s="39"/>
      <c r="E2" s="39"/>
      <c r="F2" s="39"/>
      <c r="G2" s="39"/>
      <c r="H2" s="39"/>
      <c r="I2" s="39"/>
    </row>
    <row r="3" spans="1:9" ht="29.25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</row>
    <row r="4" spans="1:9" ht="18" customHeight="1" hidden="1">
      <c r="A4" s="41" t="s">
        <v>6</v>
      </c>
      <c r="B4" s="41"/>
      <c r="C4" s="41"/>
      <c r="D4" s="41"/>
      <c r="E4" s="41"/>
      <c r="F4" s="41"/>
      <c r="G4" s="41"/>
      <c r="H4" s="41"/>
      <c r="I4" s="23"/>
    </row>
    <row r="5" spans="1:9" ht="18" customHeight="1">
      <c r="A5" s="42" t="s">
        <v>66</v>
      </c>
      <c r="B5" s="42"/>
      <c r="C5" s="42"/>
      <c r="D5" s="42"/>
      <c r="E5" s="42"/>
      <c r="F5" s="42"/>
      <c r="G5" s="42"/>
      <c r="H5" s="42"/>
      <c r="I5" s="42"/>
    </row>
    <row r="6" spans="1:7" s="1" customFormat="1" ht="13.5" customHeight="1">
      <c r="A6" s="24"/>
      <c r="B6" s="25"/>
      <c r="C6" s="40" t="s">
        <v>130</v>
      </c>
      <c r="D6" s="40"/>
      <c r="E6" s="40"/>
      <c r="F6" s="40"/>
      <c r="G6" s="40"/>
    </row>
    <row r="7" spans="1:9" s="2" customFormat="1" ht="11.25">
      <c r="A7" s="17" t="s">
        <v>9</v>
      </c>
      <c r="B7" s="17" t="s">
        <v>0</v>
      </c>
      <c r="C7" s="17" t="s">
        <v>1</v>
      </c>
      <c r="D7" s="18" t="s">
        <v>2</v>
      </c>
      <c r="E7" s="18" t="s">
        <v>3</v>
      </c>
      <c r="F7" s="18" t="s">
        <v>4</v>
      </c>
      <c r="G7" s="20" t="s">
        <v>7</v>
      </c>
      <c r="H7" s="19" t="s">
        <v>5</v>
      </c>
      <c r="I7" s="19" t="s">
        <v>8</v>
      </c>
    </row>
    <row r="8" spans="1:10" s="3" customFormat="1" ht="12.75" customHeight="1">
      <c r="A8" s="45">
        <v>1</v>
      </c>
      <c r="B8" s="46">
        <v>53</v>
      </c>
      <c r="C8" s="47" t="s">
        <v>50</v>
      </c>
      <c r="D8" s="48">
        <v>2001</v>
      </c>
      <c r="E8" s="49" t="s">
        <v>11</v>
      </c>
      <c r="F8" s="50" t="s">
        <v>15</v>
      </c>
      <c r="G8" s="51" t="s">
        <v>413</v>
      </c>
      <c r="H8" s="49" t="str">
        <f>IF(AND(D8&gt;=2001,D8&lt;=2014),"Д13","")</f>
        <v>Д13</v>
      </c>
      <c r="I8" s="49">
        <v>1</v>
      </c>
      <c r="J8" s="52"/>
    </row>
    <row r="9" spans="1:10" s="3" customFormat="1" ht="12.75" customHeight="1">
      <c r="A9" s="45">
        <v>2</v>
      </c>
      <c r="B9" s="46">
        <v>54</v>
      </c>
      <c r="C9" s="47" t="s">
        <v>255</v>
      </c>
      <c r="D9" s="48">
        <v>2002</v>
      </c>
      <c r="E9" s="49" t="s">
        <v>11</v>
      </c>
      <c r="F9" s="50" t="s">
        <v>15</v>
      </c>
      <c r="G9" s="51" t="s">
        <v>420</v>
      </c>
      <c r="H9" s="49" t="str">
        <f>IF(AND(D9&gt;=2001,D9&lt;=2014),"Д13","")</f>
        <v>Д13</v>
      </c>
      <c r="I9" s="49">
        <v>2</v>
      </c>
      <c r="J9" s="52"/>
    </row>
    <row r="10" spans="1:10" s="3" customFormat="1" ht="12.75" customHeight="1">
      <c r="A10" s="45">
        <v>3</v>
      </c>
      <c r="B10" s="46">
        <v>30</v>
      </c>
      <c r="C10" s="47" t="s">
        <v>211</v>
      </c>
      <c r="D10" s="48">
        <v>2002</v>
      </c>
      <c r="E10" s="49" t="s">
        <v>11</v>
      </c>
      <c r="F10" s="50" t="s">
        <v>212</v>
      </c>
      <c r="G10" s="51" t="s">
        <v>112</v>
      </c>
      <c r="H10" s="49" t="str">
        <f>IF(AND(D10&gt;=2001,D10&lt;=2014),"Д13","")</f>
        <v>Д13</v>
      </c>
      <c r="I10" s="49">
        <v>3</v>
      </c>
      <c r="J10" s="52"/>
    </row>
    <row r="11" spans="1:10" s="3" customFormat="1" ht="12.75" customHeight="1">
      <c r="A11" s="45">
        <v>4</v>
      </c>
      <c r="B11" s="46">
        <v>64</v>
      </c>
      <c r="C11" s="47" t="s">
        <v>330</v>
      </c>
      <c r="D11" s="48">
        <v>2001</v>
      </c>
      <c r="E11" s="49" t="s">
        <v>30</v>
      </c>
      <c r="F11" s="50" t="s">
        <v>136</v>
      </c>
      <c r="G11" s="51" t="s">
        <v>424</v>
      </c>
      <c r="H11" s="49" t="str">
        <f>IF(AND(D11&gt;=2001,D11&lt;=2014),"Д13","")</f>
        <v>Д13</v>
      </c>
      <c r="I11" s="49">
        <v>4</v>
      </c>
      <c r="J11" s="52"/>
    </row>
    <row r="12" spans="1:10" s="3" customFormat="1" ht="12.75" customHeight="1">
      <c r="A12" s="45">
        <v>5</v>
      </c>
      <c r="B12" s="46">
        <v>52</v>
      </c>
      <c r="C12" s="47" t="s">
        <v>72</v>
      </c>
      <c r="D12" s="48">
        <v>2006</v>
      </c>
      <c r="E12" s="49" t="s">
        <v>11</v>
      </c>
      <c r="F12" s="50" t="s">
        <v>199</v>
      </c>
      <c r="G12" s="51" t="s">
        <v>428</v>
      </c>
      <c r="H12" s="49" t="str">
        <f>IF(AND(D12&gt;=2001,D12&lt;=2014),"Д13","")</f>
        <v>Д13</v>
      </c>
      <c r="I12" s="49">
        <v>5</v>
      </c>
      <c r="J12" s="52"/>
    </row>
    <row r="13" spans="1:10" s="3" customFormat="1" ht="12.75" customHeight="1">
      <c r="A13" s="45">
        <v>6</v>
      </c>
      <c r="B13" s="46">
        <v>47</v>
      </c>
      <c r="C13" s="47" t="s">
        <v>239</v>
      </c>
      <c r="D13" s="48">
        <v>2002</v>
      </c>
      <c r="E13" s="49" t="s">
        <v>30</v>
      </c>
      <c r="F13" s="50" t="s">
        <v>136</v>
      </c>
      <c r="G13" s="51" t="s">
        <v>430</v>
      </c>
      <c r="H13" s="49" t="str">
        <f>IF(AND(D13&gt;=2001,D13&lt;=2014),"Д13","")</f>
        <v>Д13</v>
      </c>
      <c r="I13" s="49">
        <v>6</v>
      </c>
      <c r="J13" s="52"/>
    </row>
    <row r="14" spans="1:10" s="3" customFormat="1" ht="12.75" customHeight="1">
      <c r="A14" s="45">
        <v>7</v>
      </c>
      <c r="B14" s="46">
        <v>59</v>
      </c>
      <c r="C14" s="47" t="s">
        <v>261</v>
      </c>
      <c r="D14" s="48">
        <v>2004</v>
      </c>
      <c r="E14" s="49" t="s">
        <v>11</v>
      </c>
      <c r="F14" s="50" t="s">
        <v>15</v>
      </c>
      <c r="G14" s="51" t="s">
        <v>433</v>
      </c>
      <c r="H14" s="49" t="str">
        <f>IF(AND(D14&gt;=2001,D14&lt;=2014),"Д13","")</f>
        <v>Д13</v>
      </c>
      <c r="I14" s="49">
        <v>7</v>
      </c>
      <c r="J14" s="52"/>
    </row>
    <row r="15" spans="1:10" s="3" customFormat="1" ht="12.75" customHeight="1">
      <c r="A15" s="45">
        <v>8</v>
      </c>
      <c r="B15" s="46">
        <v>48</v>
      </c>
      <c r="C15" s="47" t="s">
        <v>98</v>
      </c>
      <c r="D15" s="48">
        <v>2002</v>
      </c>
      <c r="E15" s="49" t="s">
        <v>30</v>
      </c>
      <c r="F15" s="50" t="s">
        <v>136</v>
      </c>
      <c r="G15" s="51" t="s">
        <v>434</v>
      </c>
      <c r="H15" s="49" t="str">
        <f>IF(AND(D15&gt;=2001,D15&lt;=2014),"Д13","")</f>
        <v>Д13</v>
      </c>
      <c r="I15" s="49">
        <v>8</v>
      </c>
      <c r="J15" s="52"/>
    </row>
    <row r="16" spans="1:10" s="3" customFormat="1" ht="12.75" customHeight="1">
      <c r="A16" s="45">
        <v>9</v>
      </c>
      <c r="B16" s="46">
        <v>69</v>
      </c>
      <c r="C16" s="47" t="s">
        <v>338</v>
      </c>
      <c r="D16" s="48">
        <v>2002</v>
      </c>
      <c r="E16" s="49" t="s">
        <v>11</v>
      </c>
      <c r="F16" s="50" t="s">
        <v>340</v>
      </c>
      <c r="G16" s="51" t="s">
        <v>436</v>
      </c>
      <c r="H16" s="49" t="str">
        <f>IF(AND(D16&gt;=2001,D16&lt;=2014),"Д13","")</f>
        <v>Д13</v>
      </c>
      <c r="I16" s="49">
        <v>9</v>
      </c>
      <c r="J16" s="52"/>
    </row>
    <row r="17" spans="1:10" s="3" customFormat="1" ht="12.75" customHeight="1">
      <c r="A17" s="45">
        <v>10</v>
      </c>
      <c r="B17" s="46">
        <v>12</v>
      </c>
      <c r="C17" s="47" t="s">
        <v>73</v>
      </c>
      <c r="D17" s="48">
        <v>2003</v>
      </c>
      <c r="E17" s="49" t="s">
        <v>30</v>
      </c>
      <c r="F17" s="50" t="s">
        <v>136</v>
      </c>
      <c r="G17" s="51" t="s">
        <v>438</v>
      </c>
      <c r="H17" s="49" t="str">
        <f>IF(AND(D17&gt;=2001,D17&lt;=2014),"Д13","")</f>
        <v>Д13</v>
      </c>
      <c r="I17" s="49">
        <v>10</v>
      </c>
      <c r="J17" s="52"/>
    </row>
    <row r="18" spans="1:10" s="3" customFormat="1" ht="12.75" customHeight="1">
      <c r="A18" s="45">
        <v>11</v>
      </c>
      <c r="B18" s="46">
        <v>40</v>
      </c>
      <c r="C18" s="47" t="s">
        <v>234</v>
      </c>
      <c r="D18" s="48">
        <v>2001</v>
      </c>
      <c r="E18" s="49" t="s">
        <v>11</v>
      </c>
      <c r="F18" s="50" t="s">
        <v>27</v>
      </c>
      <c r="G18" s="51" t="s">
        <v>438</v>
      </c>
      <c r="H18" s="49" t="str">
        <f>IF(AND(D18&gt;=2001,D18&lt;=2014),"Д13","")</f>
        <v>Д13</v>
      </c>
      <c r="I18" s="49">
        <v>11</v>
      </c>
      <c r="J18" s="52"/>
    </row>
    <row r="19" spans="1:10" s="3" customFormat="1" ht="12.75" customHeight="1">
      <c r="A19" s="45">
        <v>12</v>
      </c>
      <c r="B19" s="46">
        <v>46</v>
      </c>
      <c r="C19" s="47" t="s">
        <v>238</v>
      </c>
      <c r="D19" s="48">
        <v>2001</v>
      </c>
      <c r="E19" s="49" t="s">
        <v>30</v>
      </c>
      <c r="F19" s="50" t="s">
        <v>136</v>
      </c>
      <c r="G19" s="51" t="s">
        <v>115</v>
      </c>
      <c r="H19" s="49" t="str">
        <f>IF(AND(D19&gt;=2001,D19&lt;=2014),"Д13","")</f>
        <v>Д13</v>
      </c>
      <c r="I19" s="49">
        <v>12</v>
      </c>
      <c r="J19" s="52"/>
    </row>
    <row r="20" spans="1:10" s="3" customFormat="1" ht="12.75" customHeight="1">
      <c r="A20" s="45">
        <v>13</v>
      </c>
      <c r="B20" s="46">
        <v>13</v>
      </c>
      <c r="C20" s="47" t="s">
        <v>75</v>
      </c>
      <c r="D20" s="48">
        <v>1999</v>
      </c>
      <c r="E20" s="49" t="s">
        <v>30</v>
      </c>
      <c r="F20" s="50" t="s">
        <v>136</v>
      </c>
      <c r="G20" s="51" t="s">
        <v>116</v>
      </c>
      <c r="H20" s="49">
        <f>IF(AND(D20&gt;=2001,D20&lt;=2014),"Д13","")</f>
      </c>
      <c r="I20" s="49"/>
      <c r="J20" s="52"/>
    </row>
    <row r="21" spans="1:10" s="3" customFormat="1" ht="12.75" customHeight="1">
      <c r="A21" s="45">
        <v>14</v>
      </c>
      <c r="B21" s="46">
        <v>7</v>
      </c>
      <c r="C21" s="47" t="s">
        <v>151</v>
      </c>
      <c r="D21" s="48">
        <v>2001</v>
      </c>
      <c r="E21" s="49" t="s">
        <v>30</v>
      </c>
      <c r="F21" s="50" t="s">
        <v>146</v>
      </c>
      <c r="G21" s="51" t="s">
        <v>117</v>
      </c>
      <c r="H21" s="49" t="str">
        <f>IF(AND(D21&gt;=2001,D21&lt;=2014),"Д13","")</f>
        <v>Д13</v>
      </c>
      <c r="I21" s="49">
        <v>13</v>
      </c>
      <c r="J21" s="52"/>
    </row>
    <row r="22" spans="1:10" s="3" customFormat="1" ht="12.75" customHeight="1">
      <c r="A22" s="45">
        <v>15</v>
      </c>
      <c r="B22" s="46">
        <v>10</v>
      </c>
      <c r="C22" s="47" t="s">
        <v>166</v>
      </c>
      <c r="D22" s="48">
        <v>2000</v>
      </c>
      <c r="E22" s="49" t="s">
        <v>30</v>
      </c>
      <c r="F22" s="50" t="s">
        <v>136</v>
      </c>
      <c r="G22" s="51" t="s">
        <v>440</v>
      </c>
      <c r="H22" s="49">
        <f>IF(AND(D22&gt;=2001,D22&lt;=2014),"Д13","")</f>
      </c>
      <c r="I22" s="49"/>
      <c r="J22" s="52"/>
    </row>
    <row r="23" spans="1:10" s="3" customFormat="1" ht="12.75" customHeight="1">
      <c r="A23" s="45">
        <v>16</v>
      </c>
      <c r="B23" s="46">
        <v>88</v>
      </c>
      <c r="C23" s="47" t="s">
        <v>356</v>
      </c>
      <c r="D23" s="48">
        <v>2001</v>
      </c>
      <c r="E23" s="49" t="s">
        <v>30</v>
      </c>
      <c r="F23" s="50" t="s">
        <v>86</v>
      </c>
      <c r="G23" s="51" t="s">
        <v>446</v>
      </c>
      <c r="H23" s="49" t="str">
        <f>IF(AND(D23&gt;=2001,D23&lt;=2014),"Д13","")</f>
        <v>Д13</v>
      </c>
      <c r="I23" s="49">
        <v>14</v>
      </c>
      <c r="J23" s="52"/>
    </row>
    <row r="24" spans="1:10" s="3" customFormat="1" ht="12.75" customHeight="1">
      <c r="A24" s="45">
        <v>17</v>
      </c>
      <c r="B24" s="46">
        <v>57</v>
      </c>
      <c r="C24" s="47" t="s">
        <v>260</v>
      </c>
      <c r="D24" s="48">
        <v>1999</v>
      </c>
      <c r="E24" s="49" t="s">
        <v>30</v>
      </c>
      <c r="F24" s="50" t="s">
        <v>136</v>
      </c>
      <c r="G24" s="51" t="s">
        <v>447</v>
      </c>
      <c r="H24" s="49">
        <f>IF(AND(D24&gt;=2001,D24&lt;=2014),"Д13","")</f>
      </c>
      <c r="I24" s="49"/>
      <c r="J24" s="52"/>
    </row>
    <row r="25" spans="1:10" s="3" customFormat="1" ht="12.75" customHeight="1">
      <c r="A25" s="45">
        <v>18</v>
      </c>
      <c r="B25" s="46">
        <v>62</v>
      </c>
      <c r="C25" s="47" t="s">
        <v>327</v>
      </c>
      <c r="D25" s="48">
        <v>2004</v>
      </c>
      <c r="E25" s="49" t="s">
        <v>328</v>
      </c>
      <c r="F25" s="50" t="s">
        <v>136</v>
      </c>
      <c r="G25" s="51" t="s">
        <v>448</v>
      </c>
      <c r="H25" s="49" t="str">
        <f>IF(AND(D25&gt;=2001,D25&lt;=2014),"Д13","")</f>
        <v>Д13</v>
      </c>
      <c r="I25" s="49">
        <v>15</v>
      </c>
      <c r="J25" s="52"/>
    </row>
    <row r="26" spans="1:10" s="3" customFormat="1" ht="12.75" customHeight="1">
      <c r="A26" s="45">
        <v>19</v>
      </c>
      <c r="B26" s="46">
        <v>41</v>
      </c>
      <c r="C26" s="47" t="s">
        <v>235</v>
      </c>
      <c r="D26" s="48">
        <v>1999</v>
      </c>
      <c r="E26" s="49" t="s">
        <v>30</v>
      </c>
      <c r="F26" s="50" t="s">
        <v>136</v>
      </c>
      <c r="G26" s="51" t="s">
        <v>449</v>
      </c>
      <c r="H26" s="49">
        <f>IF(AND(D26&gt;=2001,D26&lt;=2014),"Д13","")</f>
      </c>
      <c r="I26" s="49"/>
      <c r="J26" s="52"/>
    </row>
    <row r="27" spans="1:10" s="3" customFormat="1" ht="12.75" customHeight="1">
      <c r="A27" s="45">
        <v>20</v>
      </c>
      <c r="B27" s="46">
        <v>63</v>
      </c>
      <c r="C27" s="47" t="s">
        <v>329</v>
      </c>
      <c r="D27" s="48">
        <v>2001</v>
      </c>
      <c r="E27" s="49" t="s">
        <v>30</v>
      </c>
      <c r="F27" s="50" t="s">
        <v>136</v>
      </c>
      <c r="G27" s="51" t="s">
        <v>119</v>
      </c>
      <c r="H27" s="49" t="str">
        <f>IF(AND(D27&gt;=2001,D27&lt;=2014),"Д13","")</f>
        <v>Д13</v>
      </c>
      <c r="I27" s="49">
        <v>16</v>
      </c>
      <c r="J27" s="52"/>
    </row>
    <row r="28" spans="1:10" s="3" customFormat="1" ht="12.75" customHeight="1">
      <c r="A28" s="45">
        <v>21</v>
      </c>
      <c r="B28" s="46">
        <v>6</v>
      </c>
      <c r="C28" s="47" t="s">
        <v>150</v>
      </c>
      <c r="D28" s="48">
        <v>2001</v>
      </c>
      <c r="E28" s="49" t="s">
        <v>30</v>
      </c>
      <c r="F28" s="50" t="s">
        <v>146</v>
      </c>
      <c r="G28" s="51" t="s">
        <v>452</v>
      </c>
      <c r="H28" s="49" t="str">
        <f>IF(AND(D28&gt;=2001,D28&lt;=2014),"Д13","")</f>
        <v>Д13</v>
      </c>
      <c r="I28" s="49">
        <v>17</v>
      </c>
      <c r="J28" s="52"/>
    </row>
    <row r="29" spans="1:10" s="3" customFormat="1" ht="12.75" customHeight="1">
      <c r="A29" s="45">
        <v>22</v>
      </c>
      <c r="B29" s="46">
        <v>2</v>
      </c>
      <c r="C29" s="47" t="s">
        <v>135</v>
      </c>
      <c r="D29" s="48">
        <v>2003</v>
      </c>
      <c r="E29" s="49" t="s">
        <v>30</v>
      </c>
      <c r="F29" s="50" t="s">
        <v>136</v>
      </c>
      <c r="G29" s="51" t="s">
        <v>453</v>
      </c>
      <c r="H29" s="49" t="str">
        <f>IF(AND(D29&gt;=2001,D29&lt;=2014),"Д13","")</f>
        <v>Д13</v>
      </c>
      <c r="I29" s="49">
        <v>18</v>
      </c>
      <c r="J29" s="52"/>
    </row>
    <row r="30" spans="1:10" s="3" customFormat="1" ht="12.75" customHeight="1">
      <c r="A30" s="45">
        <v>23</v>
      </c>
      <c r="B30" s="46">
        <v>55</v>
      </c>
      <c r="C30" s="47" t="s">
        <v>51</v>
      </c>
      <c r="D30" s="48">
        <v>2000</v>
      </c>
      <c r="E30" s="49" t="s">
        <v>11</v>
      </c>
      <c r="F30" s="50" t="s">
        <v>15</v>
      </c>
      <c r="G30" s="51" t="s">
        <v>456</v>
      </c>
      <c r="H30" s="49">
        <f>IF(AND(D30&gt;=2001,D30&lt;=2014),"Д13","")</f>
      </c>
      <c r="I30" s="49"/>
      <c r="J30" s="52"/>
    </row>
    <row r="31" spans="1:10" s="3" customFormat="1" ht="12.75" customHeight="1">
      <c r="A31" s="45">
        <v>24</v>
      </c>
      <c r="B31" s="46">
        <v>45</v>
      </c>
      <c r="C31" s="47" t="s">
        <v>99</v>
      </c>
      <c r="D31" s="48">
        <v>2001</v>
      </c>
      <c r="E31" s="49" t="s">
        <v>30</v>
      </c>
      <c r="F31" s="50" t="s">
        <v>136</v>
      </c>
      <c r="G31" s="51" t="s">
        <v>457</v>
      </c>
      <c r="H31" s="49" t="str">
        <f>IF(AND(D31&gt;=2001,D31&lt;=2014),"Д13","")</f>
        <v>Д13</v>
      </c>
      <c r="I31" s="49">
        <v>19</v>
      </c>
      <c r="J31" s="52"/>
    </row>
    <row r="32" spans="1:10" s="3" customFormat="1" ht="12.75" customHeight="1">
      <c r="A32" s="45">
        <v>25</v>
      </c>
      <c r="B32" s="46">
        <v>44</v>
      </c>
      <c r="C32" s="47" t="s">
        <v>74</v>
      </c>
      <c r="D32" s="48">
        <v>2000</v>
      </c>
      <c r="E32" s="49" t="s">
        <v>30</v>
      </c>
      <c r="F32" s="50" t="s">
        <v>136</v>
      </c>
      <c r="G32" s="51" t="s">
        <v>458</v>
      </c>
      <c r="H32" s="49">
        <f>IF(AND(D32&gt;=2001,D32&lt;=2014),"Д13","")</f>
      </c>
      <c r="I32" s="49"/>
      <c r="J32" s="52"/>
    </row>
    <row r="33" spans="1:10" s="3" customFormat="1" ht="12.75" customHeight="1">
      <c r="A33" s="45">
        <v>26</v>
      </c>
      <c r="B33" s="46">
        <v>3</v>
      </c>
      <c r="C33" s="47" t="s">
        <v>147</v>
      </c>
      <c r="D33" s="48">
        <v>2000</v>
      </c>
      <c r="E33" s="49" t="s">
        <v>30</v>
      </c>
      <c r="F33" s="50" t="s">
        <v>146</v>
      </c>
      <c r="G33" s="51" t="s">
        <v>471</v>
      </c>
      <c r="H33" s="49">
        <f>IF(AND(D33&gt;=2001,D33&lt;=2014),"Д13","")</f>
      </c>
      <c r="I33" s="49"/>
      <c r="J33" s="52"/>
    </row>
    <row r="34" spans="1:10" s="3" customFormat="1" ht="12.75" customHeight="1">
      <c r="A34" s="45">
        <v>27</v>
      </c>
      <c r="B34" s="46">
        <v>342</v>
      </c>
      <c r="C34" s="47" t="s">
        <v>372</v>
      </c>
      <c r="D34" s="48">
        <v>1999</v>
      </c>
      <c r="E34" s="49" t="s">
        <v>11</v>
      </c>
      <c r="F34" s="50"/>
      <c r="G34" s="51" t="s">
        <v>458</v>
      </c>
      <c r="H34" s="49">
        <f>IF(AND(D34&gt;=2001,D34&lt;=2014),"Д13","")</f>
      </c>
      <c r="I34" s="49"/>
      <c r="J34" s="52"/>
    </row>
    <row r="35" spans="1:10" s="3" customFormat="1" ht="12.75" customHeight="1">
      <c r="A35" s="45">
        <v>28</v>
      </c>
      <c r="B35" s="46">
        <v>58</v>
      </c>
      <c r="C35" s="47" t="s">
        <v>49</v>
      </c>
      <c r="D35" s="48">
        <v>1998</v>
      </c>
      <c r="E35" s="49" t="s">
        <v>11</v>
      </c>
      <c r="F35" s="50" t="s">
        <v>15</v>
      </c>
      <c r="G35" s="51" t="s">
        <v>460</v>
      </c>
      <c r="H35" s="49">
        <f>IF(AND(D35&gt;=2001,D35&lt;=2014),"Д13","")</f>
      </c>
      <c r="I35" s="49"/>
      <c r="J35" s="52"/>
    </row>
    <row r="36" spans="1:10" s="3" customFormat="1" ht="12.75" customHeight="1">
      <c r="A36" s="45">
        <v>29</v>
      </c>
      <c r="B36" s="46">
        <v>61</v>
      </c>
      <c r="C36" s="47" t="s">
        <v>326</v>
      </c>
      <c r="D36" s="48">
        <v>2004</v>
      </c>
      <c r="E36" s="49" t="s">
        <v>11</v>
      </c>
      <c r="F36" s="50" t="s">
        <v>136</v>
      </c>
      <c r="G36" s="51" t="s">
        <v>461</v>
      </c>
      <c r="H36" s="49" t="str">
        <f>IF(AND(D36&gt;=2001,D36&lt;=2014),"Д13","")</f>
        <v>Д13</v>
      </c>
      <c r="I36" s="49">
        <v>20</v>
      </c>
      <c r="J36" s="52"/>
    </row>
    <row r="37" spans="1:10" s="3" customFormat="1" ht="12.75" customHeight="1">
      <c r="A37" s="45">
        <v>30</v>
      </c>
      <c r="B37" s="46">
        <v>74</v>
      </c>
      <c r="C37" s="47" t="s">
        <v>347</v>
      </c>
      <c r="D37" s="48">
        <v>2003</v>
      </c>
      <c r="E37" s="49" t="s">
        <v>30</v>
      </c>
      <c r="F37" s="50" t="s">
        <v>136</v>
      </c>
      <c r="G37" s="51" t="s">
        <v>462</v>
      </c>
      <c r="H37" s="49" t="str">
        <f>IF(AND(D37&gt;=2001,D37&lt;=2014),"Д13","")</f>
        <v>Д13</v>
      </c>
      <c r="I37" s="49">
        <v>21</v>
      </c>
      <c r="J37" s="52"/>
    </row>
    <row r="38" spans="1:10" s="3" customFormat="1" ht="12.75" customHeight="1">
      <c r="A38" s="45">
        <v>31</v>
      </c>
      <c r="B38" s="46">
        <v>8</v>
      </c>
      <c r="C38" s="47" t="s">
        <v>152</v>
      </c>
      <c r="D38" s="48">
        <v>2001</v>
      </c>
      <c r="E38" s="49" t="s">
        <v>30</v>
      </c>
      <c r="F38" s="50" t="s">
        <v>146</v>
      </c>
      <c r="G38" s="51" t="s">
        <v>464</v>
      </c>
      <c r="H38" s="49" t="str">
        <f>IF(AND(D38&gt;=2001,D38&lt;=2014),"Д13","")</f>
        <v>Д13</v>
      </c>
      <c r="I38" s="49">
        <v>22</v>
      </c>
      <c r="J38" s="52"/>
    </row>
    <row r="39" spans="1:10" s="3" customFormat="1" ht="12.75" customHeight="1">
      <c r="A39" s="45">
        <v>32</v>
      </c>
      <c r="B39" s="46">
        <v>39</v>
      </c>
      <c r="C39" s="47" t="s">
        <v>233</v>
      </c>
      <c r="D39" s="48">
        <v>2002</v>
      </c>
      <c r="E39" s="49" t="s">
        <v>11</v>
      </c>
      <c r="F39" s="50" t="s">
        <v>27</v>
      </c>
      <c r="G39" s="51" t="s">
        <v>465</v>
      </c>
      <c r="H39" s="49" t="str">
        <f>IF(AND(D39&gt;=2001,D39&lt;=2014),"Д13","")</f>
        <v>Д13</v>
      </c>
      <c r="I39" s="49">
        <v>23</v>
      </c>
      <c r="J39" s="52"/>
    </row>
    <row r="40" spans="1:10" s="3" customFormat="1" ht="12.75" customHeight="1">
      <c r="A40" s="45">
        <v>33</v>
      </c>
      <c r="B40" s="46">
        <v>341</v>
      </c>
      <c r="C40" s="47" t="s">
        <v>371</v>
      </c>
      <c r="D40" s="48">
        <v>2001</v>
      </c>
      <c r="E40" s="49" t="s">
        <v>11</v>
      </c>
      <c r="F40" s="50"/>
      <c r="G40" s="51" t="s">
        <v>467</v>
      </c>
      <c r="H40" s="49" t="str">
        <f>IF(AND(D40&gt;=2001,D40&lt;=2014),"Д13","")</f>
        <v>Д13</v>
      </c>
      <c r="I40" s="49">
        <v>24</v>
      </c>
      <c r="J40" s="52"/>
    </row>
    <row r="41" spans="1:10" s="3" customFormat="1" ht="12.75" customHeight="1">
      <c r="A41" s="45">
        <v>34</v>
      </c>
      <c r="B41" s="46">
        <v>34</v>
      </c>
      <c r="C41" s="47" t="s">
        <v>214</v>
      </c>
      <c r="D41" s="48">
        <v>2000</v>
      </c>
      <c r="E41" s="49" t="s">
        <v>30</v>
      </c>
      <c r="F41" s="50" t="s">
        <v>100</v>
      </c>
      <c r="G41" s="51" t="s">
        <v>120</v>
      </c>
      <c r="H41" s="49">
        <f>IF(AND(D41&gt;=2001,D41&lt;=2014),"Д13","")</f>
      </c>
      <c r="I41" s="49"/>
      <c r="J41" s="52"/>
    </row>
    <row r="42" spans="1:10" s="3" customFormat="1" ht="12.75" customHeight="1">
      <c r="A42" s="45">
        <v>35</v>
      </c>
      <c r="B42" s="46">
        <v>60</v>
      </c>
      <c r="C42" s="47" t="s">
        <v>262</v>
      </c>
      <c r="D42" s="48">
        <v>2003</v>
      </c>
      <c r="E42" s="49" t="s">
        <v>30</v>
      </c>
      <c r="F42" s="50"/>
      <c r="G42" s="51" t="s">
        <v>468</v>
      </c>
      <c r="H42" s="49" t="str">
        <f>IF(AND(D42&gt;=2001,D42&lt;=2014),"Д13","")</f>
        <v>Д13</v>
      </c>
      <c r="I42" s="49">
        <v>25</v>
      </c>
      <c r="J42" s="52"/>
    </row>
    <row r="43" spans="1:10" s="3" customFormat="1" ht="12.75" customHeight="1">
      <c r="A43" s="45">
        <v>36</v>
      </c>
      <c r="B43" s="46">
        <v>43</v>
      </c>
      <c r="C43" s="47" t="s">
        <v>237</v>
      </c>
      <c r="D43" s="48">
        <v>2005</v>
      </c>
      <c r="E43" s="49" t="s">
        <v>30</v>
      </c>
      <c r="F43" s="50" t="s">
        <v>136</v>
      </c>
      <c r="G43" s="51" t="s">
        <v>479</v>
      </c>
      <c r="H43" s="49" t="str">
        <f>IF(AND(D43&gt;=2001,D43&lt;=2014),"Д13","")</f>
        <v>Д13</v>
      </c>
      <c r="I43" s="49">
        <v>26</v>
      </c>
      <c r="J43" s="52"/>
    </row>
    <row r="44" spans="1:10" s="3" customFormat="1" ht="12.75" customHeight="1">
      <c r="A44" s="45">
        <v>37</v>
      </c>
      <c r="B44" s="46">
        <v>92</v>
      </c>
      <c r="C44" s="47" t="s">
        <v>362</v>
      </c>
      <c r="D44" s="48">
        <v>1998</v>
      </c>
      <c r="E44" s="49" t="s">
        <v>30</v>
      </c>
      <c r="F44" s="50" t="s">
        <v>361</v>
      </c>
      <c r="G44" s="51" t="s">
        <v>480</v>
      </c>
      <c r="H44" s="49">
        <f>IF(AND(D44&gt;=2001,D44&lt;=2014),"Д13","")</f>
      </c>
      <c r="I44" s="49"/>
      <c r="J44" s="52"/>
    </row>
    <row r="45" spans="1:10" s="3" customFormat="1" ht="12.75" customHeight="1">
      <c r="A45" s="45"/>
      <c r="B45" s="46">
        <v>4</v>
      </c>
      <c r="C45" s="47" t="s">
        <v>148</v>
      </c>
      <c r="D45" s="48">
        <v>2001</v>
      </c>
      <c r="E45" s="49" t="s">
        <v>30</v>
      </c>
      <c r="F45" s="50" t="s">
        <v>146</v>
      </c>
      <c r="G45" s="51"/>
      <c r="H45" s="49" t="str">
        <f>IF(AND(D45&gt;=2001,D45&lt;=2014),"Д13","")</f>
        <v>Д13</v>
      </c>
      <c r="I45" s="49"/>
      <c r="J45" s="52"/>
    </row>
    <row r="46" spans="1:10" s="3" customFormat="1" ht="12.75" customHeight="1">
      <c r="A46" s="45"/>
      <c r="B46" s="46">
        <v>5</v>
      </c>
      <c r="C46" s="47" t="s">
        <v>149</v>
      </c>
      <c r="D46" s="48">
        <v>1998</v>
      </c>
      <c r="E46" s="49" t="s">
        <v>30</v>
      </c>
      <c r="F46" s="50" t="s">
        <v>146</v>
      </c>
      <c r="G46" s="51"/>
      <c r="H46" s="49">
        <f>IF(AND(D46&gt;=2001,D46&lt;=2014),"Д13","")</f>
      </c>
      <c r="I46" s="49"/>
      <c r="J46" s="52"/>
    </row>
    <row r="47" spans="1:10" s="3" customFormat="1" ht="12.75" customHeight="1">
      <c r="A47" s="45"/>
      <c r="B47" s="46">
        <v>11</v>
      </c>
      <c r="C47" s="47" t="s">
        <v>127</v>
      </c>
      <c r="D47" s="48">
        <v>2001</v>
      </c>
      <c r="E47" s="49" t="s">
        <v>30</v>
      </c>
      <c r="F47" s="50" t="s">
        <v>136</v>
      </c>
      <c r="G47" s="51"/>
      <c r="H47" s="49" t="str">
        <f>IF(AND(D47&gt;=2001,D47&lt;=2014),"Д13","")</f>
        <v>Д13</v>
      </c>
      <c r="I47" s="49"/>
      <c r="J47" s="52"/>
    </row>
    <row r="48" spans="1:10" s="3" customFormat="1" ht="12.75" customHeight="1">
      <c r="A48" s="45"/>
      <c r="B48" s="46">
        <v>21</v>
      </c>
      <c r="C48" s="47" t="s">
        <v>205</v>
      </c>
      <c r="D48" s="48">
        <v>2000</v>
      </c>
      <c r="E48" s="49" t="s">
        <v>30</v>
      </c>
      <c r="F48" s="50" t="s">
        <v>136</v>
      </c>
      <c r="G48" s="51"/>
      <c r="H48" s="49">
        <f>IF(AND(D48&gt;=2001,D48&lt;=2014),"Д13","")</f>
      </c>
      <c r="I48" s="49"/>
      <c r="J48" s="52"/>
    </row>
    <row r="49" spans="1:10" s="3" customFormat="1" ht="12.75" customHeight="1">
      <c r="A49" s="45"/>
      <c r="B49" s="46">
        <v>22</v>
      </c>
      <c r="C49" s="47" t="s">
        <v>206</v>
      </c>
      <c r="D49" s="48">
        <v>1999</v>
      </c>
      <c r="E49" s="49" t="s">
        <v>30</v>
      </c>
      <c r="F49" s="50" t="s">
        <v>136</v>
      </c>
      <c r="G49" s="51"/>
      <c r="H49" s="49">
        <f>IF(AND(D49&gt;=2001,D49&lt;=2014),"Д13","")</f>
      </c>
      <c r="I49" s="49"/>
      <c r="J49" s="52"/>
    </row>
    <row r="50" spans="1:10" s="3" customFormat="1" ht="12.75" customHeight="1">
      <c r="A50" s="45"/>
      <c r="B50" s="46">
        <v>23</v>
      </c>
      <c r="C50" s="47" t="s">
        <v>207</v>
      </c>
      <c r="D50" s="48">
        <v>1999</v>
      </c>
      <c r="E50" s="49" t="s">
        <v>30</v>
      </c>
      <c r="F50" s="50" t="s">
        <v>136</v>
      </c>
      <c r="G50" s="51"/>
      <c r="H50" s="49">
        <f>IF(AND(D50&gt;=2001,D50&lt;=2014),"Д13","")</f>
      </c>
      <c r="I50" s="49"/>
      <c r="J50" s="52"/>
    </row>
    <row r="51" spans="1:10" s="3" customFormat="1" ht="12.75" customHeight="1">
      <c r="A51" s="45"/>
      <c r="B51" s="46">
        <v>24</v>
      </c>
      <c r="C51" s="47" t="s">
        <v>208</v>
      </c>
      <c r="D51" s="48">
        <v>2001</v>
      </c>
      <c r="E51" s="49" t="s">
        <v>30</v>
      </c>
      <c r="F51" s="50" t="s">
        <v>136</v>
      </c>
      <c r="G51" s="51"/>
      <c r="H51" s="49" t="str">
        <f>IF(AND(D51&gt;=2001,D51&lt;=2014),"Д13","")</f>
        <v>Д13</v>
      </c>
      <c r="I51" s="49"/>
      <c r="J51" s="52"/>
    </row>
    <row r="52" spans="1:10" s="3" customFormat="1" ht="12.75" customHeight="1">
      <c r="A52" s="45"/>
      <c r="B52" s="46">
        <v>25</v>
      </c>
      <c r="C52" s="47" t="s">
        <v>209</v>
      </c>
      <c r="D52" s="48">
        <v>2001</v>
      </c>
      <c r="E52" s="49" t="s">
        <v>30</v>
      </c>
      <c r="F52" s="50" t="s">
        <v>136</v>
      </c>
      <c r="G52" s="51"/>
      <c r="H52" s="49" t="str">
        <f>IF(AND(D52&gt;=2001,D52&lt;=2014),"Д13","")</f>
        <v>Д13</v>
      </c>
      <c r="I52" s="49"/>
      <c r="J52" s="52"/>
    </row>
    <row r="53" spans="1:10" s="3" customFormat="1" ht="12.75" customHeight="1">
      <c r="A53" s="45"/>
      <c r="B53" s="46">
        <v>26</v>
      </c>
      <c r="C53" s="47" t="s">
        <v>210</v>
      </c>
      <c r="D53" s="48">
        <v>2001</v>
      </c>
      <c r="E53" s="49" t="s">
        <v>30</v>
      </c>
      <c r="F53" s="50" t="s">
        <v>136</v>
      </c>
      <c r="G53" s="51"/>
      <c r="H53" s="49" t="str">
        <f>IF(AND(D53&gt;=2001,D53&lt;=2014),"Д13","")</f>
        <v>Д13</v>
      </c>
      <c r="I53" s="49"/>
      <c r="J53" s="52"/>
    </row>
    <row r="54" spans="1:10" s="3" customFormat="1" ht="12.75" customHeight="1">
      <c r="A54" s="45"/>
      <c r="B54" s="46">
        <v>31</v>
      </c>
      <c r="C54" s="47" t="s">
        <v>213</v>
      </c>
      <c r="D54" s="48">
        <v>2000</v>
      </c>
      <c r="E54" s="49" t="s">
        <v>30</v>
      </c>
      <c r="F54" s="50" t="s">
        <v>100</v>
      </c>
      <c r="G54" s="51"/>
      <c r="H54" s="49">
        <f>IF(AND(D54&gt;=2001,D54&lt;=2014),"Д13","")</f>
      </c>
      <c r="I54" s="49"/>
      <c r="J54" s="52"/>
    </row>
    <row r="55" spans="1:10" s="3" customFormat="1" ht="12.75" customHeight="1">
      <c r="A55" s="45"/>
      <c r="B55" s="46">
        <v>42</v>
      </c>
      <c r="C55" s="47" t="s">
        <v>236</v>
      </c>
      <c r="D55" s="48">
        <v>2000</v>
      </c>
      <c r="E55" s="49" t="s">
        <v>30</v>
      </c>
      <c r="F55" s="50" t="s">
        <v>136</v>
      </c>
      <c r="G55" s="51"/>
      <c r="H55" s="49">
        <f>IF(AND(D55&gt;=2001,D55&lt;=2014),"Д13","")</f>
      </c>
      <c r="I55" s="49"/>
      <c r="J55" s="52"/>
    </row>
    <row r="56" spans="1:10" s="3" customFormat="1" ht="12.75" customHeight="1">
      <c r="A56" s="45"/>
      <c r="B56" s="46">
        <v>93</v>
      </c>
      <c r="C56" s="47" t="s">
        <v>363</v>
      </c>
      <c r="D56" s="48">
        <v>1998</v>
      </c>
      <c r="E56" s="49" t="s">
        <v>30</v>
      </c>
      <c r="F56" s="50" t="s">
        <v>361</v>
      </c>
      <c r="G56" s="51"/>
      <c r="H56" s="49">
        <f>IF(AND(D56&gt;=2001,D56&lt;=2014),"Д13","")</f>
      </c>
      <c r="I56" s="49"/>
      <c r="J56" s="52"/>
    </row>
    <row r="57" spans="1:10" ht="12.75" customHeight="1">
      <c r="A57" s="28"/>
      <c r="B57" s="31"/>
      <c r="C57" s="32" t="s">
        <v>89</v>
      </c>
      <c r="D57" s="32"/>
      <c r="E57" s="32"/>
      <c r="G57" s="55" t="s">
        <v>91</v>
      </c>
      <c r="H57" s="55"/>
      <c r="I57" s="55"/>
      <c r="J57" s="32"/>
    </row>
    <row r="58" spans="1:10" ht="12.75" customHeight="1">
      <c r="A58" s="28"/>
      <c r="B58" s="31"/>
      <c r="C58" s="44" t="s">
        <v>109</v>
      </c>
      <c r="D58" s="44"/>
      <c r="E58" s="32"/>
      <c r="G58" s="33"/>
      <c r="H58" s="32"/>
      <c r="I58" s="32"/>
      <c r="J58" s="32"/>
    </row>
    <row r="59" spans="1:10" ht="12.75" customHeight="1">
      <c r="A59" s="28"/>
      <c r="B59" s="31"/>
      <c r="C59" s="26"/>
      <c r="D59" s="26"/>
      <c r="E59" s="32"/>
      <c r="G59" s="33"/>
      <c r="H59" s="32"/>
      <c r="I59" s="32"/>
      <c r="J59" s="32"/>
    </row>
    <row r="60" spans="1:10" ht="12.75" customHeight="1">
      <c r="A60" s="28"/>
      <c r="B60" s="31"/>
      <c r="C60" s="32" t="s">
        <v>90</v>
      </c>
      <c r="D60" s="32"/>
      <c r="E60" s="32"/>
      <c r="G60" s="44" t="s">
        <v>137</v>
      </c>
      <c r="H60" s="44"/>
      <c r="I60" s="44"/>
      <c r="J60" s="32"/>
    </row>
    <row r="61" spans="1:10" ht="12.75" customHeight="1">
      <c r="A61" s="28"/>
      <c r="B61" s="31"/>
      <c r="C61" s="44" t="s">
        <v>649</v>
      </c>
      <c r="D61" s="44"/>
      <c r="E61" s="32"/>
      <c r="F61" s="32"/>
      <c r="G61" s="32"/>
      <c r="H61" s="32"/>
      <c r="I61" s="32"/>
      <c r="J61" s="32"/>
    </row>
    <row r="63" ht="12.75" customHeight="1">
      <c r="I63" s="15"/>
    </row>
    <row r="64" spans="6:12" ht="12.75" customHeight="1">
      <c r="F64" s="3"/>
      <c r="G64" s="21"/>
      <c r="H64" s="14"/>
      <c r="I64" s="15"/>
      <c r="J64" s="15"/>
      <c r="K64" s="14"/>
      <c r="L64" s="15"/>
    </row>
  </sheetData>
  <sheetProtection selectLockedCells="1" selectUnlockedCells="1"/>
  <autoFilter ref="A7:I56"/>
  <mergeCells count="10">
    <mergeCell ref="C6:G6"/>
    <mergeCell ref="C61:D61"/>
    <mergeCell ref="C58:D58"/>
    <mergeCell ref="C1:I1"/>
    <mergeCell ref="A2:I2"/>
    <mergeCell ref="A3:I3"/>
    <mergeCell ref="A4:H4"/>
    <mergeCell ref="A5:I5"/>
    <mergeCell ref="G57:I57"/>
    <mergeCell ref="G60:I60"/>
  </mergeCells>
  <conditionalFormatting sqref="C8:C56">
    <cfRule type="expression" priority="6" dxfId="0" stopIfTrue="1">
      <formula>B8=""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ssav</cp:lastModifiedBy>
  <cp:lastPrinted>2014-01-19T09:27:58Z</cp:lastPrinted>
  <dcterms:created xsi:type="dcterms:W3CDTF">2003-05-24T21:21:11Z</dcterms:created>
  <dcterms:modified xsi:type="dcterms:W3CDTF">2014-01-19T09:28:15Z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382803689</vt:i4>
  </property>
  <property fmtid="{D5CDD505-2E9C-101B-9397-08002B2CF9AE}" pid="3" name="_EmailSubject">
    <vt:lpwstr>Остатки Пушкин-СПб</vt:lpwstr>
  </property>
  <property fmtid="{D5CDD505-2E9C-101B-9397-08002B2CF9AE}" pid="4" name="_AuthorEmail">
    <vt:lpwstr>vyazner@rambler.ru</vt:lpwstr>
  </property>
  <property fmtid="{D5CDD505-2E9C-101B-9397-08002B2CF9AE}" pid="5" name="_AuthorEmailDisplayName">
    <vt:lpwstr>Вязнер Борис</vt:lpwstr>
  </property>
  <property fmtid="{D5CDD505-2E9C-101B-9397-08002B2CF9AE}" pid="6" name="_ReviewingToolsShownOnce">
    <vt:lpwstr/>
  </property>
</Properties>
</file>