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855" activeTab="3"/>
  </bookViews>
  <sheets>
    <sheet name="29-вспомогат" sheetId="1" r:id="rId1"/>
    <sheet name="29-итог" sheetId="2" r:id="rId2"/>
    <sheet name="29-инфо" sheetId="3" r:id="rId3"/>
    <sheet name="загрузка" sheetId="4" r:id="rId4"/>
  </sheets>
  <definedNames/>
  <calcPr fullCalcOnLoad="1"/>
</workbook>
</file>

<file path=xl/sharedStrings.xml><?xml version="1.0" encoding="utf-8"?>
<sst xmlns="http://schemas.openxmlformats.org/spreadsheetml/2006/main" count="767" uniqueCount="237">
  <si>
    <t>Ст. №</t>
  </si>
  <si>
    <t>Фамилия, Имя</t>
  </si>
  <si>
    <t>Г.р.</t>
  </si>
  <si>
    <t>Коллектив</t>
  </si>
  <si>
    <t>Город</t>
  </si>
  <si>
    <t>Территория</t>
  </si>
  <si>
    <t>Звание</t>
  </si>
  <si>
    <t>Результат</t>
  </si>
  <si>
    <t>Тренер</t>
  </si>
  <si>
    <t>КСДЮШОР№1</t>
  </si>
  <si>
    <t>Сочи</t>
  </si>
  <si>
    <t>Краснодарский</t>
  </si>
  <si>
    <t>Тюников В.П.</t>
  </si>
  <si>
    <t>КМС</t>
  </si>
  <si>
    <t>Бурьян К.В.</t>
  </si>
  <si>
    <t>Бердников Степан</t>
  </si>
  <si>
    <t>Старченко Владимир</t>
  </si>
  <si>
    <t>1988</t>
  </si>
  <si>
    <t>1987</t>
  </si>
  <si>
    <t>ДЮСШ</t>
  </si>
  <si>
    <t>Щелково</t>
  </si>
  <si>
    <t>Московская</t>
  </si>
  <si>
    <t>Кусакин В.П.</t>
  </si>
  <si>
    <t>Омск</t>
  </si>
  <si>
    <t>Омская</t>
  </si>
  <si>
    <t>Белоусов Владимир</t>
  </si>
  <si>
    <t>Вальков П.М.</t>
  </si>
  <si>
    <t>Махновский Дмитрий</t>
  </si>
  <si>
    <t>Нуртдинова Ирина</t>
  </si>
  <si>
    <t>Ржеусская Яна</t>
  </si>
  <si>
    <t>Шедловская Ирина</t>
  </si>
  <si>
    <t>Саратовская</t>
  </si>
  <si>
    <t>Рудаков Николай</t>
  </si>
  <si>
    <t>самостоятельно</t>
  </si>
  <si>
    <t>Завьялов Игорь</t>
  </si>
  <si>
    <t>ШВСМ-МЧС</t>
  </si>
  <si>
    <t>Тюмень</t>
  </si>
  <si>
    <t>Тюменская</t>
  </si>
  <si>
    <t>МС</t>
  </si>
  <si>
    <t>Вахрушев Иван</t>
  </si>
  <si>
    <t>1986</t>
  </si>
  <si>
    <t>Насибуллин Ильдар</t>
  </si>
  <si>
    <t>Вальков П.М</t>
  </si>
  <si>
    <t>Кобчунов Дмитрий</t>
  </si>
  <si>
    <t>Егикян Севак</t>
  </si>
  <si>
    <t>Гюмри</t>
  </si>
  <si>
    <t>Армения</t>
  </si>
  <si>
    <t>Егикян Т.М.</t>
  </si>
  <si>
    <t xml:space="preserve">Главный судья </t>
  </si>
  <si>
    <t>судья республиканской категории</t>
  </si>
  <si>
    <t>Главный секретарь</t>
  </si>
  <si>
    <t>Климовск</t>
  </si>
  <si>
    <t>Злобин В.С.</t>
  </si>
  <si>
    <t>ДЮСШ-Русич</t>
  </si>
  <si>
    <t>Сомова Татьяна</t>
  </si>
  <si>
    <t>Тарко-Сале</t>
  </si>
  <si>
    <t>Хангельдиев Г.А.
Киселев М.А</t>
  </si>
  <si>
    <t>Хангельдиев Г.А.</t>
  </si>
  <si>
    <t>Киселев Михаил</t>
  </si>
  <si>
    <t>Прилепин Александр</t>
  </si>
  <si>
    <t>Киселев М.А.</t>
  </si>
  <si>
    <t>Кораблев Денис</t>
  </si>
  <si>
    <t>Киселев Дмитрий</t>
  </si>
  <si>
    <t>Хангельдиева Наталья</t>
  </si>
  <si>
    <t>Емельянов Александр</t>
  </si>
  <si>
    <t>Завьялов И.Р.</t>
  </si>
  <si>
    <t>Кравцов Андрей</t>
  </si>
  <si>
    <t>МЧС-ШВСМ-ОЛИМПИЯ</t>
  </si>
  <si>
    <t>Золотухин Алексей</t>
  </si>
  <si>
    <t>Короткова Евдокия</t>
  </si>
  <si>
    <t>Злобин В.С.
Лякин С.И.</t>
  </si>
  <si>
    <t>Кравцова Ольга</t>
  </si>
  <si>
    <t>ГУФСИН</t>
  </si>
  <si>
    <t>Саратов</t>
  </si>
  <si>
    <t>Сурикова Юлия</t>
  </si>
  <si>
    <t>Ярославль</t>
  </si>
  <si>
    <t>Шелехова Лариса</t>
  </si>
  <si>
    <t>Абулмуслимов Арсен</t>
  </si>
  <si>
    <t>Бежда</t>
  </si>
  <si>
    <t>Дагестан</t>
  </si>
  <si>
    <t>Топычканов Александр</t>
  </si>
  <si>
    <t>Гончарук Евгений</t>
  </si>
  <si>
    <t>Кошкалда Николай</t>
  </si>
  <si>
    <t>Сапожников Владимир</t>
  </si>
  <si>
    <t>Ярославская</t>
  </si>
  <si>
    <t>Санкт-Петербург</t>
  </si>
  <si>
    <t>29 октября 2006 г.</t>
  </si>
  <si>
    <t>С.Н.Уланов</t>
  </si>
  <si>
    <t>Д.А.Попов</t>
  </si>
  <si>
    <t>Комитет ФКиС</t>
  </si>
  <si>
    <t>Новокубанск</t>
  </si>
  <si>
    <t>Анфилофьев Валерий</t>
  </si>
  <si>
    <t>Нижегородская</t>
  </si>
  <si>
    <t>Болоцких Алексей</t>
  </si>
  <si>
    <t>Багдасарян К.Е.</t>
  </si>
  <si>
    <t>Воробьев Дмитрий</t>
  </si>
  <si>
    <t>Владимир</t>
  </si>
  <si>
    <t>Владимирская</t>
  </si>
  <si>
    <t>Саков А.П.</t>
  </si>
  <si>
    <t>Седов Сергей</t>
  </si>
  <si>
    <t>ШВСМ</t>
  </si>
  <si>
    <t>Завьялов Константин</t>
  </si>
  <si>
    <t>ОМГУ</t>
  </si>
  <si>
    <t xml:space="preserve">Лесникова Елена </t>
  </si>
  <si>
    <t>Олимпиец</t>
  </si>
  <si>
    <t>Рязань</t>
  </si>
  <si>
    <t>Рязанская</t>
  </si>
  <si>
    <t>Грачев Е.А.</t>
  </si>
  <si>
    <t>Мужчины</t>
  </si>
  <si>
    <t>ЯНАО</t>
  </si>
  <si>
    <t>Урюпин Денис</t>
  </si>
  <si>
    <t>СДЮШОР № 5</t>
  </si>
  <si>
    <t>Липецк</t>
  </si>
  <si>
    <t>Липецкая</t>
  </si>
  <si>
    <t>Шаманаев Кирилл</t>
  </si>
  <si>
    <t>Караблин С.Н.
Игаева Л.Ф.</t>
  </si>
  <si>
    <t>Сапожников В.П.</t>
  </si>
  <si>
    <t>СДЮШОР № 19 РА</t>
  </si>
  <si>
    <t>Станкевич В.А.</t>
  </si>
  <si>
    <t>Васин В.Н.</t>
  </si>
  <si>
    <t>СДЮШОР №19 Д</t>
  </si>
  <si>
    <t>Очки</t>
  </si>
  <si>
    <t>место</t>
  </si>
  <si>
    <t>Ямало-Ненецкий АО</t>
  </si>
  <si>
    <t>МСМК</t>
  </si>
  <si>
    <t>ИТОГОВЫЙ ПРОТОКОЛ</t>
  </si>
  <si>
    <t>Командный зачет среди территорий</t>
  </si>
  <si>
    <t>Парсек</t>
  </si>
  <si>
    <t>Москва</t>
  </si>
  <si>
    <t>Информбюллетень</t>
  </si>
  <si>
    <t>Итого участников:</t>
  </si>
  <si>
    <t>Состав</t>
  </si>
  <si>
    <t>Общий итог</t>
  </si>
  <si>
    <t>Женщины</t>
  </si>
  <si>
    <t>ЦДОО</t>
  </si>
  <si>
    <t>С.-Петербург</t>
  </si>
  <si>
    <t>Шабалин Александр</t>
  </si>
  <si>
    <t>Курск</t>
  </si>
  <si>
    <t>Курская</t>
  </si>
  <si>
    <t>Сбродов В.Ф.</t>
  </si>
  <si>
    <t>Ярославская обл.</t>
  </si>
  <si>
    <t>Краснодарский край</t>
  </si>
  <si>
    <t>Липецкая обл.</t>
  </si>
  <si>
    <t>Рязанская обл.</t>
  </si>
  <si>
    <t>Московская обл.</t>
  </si>
  <si>
    <t>Курская обл.</t>
  </si>
  <si>
    <t>Нижегородская обл.</t>
  </si>
  <si>
    <t>Кудрин Александр</t>
  </si>
  <si>
    <t>Урожай</t>
  </si>
  <si>
    <t>Архипов Эдуард</t>
  </si>
  <si>
    <t>Волгореченск</t>
  </si>
  <si>
    <t>Костромская</t>
  </si>
  <si>
    <t>МЧС-ШВСМ</t>
  </si>
  <si>
    <t>Кирпичников С.И.</t>
  </si>
  <si>
    <t>Зараковский Е.Р.</t>
  </si>
  <si>
    <t>г. Сочи, Красная Поляна</t>
  </si>
  <si>
    <t>Место</t>
  </si>
  <si>
    <t>сошел</t>
  </si>
  <si>
    <t>Селиванов Александр</t>
  </si>
  <si>
    <t>Сальникова С.М.</t>
  </si>
  <si>
    <t>Быстров Алексей</t>
  </si>
  <si>
    <t>СДЮШОР№44</t>
  </si>
  <si>
    <t>Орлов А.Н.</t>
  </si>
  <si>
    <t>Хохлова Оксана</t>
  </si>
  <si>
    <t>Локомотив</t>
  </si>
  <si>
    <t>Н.Новгород</t>
  </si>
  <si>
    <t>Арсенал</t>
  </si>
  <si>
    <t>Лысов В.В.</t>
  </si>
  <si>
    <t>Фаленков Александр</t>
  </si>
  <si>
    <t>Лунев А.В.</t>
  </si>
  <si>
    <t>Фаленков Михаил</t>
  </si>
  <si>
    <t>Илларионов Владимир</t>
  </si>
  <si>
    <t>Диамант</t>
  </si>
  <si>
    <t>высота старта: 540 м над уровнем моря</t>
  </si>
  <si>
    <t>судья первой категории</t>
  </si>
  <si>
    <t>Чемпионат России по длинному горному бегу</t>
  </si>
  <si>
    <t>1 круг</t>
  </si>
  <si>
    <t>2 круг</t>
  </si>
  <si>
    <t>финиш</t>
  </si>
  <si>
    <t>н/ст</t>
  </si>
  <si>
    <t>Павлова Мария</t>
  </si>
  <si>
    <t>УДГУСКДЮСШОР</t>
  </si>
  <si>
    <t>Удмуртия</t>
  </si>
  <si>
    <t>Ижевск</t>
  </si>
  <si>
    <t>Корепанов А.В.</t>
  </si>
  <si>
    <t>Максимова Нина</t>
  </si>
  <si>
    <t>ИГМА</t>
  </si>
  <si>
    <t>Бочкарев О.М.</t>
  </si>
  <si>
    <t>Ончуков Алексей</t>
  </si>
  <si>
    <t>Воробьев Игорь</t>
  </si>
  <si>
    <t>Тронин Константин</t>
  </si>
  <si>
    <t>ДЮСШ-4</t>
  </si>
  <si>
    <t>Трофимов Андрей</t>
  </si>
  <si>
    <t>Васильев Евгений</t>
  </si>
  <si>
    <t>Евсиков А.П.</t>
  </si>
  <si>
    <t>Подосенова Светлана</t>
  </si>
  <si>
    <t>Авангард ОБЛСДЮШОР ОМГУ</t>
  </si>
  <si>
    <t>Вершинина Н.Ф.</t>
  </si>
  <si>
    <t>Ляхтинен, Вальков, Киценко</t>
  </si>
  <si>
    <t>КСДЮШОР№1, 
РДОСААФКЛБ</t>
  </si>
  <si>
    <t>МЧС</t>
  </si>
  <si>
    <t>Архипова Е.В.</t>
  </si>
  <si>
    <t>Ливинцев Антон</t>
  </si>
  <si>
    <t>-</t>
  </si>
  <si>
    <t>Журавлева О.И.</t>
  </si>
  <si>
    <t>снят вр.</t>
  </si>
  <si>
    <t>стартовало</t>
  </si>
  <si>
    <t>финишировало</t>
  </si>
  <si>
    <t>Вып. р-д</t>
  </si>
  <si>
    <t>20+5</t>
  </si>
  <si>
    <t>17+5</t>
  </si>
  <si>
    <t>15+5</t>
  </si>
  <si>
    <t>Республика Удмуртия</t>
  </si>
  <si>
    <t>Костромская обл.</t>
  </si>
  <si>
    <t>Владимирская обл.</t>
  </si>
  <si>
    <t>Омская обл.</t>
  </si>
  <si>
    <t>Саратовская обл.</t>
  </si>
  <si>
    <t>Тюменская обл.</t>
  </si>
  <si>
    <t>Родченкова М.М
Лунев А.В.</t>
  </si>
  <si>
    <t>Нерадовских В.И.
Завьялов И.Р.</t>
  </si>
  <si>
    <t>1 и 2 круг</t>
  </si>
  <si>
    <t>Чемпионат России по длинному горному бегу (вверх)</t>
  </si>
  <si>
    <t>Женщины, дистанция 20.050 км, набор высоты 960м (1606м вверх, 646м вниз)</t>
  </si>
  <si>
    <t>Мужчины, дистанция 20.050 км, набор высоты 960м (1606м вверх, 646м вниз)</t>
  </si>
  <si>
    <t>С.Н. Уланов</t>
  </si>
  <si>
    <t>Д.А. Попов</t>
  </si>
  <si>
    <t>Чемпионат России по длинному горному бегу  (вверх)</t>
  </si>
  <si>
    <t>в/к</t>
  </si>
  <si>
    <t>Федеральное агенство по физической культуре и спорту * ФГУ ЦЕНТР СПОРТИВНОЙ ПОДГОТОВКИ * Всероссийская Федерация Легкой Атлетики
Комитет по физической культуре спорту и туризму г. Сочи * РОО "Клуб"Парсек"</t>
  </si>
  <si>
    <t>Место м/ж</t>
  </si>
  <si>
    <t>номер</t>
  </si>
  <si>
    <t>ФИО</t>
  </si>
  <si>
    <t>ГР</t>
  </si>
  <si>
    <t>регион</t>
  </si>
  <si>
    <t>пол</t>
  </si>
  <si>
    <t>ж</t>
  </si>
  <si>
    <t>м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</si>
</sst>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400]h:mm:ss\ AM/PM"/>
    <numFmt numFmtId="173" formatCode="h:mm:ss.0"/>
    <numFmt numFmtId="174" formatCode="mmm/yyyy"/>
    <numFmt numFmtId="175" formatCode="[$-FC19]d\ mmmm\ yyyy\ &quot;г.&quot;"/>
    <numFmt numFmtId="176" formatCode="h:mm:ss;@"/>
  </numFmts>
  <fonts count="24">
    <font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color indexed="63"/>
      <name val="Times New Roman"/>
      <family val="1"/>
    </font>
    <font>
      <sz val="11"/>
      <name val="Arial Cyr"/>
      <family val="0"/>
    </font>
    <font>
      <sz val="11"/>
      <color indexed="63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b/>
      <i/>
      <sz val="16"/>
      <color indexed="63"/>
      <name val="Times New Roman"/>
      <family val="1"/>
    </font>
    <font>
      <sz val="16"/>
      <name val="Arial Cyr"/>
      <family val="0"/>
    </font>
    <font>
      <sz val="18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b/>
      <sz val="12"/>
      <color indexed="63"/>
      <name val="Times New Roman"/>
      <family val="1"/>
    </font>
    <font>
      <b/>
      <sz val="12"/>
      <name val="Times New Roman"/>
      <family val="1"/>
    </font>
    <font>
      <b/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1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 shrinkToFit="1"/>
    </xf>
    <xf numFmtId="0" fontId="12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4" fillId="0" borderId="7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indent="1"/>
    </xf>
    <xf numFmtId="0" fontId="4" fillId="0" borderId="8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shrinkToFit="1"/>
    </xf>
    <xf numFmtId="176" fontId="5" fillId="0" borderId="1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19" fillId="2" borderId="0" xfId="0" applyFont="1" applyFill="1" applyAlignment="1">
      <alignment/>
    </xf>
    <xf numFmtId="0" fontId="0" fillId="2" borderId="0" xfId="0" applyFill="1" applyAlignment="1">
      <alignment/>
    </xf>
    <xf numFmtId="21" fontId="0" fillId="2" borderId="0" xfId="0" applyNumberFormat="1" applyFill="1" applyAlignment="1">
      <alignment/>
    </xf>
    <xf numFmtId="176" fontId="8" fillId="0" borderId="2" xfId="0" applyNumberFormat="1" applyFont="1" applyBorder="1" applyAlignment="1">
      <alignment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 shrinkToFit="1"/>
    </xf>
    <xf numFmtId="0" fontId="0" fillId="0" borderId="1" xfId="0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indent="1"/>
    </xf>
    <xf numFmtId="0" fontId="13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shrinkToFit="1"/>
    </xf>
    <xf numFmtId="0" fontId="4" fillId="0" borderId="1" xfId="0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shrinkToFit="1"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shrinkToFit="1"/>
    </xf>
    <xf numFmtId="0" fontId="4" fillId="0" borderId="4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5"/>
  <sheetViews>
    <sheetView workbookViewId="0" topLeftCell="A1">
      <selection activeCell="C27" sqref="C27"/>
    </sheetView>
  </sheetViews>
  <sheetFormatPr defaultColWidth="9.00390625" defaultRowHeight="12.75"/>
  <cols>
    <col min="1" max="2" width="9.125" style="77" customWidth="1"/>
    <col min="4" max="4" width="9.125" style="77" customWidth="1"/>
    <col min="5" max="5" width="10.00390625" style="77" customWidth="1"/>
  </cols>
  <sheetData>
    <row r="1" spans="1:5" s="75" customFormat="1" ht="12.75">
      <c r="A1" s="76" t="s">
        <v>220</v>
      </c>
      <c r="B1" s="76"/>
      <c r="D1" s="76" t="s">
        <v>178</v>
      </c>
      <c r="E1" s="76"/>
    </row>
    <row r="2" spans="1:5" ht="12.75">
      <c r="A2" s="77">
        <v>357</v>
      </c>
      <c r="B2" s="78">
        <v>0.019525462962962963</v>
      </c>
      <c r="D2" s="77">
        <v>342</v>
      </c>
      <c r="E2" s="78">
        <v>0.07232638888888888</v>
      </c>
    </row>
    <row r="3" spans="1:5" ht="12.75">
      <c r="A3" s="77">
        <v>359</v>
      </c>
      <c r="B3" s="78">
        <v>0.01958333333333333</v>
      </c>
      <c r="D3" s="77">
        <v>330</v>
      </c>
      <c r="E3" s="78">
        <v>0.0734837962962963</v>
      </c>
    </row>
    <row r="4" spans="1:5" ht="12.75">
      <c r="A4" s="77">
        <v>330</v>
      </c>
      <c r="B4" s="78">
        <v>0.019930555555555556</v>
      </c>
      <c r="D4" s="77">
        <v>338</v>
      </c>
      <c r="E4" s="78">
        <v>0.07353009259259259</v>
      </c>
    </row>
    <row r="5" spans="1:5" ht="12.75">
      <c r="A5" s="77">
        <v>337</v>
      </c>
      <c r="B5" s="78">
        <v>0.020011574074074074</v>
      </c>
      <c r="D5" s="77">
        <v>359</v>
      </c>
      <c r="E5" s="78">
        <v>0.07439814814814814</v>
      </c>
    </row>
    <row r="6" spans="1:5" ht="12.75">
      <c r="A6" s="77">
        <v>338</v>
      </c>
      <c r="B6" s="78">
        <v>0.020046296296296295</v>
      </c>
      <c r="D6" s="77">
        <v>337</v>
      </c>
      <c r="E6" s="78">
        <v>0.07581018518518519</v>
      </c>
    </row>
    <row r="7" spans="1:5" ht="12.75">
      <c r="A7" s="77">
        <v>320</v>
      </c>
      <c r="B7" s="78">
        <v>0.02037037037037037</v>
      </c>
      <c r="D7" s="77">
        <v>319</v>
      </c>
      <c r="E7" s="78">
        <v>0.07625</v>
      </c>
    </row>
    <row r="8" spans="1:5" ht="12.75">
      <c r="A8" s="77">
        <v>342</v>
      </c>
      <c r="B8" s="78">
        <v>0.02039351851851852</v>
      </c>
      <c r="D8" s="77">
        <v>336</v>
      </c>
      <c r="E8" s="78">
        <v>0.07674768518518518</v>
      </c>
    </row>
    <row r="9" spans="1:5" ht="12.75">
      <c r="A9" s="77">
        <v>360</v>
      </c>
      <c r="B9" s="78">
        <v>0.020428240740740743</v>
      </c>
      <c r="D9" s="77">
        <v>331</v>
      </c>
      <c r="E9" s="78">
        <v>0.07709490740740742</v>
      </c>
    </row>
    <row r="10" spans="1:5" ht="12.75">
      <c r="A10" s="77">
        <v>336</v>
      </c>
      <c r="B10" s="78">
        <v>0.02045138888888889</v>
      </c>
      <c r="D10" s="77">
        <v>320</v>
      </c>
      <c r="E10" s="78">
        <v>0.07714120370370371</v>
      </c>
    </row>
    <row r="11" spans="1:5" ht="12.75">
      <c r="A11" s="77">
        <v>331</v>
      </c>
      <c r="B11" s="78">
        <v>0.020474537037037038</v>
      </c>
      <c r="D11" s="77">
        <v>343</v>
      </c>
      <c r="E11" s="78">
        <v>0.07936342592592592</v>
      </c>
    </row>
    <row r="12" spans="1:5" ht="12.75">
      <c r="A12" s="77">
        <v>319</v>
      </c>
      <c r="B12" s="78">
        <v>0.020590277777777777</v>
      </c>
      <c r="D12" s="77">
        <v>306</v>
      </c>
      <c r="E12" s="78">
        <v>0.08083333333333333</v>
      </c>
    </row>
    <row r="13" spans="1:5" ht="12.75">
      <c r="A13" s="77">
        <v>340</v>
      </c>
      <c r="B13" s="78">
        <v>0.020752314814814814</v>
      </c>
      <c r="D13" s="77">
        <v>321</v>
      </c>
      <c r="E13" s="78">
        <v>0.08280092592592593</v>
      </c>
    </row>
    <row r="14" spans="1:5" ht="12.75">
      <c r="A14" s="77">
        <v>347</v>
      </c>
      <c r="B14" s="78">
        <v>0.021064814814814814</v>
      </c>
      <c r="D14" s="77">
        <v>307</v>
      </c>
      <c r="E14" s="78">
        <v>0.08414351851851852</v>
      </c>
    </row>
    <row r="15" spans="1:5" ht="12.75">
      <c r="A15" s="77">
        <v>343</v>
      </c>
      <c r="B15" s="78">
        <v>0.02108796296296296</v>
      </c>
      <c r="D15" s="77">
        <v>329</v>
      </c>
      <c r="E15" s="78">
        <v>0.08539351851851852</v>
      </c>
    </row>
    <row r="16" spans="1:5" ht="12.75">
      <c r="A16" s="77">
        <v>307</v>
      </c>
      <c r="B16" s="78">
        <v>0.021736111111111112</v>
      </c>
      <c r="D16" s="77">
        <v>315</v>
      </c>
      <c r="E16" s="78">
        <v>0.08732638888888888</v>
      </c>
    </row>
    <row r="17" spans="1:5" ht="12.75">
      <c r="A17" s="77">
        <v>306</v>
      </c>
      <c r="B17" s="78">
        <v>0.021909722222222223</v>
      </c>
      <c r="D17" s="77">
        <v>142</v>
      </c>
      <c r="E17" s="78">
        <v>0.08938657407407408</v>
      </c>
    </row>
    <row r="18" spans="1:5" ht="12.75">
      <c r="A18" s="77">
        <v>348</v>
      </c>
      <c r="B18" s="78">
        <v>0.02271990740740741</v>
      </c>
      <c r="D18" s="77">
        <v>339</v>
      </c>
      <c r="E18" s="78">
        <v>0.08958333333333333</v>
      </c>
    </row>
    <row r="19" spans="1:5" ht="12.75">
      <c r="A19" s="77">
        <v>308</v>
      </c>
      <c r="B19" s="78">
        <v>0.02280092592592593</v>
      </c>
      <c r="D19" s="77">
        <v>143</v>
      </c>
      <c r="E19" s="78">
        <v>0.09172453703703703</v>
      </c>
    </row>
    <row r="20" spans="1:5" ht="12.75">
      <c r="A20" s="77">
        <v>328</v>
      </c>
      <c r="B20" s="78">
        <v>0.023252314814814812</v>
      </c>
      <c r="D20" s="77">
        <v>340</v>
      </c>
      <c r="E20" s="78">
        <v>0.09170138888888889</v>
      </c>
    </row>
    <row r="21" spans="1:5" ht="12.75">
      <c r="A21" s="77">
        <v>321</v>
      </c>
      <c r="B21" s="78">
        <v>0.02327546296296296</v>
      </c>
      <c r="D21" s="77">
        <v>310</v>
      </c>
      <c r="E21" s="78">
        <v>0.0924074074074074</v>
      </c>
    </row>
    <row r="22" spans="1:5" ht="12.75">
      <c r="A22" s="77">
        <v>339</v>
      </c>
      <c r="B22" s="78">
        <v>0.023402777777777783</v>
      </c>
      <c r="D22" s="77">
        <v>325</v>
      </c>
      <c r="E22" s="78">
        <v>0.09270833333333334</v>
      </c>
    </row>
    <row r="23" spans="1:5" ht="12.75">
      <c r="A23" s="77">
        <v>311</v>
      </c>
      <c r="B23" s="78">
        <v>0.02342592592592593</v>
      </c>
      <c r="D23" s="77">
        <v>347</v>
      </c>
      <c r="E23" s="78">
        <v>0.09311342592592592</v>
      </c>
    </row>
    <row r="24" spans="1:5" ht="12.75">
      <c r="A24" s="77">
        <v>329</v>
      </c>
      <c r="B24" s="78">
        <v>0.023622685185185188</v>
      </c>
      <c r="D24" s="77">
        <v>328</v>
      </c>
      <c r="E24" s="78">
        <v>0.09341435185185186</v>
      </c>
    </row>
    <row r="25" spans="1:5" ht="12.75">
      <c r="A25" s="77">
        <v>315</v>
      </c>
      <c r="B25" s="78">
        <v>0.023703703703703703</v>
      </c>
      <c r="D25" s="77">
        <v>308</v>
      </c>
      <c r="E25" s="78">
        <v>0.09364583333333333</v>
      </c>
    </row>
    <row r="26" spans="1:5" ht="12.75">
      <c r="A26" s="77">
        <v>142</v>
      </c>
      <c r="B26" s="78">
        <v>0.02377314814814815</v>
      </c>
      <c r="D26" s="77">
        <v>66</v>
      </c>
      <c r="E26" s="78">
        <v>0.09403935185185186</v>
      </c>
    </row>
    <row r="27" spans="1:5" ht="12.75">
      <c r="A27" s="77">
        <v>325</v>
      </c>
      <c r="B27" s="78">
        <v>0.024270833333333335</v>
      </c>
      <c r="D27" s="77">
        <v>144</v>
      </c>
      <c r="E27" s="78">
        <v>0.09444444444444444</v>
      </c>
    </row>
    <row r="28" spans="1:5" ht="12.75">
      <c r="A28" s="77">
        <v>144</v>
      </c>
      <c r="B28" s="78">
        <v>0.02445601851851852</v>
      </c>
      <c r="D28" s="77">
        <v>322</v>
      </c>
      <c r="E28" s="78">
        <v>0.09679398148148148</v>
      </c>
    </row>
    <row r="29" spans="1:5" ht="12.75">
      <c r="A29" s="77">
        <v>137</v>
      </c>
      <c r="B29" s="78">
        <v>0.024502314814814814</v>
      </c>
      <c r="D29" s="77">
        <v>311</v>
      </c>
      <c r="E29" s="78">
        <v>0.09702546296296295</v>
      </c>
    </row>
    <row r="30" spans="1:5" ht="12.75">
      <c r="A30" s="77">
        <v>310</v>
      </c>
      <c r="B30" s="78">
        <v>0.024907407407407406</v>
      </c>
      <c r="D30" s="77">
        <v>137</v>
      </c>
      <c r="E30" s="78">
        <v>0.09872685185185186</v>
      </c>
    </row>
    <row r="31" spans="1:5" ht="12.75">
      <c r="A31" s="77">
        <v>318</v>
      </c>
      <c r="B31" s="78">
        <v>0.025057870370370373</v>
      </c>
      <c r="D31" s="77">
        <v>361</v>
      </c>
      <c r="E31" s="78">
        <v>0.09987268518518518</v>
      </c>
    </row>
    <row r="32" spans="1:5" ht="12.75">
      <c r="A32" s="77">
        <v>143</v>
      </c>
      <c r="B32" s="78">
        <v>0.025069444444444446</v>
      </c>
      <c r="D32" s="77">
        <v>68</v>
      </c>
      <c r="E32" s="78">
        <v>0.10072916666666666</v>
      </c>
    </row>
    <row r="33" spans="1:5" ht="12.75">
      <c r="A33" s="77">
        <v>361</v>
      </c>
      <c r="B33" s="78">
        <v>0.025092592592592593</v>
      </c>
      <c r="D33" s="77">
        <v>341</v>
      </c>
      <c r="E33" s="78">
        <v>0.10335648148148148</v>
      </c>
    </row>
    <row r="34" spans="1:5" ht="12.75">
      <c r="A34" s="77">
        <v>139</v>
      </c>
      <c r="B34" s="78">
        <v>0.02539351851851852</v>
      </c>
      <c r="D34" s="77">
        <v>333</v>
      </c>
      <c r="E34" s="78">
        <v>0.10601851851851851</v>
      </c>
    </row>
    <row r="35" spans="1:5" ht="12.75">
      <c r="A35" s="77">
        <v>341</v>
      </c>
      <c r="B35" s="78">
        <v>0.026006944444444447</v>
      </c>
      <c r="D35" s="77">
        <v>318</v>
      </c>
      <c r="E35" s="78">
        <v>0.1070949074074074</v>
      </c>
    </row>
    <row r="36" spans="1:5" ht="12.75">
      <c r="A36" s="77">
        <v>66</v>
      </c>
      <c r="B36" s="78">
        <v>0.026030092592592594</v>
      </c>
      <c r="D36" s="77">
        <v>135</v>
      </c>
      <c r="E36" s="78">
        <v>0.11024305555555557</v>
      </c>
    </row>
    <row r="37" spans="1:5" ht="12.75">
      <c r="A37" s="77">
        <v>322</v>
      </c>
      <c r="B37" s="78">
        <v>0.026168981481481477</v>
      </c>
      <c r="D37" s="77">
        <v>332</v>
      </c>
      <c r="E37" s="78">
        <v>0.11133101851851852</v>
      </c>
    </row>
    <row r="38" spans="1:5" ht="12.75">
      <c r="A38" s="77">
        <v>312</v>
      </c>
      <c r="B38" s="78">
        <v>0.026296296296296293</v>
      </c>
      <c r="D38" s="77">
        <v>139</v>
      </c>
      <c r="E38" s="78">
        <v>0.11380787037037036</v>
      </c>
    </row>
    <row r="39" spans="1:5" ht="12.75">
      <c r="A39" s="77">
        <v>333</v>
      </c>
      <c r="B39" s="78">
        <v>0.02642361111111111</v>
      </c>
      <c r="D39" s="77">
        <v>363</v>
      </c>
      <c r="E39" s="78">
        <v>0.12108796296296297</v>
      </c>
    </row>
    <row r="40" spans="1:5" ht="12.75">
      <c r="A40" s="77">
        <v>68</v>
      </c>
      <c r="B40" s="78">
        <v>0.026493055555555558</v>
      </c>
      <c r="D40" s="77">
        <v>136</v>
      </c>
      <c r="E40" s="78">
        <v>0.12351851851851851</v>
      </c>
    </row>
    <row r="41" spans="1:5" ht="12.75">
      <c r="A41" s="77">
        <v>332</v>
      </c>
      <c r="B41" s="78">
        <v>0.027129629629629632</v>
      </c>
      <c r="D41" s="77">
        <v>344</v>
      </c>
      <c r="E41" s="78">
        <v>0.12939814814814815</v>
      </c>
    </row>
    <row r="42" spans="1:5" ht="12.75">
      <c r="A42" s="77">
        <v>363</v>
      </c>
      <c r="B42" s="78">
        <v>0.028136574074074074</v>
      </c>
      <c r="D42" s="77">
        <v>67</v>
      </c>
      <c r="E42" s="78">
        <v>0.13063657407407406</v>
      </c>
    </row>
    <row r="43" spans="1:5" ht="12.75">
      <c r="A43" s="77">
        <v>147</v>
      </c>
      <c r="B43" s="78">
        <v>0.028449074074074075</v>
      </c>
      <c r="D43" s="77">
        <v>138</v>
      </c>
      <c r="E43" s="78">
        <v>0.1316550925925926</v>
      </c>
    </row>
    <row r="44" spans="1:2" ht="12.75">
      <c r="A44" s="77">
        <v>135</v>
      </c>
      <c r="B44" s="78">
        <v>0.029143518518518517</v>
      </c>
    </row>
    <row r="45" spans="1:2" ht="12.75">
      <c r="A45" s="77">
        <v>344</v>
      </c>
      <c r="B45" s="78">
        <v>0.03123842592592593</v>
      </c>
    </row>
    <row r="46" spans="1:2" ht="12.75">
      <c r="A46" s="77">
        <v>362</v>
      </c>
      <c r="B46" s="78">
        <v>0.03297453703703704</v>
      </c>
    </row>
    <row r="47" spans="1:2" ht="12.75">
      <c r="A47" s="77">
        <v>136</v>
      </c>
      <c r="B47" s="78">
        <v>0.03350694444444444</v>
      </c>
    </row>
    <row r="48" spans="1:2" ht="12.75">
      <c r="A48" s="77">
        <v>67</v>
      </c>
      <c r="B48" s="78">
        <v>0.03424768518518519</v>
      </c>
    </row>
    <row r="49" spans="1:2" ht="12.75">
      <c r="A49" s="77">
        <v>138</v>
      </c>
      <c r="B49" s="78">
        <v>0.03443287037037037</v>
      </c>
    </row>
    <row r="50" spans="1:2" ht="12.75">
      <c r="A50" s="77">
        <v>357</v>
      </c>
      <c r="B50" s="78">
        <v>0.03947916666666667</v>
      </c>
    </row>
    <row r="51" spans="1:2" ht="12.75">
      <c r="A51" s="77">
        <v>330</v>
      </c>
      <c r="B51" s="78">
        <v>0.03966435185185185</v>
      </c>
    </row>
    <row r="52" spans="1:2" ht="12.75">
      <c r="A52" s="77">
        <v>359</v>
      </c>
      <c r="B52" s="78">
        <v>0.03974537037037037</v>
      </c>
    </row>
    <row r="53" spans="1:2" ht="12.75">
      <c r="A53" s="77">
        <v>337</v>
      </c>
      <c r="B53" s="78">
        <v>0.040358796296296295</v>
      </c>
    </row>
    <row r="54" spans="1:2" ht="12.75">
      <c r="A54" s="77">
        <v>338</v>
      </c>
      <c r="B54" s="78">
        <v>0.04038194444444444</v>
      </c>
    </row>
    <row r="55" spans="1:2" ht="12.75">
      <c r="A55" s="77">
        <v>342</v>
      </c>
      <c r="B55" s="78">
        <v>0.04114583333333333</v>
      </c>
    </row>
    <row r="56" spans="1:2" ht="12.75">
      <c r="A56" s="77">
        <v>331</v>
      </c>
      <c r="B56" s="78">
        <v>0.04130787037037037</v>
      </c>
    </row>
    <row r="57" spans="1:2" ht="12.75">
      <c r="A57" s="77">
        <v>320</v>
      </c>
      <c r="B57" s="78">
        <v>0.04180555555555556</v>
      </c>
    </row>
    <row r="58" spans="1:2" ht="12.75">
      <c r="A58" s="77">
        <v>319</v>
      </c>
      <c r="B58" s="78">
        <v>0.041840277777777775</v>
      </c>
    </row>
    <row r="59" spans="1:2" ht="12.75">
      <c r="A59" s="77">
        <v>340</v>
      </c>
      <c r="B59" s="78">
        <v>0.041944444444444444</v>
      </c>
    </row>
    <row r="60" spans="1:2" ht="12.75">
      <c r="A60" s="77">
        <v>336</v>
      </c>
      <c r="B60" s="78">
        <v>0.04271990740740741</v>
      </c>
    </row>
    <row r="61" spans="1:2" ht="12.75">
      <c r="A61" s="77">
        <v>347</v>
      </c>
      <c r="B61" s="78">
        <v>0.042835648148148144</v>
      </c>
    </row>
    <row r="62" spans="1:2" ht="12.75">
      <c r="A62" s="77">
        <v>343</v>
      </c>
      <c r="B62" s="78">
        <v>0.04289351851851852</v>
      </c>
    </row>
    <row r="63" spans="1:2" ht="12.75">
      <c r="A63" s="77">
        <v>306</v>
      </c>
      <c r="B63" s="78">
        <v>0.04494212962962963</v>
      </c>
    </row>
    <row r="64" spans="1:2" ht="12.75">
      <c r="A64" s="77">
        <v>307</v>
      </c>
      <c r="B64" s="78">
        <v>0.045023148148148145</v>
      </c>
    </row>
    <row r="65" spans="1:2" ht="12.75">
      <c r="A65" s="77">
        <v>321</v>
      </c>
      <c r="B65" s="78">
        <v>0.04559027777777778</v>
      </c>
    </row>
    <row r="66" spans="1:2" ht="12.75">
      <c r="A66" s="77">
        <v>328</v>
      </c>
      <c r="B66" s="78">
        <v>0.046018518518518514</v>
      </c>
    </row>
    <row r="67" spans="1:2" ht="12.75">
      <c r="A67" s="77">
        <v>348</v>
      </c>
      <c r="B67" s="78">
        <v>0.04695601851851852</v>
      </c>
    </row>
    <row r="68" spans="1:2" ht="12.75">
      <c r="A68" s="77">
        <v>339</v>
      </c>
      <c r="B68" s="78">
        <v>0.0471875</v>
      </c>
    </row>
    <row r="69" spans="1:2" ht="12.75">
      <c r="A69" s="77">
        <v>308</v>
      </c>
      <c r="B69" s="78">
        <v>0.04731481481481481</v>
      </c>
    </row>
    <row r="70" spans="1:2" ht="12.75">
      <c r="A70" s="77">
        <v>329</v>
      </c>
      <c r="B70" s="78">
        <v>0.047418981481481486</v>
      </c>
    </row>
    <row r="71" spans="1:2" ht="12.75">
      <c r="A71" s="77">
        <v>315</v>
      </c>
      <c r="B71" s="78">
        <v>0.0475</v>
      </c>
    </row>
    <row r="72" spans="1:2" ht="12.75">
      <c r="A72" s="77">
        <v>360</v>
      </c>
      <c r="B72" s="78">
        <v>0.04787037037037037</v>
      </c>
    </row>
    <row r="73" spans="1:2" ht="12.75">
      <c r="A73" s="77">
        <v>142</v>
      </c>
      <c r="B73" s="78">
        <v>0.04835648148148148</v>
      </c>
    </row>
    <row r="74" spans="1:2" ht="12.75">
      <c r="A74" s="77">
        <v>144</v>
      </c>
      <c r="B74" s="78">
        <v>0.04869212962962963</v>
      </c>
    </row>
    <row r="75" spans="1:2" ht="12.75">
      <c r="A75" s="77">
        <v>325</v>
      </c>
      <c r="B75" s="78">
        <v>0.04871527777777778</v>
      </c>
    </row>
    <row r="76" spans="1:2" ht="12.75">
      <c r="A76" s="77">
        <v>310</v>
      </c>
      <c r="B76" s="78">
        <v>0.049143518518518524</v>
      </c>
    </row>
    <row r="77" spans="1:2" ht="12.75">
      <c r="A77" s="77">
        <v>311</v>
      </c>
      <c r="B77" s="78">
        <v>0.04922453703703703</v>
      </c>
    </row>
    <row r="78" spans="1:2" ht="12.75">
      <c r="A78" s="77">
        <v>143</v>
      </c>
      <c r="B78" s="78">
        <v>0.04943287037037037</v>
      </c>
    </row>
    <row r="79" spans="1:2" ht="12.75">
      <c r="A79" s="77">
        <v>137</v>
      </c>
      <c r="B79" s="78">
        <v>0.0512037037037037</v>
      </c>
    </row>
    <row r="80" spans="1:2" ht="12.75">
      <c r="A80" s="77">
        <v>139</v>
      </c>
      <c r="B80" s="78">
        <v>0.051585648148148144</v>
      </c>
    </row>
    <row r="81" spans="1:2" ht="12.75">
      <c r="A81" s="77">
        <v>318</v>
      </c>
      <c r="B81" s="78">
        <v>0.05159722222222222</v>
      </c>
    </row>
    <row r="82" spans="1:2" ht="12.75">
      <c r="A82" s="77">
        <v>322</v>
      </c>
      <c r="B82" s="78">
        <v>0.05230324074074074</v>
      </c>
    </row>
    <row r="83" spans="1:2" ht="12.75">
      <c r="A83" s="77">
        <v>361</v>
      </c>
      <c r="B83" s="78">
        <v>0.05237268518518518</v>
      </c>
    </row>
    <row r="84" spans="1:2" ht="12.75">
      <c r="A84" s="77">
        <v>341</v>
      </c>
      <c r="B84" s="78">
        <v>0.05289351851851851</v>
      </c>
    </row>
    <row r="85" spans="1:2" ht="12.75">
      <c r="A85" s="77">
        <v>68</v>
      </c>
      <c r="B85" s="78">
        <v>0.05336805555555555</v>
      </c>
    </row>
    <row r="86" spans="1:2" ht="12.75">
      <c r="A86" s="77">
        <v>66</v>
      </c>
      <c r="B86" s="78">
        <v>0.05337962962962963</v>
      </c>
    </row>
    <row r="87" spans="1:2" ht="12.75">
      <c r="A87" s="77">
        <v>333</v>
      </c>
      <c r="B87" s="78">
        <v>0.05445601851851852</v>
      </c>
    </row>
    <row r="88" spans="1:2" ht="12.75">
      <c r="A88" s="77">
        <v>332</v>
      </c>
      <c r="B88" s="78">
        <v>0.05585648148148148</v>
      </c>
    </row>
    <row r="89" spans="1:2" ht="12.75">
      <c r="A89" s="77">
        <v>147</v>
      </c>
      <c r="B89" s="78">
        <v>0.05876157407407407</v>
      </c>
    </row>
    <row r="90" spans="1:2" ht="12.75">
      <c r="A90" s="77">
        <v>135</v>
      </c>
      <c r="B90" s="78">
        <v>0.058784722222222224</v>
      </c>
    </row>
    <row r="91" spans="1:2" ht="12.75">
      <c r="A91" s="77">
        <v>363</v>
      </c>
      <c r="B91" s="78">
        <v>0.06025462962962963</v>
      </c>
    </row>
    <row r="92" spans="1:2" ht="12.75">
      <c r="A92" s="77">
        <v>344</v>
      </c>
      <c r="B92" s="78">
        <v>0.06737268518518519</v>
      </c>
    </row>
    <row r="93" spans="1:2" ht="12.75">
      <c r="A93" s="77">
        <v>136</v>
      </c>
      <c r="B93" s="78">
        <v>0.06929398148148148</v>
      </c>
    </row>
    <row r="94" spans="1:2" ht="12.75">
      <c r="A94" s="77">
        <v>67</v>
      </c>
      <c r="B94" s="78">
        <v>0.07085648148148148</v>
      </c>
    </row>
    <row r="95" spans="1:2" ht="12.75">
      <c r="A95" s="77">
        <v>138</v>
      </c>
      <c r="B95" s="78">
        <v>0.07087962962962963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0"/>
  <sheetViews>
    <sheetView view="pageBreakPreview" zoomScale="110" zoomScaleSheetLayoutView="110" workbookViewId="0" topLeftCell="A1">
      <selection activeCell="A2" sqref="A2:N2"/>
    </sheetView>
  </sheetViews>
  <sheetFormatPr defaultColWidth="9.00390625" defaultRowHeight="12.75"/>
  <cols>
    <col min="1" max="1" width="6.25390625" style="21" customWidth="1"/>
    <col min="2" max="2" width="6.25390625" style="26" customWidth="1"/>
    <col min="3" max="3" width="21.25390625" style="27" bestFit="1" customWidth="1"/>
    <col min="4" max="4" width="9.25390625" style="26" customWidth="1"/>
    <col min="5" max="5" width="21.75390625" style="27" bestFit="1" customWidth="1"/>
    <col min="6" max="6" width="13.75390625" style="27" customWidth="1"/>
    <col min="7" max="7" width="14.125" style="27" customWidth="1"/>
    <col min="8" max="8" width="7.125" style="26" customWidth="1"/>
    <col min="9" max="9" width="6.875" style="26" customWidth="1"/>
    <col min="10" max="10" width="7.00390625" style="26" customWidth="1"/>
    <col min="11" max="11" width="8.625" style="26" bestFit="1" customWidth="1"/>
    <col min="12" max="12" width="8.625" style="26" customWidth="1"/>
    <col min="13" max="13" width="17.125" style="29" customWidth="1"/>
    <col min="14" max="14" width="6.25390625" style="31" customWidth="1"/>
    <col min="15" max="15" width="9.125" style="21" hidden="1" customWidth="1"/>
    <col min="16" max="16384" width="9.125" style="21" customWidth="1"/>
  </cols>
  <sheetData>
    <row r="1" spans="1:14" ht="24" customHeight="1">
      <c r="A1" s="105" t="s">
        <v>228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s="13" customFormat="1" ht="20.25" customHeight="1">
      <c r="A2" s="108" t="s">
        <v>221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14" s="13" customFormat="1" ht="20.25">
      <c r="A3" s="39" t="s">
        <v>155</v>
      </c>
      <c r="C3" s="16"/>
      <c r="D3" s="15"/>
      <c r="F3" s="16"/>
      <c r="G3" s="16"/>
      <c r="H3" s="18"/>
      <c r="I3" s="18"/>
      <c r="J3" s="18"/>
      <c r="K3" s="18"/>
      <c r="L3" s="18"/>
      <c r="M3" s="17"/>
      <c r="N3" s="15"/>
    </row>
    <row r="4" spans="1:14" s="14" customFormat="1" ht="18.75">
      <c r="A4" s="39" t="s">
        <v>86</v>
      </c>
      <c r="C4" s="19"/>
      <c r="F4" s="19"/>
      <c r="G4" s="19"/>
      <c r="H4" s="18"/>
      <c r="I4" s="18"/>
      <c r="J4" s="18"/>
      <c r="K4" s="18"/>
      <c r="L4" s="18"/>
      <c r="N4" s="33" t="s">
        <v>173</v>
      </c>
    </row>
    <row r="5" spans="1:14" s="14" customFormat="1" ht="18.75">
      <c r="A5" s="109" t="s">
        <v>125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</row>
    <row r="6" spans="1:14" ht="12.75">
      <c r="A6" s="83" t="s">
        <v>156</v>
      </c>
      <c r="B6" s="22" t="s">
        <v>0</v>
      </c>
      <c r="C6" s="23" t="s">
        <v>1</v>
      </c>
      <c r="D6" s="22" t="s">
        <v>2</v>
      </c>
      <c r="E6" s="23" t="s">
        <v>3</v>
      </c>
      <c r="F6" s="23" t="s">
        <v>4</v>
      </c>
      <c r="G6" s="23" t="s">
        <v>5</v>
      </c>
      <c r="H6" s="22" t="s">
        <v>6</v>
      </c>
      <c r="I6" s="22" t="s">
        <v>176</v>
      </c>
      <c r="J6" s="22" t="s">
        <v>177</v>
      </c>
      <c r="K6" s="22" t="s">
        <v>7</v>
      </c>
      <c r="L6" s="22" t="s">
        <v>208</v>
      </c>
      <c r="M6" s="22" t="s">
        <v>8</v>
      </c>
      <c r="N6" s="49" t="s">
        <v>121</v>
      </c>
    </row>
    <row r="7" spans="2:14" s="1" customFormat="1" ht="20.25" customHeight="1">
      <c r="B7" s="35" t="s">
        <v>222</v>
      </c>
      <c r="C7" s="36"/>
      <c r="D7" s="36"/>
      <c r="E7" s="36"/>
      <c r="F7" s="36"/>
      <c r="G7" s="36"/>
      <c r="H7" s="36"/>
      <c r="I7" s="72"/>
      <c r="J7" s="72"/>
      <c r="K7" s="72"/>
      <c r="L7" s="72"/>
      <c r="M7" s="36"/>
      <c r="N7" s="84"/>
    </row>
    <row r="8" spans="1:14" s="6" customFormat="1" ht="24" customHeight="1">
      <c r="A8" s="12">
        <v>1</v>
      </c>
      <c r="B8" s="4">
        <v>142</v>
      </c>
      <c r="C8" s="5" t="s">
        <v>163</v>
      </c>
      <c r="D8" s="80">
        <v>27710</v>
      </c>
      <c r="E8" s="5" t="s">
        <v>164</v>
      </c>
      <c r="F8" s="5" t="s">
        <v>165</v>
      </c>
      <c r="G8" s="5" t="s">
        <v>92</v>
      </c>
      <c r="H8" s="4" t="s">
        <v>38</v>
      </c>
      <c r="I8" s="74">
        <f>VLOOKUP($B8,'29-вспомогат'!$A:$B,2,0)</f>
        <v>0.02377314814814815</v>
      </c>
      <c r="J8" s="74">
        <f>SUMIF('29-вспомогат'!$A:$A,$B8,'29-вспомогат'!$B:$B)-I8</f>
        <v>0.04835648148148147</v>
      </c>
      <c r="K8" s="74">
        <f>VLOOKUP($B8,'29-вспомогат'!$D:$E,2,0)</f>
        <v>0.08938657407407408</v>
      </c>
      <c r="L8" s="74" t="s">
        <v>203</v>
      </c>
      <c r="M8" s="3" t="s">
        <v>218</v>
      </c>
      <c r="N8" s="12">
        <v>20</v>
      </c>
    </row>
    <row r="9" spans="1:14" s="6" customFormat="1" ht="15.75" customHeight="1">
      <c r="A9" s="12">
        <v>2</v>
      </c>
      <c r="B9" s="4">
        <v>143</v>
      </c>
      <c r="C9" s="5" t="s">
        <v>195</v>
      </c>
      <c r="D9" s="80">
        <v>32287</v>
      </c>
      <c r="E9" s="5" t="s">
        <v>196</v>
      </c>
      <c r="F9" s="5" t="s">
        <v>23</v>
      </c>
      <c r="G9" s="5" t="s">
        <v>24</v>
      </c>
      <c r="H9" s="4" t="s">
        <v>13</v>
      </c>
      <c r="I9" s="74">
        <f>VLOOKUP($B9,'29-вспомогат'!$A:$B,2,0)</f>
        <v>0.025069444444444446</v>
      </c>
      <c r="J9" s="74">
        <f>SUMIF('29-вспомогат'!$A:$A,$B9,'29-вспомогат'!$B:$B)-I9</f>
        <v>0.04943287037037036</v>
      </c>
      <c r="K9" s="74">
        <f>VLOOKUP($B9,'29-вспомогат'!$D:$E,2,0)</f>
        <v>0.09172453703703703</v>
      </c>
      <c r="L9" s="74" t="s">
        <v>203</v>
      </c>
      <c r="M9" s="3" t="s">
        <v>197</v>
      </c>
      <c r="N9" s="12">
        <v>17</v>
      </c>
    </row>
    <row r="10" spans="1:14" s="6" customFormat="1" ht="19.5" customHeight="1">
      <c r="A10" s="12">
        <v>3</v>
      </c>
      <c r="B10" s="4">
        <v>66</v>
      </c>
      <c r="C10" s="5" t="s">
        <v>74</v>
      </c>
      <c r="D10" s="80">
        <v>30203</v>
      </c>
      <c r="E10" s="5" t="s">
        <v>120</v>
      </c>
      <c r="F10" s="5" t="s">
        <v>75</v>
      </c>
      <c r="G10" s="5" t="s">
        <v>84</v>
      </c>
      <c r="H10" s="4" t="s">
        <v>38</v>
      </c>
      <c r="I10" s="74">
        <f>VLOOKUP($B10,'29-вспомогат'!$A:$B,2,0)</f>
        <v>0.026030092592592594</v>
      </c>
      <c r="J10" s="74">
        <f>SUMIF('29-вспомогат'!$A:$A,$B10,'29-вспомогат'!$B:$B)-I10</f>
        <v>0.05337962962962964</v>
      </c>
      <c r="K10" s="74">
        <f>VLOOKUP($B10,'29-вспомогат'!$D:$E,2,0)</f>
        <v>0.09403935185185186</v>
      </c>
      <c r="L10" s="74" t="s">
        <v>203</v>
      </c>
      <c r="M10" s="3" t="s">
        <v>116</v>
      </c>
      <c r="N10" s="12">
        <v>15</v>
      </c>
    </row>
    <row r="11" spans="1:14" s="6" customFormat="1" ht="18.75" customHeight="1">
      <c r="A11" s="12">
        <v>4</v>
      </c>
      <c r="B11" s="4">
        <v>144</v>
      </c>
      <c r="C11" s="5" t="s">
        <v>185</v>
      </c>
      <c r="D11" s="80">
        <v>30354</v>
      </c>
      <c r="E11" s="5" t="s">
        <v>186</v>
      </c>
      <c r="F11" s="5" t="s">
        <v>183</v>
      </c>
      <c r="G11" s="5" t="s">
        <v>182</v>
      </c>
      <c r="H11" s="4" t="s">
        <v>13</v>
      </c>
      <c r="I11" s="74">
        <f>VLOOKUP($B11,'29-вспомогат'!$A:$B,2,0)</f>
        <v>0.02445601851851852</v>
      </c>
      <c r="J11" s="74">
        <f>SUMIF('29-вспомогат'!$A:$A,$B11,'29-вспомогат'!$B:$B)-I11</f>
        <v>0.04869212962962963</v>
      </c>
      <c r="K11" s="74">
        <f>VLOOKUP($B11,'29-вспомогат'!$D:$E,2,0)</f>
        <v>0.09444444444444444</v>
      </c>
      <c r="L11" s="74" t="s">
        <v>203</v>
      </c>
      <c r="M11" s="3" t="s">
        <v>187</v>
      </c>
      <c r="N11" s="12">
        <v>14</v>
      </c>
    </row>
    <row r="12" spans="1:14" s="6" customFormat="1" ht="25.5" customHeight="1">
      <c r="A12" s="12">
        <v>5</v>
      </c>
      <c r="B12" s="4">
        <v>137</v>
      </c>
      <c r="C12" s="5" t="s">
        <v>69</v>
      </c>
      <c r="D12" s="80">
        <v>28914</v>
      </c>
      <c r="E12" s="5" t="s">
        <v>53</v>
      </c>
      <c r="F12" s="5" t="s">
        <v>51</v>
      </c>
      <c r="G12" s="5" t="s">
        <v>21</v>
      </c>
      <c r="H12" s="4" t="s">
        <v>124</v>
      </c>
      <c r="I12" s="74">
        <f>VLOOKUP($B12,'29-вспомогат'!$A:$B,2,0)</f>
        <v>0.024502314814814814</v>
      </c>
      <c r="J12" s="74">
        <f>SUMIF('29-вспомогат'!$A:$A,$B12,'29-вспомогат'!$B:$B)-I12</f>
        <v>0.05120370370370371</v>
      </c>
      <c r="K12" s="74">
        <f>VLOOKUP($B12,'29-вспомогат'!$D:$E,2,0)</f>
        <v>0.09872685185185186</v>
      </c>
      <c r="L12" s="74" t="s">
        <v>203</v>
      </c>
      <c r="M12" s="3" t="s">
        <v>70</v>
      </c>
      <c r="N12" s="12">
        <v>13</v>
      </c>
    </row>
    <row r="13" spans="1:14" s="6" customFormat="1" ht="16.5" customHeight="1">
      <c r="A13" s="12">
        <v>6</v>
      </c>
      <c r="B13" s="4">
        <v>68</v>
      </c>
      <c r="C13" s="5" t="s">
        <v>103</v>
      </c>
      <c r="D13" s="80">
        <v>30879</v>
      </c>
      <c r="E13" s="5" t="s">
        <v>104</v>
      </c>
      <c r="F13" s="5" t="s">
        <v>105</v>
      </c>
      <c r="G13" s="5" t="s">
        <v>106</v>
      </c>
      <c r="H13" s="4" t="s">
        <v>38</v>
      </c>
      <c r="I13" s="74">
        <f>VLOOKUP($B13,'29-вспомогат'!$A:$B,2,0)</f>
        <v>0.026493055555555558</v>
      </c>
      <c r="J13" s="74">
        <f>SUMIF('29-вспомогат'!$A:$A,$B13,'29-вспомогат'!$B:$B)-I13</f>
        <v>0.053368055555555544</v>
      </c>
      <c r="K13" s="74">
        <f>VLOOKUP($B13,'29-вспомогат'!$D:$E,2,0)</f>
        <v>0.10072916666666666</v>
      </c>
      <c r="L13" s="74" t="s">
        <v>203</v>
      </c>
      <c r="M13" s="3" t="s">
        <v>107</v>
      </c>
      <c r="N13" s="12">
        <v>12</v>
      </c>
    </row>
    <row r="14" spans="1:14" s="6" customFormat="1" ht="27" customHeight="1">
      <c r="A14" s="12">
        <v>7</v>
      </c>
      <c r="B14" s="4">
        <v>135</v>
      </c>
      <c r="C14" s="5" t="s">
        <v>54</v>
      </c>
      <c r="D14" s="80">
        <v>31543</v>
      </c>
      <c r="E14" s="5" t="s">
        <v>19</v>
      </c>
      <c r="F14" s="5" t="s">
        <v>55</v>
      </c>
      <c r="G14" s="5" t="s">
        <v>109</v>
      </c>
      <c r="H14" s="4" t="s">
        <v>13</v>
      </c>
      <c r="I14" s="74">
        <f>VLOOKUP($B14,'29-вспомогат'!$A:$B,2,0)</f>
        <v>0.029143518518518517</v>
      </c>
      <c r="J14" s="74">
        <f>SUMIF('29-вспомогат'!$A:$A,$B14,'29-вспомогат'!$B:$B)-I14</f>
        <v>0.058784722222222224</v>
      </c>
      <c r="K14" s="74">
        <f>VLOOKUP($B14,'29-вспомогат'!$D:$E,2,0)</f>
        <v>0.11024305555555557</v>
      </c>
      <c r="L14" s="74" t="s">
        <v>203</v>
      </c>
      <c r="M14" s="3" t="s">
        <v>56</v>
      </c>
      <c r="N14" s="12">
        <v>11</v>
      </c>
    </row>
    <row r="15" spans="1:14" s="6" customFormat="1" ht="16.5" customHeight="1">
      <c r="A15" s="12">
        <v>8</v>
      </c>
      <c r="B15" s="4">
        <v>139</v>
      </c>
      <c r="C15" s="5" t="s">
        <v>30</v>
      </c>
      <c r="D15" s="4">
        <v>1978</v>
      </c>
      <c r="E15" s="5" t="s">
        <v>72</v>
      </c>
      <c r="F15" s="5" t="s">
        <v>73</v>
      </c>
      <c r="G15" s="5" t="s">
        <v>31</v>
      </c>
      <c r="H15" s="4" t="s">
        <v>13</v>
      </c>
      <c r="I15" s="74">
        <f>VLOOKUP($B15,'29-вспомогат'!$A:$B,2,0)</f>
        <v>0.02539351851851852</v>
      </c>
      <c r="J15" s="74">
        <f>SUMIF('29-вспомогат'!$A:$A,$B15,'29-вспомогат'!$B:$B)-I15</f>
        <v>0.051585648148148144</v>
      </c>
      <c r="K15" s="74">
        <f>VLOOKUP($B15,'29-вспомогат'!$D:$E,2,0)</f>
        <v>0.11380787037037036</v>
      </c>
      <c r="L15" s="74" t="s">
        <v>203</v>
      </c>
      <c r="M15" s="3" t="s">
        <v>204</v>
      </c>
      <c r="N15" s="12">
        <v>10</v>
      </c>
    </row>
    <row r="16" spans="1:14" s="6" customFormat="1" ht="18" customHeight="1">
      <c r="A16" s="12">
        <v>9</v>
      </c>
      <c r="B16" s="4">
        <v>136</v>
      </c>
      <c r="C16" s="5" t="s">
        <v>63</v>
      </c>
      <c r="D16" s="80">
        <v>28164</v>
      </c>
      <c r="E16" s="5" t="s">
        <v>19</v>
      </c>
      <c r="F16" s="5" t="s">
        <v>55</v>
      </c>
      <c r="G16" s="5" t="s">
        <v>109</v>
      </c>
      <c r="H16" s="4" t="s">
        <v>13</v>
      </c>
      <c r="I16" s="74">
        <f>VLOOKUP($B16,'29-вспомогат'!$A:$B,2,0)</f>
        <v>0.03350694444444444</v>
      </c>
      <c r="J16" s="74">
        <f>SUMIF('29-вспомогат'!$A:$A,$B16,'29-вспомогат'!$B:$B)-I16</f>
        <v>0.0692939814814815</v>
      </c>
      <c r="K16" s="74">
        <f>VLOOKUP($B16,'29-вспомогат'!$D:$E,2,0)</f>
        <v>0.12351851851851851</v>
      </c>
      <c r="L16" s="74" t="s">
        <v>203</v>
      </c>
      <c r="M16" s="3" t="s">
        <v>57</v>
      </c>
      <c r="N16" s="12">
        <v>9</v>
      </c>
    </row>
    <row r="17" spans="1:14" s="6" customFormat="1" ht="15.75" customHeight="1">
      <c r="A17" s="12">
        <v>10</v>
      </c>
      <c r="B17" s="4">
        <v>67</v>
      </c>
      <c r="C17" s="5" t="s">
        <v>28</v>
      </c>
      <c r="D17" s="80">
        <v>31108</v>
      </c>
      <c r="E17" s="5" t="s">
        <v>9</v>
      </c>
      <c r="F17" s="5" t="s">
        <v>10</v>
      </c>
      <c r="G17" s="5" t="s">
        <v>11</v>
      </c>
      <c r="H17" s="4" t="s">
        <v>13</v>
      </c>
      <c r="I17" s="74">
        <f>VLOOKUP($B17,'29-вспомогат'!$A:$B,2,0)</f>
        <v>0.03424768518518519</v>
      </c>
      <c r="J17" s="74">
        <f>SUMIF('29-вспомогат'!$A:$A,$B17,'29-вспомогат'!$B:$B)-I17</f>
        <v>0.07085648148148148</v>
      </c>
      <c r="K17" s="74">
        <f>VLOOKUP($B17,'29-вспомогат'!$D:$E,2,0)</f>
        <v>0.13063657407407406</v>
      </c>
      <c r="L17" s="74" t="s">
        <v>203</v>
      </c>
      <c r="M17" s="3" t="s">
        <v>14</v>
      </c>
      <c r="N17" s="12">
        <v>8</v>
      </c>
    </row>
    <row r="18" spans="1:14" s="6" customFormat="1" ht="12.75">
      <c r="A18" s="12">
        <v>11</v>
      </c>
      <c r="B18" s="4">
        <v>138</v>
      </c>
      <c r="C18" s="5" t="s">
        <v>71</v>
      </c>
      <c r="D18" s="80">
        <v>31857</v>
      </c>
      <c r="E18" s="5" t="s">
        <v>19</v>
      </c>
      <c r="F18" s="5" t="s">
        <v>51</v>
      </c>
      <c r="G18" s="5" t="s">
        <v>21</v>
      </c>
      <c r="H18" s="4">
        <v>1</v>
      </c>
      <c r="I18" s="74">
        <f>VLOOKUP($B18,'29-вспомогат'!$A:$B,2,0)</f>
        <v>0.03443287037037037</v>
      </c>
      <c r="J18" s="74">
        <f>SUMIF('29-вспомогат'!$A:$A,$B18,'29-вспомогат'!$B:$B)-I18</f>
        <v>0.07087962962962963</v>
      </c>
      <c r="K18" s="74">
        <f>VLOOKUP($B18,'29-вспомогат'!$D:$E,2,0)</f>
        <v>0.1316550925925926</v>
      </c>
      <c r="L18" s="74" t="s">
        <v>203</v>
      </c>
      <c r="M18" s="3" t="s">
        <v>52</v>
      </c>
      <c r="N18" s="12">
        <v>7</v>
      </c>
    </row>
    <row r="19" spans="1:14" s="6" customFormat="1" ht="12.75">
      <c r="A19" s="12"/>
      <c r="B19" s="4">
        <v>147</v>
      </c>
      <c r="C19" s="5" t="s">
        <v>180</v>
      </c>
      <c r="D19" s="80">
        <v>30991</v>
      </c>
      <c r="E19" s="5" t="s">
        <v>181</v>
      </c>
      <c r="F19" s="5" t="s">
        <v>183</v>
      </c>
      <c r="G19" s="5" t="s">
        <v>182</v>
      </c>
      <c r="H19" s="4" t="s">
        <v>38</v>
      </c>
      <c r="I19" s="74">
        <f>VLOOKUP($B19,'29-вспомогат'!$A:$B,2,0)</f>
        <v>0.028449074074074075</v>
      </c>
      <c r="J19" s="74">
        <f>SUMIF('29-вспомогат'!$A:$A,$B19,'29-вспомогат'!$B:$B)-I19</f>
        <v>0.05876157407407408</v>
      </c>
      <c r="K19" s="74" t="s">
        <v>157</v>
      </c>
      <c r="L19" s="74" t="s">
        <v>203</v>
      </c>
      <c r="M19" s="3" t="s">
        <v>184</v>
      </c>
      <c r="N19" s="12"/>
    </row>
    <row r="20" spans="1:14" s="6" customFormat="1" ht="12.75">
      <c r="A20" s="12"/>
      <c r="B20" s="4">
        <v>109</v>
      </c>
      <c r="C20" s="5" t="s">
        <v>76</v>
      </c>
      <c r="D20" s="4">
        <v>1977</v>
      </c>
      <c r="E20" s="5"/>
      <c r="F20" s="5" t="s">
        <v>75</v>
      </c>
      <c r="G20" s="5" t="s">
        <v>84</v>
      </c>
      <c r="H20" s="4" t="s">
        <v>38</v>
      </c>
      <c r="I20" s="74" t="s">
        <v>203</v>
      </c>
      <c r="J20" s="74" t="s">
        <v>203</v>
      </c>
      <c r="K20" s="74" t="s">
        <v>179</v>
      </c>
      <c r="L20" s="74" t="s">
        <v>203</v>
      </c>
      <c r="M20" s="3" t="s">
        <v>154</v>
      </c>
      <c r="N20" s="12"/>
    </row>
    <row r="21" spans="1:14" s="6" customFormat="1" ht="12.75">
      <c r="A21" s="12"/>
      <c r="B21" s="4">
        <v>122</v>
      </c>
      <c r="C21" s="5" t="s">
        <v>29</v>
      </c>
      <c r="D21" s="4">
        <v>1984</v>
      </c>
      <c r="E21" s="5" t="s">
        <v>9</v>
      </c>
      <c r="F21" s="5" t="s">
        <v>10</v>
      </c>
      <c r="G21" s="5" t="s">
        <v>11</v>
      </c>
      <c r="H21" s="4">
        <v>1</v>
      </c>
      <c r="I21" s="74" t="s">
        <v>203</v>
      </c>
      <c r="J21" s="74" t="s">
        <v>203</v>
      </c>
      <c r="K21" s="74" t="s">
        <v>179</v>
      </c>
      <c r="L21" s="74" t="s">
        <v>203</v>
      </c>
      <c r="M21" s="3" t="s">
        <v>12</v>
      </c>
      <c r="N21" s="12"/>
    </row>
    <row r="22" spans="2:14" s="1" customFormat="1" ht="20.25" customHeight="1">
      <c r="B22" s="35" t="s">
        <v>223</v>
      </c>
      <c r="C22" s="36"/>
      <c r="D22" s="36"/>
      <c r="E22" s="36"/>
      <c r="F22" s="36"/>
      <c r="G22" s="36"/>
      <c r="H22" s="36"/>
      <c r="I22" s="79"/>
      <c r="J22" s="79"/>
      <c r="K22" s="79"/>
      <c r="L22" s="79"/>
      <c r="M22" s="36"/>
      <c r="N22" s="84"/>
    </row>
    <row r="23" spans="1:15" s="6" customFormat="1" ht="15.75" customHeight="1">
      <c r="A23" s="12">
        <v>1</v>
      </c>
      <c r="B23" s="4">
        <v>342</v>
      </c>
      <c r="C23" s="5" t="s">
        <v>168</v>
      </c>
      <c r="D23" s="80">
        <v>30847</v>
      </c>
      <c r="E23" s="5" t="s">
        <v>164</v>
      </c>
      <c r="F23" s="5" t="s">
        <v>165</v>
      </c>
      <c r="G23" s="5" t="s">
        <v>92</v>
      </c>
      <c r="H23" s="4" t="s">
        <v>13</v>
      </c>
      <c r="I23" s="74">
        <f>VLOOKUP($B23,'29-вспомогат'!$A:$B,2,0)</f>
        <v>0.02039351851851852</v>
      </c>
      <c r="J23" s="74">
        <f>SUMIF('29-вспомогат'!$A:$A,$B23,'29-вспомогат'!$B:$B)-I23</f>
        <v>0.04114583333333333</v>
      </c>
      <c r="K23" s="74">
        <f>VLOOKUP($B23,'29-вспомогат'!$D:$E,2,0)</f>
        <v>0.07232638888888888</v>
      </c>
      <c r="L23" s="74" t="s">
        <v>38</v>
      </c>
      <c r="M23" s="3" t="s">
        <v>169</v>
      </c>
      <c r="N23" s="12" t="s">
        <v>209</v>
      </c>
      <c r="O23" s="82">
        <v>25</v>
      </c>
    </row>
    <row r="24" spans="1:15" s="6" customFormat="1" ht="25.5">
      <c r="A24" s="12">
        <v>2</v>
      </c>
      <c r="B24" s="4">
        <v>330</v>
      </c>
      <c r="C24" s="5" t="s">
        <v>66</v>
      </c>
      <c r="D24" s="80">
        <v>28256</v>
      </c>
      <c r="E24" s="5" t="s">
        <v>67</v>
      </c>
      <c r="F24" s="5" t="s">
        <v>36</v>
      </c>
      <c r="G24" s="5" t="s">
        <v>37</v>
      </c>
      <c r="H24" s="4" t="s">
        <v>38</v>
      </c>
      <c r="I24" s="74">
        <f>VLOOKUP($B24,'29-вспомогат'!$A:$B,2,0)</f>
        <v>0.019930555555555556</v>
      </c>
      <c r="J24" s="74">
        <f>SUMIF('29-вспомогат'!$A:$A,$B24,'29-вспомогат'!$B:$B)-I24</f>
        <v>0.03966435185185185</v>
      </c>
      <c r="K24" s="74">
        <f>VLOOKUP($B24,'29-вспомогат'!$D:$E,2,0)</f>
        <v>0.0734837962962963</v>
      </c>
      <c r="L24" s="74" t="s">
        <v>38</v>
      </c>
      <c r="M24" s="3" t="s">
        <v>219</v>
      </c>
      <c r="N24" s="12" t="s">
        <v>210</v>
      </c>
      <c r="O24" s="82">
        <v>22</v>
      </c>
    </row>
    <row r="25" spans="1:15" s="6" customFormat="1" ht="15.75" customHeight="1">
      <c r="A25" s="12">
        <v>3</v>
      </c>
      <c r="B25" s="4">
        <v>338</v>
      </c>
      <c r="C25" s="5" t="s">
        <v>149</v>
      </c>
      <c r="D25" s="80">
        <v>27373</v>
      </c>
      <c r="E25" s="5" t="s">
        <v>200</v>
      </c>
      <c r="F25" s="5" t="s">
        <v>150</v>
      </c>
      <c r="G25" s="5" t="s">
        <v>151</v>
      </c>
      <c r="H25" s="4" t="s">
        <v>38</v>
      </c>
      <c r="I25" s="74">
        <f>VLOOKUP($B25,'29-вспомогат'!$A:$B,2,0)</f>
        <v>0.020046296296296295</v>
      </c>
      <c r="J25" s="74">
        <f>SUMIF('29-вспомогат'!$A:$A,$B25,'29-вспомогат'!$B:$B)-I25</f>
        <v>0.04038194444444444</v>
      </c>
      <c r="K25" s="74">
        <f>VLOOKUP($B25,'29-вспомогат'!$D:$E,2,0)</f>
        <v>0.07353009259259259</v>
      </c>
      <c r="L25" s="74" t="s">
        <v>38</v>
      </c>
      <c r="M25" s="3" t="s">
        <v>201</v>
      </c>
      <c r="N25" s="12" t="s">
        <v>211</v>
      </c>
      <c r="O25" s="6">
        <v>20</v>
      </c>
    </row>
    <row r="26" spans="1:14" s="6" customFormat="1" ht="15.75" customHeight="1">
      <c r="A26" s="12">
        <v>4</v>
      </c>
      <c r="B26" s="4">
        <v>359</v>
      </c>
      <c r="C26" s="5" t="s">
        <v>189</v>
      </c>
      <c r="D26" s="80">
        <v>31388</v>
      </c>
      <c r="E26" s="5" t="s">
        <v>181</v>
      </c>
      <c r="F26" s="5" t="s">
        <v>183</v>
      </c>
      <c r="G26" s="5" t="s">
        <v>182</v>
      </c>
      <c r="H26" s="4" t="s">
        <v>38</v>
      </c>
      <c r="I26" s="74">
        <f>VLOOKUP($B26,'29-вспомогат'!$A:$B,2,0)</f>
        <v>0.01958333333333333</v>
      </c>
      <c r="J26" s="74">
        <f>SUMIF('29-вспомогат'!$A:$A,$B26,'29-вспомогат'!$B:$B)-I26</f>
        <v>0.039745370370370375</v>
      </c>
      <c r="K26" s="74">
        <f>VLOOKUP($B26,'29-вспомогат'!$D:$E,2,0)</f>
        <v>0.07439814814814814</v>
      </c>
      <c r="L26" s="74" t="s">
        <v>13</v>
      </c>
      <c r="M26" s="3" t="s">
        <v>184</v>
      </c>
      <c r="N26" s="12">
        <v>14</v>
      </c>
    </row>
    <row r="27" spans="1:14" s="6" customFormat="1" ht="15.75" customHeight="1">
      <c r="A27" s="12">
        <v>5</v>
      </c>
      <c r="B27" s="4">
        <v>337</v>
      </c>
      <c r="C27" s="5" t="s">
        <v>147</v>
      </c>
      <c r="D27" s="80">
        <v>30457</v>
      </c>
      <c r="E27" s="5" t="s">
        <v>148</v>
      </c>
      <c r="F27" s="5" t="s">
        <v>137</v>
      </c>
      <c r="G27" s="5" t="s">
        <v>138</v>
      </c>
      <c r="H27" s="4" t="s">
        <v>38</v>
      </c>
      <c r="I27" s="74">
        <f>VLOOKUP($B27,'29-вспомогат'!$A:$B,2,0)</f>
        <v>0.020011574074074074</v>
      </c>
      <c r="J27" s="74">
        <f>SUMIF('29-вспомогат'!$A:$A,$B27,'29-вспомогат'!$B:$B)-I27</f>
        <v>0.040358796296296295</v>
      </c>
      <c r="K27" s="74">
        <f>VLOOKUP($B27,'29-вспомогат'!$D:$E,2,0)</f>
        <v>0.07581018518518519</v>
      </c>
      <c r="L27" s="74" t="s">
        <v>13</v>
      </c>
      <c r="M27" s="3" t="s">
        <v>139</v>
      </c>
      <c r="N27" s="12">
        <v>13</v>
      </c>
    </row>
    <row r="28" spans="1:14" s="6" customFormat="1" ht="15.75" customHeight="1">
      <c r="A28" s="12">
        <v>6</v>
      </c>
      <c r="B28" s="4">
        <v>319</v>
      </c>
      <c r="C28" s="5" t="s">
        <v>93</v>
      </c>
      <c r="D28" s="80">
        <v>30942</v>
      </c>
      <c r="E28" s="5" t="s">
        <v>89</v>
      </c>
      <c r="F28" s="5" t="s">
        <v>90</v>
      </c>
      <c r="G28" s="5" t="s">
        <v>11</v>
      </c>
      <c r="H28" s="4" t="s">
        <v>13</v>
      </c>
      <c r="I28" s="74">
        <f>VLOOKUP($B28,'29-вспомогат'!$A:$B,2,0)</f>
        <v>0.020590277777777777</v>
      </c>
      <c r="J28" s="74">
        <f>SUMIF('29-вспомогат'!$A:$A,$B28,'29-вспомогат'!$B:$B)-I28</f>
        <v>0.041840277777777775</v>
      </c>
      <c r="K28" s="74">
        <f>VLOOKUP($B28,'29-вспомогат'!$D:$E,2,0)</f>
        <v>0.07625</v>
      </c>
      <c r="L28" s="74" t="s">
        <v>13</v>
      </c>
      <c r="M28" s="3" t="s">
        <v>94</v>
      </c>
      <c r="N28" s="12">
        <v>12</v>
      </c>
    </row>
    <row r="29" spans="1:14" s="6" customFormat="1" ht="14.25" customHeight="1">
      <c r="A29" s="12" t="s">
        <v>227</v>
      </c>
      <c r="B29" s="4">
        <v>336</v>
      </c>
      <c r="C29" s="5" t="s">
        <v>44</v>
      </c>
      <c r="D29" s="80">
        <v>31456</v>
      </c>
      <c r="E29" s="5"/>
      <c r="F29" s="5" t="s">
        <v>45</v>
      </c>
      <c r="G29" s="5" t="s">
        <v>46</v>
      </c>
      <c r="H29" s="4" t="s">
        <v>13</v>
      </c>
      <c r="I29" s="74">
        <f>VLOOKUP($B29,'29-вспомогат'!$A:$B,2,0)</f>
        <v>0.02045138888888889</v>
      </c>
      <c r="J29" s="74">
        <f>SUMIF('29-вспомогат'!$A:$A,$B29,'29-вспомогат'!$B:$B)-I29</f>
        <v>0.0427199074074074</v>
      </c>
      <c r="K29" s="74">
        <f>VLOOKUP($B29,'29-вспомогат'!$D:$E,2,0)</f>
        <v>0.07674768518518518</v>
      </c>
      <c r="L29" s="74" t="s">
        <v>203</v>
      </c>
      <c r="M29" s="3" t="s">
        <v>47</v>
      </c>
      <c r="N29" s="12">
        <v>0</v>
      </c>
    </row>
    <row r="30" spans="1:14" s="6" customFormat="1" ht="15.75" customHeight="1">
      <c r="A30" s="12">
        <v>7</v>
      </c>
      <c r="B30" s="4">
        <v>331</v>
      </c>
      <c r="C30" s="5" t="s">
        <v>68</v>
      </c>
      <c r="D30" s="80">
        <v>31136</v>
      </c>
      <c r="E30" s="5" t="s">
        <v>19</v>
      </c>
      <c r="F30" s="5" t="s">
        <v>20</v>
      </c>
      <c r="G30" s="5" t="s">
        <v>21</v>
      </c>
      <c r="H30" s="4" t="s">
        <v>13</v>
      </c>
      <c r="I30" s="74">
        <f>VLOOKUP($B30,'29-вспомогат'!$A:$B,2,0)</f>
        <v>0.020474537037037038</v>
      </c>
      <c r="J30" s="74">
        <f>SUMIF('29-вспомогат'!$A:$A,$B30,'29-вспомогат'!$B:$B)-I30</f>
        <v>0.04130787037037037</v>
      </c>
      <c r="K30" s="74">
        <f>VLOOKUP($B30,'29-вспомогат'!$D:$E,2,0)</f>
        <v>0.07709490740740742</v>
      </c>
      <c r="L30" s="74" t="s">
        <v>13</v>
      </c>
      <c r="M30" s="3" t="s">
        <v>22</v>
      </c>
      <c r="N30" s="12">
        <v>11</v>
      </c>
    </row>
    <row r="31" spans="1:14" s="6" customFormat="1" ht="15.75" customHeight="1">
      <c r="A31" s="12">
        <v>8</v>
      </c>
      <c r="B31" s="4">
        <v>320</v>
      </c>
      <c r="C31" s="5" t="s">
        <v>95</v>
      </c>
      <c r="D31" s="80">
        <v>28965</v>
      </c>
      <c r="E31" s="5" t="s">
        <v>100</v>
      </c>
      <c r="F31" s="5" t="s">
        <v>96</v>
      </c>
      <c r="G31" s="5" t="s">
        <v>97</v>
      </c>
      <c r="H31" s="4" t="s">
        <v>13</v>
      </c>
      <c r="I31" s="74">
        <f>VLOOKUP($B31,'29-вспомогат'!$A:$B,2,0)</f>
        <v>0.02037037037037037</v>
      </c>
      <c r="J31" s="74">
        <f>SUMIF('29-вспомогат'!$A:$A,$B31,'29-вспомогат'!$B:$B)-I31</f>
        <v>0.041805555555555554</v>
      </c>
      <c r="K31" s="74">
        <f>VLOOKUP($B31,'29-вспомогат'!$D:$E,2,0)</f>
        <v>0.07714120370370371</v>
      </c>
      <c r="L31" s="74" t="s">
        <v>13</v>
      </c>
      <c r="M31" s="3" t="s">
        <v>98</v>
      </c>
      <c r="N31" s="12">
        <v>10</v>
      </c>
    </row>
    <row r="32" spans="1:14" s="6" customFormat="1" ht="15.75" customHeight="1">
      <c r="A32" s="12">
        <v>9</v>
      </c>
      <c r="B32" s="4">
        <v>343</v>
      </c>
      <c r="C32" s="5" t="s">
        <v>170</v>
      </c>
      <c r="D32" s="80">
        <v>30410</v>
      </c>
      <c r="E32" s="5" t="s">
        <v>164</v>
      </c>
      <c r="F32" s="5" t="s">
        <v>165</v>
      </c>
      <c r="G32" s="5" t="s">
        <v>92</v>
      </c>
      <c r="H32" s="4" t="s">
        <v>13</v>
      </c>
      <c r="I32" s="74">
        <f>VLOOKUP($B32,'29-вспомогат'!$A:$B,2,0)</f>
        <v>0.02108796296296296</v>
      </c>
      <c r="J32" s="74">
        <f>SUMIF('29-вспомогат'!$A:$A,$B32,'29-вспомогат'!$B:$B)-I32</f>
        <v>0.04289351851851851</v>
      </c>
      <c r="K32" s="74">
        <f>VLOOKUP($B32,'29-вспомогат'!$D:$E,2,0)</f>
        <v>0.07936342592592592</v>
      </c>
      <c r="L32" s="74" t="s">
        <v>13</v>
      </c>
      <c r="M32" s="3" t="s">
        <v>169</v>
      </c>
      <c r="N32" s="12">
        <v>9</v>
      </c>
    </row>
    <row r="33" spans="1:14" s="6" customFormat="1" ht="15.75" customHeight="1">
      <c r="A33" s="12">
        <v>10</v>
      </c>
      <c r="B33" s="4">
        <v>306</v>
      </c>
      <c r="C33" s="5" t="s">
        <v>80</v>
      </c>
      <c r="D33" s="80">
        <v>31173</v>
      </c>
      <c r="E33" s="5" t="s">
        <v>117</v>
      </c>
      <c r="F33" s="5" t="s">
        <v>75</v>
      </c>
      <c r="G33" s="5" t="s">
        <v>84</v>
      </c>
      <c r="H33" s="4" t="s">
        <v>38</v>
      </c>
      <c r="I33" s="74">
        <f>VLOOKUP($B33,'29-вспомогат'!$A:$B,2,0)</f>
        <v>0.021909722222222223</v>
      </c>
      <c r="J33" s="74">
        <f>SUMIF('29-вспомогат'!$A:$A,$B33,'29-вспомогат'!$B:$B)-I33</f>
        <v>0.04494212962962964</v>
      </c>
      <c r="K33" s="74">
        <f>VLOOKUP($B33,'29-вспомогат'!$D:$E,2,0)</f>
        <v>0.08083333333333333</v>
      </c>
      <c r="L33" s="74" t="s">
        <v>13</v>
      </c>
      <c r="M33" s="3" t="s">
        <v>116</v>
      </c>
      <c r="N33" s="12">
        <v>8</v>
      </c>
    </row>
    <row r="34" spans="1:14" s="6" customFormat="1" ht="15.75" customHeight="1">
      <c r="A34" s="12">
        <v>11</v>
      </c>
      <c r="B34" s="4">
        <v>321</v>
      </c>
      <c r="C34" s="5" t="s">
        <v>99</v>
      </c>
      <c r="D34" s="80">
        <v>30493</v>
      </c>
      <c r="E34" s="5" t="s">
        <v>100</v>
      </c>
      <c r="F34" s="5" t="s">
        <v>96</v>
      </c>
      <c r="G34" s="5" t="s">
        <v>97</v>
      </c>
      <c r="H34" s="4" t="s">
        <v>13</v>
      </c>
      <c r="I34" s="74">
        <f>VLOOKUP($B34,'29-вспомогат'!$A:$B,2,0)</f>
        <v>0.02327546296296296</v>
      </c>
      <c r="J34" s="74">
        <f>SUMIF('29-вспомогат'!$A:$A,$B34,'29-вспомогат'!$B:$B)-I34</f>
        <v>0.045590277777777785</v>
      </c>
      <c r="K34" s="74">
        <f>VLOOKUP($B34,'29-вспомогат'!$D:$E,2,0)</f>
        <v>0.08280092592592593</v>
      </c>
      <c r="L34" s="74" t="s">
        <v>13</v>
      </c>
      <c r="M34" s="3" t="s">
        <v>98</v>
      </c>
      <c r="N34" s="12">
        <v>7</v>
      </c>
    </row>
    <row r="35" spans="1:14" s="6" customFormat="1" ht="15.75" customHeight="1">
      <c r="A35" s="12">
        <v>12</v>
      </c>
      <c r="B35" s="4">
        <v>307</v>
      </c>
      <c r="C35" s="5" t="s">
        <v>81</v>
      </c>
      <c r="D35" s="80">
        <v>31381</v>
      </c>
      <c r="E35" s="5" t="s">
        <v>117</v>
      </c>
      <c r="F35" s="5" t="s">
        <v>75</v>
      </c>
      <c r="G35" s="5" t="s">
        <v>84</v>
      </c>
      <c r="H35" s="4" t="s">
        <v>13</v>
      </c>
      <c r="I35" s="74">
        <f>VLOOKUP($B35,'29-вспомогат'!$A:$B,2,0)</f>
        <v>0.021736111111111112</v>
      </c>
      <c r="J35" s="74">
        <f>SUMIF('29-вспомогат'!$A:$A,$B35,'29-вспомогат'!$B:$B)-I35</f>
        <v>0.045023148148148145</v>
      </c>
      <c r="K35" s="74">
        <f>VLOOKUP($B35,'29-вспомогат'!$D:$E,2,0)</f>
        <v>0.08414351851851852</v>
      </c>
      <c r="L35" s="74" t="s">
        <v>13</v>
      </c>
      <c r="M35" s="3" t="s">
        <v>118</v>
      </c>
      <c r="N35" s="12">
        <v>6</v>
      </c>
    </row>
    <row r="36" spans="1:14" s="6" customFormat="1" ht="15.75" customHeight="1">
      <c r="A36" s="12">
        <v>13</v>
      </c>
      <c r="B36" s="4">
        <v>329</v>
      </c>
      <c r="C36" s="5" t="s">
        <v>64</v>
      </c>
      <c r="D36" s="80">
        <v>26715</v>
      </c>
      <c r="E36" s="5" t="s">
        <v>152</v>
      </c>
      <c r="F36" s="5" t="s">
        <v>36</v>
      </c>
      <c r="G36" s="5" t="s">
        <v>37</v>
      </c>
      <c r="H36" s="4" t="s">
        <v>13</v>
      </c>
      <c r="I36" s="74">
        <f>VLOOKUP($B36,'29-вспомогат'!$A:$B,2,0)</f>
        <v>0.023622685185185188</v>
      </c>
      <c r="J36" s="74">
        <f>SUMIF('29-вспомогат'!$A:$A,$B36,'29-вспомогат'!$B:$B)-I36</f>
        <v>0.04741898148148148</v>
      </c>
      <c r="K36" s="74">
        <f>VLOOKUP($B36,'29-вспомогат'!$D:$E,2,0)</f>
        <v>0.08539351851851852</v>
      </c>
      <c r="L36" s="74" t="s">
        <v>13</v>
      </c>
      <c r="M36" s="3" t="s">
        <v>65</v>
      </c>
      <c r="N36" s="12">
        <v>5</v>
      </c>
    </row>
    <row r="37" spans="1:14" s="6" customFormat="1" ht="15.75" customHeight="1">
      <c r="A37" s="12">
        <v>14</v>
      </c>
      <c r="B37" s="4">
        <v>315</v>
      </c>
      <c r="C37" s="5" t="s">
        <v>34</v>
      </c>
      <c r="D37" s="80">
        <v>23314</v>
      </c>
      <c r="E37" s="5" t="s">
        <v>35</v>
      </c>
      <c r="F37" s="5" t="s">
        <v>36</v>
      </c>
      <c r="G37" s="5" t="s">
        <v>37</v>
      </c>
      <c r="H37" s="4" t="s">
        <v>38</v>
      </c>
      <c r="I37" s="74">
        <f>VLOOKUP($B37,'29-вспомогат'!$A:$B,2,0)</f>
        <v>0.023703703703703703</v>
      </c>
      <c r="J37" s="74">
        <f>SUMIF('29-вспомогат'!$A:$A,$B37,'29-вспомогат'!$B:$B)-I37</f>
        <v>0.0475</v>
      </c>
      <c r="K37" s="74">
        <f>VLOOKUP($B37,'29-вспомогат'!$D:$E,2,0)</f>
        <v>0.08732638888888888</v>
      </c>
      <c r="L37" s="74" t="s">
        <v>13</v>
      </c>
      <c r="M37" s="3" t="s">
        <v>33</v>
      </c>
      <c r="N37" s="12">
        <v>4</v>
      </c>
    </row>
    <row r="38" spans="1:14" s="6" customFormat="1" ht="15.75" customHeight="1">
      <c r="A38" s="12">
        <v>15</v>
      </c>
      <c r="B38" s="4">
        <v>339</v>
      </c>
      <c r="C38" s="5" t="s">
        <v>110</v>
      </c>
      <c r="D38" s="80">
        <v>33054</v>
      </c>
      <c r="E38" s="5" t="s">
        <v>19</v>
      </c>
      <c r="F38" s="5" t="s">
        <v>55</v>
      </c>
      <c r="G38" s="5" t="s">
        <v>109</v>
      </c>
      <c r="H38" s="4" t="s">
        <v>13</v>
      </c>
      <c r="I38" s="74">
        <f>VLOOKUP($B38,'29-вспомогат'!$A:$B,2,0)</f>
        <v>0.023402777777777783</v>
      </c>
      <c r="J38" s="74">
        <f>SUMIF('29-вспомогат'!$A:$A,$B38,'29-вспомогат'!$B:$B)-I38</f>
        <v>0.04718749999999999</v>
      </c>
      <c r="K38" s="74">
        <f>VLOOKUP($B38,'29-вспомогат'!$D:$E,2,0)</f>
        <v>0.08958333333333333</v>
      </c>
      <c r="L38" s="74" t="s">
        <v>13</v>
      </c>
      <c r="M38" s="3" t="s">
        <v>57</v>
      </c>
      <c r="N38" s="12">
        <v>3</v>
      </c>
    </row>
    <row r="39" spans="1:14" s="6" customFormat="1" ht="15.75" customHeight="1">
      <c r="A39" s="12">
        <v>16</v>
      </c>
      <c r="B39" s="4">
        <v>340</v>
      </c>
      <c r="C39" s="5" t="s">
        <v>160</v>
      </c>
      <c r="D39" s="80">
        <v>31018</v>
      </c>
      <c r="E39" s="5" t="s">
        <v>161</v>
      </c>
      <c r="F39" s="5" t="s">
        <v>128</v>
      </c>
      <c r="G39" s="5" t="s">
        <v>128</v>
      </c>
      <c r="H39" s="4" t="s">
        <v>13</v>
      </c>
      <c r="I39" s="74">
        <f>VLOOKUP($B39,'29-вспомогат'!$A:$B,2,0)</f>
        <v>0.020752314814814814</v>
      </c>
      <c r="J39" s="74">
        <f>SUMIF('29-вспомогат'!$A:$A,$B39,'29-вспомогат'!$B:$B)-I39</f>
        <v>0.041944444444444444</v>
      </c>
      <c r="K39" s="74">
        <f>VLOOKUP($B39,'29-вспомогат'!$D:$E,2,0)</f>
        <v>0.09170138888888889</v>
      </c>
      <c r="L39" s="74"/>
      <c r="M39" s="3" t="s">
        <v>162</v>
      </c>
      <c r="N39" s="12">
        <v>2</v>
      </c>
    </row>
    <row r="40" spans="1:14" s="6" customFormat="1" ht="27.75" customHeight="1">
      <c r="A40" s="12">
        <v>17</v>
      </c>
      <c r="B40" s="4">
        <v>310</v>
      </c>
      <c r="C40" s="5" t="s">
        <v>114</v>
      </c>
      <c r="D40" s="80">
        <v>31318</v>
      </c>
      <c r="E40" s="5" t="s">
        <v>111</v>
      </c>
      <c r="F40" s="5" t="s">
        <v>112</v>
      </c>
      <c r="G40" s="5" t="s">
        <v>113</v>
      </c>
      <c r="H40" s="4" t="s">
        <v>13</v>
      </c>
      <c r="I40" s="74">
        <f>VLOOKUP($B40,'29-вспомогат'!$A:$B,2,0)</f>
        <v>0.024907407407407406</v>
      </c>
      <c r="J40" s="74">
        <f>SUMIF('29-вспомогат'!$A:$A,$B40,'29-вспомогат'!$B:$B)-I40</f>
        <v>0.04914351851851853</v>
      </c>
      <c r="K40" s="74">
        <f>VLOOKUP($B40,'29-вспомогат'!$D:$E,2,0)</f>
        <v>0.0924074074074074</v>
      </c>
      <c r="L40" s="74"/>
      <c r="M40" s="3" t="s">
        <v>115</v>
      </c>
      <c r="N40" s="12">
        <v>1</v>
      </c>
    </row>
    <row r="41" spans="1:14" s="6" customFormat="1" ht="15.75" customHeight="1">
      <c r="A41" s="12">
        <v>18</v>
      </c>
      <c r="B41" s="4">
        <v>325</v>
      </c>
      <c r="C41" s="5" t="s">
        <v>158</v>
      </c>
      <c r="D41" s="80">
        <v>25815</v>
      </c>
      <c r="E41" s="5" t="s">
        <v>127</v>
      </c>
      <c r="F41" s="5" t="s">
        <v>128</v>
      </c>
      <c r="G41" s="5" t="s">
        <v>128</v>
      </c>
      <c r="H41" s="4"/>
      <c r="I41" s="74">
        <f>VLOOKUP($B41,'29-вспомогат'!$A:$B,2,0)</f>
        <v>0.024270833333333335</v>
      </c>
      <c r="J41" s="74">
        <f>SUMIF('29-вспомогат'!$A:$A,$B41,'29-вспомогат'!$B:$B)-I41</f>
        <v>0.048715277777777774</v>
      </c>
      <c r="K41" s="74">
        <f>VLOOKUP($B41,'29-вспомогат'!$D:$E,2,0)</f>
        <v>0.09270833333333334</v>
      </c>
      <c r="L41" s="74"/>
      <c r="M41" s="3" t="s">
        <v>159</v>
      </c>
      <c r="N41" s="12">
        <v>1</v>
      </c>
    </row>
    <row r="42" spans="1:14" s="6" customFormat="1" ht="15.75" customHeight="1">
      <c r="A42" s="12">
        <v>19</v>
      </c>
      <c r="B42" s="4">
        <v>347</v>
      </c>
      <c r="C42" s="5" t="s">
        <v>193</v>
      </c>
      <c r="D42" s="80">
        <v>30073</v>
      </c>
      <c r="E42" s="5"/>
      <c r="F42" s="5" t="s">
        <v>135</v>
      </c>
      <c r="G42" s="5" t="s">
        <v>135</v>
      </c>
      <c r="H42" s="4" t="s">
        <v>38</v>
      </c>
      <c r="I42" s="74">
        <f>VLOOKUP($B42,'29-вспомогат'!$A:$B,2,0)</f>
        <v>0.021064814814814814</v>
      </c>
      <c r="J42" s="74">
        <f>SUMIF('29-вспомогат'!$A:$A,$B42,'29-вспомогат'!$B:$B)-I42</f>
        <v>0.04283564814814814</v>
      </c>
      <c r="K42" s="74">
        <f>VLOOKUP($B42,'29-вспомогат'!$D:$E,2,0)</f>
        <v>0.09311342592592592</v>
      </c>
      <c r="L42" s="74"/>
      <c r="M42" s="3" t="s">
        <v>194</v>
      </c>
      <c r="N42" s="12">
        <v>1</v>
      </c>
    </row>
    <row r="43" spans="1:14" s="6" customFormat="1" ht="15.75" customHeight="1">
      <c r="A43" s="12">
        <v>20</v>
      </c>
      <c r="B43" s="4">
        <v>328</v>
      </c>
      <c r="C43" s="5" t="s">
        <v>61</v>
      </c>
      <c r="D43" s="80">
        <v>30713</v>
      </c>
      <c r="E43" s="5" t="s">
        <v>19</v>
      </c>
      <c r="F43" s="5" t="s">
        <v>55</v>
      </c>
      <c r="G43" s="5" t="s">
        <v>109</v>
      </c>
      <c r="H43" s="4" t="s">
        <v>13</v>
      </c>
      <c r="I43" s="74">
        <f>VLOOKUP($B43,'29-вспомогат'!$A:$B,2,0)</f>
        <v>0.023252314814814812</v>
      </c>
      <c r="J43" s="74">
        <f>SUMIF('29-вспомогат'!$A:$A,$B43,'29-вспомогат'!$B:$B)-I43</f>
        <v>0.046018518518518514</v>
      </c>
      <c r="K43" s="74">
        <f>VLOOKUP($B43,'29-вспомогат'!$D:$E,2,0)</f>
        <v>0.09341435185185186</v>
      </c>
      <c r="L43" s="74"/>
      <c r="M43" s="3" t="s">
        <v>57</v>
      </c>
      <c r="N43" s="12">
        <v>1</v>
      </c>
    </row>
    <row r="44" spans="1:14" s="6" customFormat="1" ht="15.75" customHeight="1">
      <c r="A44" s="12">
        <v>21</v>
      </c>
      <c r="B44" s="4">
        <v>308</v>
      </c>
      <c r="C44" s="5" t="s">
        <v>82</v>
      </c>
      <c r="D44" s="80">
        <v>31883</v>
      </c>
      <c r="E44" s="5" t="s">
        <v>117</v>
      </c>
      <c r="F44" s="5" t="s">
        <v>75</v>
      </c>
      <c r="G44" s="5" t="s">
        <v>84</v>
      </c>
      <c r="H44" s="4" t="s">
        <v>13</v>
      </c>
      <c r="I44" s="74">
        <f>VLOOKUP($B44,'29-вспомогат'!$A:$B,2,0)</f>
        <v>0.02280092592592593</v>
      </c>
      <c r="J44" s="74">
        <f>SUMIF('29-вспомогат'!$A:$A,$B44,'29-вспомогат'!$B:$B)-I44</f>
        <v>0.04731481481481481</v>
      </c>
      <c r="K44" s="74">
        <f>VLOOKUP($B44,'29-вспомогат'!$D:$E,2,0)</f>
        <v>0.09364583333333333</v>
      </c>
      <c r="L44" s="74"/>
      <c r="M44" s="3" t="s">
        <v>119</v>
      </c>
      <c r="N44" s="12">
        <v>1</v>
      </c>
    </row>
    <row r="45" spans="1:14" s="6" customFormat="1" ht="26.25" customHeight="1">
      <c r="A45" s="12">
        <v>22</v>
      </c>
      <c r="B45" s="4">
        <v>322</v>
      </c>
      <c r="C45" s="5" t="s">
        <v>91</v>
      </c>
      <c r="D45" s="80">
        <v>22407</v>
      </c>
      <c r="E45" s="5" t="s">
        <v>152</v>
      </c>
      <c r="F45" s="5" t="s">
        <v>36</v>
      </c>
      <c r="G45" s="5" t="s">
        <v>37</v>
      </c>
      <c r="H45" s="4" t="s">
        <v>38</v>
      </c>
      <c r="I45" s="74">
        <f>VLOOKUP($B45,'29-вспомогат'!$A:$B,2,0)</f>
        <v>0.026168981481481477</v>
      </c>
      <c r="J45" s="74">
        <f>SUMIF('29-вспомогат'!$A:$A,$B45,'29-вспомогат'!$B:$B)-I45</f>
        <v>0.05230324074074075</v>
      </c>
      <c r="K45" s="74">
        <f>VLOOKUP($B45,'29-вспомогат'!$D:$E,2,0)</f>
        <v>0.09679398148148148</v>
      </c>
      <c r="L45" s="74"/>
      <c r="M45" s="3" t="s">
        <v>153</v>
      </c>
      <c r="N45" s="12">
        <v>1</v>
      </c>
    </row>
    <row r="46" spans="1:14" s="6" customFormat="1" ht="15.75" customHeight="1">
      <c r="A46" s="12">
        <v>23</v>
      </c>
      <c r="B46" s="4">
        <v>311</v>
      </c>
      <c r="C46" s="5" t="s">
        <v>16</v>
      </c>
      <c r="D46" s="80">
        <v>33119</v>
      </c>
      <c r="E46" s="5" t="s">
        <v>134</v>
      </c>
      <c r="F46" s="5" t="s">
        <v>10</v>
      </c>
      <c r="G46" s="5" t="s">
        <v>11</v>
      </c>
      <c r="H46" s="4" t="s">
        <v>13</v>
      </c>
      <c r="I46" s="74">
        <f>VLOOKUP($B46,'29-вспомогат'!$A:$B,2,0)</f>
        <v>0.02342592592592593</v>
      </c>
      <c r="J46" s="74">
        <f>SUMIF('29-вспомогат'!$A:$A,$B46,'29-вспомогат'!$B:$B)-I46</f>
        <v>0.049224537037037025</v>
      </c>
      <c r="K46" s="74">
        <f>VLOOKUP($B46,'29-вспомогат'!$D:$E,2,0)</f>
        <v>0.09702546296296295</v>
      </c>
      <c r="L46" s="74"/>
      <c r="M46" s="3" t="s">
        <v>12</v>
      </c>
      <c r="N46" s="12">
        <v>1</v>
      </c>
    </row>
    <row r="47" spans="1:14" s="6" customFormat="1" ht="15.75" customHeight="1">
      <c r="A47" s="12">
        <v>24</v>
      </c>
      <c r="B47" s="4">
        <v>361</v>
      </c>
      <c r="C47" s="5" t="s">
        <v>136</v>
      </c>
      <c r="D47" s="80">
        <v>33353</v>
      </c>
      <c r="E47" s="5" t="s">
        <v>134</v>
      </c>
      <c r="F47" s="5" t="s">
        <v>10</v>
      </c>
      <c r="G47" s="5" t="s">
        <v>11</v>
      </c>
      <c r="H47" s="4" t="s">
        <v>13</v>
      </c>
      <c r="I47" s="74">
        <f>VLOOKUP($B47,'29-вспомогат'!$A:$B,2,0)</f>
        <v>0.025092592592592593</v>
      </c>
      <c r="J47" s="74">
        <f>SUMIF('29-вспомогат'!$A:$A,$B47,'29-вспомогат'!$B:$B)-I47</f>
        <v>0.052372685185185175</v>
      </c>
      <c r="K47" s="74">
        <f>VLOOKUP($B47,'29-вспомогат'!$D:$E,2,0)</f>
        <v>0.09987268518518518</v>
      </c>
      <c r="L47" s="74"/>
      <c r="M47" s="3" t="s">
        <v>12</v>
      </c>
      <c r="N47" s="12">
        <v>1</v>
      </c>
    </row>
    <row r="48" spans="1:14" s="6" customFormat="1" ht="15.75" customHeight="1">
      <c r="A48" s="12">
        <v>25</v>
      </c>
      <c r="B48" s="4">
        <v>341</v>
      </c>
      <c r="C48" s="5" t="s">
        <v>77</v>
      </c>
      <c r="D48" s="80">
        <v>25799</v>
      </c>
      <c r="E48" s="5" t="s">
        <v>166</v>
      </c>
      <c r="F48" s="5" t="s">
        <v>78</v>
      </c>
      <c r="G48" s="5" t="s">
        <v>79</v>
      </c>
      <c r="H48" s="4">
        <v>1</v>
      </c>
      <c r="I48" s="74">
        <f>VLOOKUP($B48,'29-вспомогат'!$A:$B,2,0)</f>
        <v>0.026006944444444447</v>
      </c>
      <c r="J48" s="74">
        <f>SUMIF('29-вспомогат'!$A:$A,$B48,'29-вспомогат'!$B:$B)-I48</f>
        <v>0.05289351851851852</v>
      </c>
      <c r="K48" s="74">
        <f>VLOOKUP($B48,'29-вспомогат'!$D:$E,2,0)</f>
        <v>0.10335648148148148</v>
      </c>
      <c r="L48" s="74"/>
      <c r="M48" s="3" t="s">
        <v>167</v>
      </c>
      <c r="N48" s="12">
        <v>1</v>
      </c>
    </row>
    <row r="49" spans="1:14" s="6" customFormat="1" ht="15.75" customHeight="1">
      <c r="A49" s="12">
        <v>26</v>
      </c>
      <c r="B49" s="4">
        <v>333</v>
      </c>
      <c r="C49" s="5" t="s">
        <v>62</v>
      </c>
      <c r="D49" s="4">
        <v>1979</v>
      </c>
      <c r="E49" s="5" t="s">
        <v>19</v>
      </c>
      <c r="F49" s="5" t="s">
        <v>55</v>
      </c>
      <c r="G49" s="5" t="s">
        <v>109</v>
      </c>
      <c r="H49" s="4" t="s">
        <v>38</v>
      </c>
      <c r="I49" s="74">
        <f>VLOOKUP($B49,'29-вспомогат'!$A:$B,2,0)</f>
        <v>0.02642361111111111</v>
      </c>
      <c r="J49" s="74">
        <f>SUMIF('29-вспомогат'!$A:$A,$B49,'29-вспомогат'!$B:$B)-I49</f>
        <v>0.05445601851851853</v>
      </c>
      <c r="K49" s="74">
        <f>VLOOKUP($B49,'29-вспомогат'!$D:$E,2,0)</f>
        <v>0.10601851851851851</v>
      </c>
      <c r="L49" s="74"/>
      <c r="M49" s="3" t="s">
        <v>60</v>
      </c>
      <c r="N49" s="12">
        <v>1</v>
      </c>
    </row>
    <row r="50" spans="1:14" s="6" customFormat="1" ht="15.75" customHeight="1">
      <c r="A50" s="12">
        <v>27</v>
      </c>
      <c r="B50" s="4">
        <v>318</v>
      </c>
      <c r="C50" s="5" t="s">
        <v>39</v>
      </c>
      <c r="D50" s="80">
        <v>31461</v>
      </c>
      <c r="E50" s="5" t="s">
        <v>9</v>
      </c>
      <c r="F50" s="5" t="s">
        <v>10</v>
      </c>
      <c r="G50" s="5" t="s">
        <v>11</v>
      </c>
      <c r="H50" s="4" t="s">
        <v>13</v>
      </c>
      <c r="I50" s="74">
        <f>VLOOKUP($B50,'29-вспомогат'!$A:$B,2,0)</f>
        <v>0.025057870370370373</v>
      </c>
      <c r="J50" s="74">
        <f>SUMIF('29-вспомогат'!$A:$A,$B50,'29-вспомогат'!$B:$B)-I50</f>
        <v>0.051597222222222225</v>
      </c>
      <c r="K50" s="74">
        <f>VLOOKUP($B50,'29-вспомогат'!$D:$E,2,0)</f>
        <v>0.1070949074074074</v>
      </c>
      <c r="L50" s="74"/>
      <c r="M50" s="3" t="s">
        <v>12</v>
      </c>
      <c r="N50" s="12">
        <v>1</v>
      </c>
    </row>
    <row r="51" spans="1:14" s="6" customFormat="1" ht="15.75" customHeight="1">
      <c r="A51" s="12">
        <v>28</v>
      </c>
      <c r="B51" s="4">
        <v>332</v>
      </c>
      <c r="C51" s="5" t="s">
        <v>58</v>
      </c>
      <c r="D51" s="80">
        <v>20410</v>
      </c>
      <c r="E51" s="5" t="s">
        <v>19</v>
      </c>
      <c r="F51" s="5" t="s">
        <v>55</v>
      </c>
      <c r="G51" s="5" t="s">
        <v>109</v>
      </c>
      <c r="H51" s="4" t="s">
        <v>38</v>
      </c>
      <c r="I51" s="74">
        <f>VLOOKUP($B51,'29-вспомогат'!$A:$B,2,0)</f>
        <v>0.027129629629629632</v>
      </c>
      <c r="J51" s="74">
        <f>SUMIF('29-вспомогат'!$A:$A,$B51,'29-вспомогат'!$B:$B)-I51</f>
        <v>0.05585648148148148</v>
      </c>
      <c r="K51" s="74">
        <f>VLOOKUP($B51,'29-вспомогат'!$D:$E,2,0)</f>
        <v>0.11133101851851852</v>
      </c>
      <c r="L51" s="74"/>
      <c r="M51" s="3"/>
      <c r="N51" s="12">
        <v>1</v>
      </c>
    </row>
    <row r="52" spans="1:14" s="6" customFormat="1" ht="15.75" customHeight="1">
      <c r="A52" s="12">
        <v>29</v>
      </c>
      <c r="B52" s="4">
        <v>363</v>
      </c>
      <c r="C52" s="5" t="s">
        <v>202</v>
      </c>
      <c r="D52" s="80">
        <v>32647</v>
      </c>
      <c r="E52" s="5" t="s">
        <v>9</v>
      </c>
      <c r="F52" s="5" t="s">
        <v>10</v>
      </c>
      <c r="G52" s="5" t="s">
        <v>11</v>
      </c>
      <c r="H52" s="4" t="s">
        <v>203</v>
      </c>
      <c r="I52" s="74">
        <f>VLOOKUP($B52,'29-вспомогат'!$A:$B,2,0)</f>
        <v>0.028136574074074074</v>
      </c>
      <c r="J52" s="74">
        <f>SUMIF('29-вспомогат'!$A:$A,$B52,'29-вспомогат'!$B:$B)-I52</f>
        <v>0.06025462962962963</v>
      </c>
      <c r="K52" s="74">
        <f>VLOOKUP($B52,'29-вспомогат'!$D:$E,2,0)</f>
        <v>0.12108796296296297</v>
      </c>
      <c r="L52" s="74"/>
      <c r="M52" s="3" t="s">
        <v>14</v>
      </c>
      <c r="N52" s="12">
        <v>1</v>
      </c>
    </row>
    <row r="53" spans="1:14" s="6" customFormat="1" ht="15.75" customHeight="1">
      <c r="A53" s="12">
        <v>30</v>
      </c>
      <c r="B53" s="4">
        <v>344</v>
      </c>
      <c r="C53" s="5" t="s">
        <v>171</v>
      </c>
      <c r="D53" s="80">
        <v>20533</v>
      </c>
      <c r="E53" s="5" t="s">
        <v>172</v>
      </c>
      <c r="F53" s="5" t="s">
        <v>135</v>
      </c>
      <c r="G53" s="5" t="s">
        <v>135</v>
      </c>
      <c r="H53" s="4"/>
      <c r="I53" s="74">
        <f>VLOOKUP($B53,'29-вспомогат'!$A:$B,2,0)</f>
        <v>0.03123842592592593</v>
      </c>
      <c r="J53" s="74">
        <f>SUMIF('29-вспомогат'!$A:$A,$B53,'29-вспомогат'!$B:$B)-I53</f>
        <v>0.06737268518518519</v>
      </c>
      <c r="K53" s="74">
        <f>VLOOKUP($B53,'29-вспомогат'!$D:$E,2,0)</f>
        <v>0.12939814814814815</v>
      </c>
      <c r="L53" s="74"/>
      <c r="M53" s="3" t="s">
        <v>33</v>
      </c>
      <c r="N53" s="12">
        <v>1</v>
      </c>
    </row>
    <row r="54" spans="1:14" s="6" customFormat="1" ht="17.25" customHeight="1">
      <c r="A54" s="12"/>
      <c r="B54" s="4">
        <v>348</v>
      </c>
      <c r="C54" s="5" t="s">
        <v>190</v>
      </c>
      <c r="D54" s="80">
        <v>31543</v>
      </c>
      <c r="E54" s="5" t="s">
        <v>191</v>
      </c>
      <c r="F54" s="5" t="s">
        <v>183</v>
      </c>
      <c r="G54" s="5" t="s">
        <v>182</v>
      </c>
      <c r="H54" s="4" t="s">
        <v>13</v>
      </c>
      <c r="I54" s="74">
        <f>VLOOKUP($B54,'29-вспомогат'!$A:$B,2,0)</f>
        <v>0.02271990740740741</v>
      </c>
      <c r="J54" s="74">
        <f>SUMIF('29-вспомогат'!$A:$A,$B54,'29-вспомогат'!$B:$B)-I54</f>
        <v>0.04695601851851852</v>
      </c>
      <c r="K54" s="74" t="s">
        <v>157</v>
      </c>
      <c r="L54" s="74"/>
      <c r="M54" s="3" t="s">
        <v>184</v>
      </c>
      <c r="N54" s="12"/>
    </row>
    <row r="55" spans="1:14" s="6" customFormat="1" ht="15.75" customHeight="1">
      <c r="A55" s="12"/>
      <c r="B55" s="4">
        <v>357</v>
      </c>
      <c r="C55" s="5" t="s">
        <v>192</v>
      </c>
      <c r="D55" s="80">
        <v>31504</v>
      </c>
      <c r="E55" s="5" t="s">
        <v>181</v>
      </c>
      <c r="F55" s="5" t="s">
        <v>183</v>
      </c>
      <c r="G55" s="5" t="s">
        <v>182</v>
      </c>
      <c r="H55" s="4" t="s">
        <v>13</v>
      </c>
      <c r="I55" s="74">
        <f>VLOOKUP($B55,'29-вспомогат'!$A:$B,2,0)</f>
        <v>0.019525462962962963</v>
      </c>
      <c r="J55" s="74">
        <v>0.039502314814814816</v>
      </c>
      <c r="K55" s="74" t="s">
        <v>157</v>
      </c>
      <c r="L55" s="74"/>
      <c r="M55" s="3" t="s">
        <v>184</v>
      </c>
      <c r="N55" s="12"/>
    </row>
    <row r="56" spans="1:14" s="6" customFormat="1" ht="17.25" customHeight="1">
      <c r="A56" s="12"/>
      <c r="B56" s="4">
        <v>360</v>
      </c>
      <c r="C56" s="5" t="s">
        <v>188</v>
      </c>
      <c r="D56" s="80">
        <v>31601</v>
      </c>
      <c r="E56" s="5" t="s">
        <v>181</v>
      </c>
      <c r="F56" s="5" t="s">
        <v>183</v>
      </c>
      <c r="G56" s="5" t="s">
        <v>182</v>
      </c>
      <c r="H56" s="4" t="s">
        <v>13</v>
      </c>
      <c r="I56" s="74">
        <f>VLOOKUP($B56,'29-вспомогат'!$A:$B,2,0)</f>
        <v>0.020428240740740743</v>
      </c>
      <c r="J56" s="74">
        <f>SUMIF('29-вспомогат'!$A:$A,$B56,'29-вспомогат'!$B:$B)-I56</f>
        <v>0.04787037037037037</v>
      </c>
      <c r="K56" s="74" t="s">
        <v>157</v>
      </c>
      <c r="L56" s="74"/>
      <c r="M56" s="3" t="s">
        <v>184</v>
      </c>
      <c r="N56" s="12"/>
    </row>
    <row r="57" spans="1:14" s="6" customFormat="1" ht="15.75" customHeight="1">
      <c r="A57" s="12"/>
      <c r="B57" s="4">
        <v>312</v>
      </c>
      <c r="C57" s="5" t="s">
        <v>25</v>
      </c>
      <c r="D57" s="4" t="s">
        <v>17</v>
      </c>
      <c r="E57" s="5" t="s">
        <v>9</v>
      </c>
      <c r="F57" s="5" t="s">
        <v>10</v>
      </c>
      <c r="G57" s="5" t="s">
        <v>11</v>
      </c>
      <c r="H57" s="4">
        <v>2</v>
      </c>
      <c r="I57" s="74">
        <f>VLOOKUP($B57,'29-вспомогат'!$A:$B,2,0)</f>
        <v>0.026296296296296293</v>
      </c>
      <c r="J57" s="74" t="s">
        <v>157</v>
      </c>
      <c r="K57" s="74" t="s">
        <v>157</v>
      </c>
      <c r="L57" s="74"/>
      <c r="M57" s="3" t="s">
        <v>14</v>
      </c>
      <c r="N57" s="12"/>
    </row>
    <row r="58" spans="1:14" s="6" customFormat="1" ht="24.75" customHeight="1">
      <c r="A58" s="12"/>
      <c r="B58" s="4">
        <v>362</v>
      </c>
      <c r="C58" s="5" t="s">
        <v>32</v>
      </c>
      <c r="D58" s="80">
        <v>19911</v>
      </c>
      <c r="E58" s="81" t="s">
        <v>199</v>
      </c>
      <c r="F58" s="5" t="s">
        <v>10</v>
      </c>
      <c r="G58" s="5" t="s">
        <v>11</v>
      </c>
      <c r="H58" s="4" t="s">
        <v>13</v>
      </c>
      <c r="I58" s="74">
        <f>VLOOKUP($B58,'29-вспомогат'!$A:$B,2,0)</f>
        <v>0.03297453703703704</v>
      </c>
      <c r="J58" s="74" t="s">
        <v>157</v>
      </c>
      <c r="K58" s="74" t="s">
        <v>157</v>
      </c>
      <c r="L58" s="74"/>
      <c r="M58" s="3" t="s">
        <v>198</v>
      </c>
      <c r="N58" s="12"/>
    </row>
    <row r="59" spans="1:14" s="6" customFormat="1" ht="15.75" customHeight="1">
      <c r="A59" s="12"/>
      <c r="B59" s="4">
        <v>305</v>
      </c>
      <c r="C59" s="5" t="s">
        <v>83</v>
      </c>
      <c r="D59" s="80">
        <v>20160</v>
      </c>
      <c r="E59" s="5" t="s">
        <v>117</v>
      </c>
      <c r="F59" s="5" t="s">
        <v>75</v>
      </c>
      <c r="G59" s="5" t="s">
        <v>84</v>
      </c>
      <c r="H59" s="4" t="s">
        <v>38</v>
      </c>
      <c r="I59" s="74" t="s">
        <v>157</v>
      </c>
      <c r="J59" s="74" t="s">
        <v>157</v>
      </c>
      <c r="K59" s="74" t="s">
        <v>157</v>
      </c>
      <c r="L59" s="74"/>
      <c r="M59" s="3" t="s">
        <v>33</v>
      </c>
      <c r="N59" s="12"/>
    </row>
    <row r="60" spans="1:14" s="6" customFormat="1" ht="15.75" customHeight="1">
      <c r="A60" s="12"/>
      <c r="B60" s="4">
        <v>316</v>
      </c>
      <c r="C60" s="5" t="s">
        <v>101</v>
      </c>
      <c r="D60" s="80">
        <v>22915</v>
      </c>
      <c r="E60" s="5" t="s">
        <v>102</v>
      </c>
      <c r="F60" s="5" t="s">
        <v>23</v>
      </c>
      <c r="G60" s="5" t="s">
        <v>24</v>
      </c>
      <c r="H60" s="4" t="s">
        <v>38</v>
      </c>
      <c r="I60" s="74" t="s">
        <v>157</v>
      </c>
      <c r="J60" s="74" t="s">
        <v>157</v>
      </c>
      <c r="K60" s="74" t="s">
        <v>157</v>
      </c>
      <c r="L60" s="74"/>
      <c r="M60" s="3" t="s">
        <v>33</v>
      </c>
      <c r="N60" s="12"/>
    </row>
    <row r="61" spans="1:14" s="6" customFormat="1" ht="15.75" customHeight="1">
      <c r="A61" s="12"/>
      <c r="B61" s="4">
        <v>327</v>
      </c>
      <c r="C61" s="5" t="s">
        <v>59</v>
      </c>
      <c r="D61" s="80">
        <v>29081</v>
      </c>
      <c r="E61" s="5" t="s">
        <v>19</v>
      </c>
      <c r="F61" s="5" t="s">
        <v>55</v>
      </c>
      <c r="G61" s="5" t="s">
        <v>109</v>
      </c>
      <c r="H61" s="4" t="s">
        <v>38</v>
      </c>
      <c r="I61" s="74" t="s">
        <v>205</v>
      </c>
      <c r="J61" s="74" t="s">
        <v>205</v>
      </c>
      <c r="K61" s="74" t="s">
        <v>205</v>
      </c>
      <c r="L61" s="74"/>
      <c r="M61" s="3" t="s">
        <v>60</v>
      </c>
      <c r="N61" s="12"/>
    </row>
    <row r="62" spans="1:14" s="6" customFormat="1" ht="15.75" customHeight="1">
      <c r="A62" s="12"/>
      <c r="B62" s="4">
        <v>309</v>
      </c>
      <c r="C62" s="5" t="s">
        <v>15</v>
      </c>
      <c r="D62" s="4">
        <v>1990</v>
      </c>
      <c r="E62" s="5" t="s">
        <v>134</v>
      </c>
      <c r="F62" s="5" t="s">
        <v>10</v>
      </c>
      <c r="G62" s="5" t="s">
        <v>11</v>
      </c>
      <c r="H62" s="4" t="s">
        <v>13</v>
      </c>
      <c r="I62" s="74" t="s">
        <v>203</v>
      </c>
      <c r="J62" s="74" t="s">
        <v>203</v>
      </c>
      <c r="K62" s="74" t="s">
        <v>179</v>
      </c>
      <c r="L62" s="74"/>
      <c r="M62" s="3" t="s">
        <v>12</v>
      </c>
      <c r="N62" s="12"/>
    </row>
    <row r="63" spans="1:14" s="6" customFormat="1" ht="15.75" customHeight="1">
      <c r="A63" s="12"/>
      <c r="B63" s="4">
        <v>313</v>
      </c>
      <c r="C63" s="5" t="s">
        <v>27</v>
      </c>
      <c r="D63" s="4" t="s">
        <v>18</v>
      </c>
      <c r="E63" s="5" t="s">
        <v>9</v>
      </c>
      <c r="F63" s="5" t="s">
        <v>10</v>
      </c>
      <c r="G63" s="5" t="s">
        <v>11</v>
      </c>
      <c r="H63" s="4">
        <v>1</v>
      </c>
      <c r="I63" s="74" t="s">
        <v>203</v>
      </c>
      <c r="J63" s="74" t="s">
        <v>203</v>
      </c>
      <c r="K63" s="74" t="s">
        <v>179</v>
      </c>
      <c r="L63" s="74"/>
      <c r="M63" s="3" t="s">
        <v>26</v>
      </c>
      <c r="N63" s="12"/>
    </row>
    <row r="64" spans="1:14" s="6" customFormat="1" ht="12.75">
      <c r="A64" s="12"/>
      <c r="B64" s="4">
        <v>334</v>
      </c>
      <c r="C64" s="5" t="s">
        <v>41</v>
      </c>
      <c r="D64" s="4" t="s">
        <v>40</v>
      </c>
      <c r="E64" s="5" t="s">
        <v>9</v>
      </c>
      <c r="F64" s="5" t="s">
        <v>10</v>
      </c>
      <c r="G64" s="5" t="s">
        <v>11</v>
      </c>
      <c r="H64" s="4" t="s">
        <v>13</v>
      </c>
      <c r="I64" s="74" t="s">
        <v>203</v>
      </c>
      <c r="J64" s="74" t="s">
        <v>203</v>
      </c>
      <c r="K64" s="74" t="s">
        <v>179</v>
      </c>
      <c r="L64" s="74"/>
      <c r="M64" s="3" t="s">
        <v>42</v>
      </c>
      <c r="N64" s="12"/>
    </row>
    <row r="65" spans="1:14" s="6" customFormat="1" ht="15.75" customHeight="1">
      <c r="A65" s="12"/>
      <c r="B65" s="4">
        <v>335</v>
      </c>
      <c r="C65" s="5" t="s">
        <v>43</v>
      </c>
      <c r="D65" s="4">
        <v>1984</v>
      </c>
      <c r="E65" s="5" t="s">
        <v>9</v>
      </c>
      <c r="F65" s="5" t="s">
        <v>10</v>
      </c>
      <c r="G65" s="5" t="s">
        <v>11</v>
      </c>
      <c r="H65" s="4" t="s">
        <v>13</v>
      </c>
      <c r="I65" s="74" t="s">
        <v>203</v>
      </c>
      <c r="J65" s="74" t="s">
        <v>203</v>
      </c>
      <c r="K65" s="74" t="s">
        <v>179</v>
      </c>
      <c r="L65" s="74"/>
      <c r="M65" s="3" t="s">
        <v>26</v>
      </c>
      <c r="N65" s="12"/>
    </row>
    <row r="66" spans="2:14" s="6" customFormat="1" ht="15.75" customHeight="1">
      <c r="B66" s="24"/>
      <c r="C66" s="25"/>
      <c r="D66" s="24"/>
      <c r="E66" s="25"/>
      <c r="F66" s="25"/>
      <c r="G66" s="25"/>
      <c r="H66" s="24"/>
      <c r="I66" s="73"/>
      <c r="J66" s="73"/>
      <c r="K66" s="73"/>
      <c r="L66" s="73"/>
      <c r="M66" s="9"/>
      <c r="N66" s="32"/>
    </row>
    <row r="67" spans="3:8" ht="12.75">
      <c r="C67" s="28" t="s">
        <v>48</v>
      </c>
      <c r="G67" s="37" t="s">
        <v>224</v>
      </c>
      <c r="H67" s="21"/>
    </row>
    <row r="68" spans="3:8" ht="12.75">
      <c r="C68" s="87" t="s">
        <v>49</v>
      </c>
      <c r="D68" s="86"/>
      <c r="G68" s="26"/>
      <c r="H68" s="21"/>
    </row>
    <row r="69" spans="3:8" ht="12.75">
      <c r="C69" s="28" t="s">
        <v>50</v>
      </c>
      <c r="G69" s="37" t="s">
        <v>225</v>
      </c>
      <c r="H69" s="21"/>
    </row>
    <row r="70" spans="3:4" ht="12.75">
      <c r="C70" s="87" t="s">
        <v>49</v>
      </c>
      <c r="D70" s="87"/>
    </row>
    <row r="71" spans="1:14" ht="24" customHeight="1">
      <c r="A71" s="105" t="s">
        <v>228</v>
      </c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</row>
    <row r="72" spans="2:14" s="13" customFormat="1" ht="20.25" customHeight="1">
      <c r="B72" s="108" t="s">
        <v>175</v>
      </c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</row>
    <row r="73" spans="1:14" s="13" customFormat="1" ht="20.25">
      <c r="A73" s="39" t="s">
        <v>155</v>
      </c>
      <c r="C73" s="16"/>
      <c r="D73" s="15"/>
      <c r="F73" s="16"/>
      <c r="G73" s="16"/>
      <c r="H73" s="18"/>
      <c r="I73" s="18"/>
      <c r="J73" s="18"/>
      <c r="K73" s="18"/>
      <c r="L73" s="18"/>
      <c r="M73" s="17"/>
      <c r="N73" s="15"/>
    </row>
    <row r="75" spans="1:14" ht="20.25" customHeight="1">
      <c r="A75" s="107" t="s">
        <v>126</v>
      </c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</row>
    <row r="76" spans="2:9" ht="13.5" thickBot="1">
      <c r="B76" s="21"/>
      <c r="C76" s="26"/>
      <c r="D76" s="27"/>
      <c r="E76" s="26"/>
      <c r="F76" s="28"/>
      <c r="G76" s="29"/>
      <c r="H76" s="20"/>
      <c r="I76" s="29"/>
    </row>
    <row r="77" spans="2:9" ht="20.25">
      <c r="B77" s="45"/>
      <c r="C77" s="15"/>
      <c r="E77" s="46" t="s">
        <v>122</v>
      </c>
      <c r="F77" s="99" t="s">
        <v>5</v>
      </c>
      <c r="G77" s="99"/>
      <c r="H77" s="100" t="s">
        <v>121</v>
      </c>
      <c r="I77" s="101"/>
    </row>
    <row r="78" spans="2:9" ht="18.75">
      <c r="B78" s="21"/>
      <c r="C78" s="26"/>
      <c r="E78" s="47">
        <v>1</v>
      </c>
      <c r="F78" s="96" t="s">
        <v>146</v>
      </c>
      <c r="G78" s="96"/>
      <c r="H78" s="97">
        <v>54</v>
      </c>
      <c r="I78" s="98"/>
    </row>
    <row r="79" spans="2:9" ht="18.75">
      <c r="B79" s="21"/>
      <c r="C79" s="26"/>
      <c r="E79" s="47">
        <v>2</v>
      </c>
      <c r="F79" s="96" t="s">
        <v>217</v>
      </c>
      <c r="G79" s="96"/>
      <c r="H79" s="97">
        <v>32</v>
      </c>
      <c r="I79" s="98"/>
    </row>
    <row r="80" spans="2:9" ht="18.75">
      <c r="B80" s="21"/>
      <c r="C80" s="26"/>
      <c r="E80" s="47">
        <v>3</v>
      </c>
      <c r="F80" s="96" t="s">
        <v>144</v>
      </c>
      <c r="G80" s="96"/>
      <c r="H80" s="97">
        <v>31</v>
      </c>
      <c r="I80" s="98"/>
    </row>
    <row r="81" spans="2:9" ht="18.75">
      <c r="B81" s="21"/>
      <c r="C81" s="26"/>
      <c r="E81" s="47">
        <v>4</v>
      </c>
      <c r="F81" s="96" t="s">
        <v>140</v>
      </c>
      <c r="G81" s="96"/>
      <c r="H81" s="97">
        <v>30</v>
      </c>
      <c r="I81" s="98"/>
    </row>
    <row r="82" spans="2:9" ht="18.75">
      <c r="B82" s="21"/>
      <c r="C82" s="26"/>
      <c r="E82" s="47">
        <v>5</v>
      </c>
      <c r="F82" s="96" t="s">
        <v>212</v>
      </c>
      <c r="G82" s="96"/>
      <c r="H82" s="97">
        <v>28</v>
      </c>
      <c r="I82" s="98"/>
    </row>
    <row r="83" spans="2:9" ht="18.75">
      <c r="B83" s="21"/>
      <c r="C83" s="26"/>
      <c r="E83" s="47">
        <v>6</v>
      </c>
      <c r="F83" s="96" t="s">
        <v>123</v>
      </c>
      <c r="G83" s="96"/>
      <c r="H83" s="97">
        <v>26</v>
      </c>
      <c r="I83" s="98"/>
    </row>
    <row r="84" spans="2:9" ht="18.75">
      <c r="B84" s="21"/>
      <c r="C84" s="26"/>
      <c r="E84" s="47">
        <v>7</v>
      </c>
      <c r="F84" s="96" t="s">
        <v>141</v>
      </c>
      <c r="G84" s="96"/>
      <c r="H84" s="97">
        <v>24</v>
      </c>
      <c r="I84" s="98"/>
    </row>
    <row r="85" spans="2:9" ht="18.75">
      <c r="B85" s="21"/>
      <c r="C85" s="26"/>
      <c r="E85" s="47">
        <v>8</v>
      </c>
      <c r="F85" s="96" t="s">
        <v>213</v>
      </c>
      <c r="G85" s="96"/>
      <c r="H85" s="97">
        <v>20</v>
      </c>
      <c r="I85" s="98"/>
    </row>
    <row r="86" spans="2:9" ht="18.75">
      <c r="B86" s="21"/>
      <c r="C86" s="26"/>
      <c r="E86" s="47">
        <v>9</v>
      </c>
      <c r="F86" s="96" t="s">
        <v>214</v>
      </c>
      <c r="G86" s="96"/>
      <c r="H86" s="97">
        <v>17</v>
      </c>
      <c r="I86" s="98"/>
    </row>
    <row r="87" spans="2:9" ht="18.75">
      <c r="B87" s="21"/>
      <c r="C87" s="26"/>
      <c r="E87" s="47">
        <v>9</v>
      </c>
      <c r="F87" s="96" t="s">
        <v>215</v>
      </c>
      <c r="G87" s="96"/>
      <c r="H87" s="97">
        <v>17</v>
      </c>
      <c r="I87" s="98"/>
    </row>
    <row r="88" spans="2:9" ht="18.75">
      <c r="B88" s="21"/>
      <c r="C88" s="26"/>
      <c r="E88" s="47">
        <v>11</v>
      </c>
      <c r="F88" s="96" t="s">
        <v>145</v>
      </c>
      <c r="G88" s="96"/>
      <c r="H88" s="97">
        <v>13</v>
      </c>
      <c r="I88" s="98"/>
    </row>
    <row r="89" spans="2:9" ht="18.75">
      <c r="B89" s="21"/>
      <c r="C89" s="26"/>
      <c r="E89" s="47">
        <v>12</v>
      </c>
      <c r="F89" s="96" t="s">
        <v>143</v>
      </c>
      <c r="G89" s="96"/>
      <c r="H89" s="97">
        <v>12</v>
      </c>
      <c r="I89" s="98"/>
    </row>
    <row r="90" spans="2:9" ht="18.75">
      <c r="B90" s="21"/>
      <c r="C90" s="26"/>
      <c r="E90" s="47">
        <v>13</v>
      </c>
      <c r="F90" s="96" t="s">
        <v>216</v>
      </c>
      <c r="G90" s="96"/>
      <c r="H90" s="97">
        <v>10</v>
      </c>
      <c r="I90" s="98"/>
    </row>
    <row r="91" spans="2:9" ht="18.75">
      <c r="B91" s="21"/>
      <c r="C91" s="26"/>
      <c r="E91" s="47">
        <v>14</v>
      </c>
      <c r="F91" s="96" t="s">
        <v>128</v>
      </c>
      <c r="G91" s="96"/>
      <c r="H91" s="97">
        <v>3</v>
      </c>
      <c r="I91" s="98"/>
    </row>
    <row r="92" spans="2:9" ht="18.75">
      <c r="B92" s="21"/>
      <c r="C92" s="26"/>
      <c r="E92" s="47">
        <v>15</v>
      </c>
      <c r="F92" s="96" t="s">
        <v>135</v>
      </c>
      <c r="G92" s="96"/>
      <c r="H92" s="97">
        <v>2</v>
      </c>
      <c r="I92" s="98"/>
    </row>
    <row r="93" spans="2:9" ht="18.75">
      <c r="B93" s="21"/>
      <c r="C93" s="26"/>
      <c r="E93" s="47">
        <v>16</v>
      </c>
      <c r="F93" s="96" t="s">
        <v>79</v>
      </c>
      <c r="G93" s="96"/>
      <c r="H93" s="97">
        <v>1</v>
      </c>
      <c r="I93" s="98"/>
    </row>
    <row r="94" spans="2:9" ht="19.5" thickBot="1">
      <c r="B94" s="21"/>
      <c r="C94" s="26"/>
      <c r="E94" s="48">
        <v>16</v>
      </c>
      <c r="F94" s="102" t="s">
        <v>142</v>
      </c>
      <c r="G94" s="102"/>
      <c r="H94" s="103">
        <v>1</v>
      </c>
      <c r="I94" s="104"/>
    </row>
    <row r="95" spans="2:9" ht="12.75">
      <c r="B95" s="21"/>
      <c r="C95" s="26"/>
      <c r="D95" s="27"/>
      <c r="E95" s="6"/>
      <c r="F95" s="28"/>
      <c r="G95" s="20"/>
      <c r="H95" s="6"/>
      <c r="I95" s="6"/>
    </row>
    <row r="96" spans="3:14" s="40" customFormat="1" ht="15.75">
      <c r="C96" s="41"/>
      <c r="D96" s="42"/>
      <c r="E96" s="11"/>
      <c r="G96" s="44"/>
      <c r="H96" s="11"/>
      <c r="I96" s="11"/>
      <c r="J96" s="41"/>
      <c r="K96" s="41"/>
      <c r="L96" s="41"/>
      <c r="M96" s="43"/>
      <c r="N96" s="88"/>
    </row>
    <row r="97" spans="3:14" s="40" customFormat="1" ht="15.75">
      <c r="C97" s="42"/>
      <c r="D97" s="38" t="s">
        <v>48</v>
      </c>
      <c r="E97" s="42"/>
      <c r="F97" s="42"/>
      <c r="G97" s="42"/>
      <c r="H97" s="11"/>
      <c r="I97" s="11"/>
      <c r="J97" s="50" t="s">
        <v>87</v>
      </c>
      <c r="K97" s="41"/>
      <c r="L97" s="41"/>
      <c r="M97" s="43"/>
      <c r="N97" s="88"/>
    </row>
    <row r="98" spans="3:14" s="40" customFormat="1" ht="15.75">
      <c r="C98" s="42"/>
      <c r="D98" s="68" t="s">
        <v>49</v>
      </c>
      <c r="E98" s="42"/>
      <c r="F98" s="42"/>
      <c r="G98" s="42"/>
      <c r="H98" s="11"/>
      <c r="I98" s="11"/>
      <c r="J98" s="41"/>
      <c r="K98" s="41"/>
      <c r="L98" s="41"/>
      <c r="M98" s="43"/>
      <c r="N98" s="88"/>
    </row>
    <row r="99" spans="3:14" s="40" customFormat="1" ht="15.75">
      <c r="C99" s="42"/>
      <c r="D99" s="38" t="s">
        <v>50</v>
      </c>
      <c r="E99" s="42"/>
      <c r="F99" s="42"/>
      <c r="G99" s="42"/>
      <c r="H99" s="44"/>
      <c r="I99" s="11"/>
      <c r="J99" s="50" t="s">
        <v>88</v>
      </c>
      <c r="K99" s="41"/>
      <c r="L99" s="41"/>
      <c r="M99" s="43"/>
      <c r="N99" s="88"/>
    </row>
    <row r="100" spans="3:14" s="40" customFormat="1" ht="15.75">
      <c r="C100" s="42"/>
      <c r="D100" s="68" t="s">
        <v>49</v>
      </c>
      <c r="E100" s="42"/>
      <c r="F100" s="42"/>
      <c r="G100" s="42"/>
      <c r="H100" s="44"/>
      <c r="I100" s="11"/>
      <c r="J100" s="42"/>
      <c r="K100" s="41"/>
      <c r="L100" s="41"/>
      <c r="M100" s="43"/>
      <c r="N100" s="88"/>
    </row>
  </sheetData>
  <mergeCells count="42">
    <mergeCell ref="A1:N1"/>
    <mergeCell ref="A71:N71"/>
    <mergeCell ref="A75:N75"/>
    <mergeCell ref="B72:N72"/>
    <mergeCell ref="A2:N2"/>
    <mergeCell ref="A5:N5"/>
    <mergeCell ref="H88:I88"/>
    <mergeCell ref="F94:G94"/>
    <mergeCell ref="F88:G88"/>
    <mergeCell ref="F92:G92"/>
    <mergeCell ref="F93:G93"/>
    <mergeCell ref="H93:I93"/>
    <mergeCell ref="H94:I94"/>
    <mergeCell ref="H90:I90"/>
    <mergeCell ref="H91:I91"/>
    <mergeCell ref="H92:I92"/>
    <mergeCell ref="H77:I77"/>
    <mergeCell ref="H78:I78"/>
    <mergeCell ref="H79:I79"/>
    <mergeCell ref="H81:I81"/>
    <mergeCell ref="H82:I82"/>
    <mergeCell ref="H83:I83"/>
    <mergeCell ref="H84:I84"/>
    <mergeCell ref="H89:I89"/>
    <mergeCell ref="H86:I86"/>
    <mergeCell ref="H87:I87"/>
    <mergeCell ref="F77:G77"/>
    <mergeCell ref="F78:G78"/>
    <mergeCell ref="F79:G79"/>
    <mergeCell ref="H80:I80"/>
    <mergeCell ref="F80:G80"/>
    <mergeCell ref="H85:I85"/>
    <mergeCell ref="F89:G89"/>
    <mergeCell ref="F90:G90"/>
    <mergeCell ref="F91:G91"/>
    <mergeCell ref="F81:G81"/>
    <mergeCell ref="F82:G82"/>
    <mergeCell ref="F83:G83"/>
    <mergeCell ref="F84:G84"/>
    <mergeCell ref="F85:G85"/>
    <mergeCell ref="F86:G86"/>
    <mergeCell ref="F87:G87"/>
  </mergeCells>
  <printOptions horizontalCentered="1"/>
  <pageMargins left="0.3937007874015748" right="0.3937007874015748" top="0.5905511811023623" bottom="0.3937007874015748" header="0.5118110236220472" footer="0.5118110236220472"/>
  <pageSetup fitToHeight="3" horizontalDpi="600" verticalDpi="600" orientation="landscape" paperSize="9" scale="90" r:id="rId1"/>
  <rowBreaks count="2" manualBreakCount="2">
    <brk id="34" max="255" man="1"/>
    <brk id="7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view="pageBreakPreview" zoomScaleSheetLayoutView="100" workbookViewId="0" topLeftCell="A1">
      <selection activeCell="A2" sqref="A2"/>
    </sheetView>
  </sheetViews>
  <sheetFormatPr defaultColWidth="9.00390625" defaultRowHeight="12.75"/>
  <cols>
    <col min="1" max="5" width="9.125" style="21" customWidth="1"/>
    <col min="6" max="7" width="13.875" style="21" customWidth="1"/>
    <col min="8" max="14" width="9.125" style="21" customWidth="1"/>
    <col min="15" max="15" width="11.125" style="21" customWidth="1"/>
    <col min="16" max="16384" width="9.125" style="21" customWidth="1"/>
  </cols>
  <sheetData>
    <row r="1" spans="1:8" s="45" customFormat="1" ht="20.25">
      <c r="A1" s="119" t="s">
        <v>226</v>
      </c>
      <c r="B1" s="119"/>
      <c r="C1" s="119"/>
      <c r="D1" s="119"/>
      <c r="E1" s="119"/>
      <c r="F1" s="119"/>
      <c r="G1" s="119"/>
      <c r="H1" s="119"/>
    </row>
    <row r="3" spans="1:8" s="55" customFormat="1" ht="15.75">
      <c r="A3" s="39" t="s">
        <v>155</v>
      </c>
      <c r="B3" s="53"/>
      <c r="C3" s="54"/>
      <c r="D3" s="53"/>
      <c r="E3" s="53"/>
      <c r="F3" s="53"/>
      <c r="G3" s="52"/>
      <c r="H3" s="52"/>
    </row>
    <row r="4" spans="1:8" s="55" customFormat="1" ht="15.75">
      <c r="A4" s="39" t="s">
        <v>86</v>
      </c>
      <c r="B4" s="53"/>
      <c r="C4" s="53"/>
      <c r="D4" s="53"/>
      <c r="E4" s="53"/>
      <c r="F4" s="53"/>
      <c r="G4" s="39"/>
      <c r="H4" s="52" t="s">
        <v>173</v>
      </c>
    </row>
    <row r="5" spans="1:8" ht="18.75">
      <c r="A5" s="112"/>
      <c r="B5" s="112"/>
      <c r="C5" s="112"/>
      <c r="D5" s="112"/>
      <c r="E5" s="112"/>
      <c r="F5" s="112"/>
      <c r="G5" s="112"/>
      <c r="H5" s="112"/>
    </row>
    <row r="6" spans="1:17" ht="20.25">
      <c r="A6" s="119" t="s">
        <v>129</v>
      </c>
      <c r="B6" s="119"/>
      <c r="C6" s="119"/>
      <c r="D6" s="119"/>
      <c r="E6" s="119"/>
      <c r="F6" s="119"/>
      <c r="G6" s="119"/>
      <c r="H6" s="119"/>
      <c r="J6" s="20"/>
      <c r="K6" s="20"/>
      <c r="L6" s="20"/>
      <c r="M6" s="20"/>
      <c r="N6" s="20"/>
      <c r="O6" s="20"/>
      <c r="P6" s="20"/>
      <c r="Q6" s="20"/>
    </row>
    <row r="7" spans="1:17" ht="21" thickBot="1">
      <c r="A7" s="6"/>
      <c r="B7" s="6"/>
      <c r="C7" s="51"/>
      <c r="D7" s="51"/>
      <c r="E7" s="51"/>
      <c r="F7" s="51"/>
      <c r="G7" s="51"/>
      <c r="H7" s="56"/>
      <c r="J7" s="57"/>
      <c r="K7" s="56"/>
      <c r="L7" s="57"/>
      <c r="M7" s="56"/>
      <c r="N7" s="56"/>
      <c r="O7" s="56"/>
      <c r="P7" s="58"/>
      <c r="Q7" s="56"/>
    </row>
    <row r="8" spans="1:16" ht="24" customHeight="1">
      <c r="A8" s="6"/>
      <c r="B8" s="122"/>
      <c r="C8" s="123"/>
      <c r="D8" s="123"/>
      <c r="E8" s="124"/>
      <c r="F8" s="94" t="s">
        <v>206</v>
      </c>
      <c r="G8" s="95" t="s">
        <v>207</v>
      </c>
      <c r="I8" s="57"/>
      <c r="J8" s="56"/>
      <c r="K8" s="57"/>
      <c r="L8" s="56"/>
      <c r="M8" s="56"/>
      <c r="N8" s="56"/>
      <c r="O8" s="58"/>
      <c r="P8" s="56"/>
    </row>
    <row r="9" spans="1:16" ht="23.25" customHeight="1">
      <c r="A9" s="26"/>
      <c r="B9" s="125" t="s">
        <v>133</v>
      </c>
      <c r="C9" s="126"/>
      <c r="D9" s="126"/>
      <c r="E9" s="127"/>
      <c r="F9" s="89">
        <v>12</v>
      </c>
      <c r="G9" s="90">
        <v>11</v>
      </c>
      <c r="I9" s="57"/>
      <c r="J9" s="56"/>
      <c r="K9" s="57"/>
      <c r="L9" s="56"/>
      <c r="M9" s="56"/>
      <c r="N9" s="56"/>
      <c r="O9" s="58"/>
      <c r="P9" s="56"/>
    </row>
    <row r="10" spans="1:16" ht="24" customHeight="1">
      <c r="A10" s="2"/>
      <c r="B10" s="116" t="s">
        <v>108</v>
      </c>
      <c r="C10" s="117"/>
      <c r="D10" s="117"/>
      <c r="E10" s="118"/>
      <c r="F10" s="85">
        <v>38</v>
      </c>
      <c r="G10" s="91">
        <v>31</v>
      </c>
      <c r="I10" s="57"/>
      <c r="J10" s="56"/>
      <c r="K10" s="57"/>
      <c r="L10" s="56"/>
      <c r="M10" s="56"/>
      <c r="N10" s="56"/>
      <c r="O10" s="58"/>
      <c r="P10" s="56"/>
    </row>
    <row r="11" spans="1:16" ht="24" customHeight="1" thickBot="1">
      <c r="A11" s="8"/>
      <c r="B11" s="128" t="s">
        <v>130</v>
      </c>
      <c r="C11" s="129"/>
      <c r="D11" s="129"/>
      <c r="E11" s="130"/>
      <c r="F11" s="92">
        <f>SUM(F9:F10)</f>
        <v>50</v>
      </c>
      <c r="G11" s="93">
        <f>SUM(G9:G10)</f>
        <v>42</v>
      </c>
      <c r="I11" s="57"/>
      <c r="J11" s="56"/>
      <c r="K11" s="57"/>
      <c r="L11" s="56"/>
      <c r="M11" s="56"/>
      <c r="N11" s="56"/>
      <c r="O11" s="58"/>
      <c r="P11" s="56"/>
    </row>
    <row r="12" spans="1:17" ht="23.25">
      <c r="A12" s="6"/>
      <c r="B12" s="10"/>
      <c r="C12" s="10"/>
      <c r="D12" s="10"/>
      <c r="E12" s="10"/>
      <c r="F12" s="30"/>
      <c r="G12" s="59"/>
      <c r="H12" s="56"/>
      <c r="J12" s="57"/>
      <c r="K12" s="56"/>
      <c r="L12" s="57"/>
      <c r="M12" s="56"/>
      <c r="N12" s="56"/>
      <c r="O12" s="56"/>
      <c r="P12" s="58"/>
      <c r="Q12" s="56"/>
    </row>
    <row r="13" spans="1:17" ht="21" thickBot="1">
      <c r="A13" s="6"/>
      <c r="B13" s="10"/>
      <c r="C13" s="10"/>
      <c r="D13" s="10"/>
      <c r="E13" s="10"/>
      <c r="F13" s="30"/>
      <c r="G13" s="34"/>
      <c r="H13" s="56"/>
      <c r="J13" s="57"/>
      <c r="K13" s="56"/>
      <c r="L13" s="57"/>
      <c r="M13" s="56"/>
      <c r="N13" s="56"/>
      <c r="O13" s="56"/>
      <c r="P13" s="58"/>
      <c r="Q13" s="56"/>
    </row>
    <row r="14" spans="1:17" ht="21" thickBot="1">
      <c r="A14" s="6"/>
      <c r="B14" s="10"/>
      <c r="C14" s="113" t="s">
        <v>5</v>
      </c>
      <c r="D14" s="114"/>
      <c r="E14" s="115"/>
      <c r="F14" s="60" t="s">
        <v>131</v>
      </c>
      <c r="G14" s="34"/>
      <c r="H14" s="56"/>
      <c r="J14" s="57"/>
      <c r="K14" s="56"/>
      <c r="L14" s="57"/>
      <c r="M14" s="56"/>
      <c r="N14" s="56"/>
      <c r="O14" s="56"/>
      <c r="P14" s="58"/>
      <c r="Q14" s="56"/>
    </row>
    <row r="15" spans="1:17" ht="20.25">
      <c r="A15" s="6"/>
      <c r="B15" s="10"/>
      <c r="C15" s="120" t="s">
        <v>46</v>
      </c>
      <c r="D15" s="121"/>
      <c r="E15" s="121"/>
      <c r="F15" s="69">
        <f>COUNTIF('29-итог'!G:G,C15)</f>
        <v>1</v>
      </c>
      <c r="G15" s="34"/>
      <c r="H15" s="20"/>
      <c r="J15" s="57"/>
      <c r="K15" s="56"/>
      <c r="L15" s="57"/>
      <c r="M15" s="56"/>
      <c r="N15" s="56"/>
      <c r="O15" s="56"/>
      <c r="P15" s="58"/>
      <c r="Q15" s="56"/>
    </row>
    <row r="16" spans="1:17" ht="20.25">
      <c r="A16" s="6"/>
      <c r="B16" s="10"/>
      <c r="C16" s="110" t="s">
        <v>97</v>
      </c>
      <c r="D16" s="111"/>
      <c r="E16" s="111"/>
      <c r="F16" s="70">
        <f>COUNTIF('29-итог'!G:G,C16)</f>
        <v>2</v>
      </c>
      <c r="G16" s="34"/>
      <c r="H16" s="20"/>
      <c r="J16" s="57"/>
      <c r="K16" s="56"/>
      <c r="L16" s="57"/>
      <c r="M16" s="56"/>
      <c r="N16" s="56"/>
      <c r="O16" s="56"/>
      <c r="P16" s="58"/>
      <c r="Q16" s="56"/>
    </row>
    <row r="17" spans="1:17" ht="20.25">
      <c r="A17" s="6"/>
      <c r="B17" s="10"/>
      <c r="C17" s="110" t="s">
        <v>79</v>
      </c>
      <c r="D17" s="111"/>
      <c r="E17" s="111"/>
      <c r="F17" s="70">
        <f>COUNTIF('29-итог'!G:G,C17)</f>
        <v>1</v>
      </c>
      <c r="G17" s="34"/>
      <c r="H17" s="20"/>
      <c r="J17" s="57"/>
      <c r="K17" s="56"/>
      <c r="L17" s="57"/>
      <c r="M17" s="56"/>
      <c r="N17" s="56"/>
      <c r="O17" s="56"/>
      <c r="P17" s="61"/>
      <c r="Q17" s="56"/>
    </row>
    <row r="18" spans="1:17" ht="20.25">
      <c r="A18" s="6"/>
      <c r="B18" s="10"/>
      <c r="C18" s="110" t="s">
        <v>151</v>
      </c>
      <c r="D18" s="111"/>
      <c r="E18" s="111"/>
      <c r="F18" s="70">
        <f>COUNTIF('29-итог'!G:G,C18)</f>
        <v>1</v>
      </c>
      <c r="G18" s="34"/>
      <c r="H18" s="20"/>
      <c r="J18" s="57"/>
      <c r="K18" s="56"/>
      <c r="L18" s="57"/>
      <c r="M18" s="56"/>
      <c r="N18" s="56"/>
      <c r="O18" s="56"/>
      <c r="P18" s="61"/>
      <c r="Q18" s="56"/>
    </row>
    <row r="19" spans="1:17" ht="20.25">
      <c r="A19" s="6"/>
      <c r="B19" s="10"/>
      <c r="C19" s="110" t="s">
        <v>11</v>
      </c>
      <c r="D19" s="111"/>
      <c r="E19" s="111"/>
      <c r="F19" s="70">
        <v>8</v>
      </c>
      <c r="G19" s="34"/>
      <c r="H19" s="20"/>
      <c r="J19" s="57"/>
      <c r="K19" s="56"/>
      <c r="L19" s="57"/>
      <c r="M19" s="56"/>
      <c r="N19" s="56"/>
      <c r="O19" s="56"/>
      <c r="P19" s="58"/>
      <c r="Q19" s="56"/>
    </row>
    <row r="20" spans="1:17" ht="20.25">
      <c r="A20" s="6"/>
      <c r="B20" s="10"/>
      <c r="C20" s="110" t="s">
        <v>138</v>
      </c>
      <c r="D20" s="111"/>
      <c r="E20" s="111"/>
      <c r="F20" s="70">
        <f>COUNTIF('29-итог'!G:G,C20)</f>
        <v>1</v>
      </c>
      <c r="G20" s="34"/>
      <c r="H20" s="20"/>
      <c r="J20" s="57"/>
      <c r="K20" s="56"/>
      <c r="L20" s="57"/>
      <c r="M20" s="56"/>
      <c r="N20" s="56"/>
      <c r="O20" s="56"/>
      <c r="P20" s="61"/>
      <c r="Q20" s="56"/>
    </row>
    <row r="21" spans="1:17" ht="20.25">
      <c r="A21" s="6"/>
      <c r="B21" s="10"/>
      <c r="C21" s="110" t="s">
        <v>113</v>
      </c>
      <c r="D21" s="111"/>
      <c r="E21" s="111"/>
      <c r="F21" s="70">
        <f>COUNTIF('29-итог'!G:G,C21)</f>
        <v>1</v>
      </c>
      <c r="G21" s="34"/>
      <c r="H21" s="20"/>
      <c r="J21" s="24"/>
      <c r="K21" s="62"/>
      <c r="L21" s="24"/>
      <c r="M21" s="56"/>
      <c r="N21" s="62"/>
      <c r="O21" s="62"/>
      <c r="P21" s="63"/>
      <c r="Q21" s="56"/>
    </row>
    <row r="22" spans="1:17" ht="20.25">
      <c r="A22" s="6"/>
      <c r="B22" s="10"/>
      <c r="C22" s="116" t="s">
        <v>128</v>
      </c>
      <c r="D22" s="117"/>
      <c r="E22" s="118"/>
      <c r="F22" s="70">
        <f>COUNTIF('29-итог'!G:G,C22)</f>
        <v>2</v>
      </c>
      <c r="G22" s="34"/>
      <c r="H22" s="20"/>
      <c r="J22" s="24"/>
      <c r="K22" s="62"/>
      <c r="L22" s="24"/>
      <c r="M22" s="56"/>
      <c r="N22" s="62"/>
      <c r="O22" s="62"/>
      <c r="P22" s="63"/>
      <c r="Q22" s="56"/>
    </row>
    <row r="23" spans="1:17" ht="20.25">
      <c r="A23" s="6"/>
      <c r="B23" s="10"/>
      <c r="C23" s="110" t="s">
        <v>21</v>
      </c>
      <c r="D23" s="111"/>
      <c r="E23" s="111"/>
      <c r="F23" s="70">
        <f>COUNTIF('29-итог'!G:G,C23)</f>
        <v>3</v>
      </c>
      <c r="G23" s="34"/>
      <c r="H23" s="20"/>
      <c r="J23" s="57"/>
      <c r="K23" s="56"/>
      <c r="L23" s="57"/>
      <c r="M23" s="56"/>
      <c r="N23" s="56"/>
      <c r="O23" s="56"/>
      <c r="P23" s="58"/>
      <c r="Q23" s="56"/>
    </row>
    <row r="24" spans="1:17" ht="20.25">
      <c r="A24" s="6"/>
      <c r="B24" s="10"/>
      <c r="C24" s="110" t="s">
        <v>92</v>
      </c>
      <c r="D24" s="111"/>
      <c r="E24" s="111"/>
      <c r="F24" s="70">
        <f>COUNTIF('29-итог'!G:G,C24)</f>
        <v>3</v>
      </c>
      <c r="G24" s="34"/>
      <c r="H24" s="20"/>
      <c r="J24" s="57"/>
      <c r="K24" s="56"/>
      <c r="L24" s="57"/>
      <c r="M24" s="56"/>
      <c r="N24" s="56"/>
      <c r="O24" s="56"/>
      <c r="P24" s="58"/>
      <c r="Q24" s="56"/>
    </row>
    <row r="25" spans="1:17" ht="20.25">
      <c r="A25" s="6"/>
      <c r="B25" s="10"/>
      <c r="C25" s="110" t="s">
        <v>24</v>
      </c>
      <c r="D25" s="111"/>
      <c r="E25" s="111"/>
      <c r="F25" s="70">
        <f>COUNTIF('29-итог'!G:G,C25)</f>
        <v>2</v>
      </c>
      <c r="G25" s="34"/>
      <c r="H25" s="20"/>
      <c r="J25" s="57"/>
      <c r="K25" s="56"/>
      <c r="L25" s="57"/>
      <c r="M25" s="56"/>
      <c r="N25" s="56"/>
      <c r="O25" s="56"/>
      <c r="P25" s="58"/>
      <c r="Q25" s="56"/>
    </row>
    <row r="26" spans="1:17" ht="20.25">
      <c r="A26" s="6"/>
      <c r="B26" s="10"/>
      <c r="C26" s="110" t="s">
        <v>106</v>
      </c>
      <c r="D26" s="111"/>
      <c r="E26" s="111"/>
      <c r="F26" s="70">
        <f>COUNTIF('29-итог'!G:G,C26)</f>
        <v>1</v>
      </c>
      <c r="G26" s="34"/>
      <c r="H26" s="20"/>
      <c r="J26" s="57"/>
      <c r="K26" s="56"/>
      <c r="L26" s="57"/>
      <c r="M26" s="56"/>
      <c r="N26" s="56"/>
      <c r="O26" s="56"/>
      <c r="P26" s="58"/>
      <c r="Q26" s="56"/>
    </row>
    <row r="27" spans="1:17" ht="20.25">
      <c r="A27" s="6"/>
      <c r="B27" s="10"/>
      <c r="C27" s="110" t="s">
        <v>85</v>
      </c>
      <c r="D27" s="111"/>
      <c r="E27" s="111"/>
      <c r="F27" s="70">
        <v>2</v>
      </c>
      <c r="G27" s="34"/>
      <c r="H27" s="20"/>
      <c r="J27" s="57"/>
      <c r="K27" s="56"/>
      <c r="L27" s="57"/>
      <c r="M27" s="56"/>
      <c r="N27" s="56"/>
      <c r="O27" s="56"/>
      <c r="P27" s="58"/>
      <c r="Q27" s="56"/>
    </row>
    <row r="28" spans="1:17" ht="20.25">
      <c r="A28" s="6"/>
      <c r="B28" s="10"/>
      <c r="C28" s="110" t="s">
        <v>31</v>
      </c>
      <c r="D28" s="111"/>
      <c r="E28" s="111"/>
      <c r="F28" s="70">
        <f>COUNTIF('29-итог'!G:G,C28)</f>
        <v>1</v>
      </c>
      <c r="G28" s="34"/>
      <c r="H28" s="20"/>
      <c r="J28" s="57"/>
      <c r="K28" s="56"/>
      <c r="L28" s="57"/>
      <c r="M28" s="56"/>
      <c r="N28" s="56"/>
      <c r="O28" s="56"/>
      <c r="P28" s="58"/>
      <c r="Q28" s="56"/>
    </row>
    <row r="29" spans="1:17" ht="20.25">
      <c r="A29" s="6"/>
      <c r="B29" s="10"/>
      <c r="C29" s="110" t="s">
        <v>37</v>
      </c>
      <c r="D29" s="111"/>
      <c r="E29" s="111"/>
      <c r="F29" s="70">
        <f>COUNTIF('29-итог'!G:G,C29)</f>
        <v>4</v>
      </c>
      <c r="G29" s="34"/>
      <c r="H29" s="20"/>
      <c r="J29" s="57"/>
      <c r="K29" s="56"/>
      <c r="L29" s="57"/>
      <c r="M29" s="56"/>
      <c r="N29" s="56"/>
      <c r="O29" s="56"/>
      <c r="P29" s="58"/>
      <c r="Q29" s="56"/>
    </row>
    <row r="30" spans="1:17" ht="20.25">
      <c r="A30" s="6"/>
      <c r="B30" s="10"/>
      <c r="C30" s="110" t="s">
        <v>182</v>
      </c>
      <c r="D30" s="111"/>
      <c r="E30" s="111"/>
      <c r="F30" s="70">
        <v>6</v>
      </c>
      <c r="G30" s="34"/>
      <c r="H30" s="20"/>
      <c r="J30" s="57"/>
      <c r="K30" s="56"/>
      <c r="L30" s="57"/>
      <c r="M30" s="56"/>
      <c r="N30" s="56"/>
      <c r="O30" s="56"/>
      <c r="P30" s="58"/>
      <c r="Q30" s="56"/>
    </row>
    <row r="31" spans="1:17" ht="20.25">
      <c r="A31" s="6"/>
      <c r="B31" s="10"/>
      <c r="C31" s="110" t="s">
        <v>123</v>
      </c>
      <c r="D31" s="111"/>
      <c r="E31" s="111"/>
      <c r="F31" s="70">
        <v>6</v>
      </c>
      <c r="G31" s="34"/>
      <c r="H31" s="20"/>
      <c r="J31" s="57"/>
      <c r="K31" s="56"/>
      <c r="L31" s="57"/>
      <c r="M31" s="56"/>
      <c r="N31" s="56"/>
      <c r="O31" s="56"/>
      <c r="P31" s="58"/>
      <c r="Q31" s="56"/>
    </row>
    <row r="32" spans="1:17" ht="21" thickBot="1">
      <c r="A32" s="8"/>
      <c r="B32" s="10"/>
      <c r="C32" s="131" t="s">
        <v>84</v>
      </c>
      <c r="D32" s="132"/>
      <c r="E32" s="132"/>
      <c r="F32" s="71">
        <v>5</v>
      </c>
      <c r="G32" s="34"/>
      <c r="H32" s="20"/>
      <c r="J32" s="57"/>
      <c r="K32" s="56"/>
      <c r="L32" s="57"/>
      <c r="M32" s="56"/>
      <c r="N32" s="56"/>
      <c r="O32" s="56"/>
      <c r="P32" s="58"/>
      <c r="Q32" s="56"/>
    </row>
    <row r="33" spans="1:17" ht="21" thickBot="1">
      <c r="A33" s="6"/>
      <c r="B33" s="10"/>
      <c r="C33" s="113" t="s">
        <v>132</v>
      </c>
      <c r="D33" s="114"/>
      <c r="E33" s="115"/>
      <c r="F33" s="64">
        <f>SUM(F15:F32)</f>
        <v>50</v>
      </c>
      <c r="G33" s="34"/>
      <c r="H33" s="20"/>
      <c r="J33" s="57"/>
      <c r="K33" s="56"/>
      <c r="L33" s="57"/>
      <c r="M33" s="56"/>
      <c r="N33" s="56"/>
      <c r="O33" s="56"/>
      <c r="P33" s="58"/>
      <c r="Q33" s="56"/>
    </row>
    <row r="34" spans="1:17" ht="6" customHeight="1">
      <c r="A34" s="6"/>
      <c r="B34" s="10"/>
      <c r="C34" s="57"/>
      <c r="D34" s="56"/>
      <c r="E34" s="56"/>
      <c r="F34" s="6"/>
      <c r="G34" s="34"/>
      <c r="H34" s="20"/>
      <c r="J34" s="57"/>
      <c r="K34" s="56"/>
      <c r="L34" s="57"/>
      <c r="M34" s="56"/>
      <c r="N34" s="56"/>
      <c r="O34" s="56"/>
      <c r="P34" s="58"/>
      <c r="Q34" s="56"/>
    </row>
    <row r="35" spans="1:17" ht="20.25">
      <c r="A35" s="24"/>
      <c r="B35" s="38" t="s">
        <v>48</v>
      </c>
      <c r="D35" s="41"/>
      <c r="E35" s="65"/>
      <c r="G35" s="34"/>
      <c r="H35" s="50" t="s">
        <v>87</v>
      </c>
      <c r="J35" s="57"/>
      <c r="K35" s="56"/>
      <c r="L35" s="57"/>
      <c r="M35" s="56"/>
      <c r="N35" s="56"/>
      <c r="O35" s="56"/>
      <c r="P35" s="58"/>
      <c r="Q35" s="56"/>
    </row>
    <row r="36" spans="1:17" ht="15.75">
      <c r="A36" s="24"/>
      <c r="B36" s="68" t="s">
        <v>49</v>
      </c>
      <c r="D36" s="67"/>
      <c r="E36" s="65"/>
      <c r="G36" s="6"/>
      <c r="H36" s="38"/>
      <c r="J36" s="57"/>
      <c r="K36" s="56"/>
      <c r="L36" s="57"/>
      <c r="M36" s="56"/>
      <c r="N36" s="56"/>
      <c r="O36" s="56"/>
      <c r="P36" s="58"/>
      <c r="Q36" s="56"/>
    </row>
    <row r="37" spans="1:17" ht="15.75">
      <c r="A37" s="24"/>
      <c r="B37" s="38" t="s">
        <v>50</v>
      </c>
      <c r="D37" s="41"/>
      <c r="E37" s="65"/>
      <c r="G37" s="11"/>
      <c r="H37" s="50" t="s">
        <v>88</v>
      </c>
      <c r="J37" s="57"/>
      <c r="K37" s="56"/>
      <c r="L37" s="57"/>
      <c r="M37" s="56"/>
      <c r="N37" s="56"/>
      <c r="O37" s="56"/>
      <c r="P37" s="58"/>
      <c r="Q37" s="56"/>
    </row>
    <row r="38" spans="1:17" ht="15.75">
      <c r="A38" s="24"/>
      <c r="B38" s="68" t="s">
        <v>174</v>
      </c>
      <c r="D38" s="67"/>
      <c r="E38" s="65"/>
      <c r="G38" s="11"/>
      <c r="H38" s="65"/>
      <c r="J38" s="57"/>
      <c r="K38" s="56"/>
      <c r="L38" s="57"/>
      <c r="M38" s="56"/>
      <c r="N38" s="56"/>
      <c r="O38" s="56"/>
      <c r="P38" s="58"/>
      <c r="Q38" s="56"/>
    </row>
    <row r="39" spans="1:17" ht="15">
      <c r="A39" s="24"/>
      <c r="B39" s="6"/>
      <c r="G39" s="11"/>
      <c r="H39" s="6"/>
      <c r="J39" s="57"/>
      <c r="K39" s="56"/>
      <c r="L39" s="57"/>
      <c r="M39" s="56"/>
      <c r="N39" s="56"/>
      <c r="O39" s="56"/>
      <c r="P39" s="58"/>
      <c r="Q39" s="56"/>
    </row>
    <row r="40" spans="1:17" ht="15.75">
      <c r="A40" s="24"/>
      <c r="B40" s="7"/>
      <c r="G40" s="66"/>
      <c r="H40" s="56"/>
      <c r="J40" s="57"/>
      <c r="K40" s="56"/>
      <c r="L40" s="57"/>
      <c r="M40" s="56"/>
      <c r="N40" s="56"/>
      <c r="O40" s="56"/>
      <c r="P40" s="58"/>
      <c r="Q40" s="56"/>
    </row>
    <row r="41" spans="10:17" ht="12.75">
      <c r="J41" s="24"/>
      <c r="K41" s="62"/>
      <c r="L41" s="24"/>
      <c r="M41" s="56"/>
      <c r="N41" s="62"/>
      <c r="O41" s="56"/>
      <c r="P41" s="63"/>
      <c r="Q41" s="56"/>
    </row>
    <row r="42" spans="10:17" ht="12.75">
      <c r="J42" s="24"/>
      <c r="K42" s="62"/>
      <c r="L42" s="24"/>
      <c r="M42" s="56"/>
      <c r="N42" s="62"/>
      <c r="O42" s="56"/>
      <c r="P42" s="63"/>
      <c r="Q42" s="56"/>
    </row>
    <row r="43" spans="10:17" ht="12.75">
      <c r="J43" s="57"/>
      <c r="K43" s="56"/>
      <c r="L43" s="57"/>
      <c r="M43" s="56"/>
      <c r="N43" s="56"/>
      <c r="O43" s="56"/>
      <c r="P43" s="58"/>
      <c r="Q43" s="56"/>
    </row>
    <row r="44" spans="10:17" ht="12.75">
      <c r="J44" s="24"/>
      <c r="K44" s="62"/>
      <c r="L44" s="24"/>
      <c r="M44" s="56"/>
      <c r="N44" s="62"/>
      <c r="O44" s="62"/>
      <c r="P44" s="63"/>
      <c r="Q44" s="56"/>
    </row>
    <row r="45" spans="10:17" ht="12.75">
      <c r="J45" s="24"/>
      <c r="K45" s="62"/>
      <c r="L45" s="24"/>
      <c r="M45" s="62"/>
      <c r="N45" s="62"/>
      <c r="O45" s="62"/>
      <c r="P45" s="63"/>
      <c r="Q45" s="56"/>
    </row>
  </sheetData>
  <mergeCells count="27">
    <mergeCell ref="C23:E23"/>
    <mergeCell ref="C25:E25"/>
    <mergeCell ref="C32:E32"/>
    <mergeCell ref="C33:E33"/>
    <mergeCell ref="C26:E26"/>
    <mergeCell ref="C28:E28"/>
    <mergeCell ref="C29:E29"/>
    <mergeCell ref="C31:E31"/>
    <mergeCell ref="C30:E30"/>
    <mergeCell ref="C24:E24"/>
    <mergeCell ref="A1:H1"/>
    <mergeCell ref="A6:H6"/>
    <mergeCell ref="C15:E15"/>
    <mergeCell ref="B8:E8"/>
    <mergeCell ref="B9:E9"/>
    <mergeCell ref="B10:E10"/>
    <mergeCell ref="B11:E11"/>
    <mergeCell ref="C27:E27"/>
    <mergeCell ref="A5:H5"/>
    <mergeCell ref="C14:E14"/>
    <mergeCell ref="C16:E16"/>
    <mergeCell ref="C17:E17"/>
    <mergeCell ref="C19:E19"/>
    <mergeCell ref="C18:E18"/>
    <mergeCell ref="C21:E21"/>
    <mergeCell ref="C22:E22"/>
    <mergeCell ref="C20:E20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120" verticalDpi="12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SheetLayoutView="110" workbookViewId="0" topLeftCell="A1">
      <selection activeCell="C11" sqref="C11"/>
    </sheetView>
  </sheetViews>
  <sheetFormatPr defaultColWidth="9.00390625" defaultRowHeight="12.75"/>
  <cols>
    <col min="1" max="1" width="6.25390625" style="21" customWidth="1"/>
    <col min="2" max="2" width="6.25390625" style="26" customWidth="1"/>
    <col min="3" max="3" width="21.25390625" style="27" bestFit="1" customWidth="1"/>
    <col min="4" max="4" width="9.25390625" style="26" customWidth="1"/>
    <col min="5" max="5" width="21.75390625" style="27" bestFit="1" customWidth="1"/>
    <col min="6" max="6" width="13.75390625" style="27" customWidth="1"/>
    <col min="7" max="7" width="14.125" style="27" customWidth="1"/>
    <col min="8" max="8" width="8.625" style="26" bestFit="1" customWidth="1"/>
    <col min="9" max="9" width="9.125" style="21" hidden="1" customWidth="1"/>
    <col min="10" max="16384" width="9.125" style="21" customWidth="1"/>
  </cols>
  <sheetData>
    <row r="1" spans="1:10" ht="12.75">
      <c r="A1" s="83" t="s">
        <v>229</v>
      </c>
      <c r="B1" s="22" t="s">
        <v>230</v>
      </c>
      <c r="C1" s="23" t="s">
        <v>231</v>
      </c>
      <c r="D1" s="22" t="s">
        <v>232</v>
      </c>
      <c r="E1" s="23" t="s">
        <v>3</v>
      </c>
      <c r="F1" s="23" t="s">
        <v>4</v>
      </c>
      <c r="G1" s="23" t="s">
        <v>233</v>
      </c>
      <c r="H1" s="22" t="s">
        <v>7</v>
      </c>
      <c r="J1" s="21" t="s">
        <v>234</v>
      </c>
    </row>
    <row r="2" spans="1:10" s="6" customFormat="1" ht="24" customHeight="1">
      <c r="A2" s="12">
        <v>1</v>
      </c>
      <c r="B2" s="4">
        <v>142</v>
      </c>
      <c r="C2" s="5" t="s">
        <v>163</v>
      </c>
      <c r="D2" s="80">
        <v>27710</v>
      </c>
      <c r="E2" s="5" t="s">
        <v>164</v>
      </c>
      <c r="F2" s="5" t="s">
        <v>165</v>
      </c>
      <c r="G2" s="5" t="s">
        <v>92</v>
      </c>
      <c r="H2" s="74">
        <f>VLOOKUP($B2,'29-вспомогат'!$D:$E,2,0)</f>
        <v>0.08938657407407408</v>
      </c>
      <c r="J2" s="6" t="s">
        <v>235</v>
      </c>
    </row>
    <row r="3" spans="1:10" s="6" customFormat="1" ht="15.75" customHeight="1">
      <c r="A3" s="12">
        <v>2</v>
      </c>
      <c r="B3" s="4">
        <v>143</v>
      </c>
      <c r="C3" s="5" t="s">
        <v>195</v>
      </c>
      <c r="D3" s="80">
        <v>32287</v>
      </c>
      <c r="E3" s="5" t="s">
        <v>196</v>
      </c>
      <c r="F3" s="5" t="s">
        <v>23</v>
      </c>
      <c r="G3" s="5" t="s">
        <v>24</v>
      </c>
      <c r="H3" s="74">
        <f>VLOOKUP($B3,'29-вспомогат'!$D:$E,2,0)</f>
        <v>0.09172453703703703</v>
      </c>
      <c r="J3" s="6" t="s">
        <v>235</v>
      </c>
    </row>
    <row r="4" spans="1:10" s="6" customFormat="1" ht="19.5" customHeight="1">
      <c r="A4" s="12">
        <v>3</v>
      </c>
      <c r="B4" s="4">
        <v>66</v>
      </c>
      <c r="C4" s="5" t="s">
        <v>74</v>
      </c>
      <c r="D4" s="80">
        <v>30203</v>
      </c>
      <c r="E4" s="5" t="s">
        <v>120</v>
      </c>
      <c r="F4" s="5" t="s">
        <v>75</v>
      </c>
      <c r="G4" s="5" t="s">
        <v>84</v>
      </c>
      <c r="H4" s="74">
        <f>VLOOKUP($B4,'29-вспомогат'!$D:$E,2,0)</f>
        <v>0.09403935185185186</v>
      </c>
      <c r="J4" s="6" t="s">
        <v>235</v>
      </c>
    </row>
    <row r="5" spans="1:10" s="6" customFormat="1" ht="18.75" customHeight="1">
      <c r="A5" s="12">
        <v>4</v>
      </c>
      <c r="B5" s="4">
        <v>144</v>
      </c>
      <c r="C5" s="5" t="s">
        <v>185</v>
      </c>
      <c r="D5" s="80">
        <v>30354</v>
      </c>
      <c r="E5" s="5" t="s">
        <v>186</v>
      </c>
      <c r="F5" s="5" t="s">
        <v>183</v>
      </c>
      <c r="G5" s="5" t="s">
        <v>182</v>
      </c>
      <c r="H5" s="74">
        <f>VLOOKUP($B5,'29-вспомогат'!$D:$E,2,0)</f>
        <v>0.09444444444444444</v>
      </c>
      <c r="J5" s="6" t="s">
        <v>235</v>
      </c>
    </row>
    <row r="6" spans="1:10" s="6" customFormat="1" ht="25.5" customHeight="1">
      <c r="A6" s="12">
        <v>5</v>
      </c>
      <c r="B6" s="4">
        <v>137</v>
      </c>
      <c r="C6" s="5" t="s">
        <v>69</v>
      </c>
      <c r="D6" s="80">
        <v>28914</v>
      </c>
      <c r="E6" s="5" t="s">
        <v>53</v>
      </c>
      <c r="F6" s="5" t="s">
        <v>51</v>
      </c>
      <c r="G6" s="5" t="s">
        <v>21</v>
      </c>
      <c r="H6" s="74">
        <f>VLOOKUP($B6,'29-вспомогат'!$D:$E,2,0)</f>
        <v>0.09872685185185186</v>
      </c>
      <c r="J6" s="6" t="s">
        <v>235</v>
      </c>
    </row>
    <row r="7" spans="1:10" s="6" customFormat="1" ht="16.5" customHeight="1">
      <c r="A7" s="12">
        <v>6</v>
      </c>
      <c r="B7" s="4">
        <v>68</v>
      </c>
      <c r="C7" s="5" t="s">
        <v>103</v>
      </c>
      <c r="D7" s="80">
        <v>30879</v>
      </c>
      <c r="E7" s="5" t="s">
        <v>104</v>
      </c>
      <c r="F7" s="5" t="s">
        <v>105</v>
      </c>
      <c r="G7" s="5" t="s">
        <v>106</v>
      </c>
      <c r="H7" s="74">
        <f>VLOOKUP($B7,'29-вспомогат'!$D:$E,2,0)</f>
        <v>0.10072916666666666</v>
      </c>
      <c r="J7" s="6" t="s">
        <v>235</v>
      </c>
    </row>
    <row r="8" spans="1:10" s="6" customFormat="1" ht="27" customHeight="1">
      <c r="A8" s="12">
        <v>7</v>
      </c>
      <c r="B8" s="4">
        <v>135</v>
      </c>
      <c r="C8" s="5" t="s">
        <v>54</v>
      </c>
      <c r="D8" s="80">
        <v>31543</v>
      </c>
      <c r="E8" s="5" t="s">
        <v>19</v>
      </c>
      <c r="F8" s="5" t="s">
        <v>55</v>
      </c>
      <c r="G8" s="5" t="s">
        <v>109</v>
      </c>
      <c r="H8" s="74">
        <f>VLOOKUP($B8,'29-вспомогат'!$D:$E,2,0)</f>
        <v>0.11024305555555557</v>
      </c>
      <c r="J8" s="6" t="s">
        <v>235</v>
      </c>
    </row>
    <row r="9" spans="1:10" s="6" customFormat="1" ht="16.5" customHeight="1">
      <c r="A9" s="12">
        <v>8</v>
      </c>
      <c r="B9" s="4">
        <v>139</v>
      </c>
      <c r="C9" s="5" t="s">
        <v>30</v>
      </c>
      <c r="D9" s="4">
        <v>1978</v>
      </c>
      <c r="E9" s="5" t="s">
        <v>72</v>
      </c>
      <c r="F9" s="5" t="s">
        <v>73</v>
      </c>
      <c r="G9" s="5" t="s">
        <v>31</v>
      </c>
      <c r="H9" s="74">
        <f>VLOOKUP($B9,'29-вспомогат'!$D:$E,2,0)</f>
        <v>0.11380787037037036</v>
      </c>
      <c r="J9" s="6" t="s">
        <v>235</v>
      </c>
    </row>
    <row r="10" spans="1:10" s="6" customFormat="1" ht="18" customHeight="1">
      <c r="A10" s="12">
        <v>9</v>
      </c>
      <c r="B10" s="4">
        <v>136</v>
      </c>
      <c r="C10" s="5" t="s">
        <v>63</v>
      </c>
      <c r="D10" s="80">
        <v>28164</v>
      </c>
      <c r="E10" s="5" t="s">
        <v>19</v>
      </c>
      <c r="F10" s="5" t="s">
        <v>55</v>
      </c>
      <c r="G10" s="5" t="s">
        <v>109</v>
      </c>
      <c r="H10" s="74">
        <f>VLOOKUP($B10,'29-вспомогат'!$D:$E,2,0)</f>
        <v>0.12351851851851851</v>
      </c>
      <c r="J10" s="6" t="s">
        <v>235</v>
      </c>
    </row>
    <row r="11" spans="1:10" s="6" customFormat="1" ht="15.75" customHeight="1">
      <c r="A11" s="12">
        <v>10</v>
      </c>
      <c r="B11" s="4">
        <v>67</v>
      </c>
      <c r="C11" s="5" t="s">
        <v>28</v>
      </c>
      <c r="D11" s="80">
        <v>31108</v>
      </c>
      <c r="E11" s="5" t="s">
        <v>9</v>
      </c>
      <c r="F11" s="5" t="s">
        <v>10</v>
      </c>
      <c r="G11" s="5" t="s">
        <v>11</v>
      </c>
      <c r="H11" s="74">
        <f>VLOOKUP($B11,'29-вспомогат'!$D:$E,2,0)</f>
        <v>0.13063657407407406</v>
      </c>
      <c r="J11" s="6" t="s">
        <v>235</v>
      </c>
    </row>
    <row r="12" spans="1:10" s="6" customFormat="1" ht="12.75">
      <c r="A12" s="12">
        <v>11</v>
      </c>
      <c r="B12" s="4">
        <v>138</v>
      </c>
      <c r="C12" s="5" t="s">
        <v>71</v>
      </c>
      <c r="D12" s="80">
        <v>31857</v>
      </c>
      <c r="E12" s="5" t="s">
        <v>19</v>
      </c>
      <c r="F12" s="5" t="s">
        <v>51</v>
      </c>
      <c r="G12" s="5" t="s">
        <v>21</v>
      </c>
      <c r="H12" s="74">
        <f>VLOOKUP($B12,'29-вспомогат'!$D:$E,2,0)</f>
        <v>0.1316550925925926</v>
      </c>
      <c r="J12" s="6" t="s">
        <v>235</v>
      </c>
    </row>
    <row r="13" spans="1:10" s="6" customFormat="1" ht="12.75">
      <c r="A13" s="12"/>
      <c r="B13" s="4">
        <v>147</v>
      </c>
      <c r="C13" s="5" t="s">
        <v>180</v>
      </c>
      <c r="D13" s="80">
        <v>30991</v>
      </c>
      <c r="E13" s="5" t="s">
        <v>181</v>
      </c>
      <c r="F13" s="5" t="s">
        <v>183</v>
      </c>
      <c r="G13" s="5" t="s">
        <v>182</v>
      </c>
      <c r="H13" s="74" t="s">
        <v>157</v>
      </c>
      <c r="J13" s="6" t="s">
        <v>235</v>
      </c>
    </row>
    <row r="14" spans="1:10" s="6" customFormat="1" ht="15.75" customHeight="1">
      <c r="A14" s="12">
        <v>1</v>
      </c>
      <c r="B14" s="4">
        <v>342</v>
      </c>
      <c r="C14" s="5" t="s">
        <v>168</v>
      </c>
      <c r="D14" s="80">
        <v>30847</v>
      </c>
      <c r="E14" s="5" t="s">
        <v>164</v>
      </c>
      <c r="F14" s="5" t="s">
        <v>165</v>
      </c>
      <c r="G14" s="5" t="s">
        <v>92</v>
      </c>
      <c r="H14" s="74">
        <f>VLOOKUP($B14,'29-вспомогат'!$D:$E,2,0)</f>
        <v>0.07232638888888888</v>
      </c>
      <c r="I14" s="82">
        <v>25</v>
      </c>
      <c r="J14" s="6" t="s">
        <v>236</v>
      </c>
    </row>
    <row r="15" spans="1:10" s="6" customFormat="1" ht="12.75">
      <c r="A15" s="12">
        <v>2</v>
      </c>
      <c r="B15" s="4">
        <v>330</v>
      </c>
      <c r="C15" s="5" t="s">
        <v>66</v>
      </c>
      <c r="D15" s="80">
        <v>28256</v>
      </c>
      <c r="E15" s="5" t="s">
        <v>67</v>
      </c>
      <c r="F15" s="5" t="s">
        <v>36</v>
      </c>
      <c r="G15" s="5" t="s">
        <v>37</v>
      </c>
      <c r="H15" s="74">
        <f>VLOOKUP($B15,'29-вспомогат'!$D:$E,2,0)</f>
        <v>0.0734837962962963</v>
      </c>
      <c r="I15" s="82">
        <v>22</v>
      </c>
      <c r="J15" s="6" t="s">
        <v>236</v>
      </c>
    </row>
    <row r="16" spans="1:10" s="6" customFormat="1" ht="15.75" customHeight="1">
      <c r="A16" s="12">
        <v>3</v>
      </c>
      <c r="B16" s="4">
        <v>338</v>
      </c>
      <c r="C16" s="5" t="s">
        <v>149</v>
      </c>
      <c r="D16" s="80">
        <v>27373</v>
      </c>
      <c r="E16" s="5" t="s">
        <v>200</v>
      </c>
      <c r="F16" s="5" t="s">
        <v>150</v>
      </c>
      <c r="G16" s="5" t="s">
        <v>151</v>
      </c>
      <c r="H16" s="74">
        <f>VLOOKUP($B16,'29-вспомогат'!$D:$E,2,0)</f>
        <v>0.07353009259259259</v>
      </c>
      <c r="I16" s="6">
        <v>20</v>
      </c>
      <c r="J16" s="6" t="s">
        <v>236</v>
      </c>
    </row>
    <row r="17" spans="1:10" s="6" customFormat="1" ht="15.75" customHeight="1">
      <c r="A17" s="12">
        <v>4</v>
      </c>
      <c r="B17" s="4">
        <v>359</v>
      </c>
      <c r="C17" s="5" t="s">
        <v>189</v>
      </c>
      <c r="D17" s="80">
        <v>31388</v>
      </c>
      <c r="E17" s="5" t="s">
        <v>181</v>
      </c>
      <c r="F17" s="5" t="s">
        <v>183</v>
      </c>
      <c r="G17" s="5" t="s">
        <v>182</v>
      </c>
      <c r="H17" s="74">
        <f>VLOOKUP($B17,'29-вспомогат'!$D:$E,2,0)</f>
        <v>0.07439814814814814</v>
      </c>
      <c r="J17" s="6" t="s">
        <v>236</v>
      </c>
    </row>
    <row r="18" spans="1:10" s="6" customFormat="1" ht="15.75" customHeight="1">
      <c r="A18" s="12">
        <v>5</v>
      </c>
      <c r="B18" s="4">
        <v>337</v>
      </c>
      <c r="C18" s="5" t="s">
        <v>147</v>
      </c>
      <c r="D18" s="80">
        <v>30457</v>
      </c>
      <c r="E18" s="5" t="s">
        <v>148</v>
      </c>
      <c r="F18" s="5" t="s">
        <v>137</v>
      </c>
      <c r="G18" s="5" t="s">
        <v>138</v>
      </c>
      <c r="H18" s="74">
        <f>VLOOKUP($B18,'29-вспомогат'!$D:$E,2,0)</f>
        <v>0.07581018518518519</v>
      </c>
      <c r="J18" s="6" t="s">
        <v>236</v>
      </c>
    </row>
    <row r="19" spans="1:10" s="6" customFormat="1" ht="15.75" customHeight="1">
      <c r="A19" s="12">
        <v>6</v>
      </c>
      <c r="B19" s="4">
        <v>319</v>
      </c>
      <c r="C19" s="5" t="s">
        <v>93</v>
      </c>
      <c r="D19" s="80">
        <v>30942</v>
      </c>
      <c r="E19" s="5" t="s">
        <v>89</v>
      </c>
      <c r="F19" s="5" t="s">
        <v>90</v>
      </c>
      <c r="G19" s="5" t="s">
        <v>11</v>
      </c>
      <c r="H19" s="74">
        <f>VLOOKUP($B19,'29-вспомогат'!$D:$E,2,0)</f>
        <v>0.07625</v>
      </c>
      <c r="J19" s="6" t="s">
        <v>236</v>
      </c>
    </row>
    <row r="20" spans="1:10" s="6" customFormat="1" ht="14.25" customHeight="1">
      <c r="A20" s="12" t="s">
        <v>227</v>
      </c>
      <c r="B20" s="4">
        <v>336</v>
      </c>
      <c r="C20" s="5" t="s">
        <v>44</v>
      </c>
      <c r="D20" s="80">
        <v>31456</v>
      </c>
      <c r="E20" s="5"/>
      <c r="F20" s="5" t="s">
        <v>45</v>
      </c>
      <c r="G20" s="5" t="s">
        <v>46</v>
      </c>
      <c r="H20" s="74">
        <f>VLOOKUP($B20,'29-вспомогат'!$D:$E,2,0)</f>
        <v>0.07674768518518518</v>
      </c>
      <c r="J20" s="6" t="s">
        <v>236</v>
      </c>
    </row>
    <row r="21" spans="1:10" s="6" customFormat="1" ht="15.75" customHeight="1">
      <c r="A21" s="12">
        <v>7</v>
      </c>
      <c r="B21" s="4">
        <v>331</v>
      </c>
      <c r="C21" s="5" t="s">
        <v>68</v>
      </c>
      <c r="D21" s="80">
        <v>31136</v>
      </c>
      <c r="E21" s="5" t="s">
        <v>19</v>
      </c>
      <c r="F21" s="5" t="s">
        <v>20</v>
      </c>
      <c r="G21" s="5" t="s">
        <v>21</v>
      </c>
      <c r="H21" s="74">
        <f>VLOOKUP($B21,'29-вспомогат'!$D:$E,2,0)</f>
        <v>0.07709490740740742</v>
      </c>
      <c r="J21" s="6" t="s">
        <v>236</v>
      </c>
    </row>
    <row r="22" spans="1:10" s="6" customFormat="1" ht="15.75" customHeight="1">
      <c r="A22" s="12">
        <v>8</v>
      </c>
      <c r="B22" s="4">
        <v>320</v>
      </c>
      <c r="C22" s="5" t="s">
        <v>95</v>
      </c>
      <c r="D22" s="80">
        <v>28965</v>
      </c>
      <c r="E22" s="5" t="s">
        <v>100</v>
      </c>
      <c r="F22" s="5" t="s">
        <v>96</v>
      </c>
      <c r="G22" s="5" t="s">
        <v>97</v>
      </c>
      <c r="H22" s="74">
        <f>VLOOKUP($B22,'29-вспомогат'!$D:$E,2,0)</f>
        <v>0.07714120370370371</v>
      </c>
      <c r="J22" s="6" t="s">
        <v>236</v>
      </c>
    </row>
    <row r="23" spans="1:10" s="6" customFormat="1" ht="15.75" customHeight="1">
      <c r="A23" s="12">
        <v>9</v>
      </c>
      <c r="B23" s="4">
        <v>343</v>
      </c>
      <c r="C23" s="5" t="s">
        <v>170</v>
      </c>
      <c r="D23" s="80">
        <v>30410</v>
      </c>
      <c r="E23" s="5" t="s">
        <v>164</v>
      </c>
      <c r="F23" s="5" t="s">
        <v>165</v>
      </c>
      <c r="G23" s="5" t="s">
        <v>92</v>
      </c>
      <c r="H23" s="74">
        <f>VLOOKUP($B23,'29-вспомогат'!$D:$E,2,0)</f>
        <v>0.07936342592592592</v>
      </c>
      <c r="J23" s="6" t="s">
        <v>236</v>
      </c>
    </row>
    <row r="24" spans="1:10" s="6" customFormat="1" ht="15.75" customHeight="1">
      <c r="A24" s="12">
        <v>10</v>
      </c>
      <c r="B24" s="4">
        <v>306</v>
      </c>
      <c r="C24" s="5" t="s">
        <v>80</v>
      </c>
      <c r="D24" s="80">
        <v>31173</v>
      </c>
      <c r="E24" s="5" t="s">
        <v>117</v>
      </c>
      <c r="F24" s="5" t="s">
        <v>75</v>
      </c>
      <c r="G24" s="5" t="s">
        <v>84</v>
      </c>
      <c r="H24" s="74">
        <f>VLOOKUP($B24,'29-вспомогат'!$D:$E,2,0)</f>
        <v>0.08083333333333333</v>
      </c>
      <c r="J24" s="6" t="s">
        <v>236</v>
      </c>
    </row>
    <row r="25" spans="1:10" s="6" customFormat="1" ht="15.75" customHeight="1">
      <c r="A25" s="12">
        <v>11</v>
      </c>
      <c r="B25" s="4">
        <v>321</v>
      </c>
      <c r="C25" s="5" t="s">
        <v>99</v>
      </c>
      <c r="D25" s="80">
        <v>30493</v>
      </c>
      <c r="E25" s="5" t="s">
        <v>100</v>
      </c>
      <c r="F25" s="5" t="s">
        <v>96</v>
      </c>
      <c r="G25" s="5" t="s">
        <v>97</v>
      </c>
      <c r="H25" s="74">
        <f>VLOOKUP($B25,'29-вспомогат'!$D:$E,2,0)</f>
        <v>0.08280092592592593</v>
      </c>
      <c r="J25" s="6" t="s">
        <v>236</v>
      </c>
    </row>
    <row r="26" spans="1:10" s="6" customFormat="1" ht="15.75" customHeight="1">
      <c r="A26" s="12">
        <v>12</v>
      </c>
      <c r="B26" s="4">
        <v>307</v>
      </c>
      <c r="C26" s="5" t="s">
        <v>81</v>
      </c>
      <c r="D26" s="80">
        <v>31381</v>
      </c>
      <c r="E26" s="5" t="s">
        <v>117</v>
      </c>
      <c r="F26" s="5" t="s">
        <v>75</v>
      </c>
      <c r="G26" s="5" t="s">
        <v>84</v>
      </c>
      <c r="H26" s="74">
        <f>VLOOKUP($B26,'29-вспомогат'!$D:$E,2,0)</f>
        <v>0.08414351851851852</v>
      </c>
      <c r="J26" s="6" t="s">
        <v>236</v>
      </c>
    </row>
    <row r="27" spans="1:10" s="6" customFormat="1" ht="15.75" customHeight="1">
      <c r="A27" s="12">
        <v>13</v>
      </c>
      <c r="B27" s="4">
        <v>329</v>
      </c>
      <c r="C27" s="5" t="s">
        <v>64</v>
      </c>
      <c r="D27" s="80">
        <v>26715</v>
      </c>
      <c r="E27" s="5" t="s">
        <v>152</v>
      </c>
      <c r="F27" s="5" t="s">
        <v>36</v>
      </c>
      <c r="G27" s="5" t="s">
        <v>37</v>
      </c>
      <c r="H27" s="74">
        <f>VLOOKUP($B27,'29-вспомогат'!$D:$E,2,0)</f>
        <v>0.08539351851851852</v>
      </c>
      <c r="J27" s="6" t="s">
        <v>236</v>
      </c>
    </row>
    <row r="28" spans="1:10" s="6" customFormat="1" ht="15.75" customHeight="1">
      <c r="A28" s="12">
        <v>14</v>
      </c>
      <c r="B28" s="4">
        <v>315</v>
      </c>
      <c r="C28" s="5" t="s">
        <v>34</v>
      </c>
      <c r="D28" s="80">
        <v>23314</v>
      </c>
      <c r="E28" s="5" t="s">
        <v>35</v>
      </c>
      <c r="F28" s="5" t="s">
        <v>36</v>
      </c>
      <c r="G28" s="5" t="s">
        <v>37</v>
      </c>
      <c r="H28" s="74">
        <f>VLOOKUP($B28,'29-вспомогат'!$D:$E,2,0)</f>
        <v>0.08732638888888888</v>
      </c>
      <c r="J28" s="6" t="s">
        <v>236</v>
      </c>
    </row>
    <row r="29" spans="1:10" s="6" customFormat="1" ht="15.75" customHeight="1">
      <c r="A29" s="12">
        <v>15</v>
      </c>
      <c r="B29" s="4">
        <v>339</v>
      </c>
      <c r="C29" s="5" t="s">
        <v>110</v>
      </c>
      <c r="D29" s="80">
        <v>33054</v>
      </c>
      <c r="E29" s="5" t="s">
        <v>19</v>
      </c>
      <c r="F29" s="5" t="s">
        <v>55</v>
      </c>
      <c r="G29" s="5" t="s">
        <v>109</v>
      </c>
      <c r="H29" s="74">
        <f>VLOOKUP($B29,'29-вспомогат'!$D:$E,2,0)</f>
        <v>0.08958333333333333</v>
      </c>
      <c r="J29" s="6" t="s">
        <v>236</v>
      </c>
    </row>
    <row r="30" spans="1:10" s="6" customFormat="1" ht="15.75" customHeight="1">
      <c r="A30" s="12">
        <v>16</v>
      </c>
      <c r="B30" s="4">
        <v>340</v>
      </c>
      <c r="C30" s="5" t="s">
        <v>160</v>
      </c>
      <c r="D30" s="80">
        <v>31018</v>
      </c>
      <c r="E30" s="5" t="s">
        <v>161</v>
      </c>
      <c r="F30" s="5" t="s">
        <v>128</v>
      </c>
      <c r="G30" s="5" t="s">
        <v>128</v>
      </c>
      <c r="H30" s="74">
        <f>VLOOKUP($B30,'29-вспомогат'!$D:$E,2,0)</f>
        <v>0.09170138888888889</v>
      </c>
      <c r="J30" s="6" t="s">
        <v>236</v>
      </c>
    </row>
    <row r="31" spans="1:10" s="6" customFormat="1" ht="27.75" customHeight="1">
      <c r="A31" s="12">
        <v>17</v>
      </c>
      <c r="B31" s="4">
        <v>310</v>
      </c>
      <c r="C31" s="5" t="s">
        <v>114</v>
      </c>
      <c r="D31" s="80">
        <v>31318</v>
      </c>
      <c r="E31" s="5" t="s">
        <v>111</v>
      </c>
      <c r="F31" s="5" t="s">
        <v>112</v>
      </c>
      <c r="G31" s="5" t="s">
        <v>113</v>
      </c>
      <c r="H31" s="74">
        <f>VLOOKUP($B31,'29-вспомогат'!$D:$E,2,0)</f>
        <v>0.0924074074074074</v>
      </c>
      <c r="J31" s="6" t="s">
        <v>236</v>
      </c>
    </row>
    <row r="32" spans="1:10" s="6" customFormat="1" ht="15.75" customHeight="1">
      <c r="A32" s="12">
        <v>18</v>
      </c>
      <c r="B32" s="4">
        <v>325</v>
      </c>
      <c r="C32" s="5" t="s">
        <v>158</v>
      </c>
      <c r="D32" s="80">
        <v>25815</v>
      </c>
      <c r="E32" s="5" t="s">
        <v>127</v>
      </c>
      <c r="F32" s="5" t="s">
        <v>128</v>
      </c>
      <c r="G32" s="5" t="s">
        <v>128</v>
      </c>
      <c r="H32" s="74">
        <f>VLOOKUP($B32,'29-вспомогат'!$D:$E,2,0)</f>
        <v>0.09270833333333334</v>
      </c>
      <c r="J32" s="6" t="s">
        <v>236</v>
      </c>
    </row>
    <row r="33" spans="1:10" s="6" customFormat="1" ht="15.75" customHeight="1">
      <c r="A33" s="12">
        <v>19</v>
      </c>
      <c r="B33" s="4">
        <v>347</v>
      </c>
      <c r="C33" s="5" t="s">
        <v>193</v>
      </c>
      <c r="D33" s="80">
        <v>30073</v>
      </c>
      <c r="E33" s="5"/>
      <c r="F33" s="5" t="s">
        <v>135</v>
      </c>
      <c r="G33" s="5" t="s">
        <v>135</v>
      </c>
      <c r="H33" s="74">
        <f>VLOOKUP($B33,'29-вспомогат'!$D:$E,2,0)</f>
        <v>0.09311342592592592</v>
      </c>
      <c r="J33" s="6" t="s">
        <v>236</v>
      </c>
    </row>
    <row r="34" spans="1:10" s="6" customFormat="1" ht="15.75" customHeight="1">
      <c r="A34" s="12">
        <v>20</v>
      </c>
      <c r="B34" s="4">
        <v>328</v>
      </c>
      <c r="C34" s="5" t="s">
        <v>61</v>
      </c>
      <c r="D34" s="80">
        <v>30713</v>
      </c>
      <c r="E34" s="5" t="s">
        <v>19</v>
      </c>
      <c r="F34" s="5" t="s">
        <v>55</v>
      </c>
      <c r="G34" s="5" t="s">
        <v>109</v>
      </c>
      <c r="H34" s="74">
        <f>VLOOKUP($B34,'29-вспомогат'!$D:$E,2,0)</f>
        <v>0.09341435185185186</v>
      </c>
      <c r="J34" s="6" t="s">
        <v>236</v>
      </c>
    </row>
    <row r="35" spans="1:10" s="6" customFormat="1" ht="15.75" customHeight="1">
      <c r="A35" s="12">
        <v>21</v>
      </c>
      <c r="B35" s="4">
        <v>308</v>
      </c>
      <c r="C35" s="5" t="s">
        <v>82</v>
      </c>
      <c r="D35" s="80">
        <v>31883</v>
      </c>
      <c r="E35" s="5" t="s">
        <v>117</v>
      </c>
      <c r="F35" s="5" t="s">
        <v>75</v>
      </c>
      <c r="G35" s="5" t="s">
        <v>84</v>
      </c>
      <c r="H35" s="74">
        <f>VLOOKUP($B35,'29-вспомогат'!$D:$E,2,0)</f>
        <v>0.09364583333333333</v>
      </c>
      <c r="J35" s="6" t="s">
        <v>236</v>
      </c>
    </row>
    <row r="36" spans="1:10" s="6" customFormat="1" ht="26.25" customHeight="1">
      <c r="A36" s="12">
        <v>22</v>
      </c>
      <c r="B36" s="4">
        <v>322</v>
      </c>
      <c r="C36" s="5" t="s">
        <v>91</v>
      </c>
      <c r="D36" s="80">
        <v>22407</v>
      </c>
      <c r="E36" s="5" t="s">
        <v>152</v>
      </c>
      <c r="F36" s="5" t="s">
        <v>36</v>
      </c>
      <c r="G36" s="5" t="s">
        <v>37</v>
      </c>
      <c r="H36" s="74">
        <f>VLOOKUP($B36,'29-вспомогат'!$D:$E,2,0)</f>
        <v>0.09679398148148148</v>
      </c>
      <c r="J36" s="6" t="s">
        <v>236</v>
      </c>
    </row>
    <row r="37" spans="1:10" s="6" customFormat="1" ht="15.75" customHeight="1">
      <c r="A37" s="12">
        <v>23</v>
      </c>
      <c r="B37" s="4">
        <v>311</v>
      </c>
      <c r="C37" s="5" t="s">
        <v>16</v>
      </c>
      <c r="D37" s="80">
        <v>33119</v>
      </c>
      <c r="E37" s="5" t="s">
        <v>134</v>
      </c>
      <c r="F37" s="5" t="s">
        <v>10</v>
      </c>
      <c r="G37" s="5" t="s">
        <v>11</v>
      </c>
      <c r="H37" s="74">
        <f>VLOOKUP($B37,'29-вспомогат'!$D:$E,2,0)</f>
        <v>0.09702546296296295</v>
      </c>
      <c r="J37" s="6" t="s">
        <v>236</v>
      </c>
    </row>
    <row r="38" spans="1:10" s="6" customFormat="1" ht="15.75" customHeight="1">
      <c r="A38" s="12">
        <v>24</v>
      </c>
      <c r="B38" s="4">
        <v>361</v>
      </c>
      <c r="C38" s="5" t="s">
        <v>136</v>
      </c>
      <c r="D38" s="80">
        <v>33353</v>
      </c>
      <c r="E38" s="5" t="s">
        <v>134</v>
      </c>
      <c r="F38" s="5" t="s">
        <v>10</v>
      </c>
      <c r="G38" s="5" t="s">
        <v>11</v>
      </c>
      <c r="H38" s="74">
        <f>VLOOKUP($B38,'29-вспомогат'!$D:$E,2,0)</f>
        <v>0.09987268518518518</v>
      </c>
      <c r="J38" s="6" t="s">
        <v>236</v>
      </c>
    </row>
    <row r="39" spans="1:10" s="6" customFormat="1" ht="15.75" customHeight="1">
      <c r="A39" s="12">
        <v>25</v>
      </c>
      <c r="B39" s="4">
        <v>341</v>
      </c>
      <c r="C39" s="5" t="s">
        <v>77</v>
      </c>
      <c r="D39" s="80">
        <v>25799</v>
      </c>
      <c r="E39" s="5" t="s">
        <v>166</v>
      </c>
      <c r="F39" s="5" t="s">
        <v>78</v>
      </c>
      <c r="G39" s="5" t="s">
        <v>79</v>
      </c>
      <c r="H39" s="74">
        <f>VLOOKUP($B39,'29-вспомогат'!$D:$E,2,0)</f>
        <v>0.10335648148148148</v>
      </c>
      <c r="J39" s="6" t="s">
        <v>236</v>
      </c>
    </row>
    <row r="40" spans="1:10" s="6" customFormat="1" ht="15.75" customHeight="1">
      <c r="A40" s="12">
        <v>26</v>
      </c>
      <c r="B40" s="4">
        <v>333</v>
      </c>
      <c r="C40" s="5" t="s">
        <v>62</v>
      </c>
      <c r="D40" s="4">
        <v>1979</v>
      </c>
      <c r="E40" s="5" t="s">
        <v>19</v>
      </c>
      <c r="F40" s="5" t="s">
        <v>55</v>
      </c>
      <c r="G40" s="5" t="s">
        <v>109</v>
      </c>
      <c r="H40" s="74">
        <f>VLOOKUP($B40,'29-вспомогат'!$D:$E,2,0)</f>
        <v>0.10601851851851851</v>
      </c>
      <c r="J40" s="6" t="s">
        <v>236</v>
      </c>
    </row>
    <row r="41" spans="1:10" s="6" customFormat="1" ht="15.75" customHeight="1">
      <c r="A41" s="12">
        <v>27</v>
      </c>
      <c r="B41" s="4">
        <v>318</v>
      </c>
      <c r="C41" s="5" t="s">
        <v>39</v>
      </c>
      <c r="D41" s="80">
        <v>31461</v>
      </c>
      <c r="E41" s="5" t="s">
        <v>9</v>
      </c>
      <c r="F41" s="5" t="s">
        <v>10</v>
      </c>
      <c r="G41" s="5" t="s">
        <v>11</v>
      </c>
      <c r="H41" s="74">
        <f>VLOOKUP($B41,'29-вспомогат'!$D:$E,2,0)</f>
        <v>0.1070949074074074</v>
      </c>
      <c r="J41" s="6" t="s">
        <v>236</v>
      </c>
    </row>
    <row r="42" spans="1:10" s="6" customFormat="1" ht="15.75" customHeight="1">
      <c r="A42" s="12">
        <v>28</v>
      </c>
      <c r="B42" s="4">
        <v>332</v>
      </c>
      <c r="C42" s="5" t="s">
        <v>58</v>
      </c>
      <c r="D42" s="80">
        <v>20410</v>
      </c>
      <c r="E42" s="5" t="s">
        <v>19</v>
      </c>
      <c r="F42" s="5" t="s">
        <v>55</v>
      </c>
      <c r="G42" s="5" t="s">
        <v>109</v>
      </c>
      <c r="H42" s="74">
        <f>VLOOKUP($B42,'29-вспомогат'!$D:$E,2,0)</f>
        <v>0.11133101851851852</v>
      </c>
      <c r="J42" s="6" t="s">
        <v>236</v>
      </c>
    </row>
    <row r="43" spans="1:10" s="6" customFormat="1" ht="15.75" customHeight="1">
      <c r="A43" s="12">
        <v>29</v>
      </c>
      <c r="B43" s="4">
        <v>363</v>
      </c>
      <c r="C43" s="5" t="s">
        <v>202</v>
      </c>
      <c r="D43" s="80">
        <v>32647</v>
      </c>
      <c r="E43" s="5" t="s">
        <v>9</v>
      </c>
      <c r="F43" s="5" t="s">
        <v>10</v>
      </c>
      <c r="G43" s="5" t="s">
        <v>11</v>
      </c>
      <c r="H43" s="74">
        <f>VLOOKUP($B43,'29-вспомогат'!$D:$E,2,0)</f>
        <v>0.12108796296296297</v>
      </c>
      <c r="J43" s="6" t="s">
        <v>236</v>
      </c>
    </row>
    <row r="44" spans="1:10" s="6" customFormat="1" ht="15.75" customHeight="1">
      <c r="A44" s="12">
        <v>30</v>
      </c>
      <c r="B44" s="4">
        <v>344</v>
      </c>
      <c r="C44" s="5" t="s">
        <v>171</v>
      </c>
      <c r="D44" s="80">
        <v>20533</v>
      </c>
      <c r="E44" s="5" t="s">
        <v>172</v>
      </c>
      <c r="F44" s="5" t="s">
        <v>135</v>
      </c>
      <c r="G44" s="5" t="s">
        <v>135</v>
      </c>
      <c r="H44" s="74">
        <f>VLOOKUP($B44,'29-вспомогат'!$D:$E,2,0)</f>
        <v>0.12939814814814815</v>
      </c>
      <c r="J44" s="6" t="s">
        <v>236</v>
      </c>
    </row>
    <row r="45" spans="1:10" s="6" customFormat="1" ht="17.25" customHeight="1">
      <c r="A45" s="12"/>
      <c r="B45" s="4">
        <v>348</v>
      </c>
      <c r="C45" s="5" t="s">
        <v>190</v>
      </c>
      <c r="D45" s="80">
        <v>31543</v>
      </c>
      <c r="E45" s="5" t="s">
        <v>191</v>
      </c>
      <c r="F45" s="5" t="s">
        <v>183</v>
      </c>
      <c r="G45" s="5" t="s">
        <v>182</v>
      </c>
      <c r="H45" s="74" t="s">
        <v>157</v>
      </c>
      <c r="J45" s="6" t="s">
        <v>236</v>
      </c>
    </row>
    <row r="46" spans="1:10" s="6" customFormat="1" ht="15.75" customHeight="1">
      <c r="A46" s="12"/>
      <c r="B46" s="4">
        <v>357</v>
      </c>
      <c r="C46" s="5" t="s">
        <v>192</v>
      </c>
      <c r="D46" s="80">
        <v>31504</v>
      </c>
      <c r="E46" s="5" t="s">
        <v>181</v>
      </c>
      <c r="F46" s="5" t="s">
        <v>183</v>
      </c>
      <c r="G46" s="5" t="s">
        <v>182</v>
      </c>
      <c r="H46" s="74" t="s">
        <v>157</v>
      </c>
      <c r="J46" s="6" t="s">
        <v>236</v>
      </c>
    </row>
    <row r="47" spans="1:10" s="6" customFormat="1" ht="17.25" customHeight="1">
      <c r="A47" s="12"/>
      <c r="B47" s="4">
        <v>360</v>
      </c>
      <c r="C47" s="5" t="s">
        <v>188</v>
      </c>
      <c r="D47" s="80">
        <v>31601</v>
      </c>
      <c r="E47" s="5" t="s">
        <v>181</v>
      </c>
      <c r="F47" s="5" t="s">
        <v>183</v>
      </c>
      <c r="G47" s="5" t="s">
        <v>182</v>
      </c>
      <c r="H47" s="74" t="s">
        <v>157</v>
      </c>
      <c r="J47" s="6" t="s">
        <v>236</v>
      </c>
    </row>
    <row r="48" spans="1:10" s="6" customFormat="1" ht="15.75" customHeight="1">
      <c r="A48" s="12"/>
      <c r="B48" s="4">
        <v>312</v>
      </c>
      <c r="C48" s="5" t="s">
        <v>25</v>
      </c>
      <c r="D48" s="4" t="s">
        <v>17</v>
      </c>
      <c r="E48" s="5" t="s">
        <v>9</v>
      </c>
      <c r="F48" s="5" t="s">
        <v>10</v>
      </c>
      <c r="G48" s="5" t="s">
        <v>11</v>
      </c>
      <c r="H48" s="74" t="s">
        <v>157</v>
      </c>
      <c r="J48" s="6" t="s">
        <v>236</v>
      </c>
    </row>
    <row r="49" spans="1:10" s="6" customFormat="1" ht="24.75" customHeight="1">
      <c r="A49" s="12"/>
      <c r="B49" s="4">
        <v>362</v>
      </c>
      <c r="C49" s="5" t="s">
        <v>32</v>
      </c>
      <c r="D49" s="80">
        <v>19911</v>
      </c>
      <c r="E49" s="81" t="s">
        <v>199</v>
      </c>
      <c r="F49" s="5" t="s">
        <v>10</v>
      </c>
      <c r="G49" s="5" t="s">
        <v>11</v>
      </c>
      <c r="H49" s="74" t="s">
        <v>157</v>
      </c>
      <c r="J49" s="6" t="s">
        <v>236</v>
      </c>
    </row>
    <row r="50" spans="1:10" s="6" customFormat="1" ht="15.75" customHeight="1">
      <c r="A50" s="12"/>
      <c r="B50" s="4">
        <v>305</v>
      </c>
      <c r="C50" s="5" t="s">
        <v>83</v>
      </c>
      <c r="D50" s="80">
        <v>20160</v>
      </c>
      <c r="E50" s="5" t="s">
        <v>117</v>
      </c>
      <c r="F50" s="5" t="s">
        <v>75</v>
      </c>
      <c r="G50" s="5" t="s">
        <v>84</v>
      </c>
      <c r="H50" s="74" t="s">
        <v>157</v>
      </c>
      <c r="J50" s="6" t="s">
        <v>236</v>
      </c>
    </row>
    <row r="51" spans="1:10" s="6" customFormat="1" ht="15.75" customHeight="1">
      <c r="A51" s="12"/>
      <c r="B51" s="4">
        <v>316</v>
      </c>
      <c r="C51" s="5" t="s">
        <v>101</v>
      </c>
      <c r="D51" s="80">
        <v>22915</v>
      </c>
      <c r="E51" s="5" t="s">
        <v>102</v>
      </c>
      <c r="F51" s="5" t="s">
        <v>23</v>
      </c>
      <c r="G51" s="5" t="s">
        <v>24</v>
      </c>
      <c r="H51" s="74" t="s">
        <v>157</v>
      </c>
      <c r="J51" s="6" t="s">
        <v>236</v>
      </c>
    </row>
  </sheetData>
  <printOptions horizontalCentered="1"/>
  <pageMargins left="0.3937007874015748" right="0.3937007874015748" top="0.5905511811023623" bottom="0.3937007874015748" header="0.5118110236220472" footer="0.5118110236220472"/>
  <pageSetup fitToHeight="3" horizontalDpi="600" verticalDpi="600" orientation="landscape" paperSize="9" scale="90" r:id="rId1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</dc:creator>
  <cp:keywords/>
  <dc:description/>
  <cp:lastModifiedBy>K</cp:lastModifiedBy>
  <cp:lastPrinted>2006-11-02T05:35:20Z</cp:lastPrinted>
  <dcterms:created xsi:type="dcterms:W3CDTF">2006-10-25T16:33:13Z</dcterms:created>
  <dcterms:modified xsi:type="dcterms:W3CDTF">2020-03-30T22:11:58Z</dcterms:modified>
  <cp:category/>
  <cp:version/>
  <cp:contentType/>
  <cp:contentStatus/>
</cp:coreProperties>
</file>