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40" yWindow="156" windowWidth="16608" windowHeight="7932"/>
  </bookViews>
  <sheets>
    <sheet name="часовой бег_абсолют" sheetId="2" r:id="rId1"/>
    <sheet name="часовой бег _возрастные_группы" sheetId="1" r:id="rId2"/>
    <sheet name="команда" sheetId="3" r:id="rId3"/>
    <sheet name="Тест Купера муж" sheetId="4" r:id="rId4"/>
    <sheet name="Тест Купера жен" sheetId="5" r:id="rId5"/>
    <sheet name="6 минут бег" sheetId="6" r:id="rId6"/>
  </sheets>
  <externalReferences>
    <externalReference r:id="rId7"/>
    <externalReference r:id="rId8"/>
  </externalReferences>
  <definedNames>
    <definedName name="_xlnm._FilterDatabase" localSheetId="1" hidden="1">'часовой бег _возрастные_группы'!$A$2:$J$108</definedName>
    <definedName name="_xlnm._FilterDatabase" localSheetId="0" hidden="1">'часовой бег_абсолют'!$A$2:$K$102</definedName>
    <definedName name="_xlnm.Print_Area" localSheetId="2">команда!$A$1:$F$24</definedName>
    <definedName name="_xlnm.Print_Area" localSheetId="1">'часовой бег _возрастные_группы'!$A$1:$J$108</definedName>
    <definedName name="_xlnm.Print_Area" localSheetId="0">'часовой бег_абсолют'!$A$1:$K$102</definedName>
  </definedNames>
  <calcPr calcId="145621"/>
</workbook>
</file>

<file path=xl/calcChain.xml><?xml version="1.0" encoding="utf-8"?>
<calcChain xmlns="http://schemas.openxmlformats.org/spreadsheetml/2006/main">
  <c r="I20" i="6" l="1"/>
  <c r="H20" i="6"/>
  <c r="I19" i="6"/>
  <c r="H19" i="6"/>
  <c r="I18" i="6"/>
  <c r="H18" i="6"/>
  <c r="I16" i="6"/>
  <c r="H16" i="6"/>
  <c r="I15" i="6"/>
  <c r="H15" i="6"/>
  <c r="I13" i="6"/>
  <c r="H13" i="6"/>
  <c r="I12" i="6"/>
  <c r="H12" i="6"/>
  <c r="I11" i="6"/>
  <c r="H11" i="6"/>
  <c r="I9" i="6"/>
  <c r="H9" i="6"/>
  <c r="I8" i="6"/>
  <c r="H8" i="6"/>
  <c r="I6" i="6"/>
  <c r="H6" i="6"/>
  <c r="I5" i="6"/>
  <c r="H5" i="6"/>
  <c r="I4" i="6"/>
  <c r="H4" i="6"/>
  <c r="I3" i="6"/>
  <c r="H3" i="6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2" i="5"/>
  <c r="H12" i="5"/>
  <c r="I11" i="5"/>
  <c r="H11" i="5"/>
  <c r="I10" i="5"/>
  <c r="H10" i="5"/>
  <c r="I9" i="5"/>
  <c r="H9" i="5"/>
  <c r="I7" i="5"/>
  <c r="H7" i="5"/>
  <c r="I6" i="5"/>
  <c r="H6" i="5"/>
  <c r="I5" i="5"/>
  <c r="H5" i="5"/>
  <c r="I4" i="5"/>
  <c r="H4" i="5"/>
  <c r="I57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H17" i="4"/>
  <c r="I16" i="4"/>
  <c r="H16" i="4"/>
  <c r="I15" i="4"/>
  <c r="I14" i="4"/>
  <c r="H14" i="4"/>
  <c r="I13" i="4"/>
  <c r="H13" i="4"/>
  <c r="I12" i="4"/>
  <c r="H12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E23" i="3" l="1"/>
  <c r="E20" i="3"/>
  <c r="E17" i="3"/>
  <c r="E14" i="3"/>
  <c r="E11" i="3"/>
  <c r="E8" i="3"/>
  <c r="E5" i="3"/>
  <c r="J102" i="2" l="1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I65" i="2"/>
  <c r="J64" i="2"/>
  <c r="I64" i="2"/>
  <c r="J63" i="2"/>
  <c r="I63" i="2"/>
  <c r="J62" i="2"/>
  <c r="I62" i="2"/>
  <c r="J61" i="2"/>
  <c r="I61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" i="2"/>
  <c r="I3" i="2"/>
  <c r="I108" i="1"/>
  <c r="H108" i="1"/>
  <c r="I107" i="1"/>
  <c r="H107" i="1"/>
  <c r="I106" i="1"/>
  <c r="H106" i="1"/>
  <c r="I105" i="1"/>
  <c r="H105" i="1"/>
  <c r="H103" i="1"/>
  <c r="H102" i="1"/>
  <c r="I100" i="1"/>
  <c r="H100" i="1"/>
  <c r="I99" i="1"/>
  <c r="H99" i="1"/>
  <c r="I98" i="1"/>
  <c r="H98" i="1"/>
  <c r="I97" i="1"/>
  <c r="H97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5" i="1"/>
  <c r="H85" i="1"/>
  <c r="I84" i="1"/>
  <c r="H84" i="1"/>
  <c r="I82" i="1"/>
  <c r="H82" i="1"/>
  <c r="I81" i="1"/>
  <c r="H81" i="1"/>
  <c r="I80" i="1"/>
  <c r="H80" i="1"/>
  <c r="I79" i="1"/>
  <c r="H79" i="1"/>
  <c r="I77" i="1"/>
  <c r="H77" i="1"/>
  <c r="I76" i="1"/>
  <c r="H76" i="1"/>
  <c r="I75" i="1"/>
  <c r="H75" i="1"/>
  <c r="I73" i="1"/>
  <c r="H73" i="1"/>
  <c r="I72" i="1"/>
  <c r="H72" i="1"/>
  <c r="I71" i="1"/>
  <c r="H71" i="1"/>
  <c r="I70" i="1"/>
  <c r="H70" i="1"/>
  <c r="I69" i="1"/>
  <c r="H69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4" i="1"/>
  <c r="H4" i="1"/>
</calcChain>
</file>

<file path=xl/sharedStrings.xml><?xml version="1.0" encoding="utf-8"?>
<sst xmlns="http://schemas.openxmlformats.org/spreadsheetml/2006/main" count="1044" uniqueCount="324">
  <si>
    <t>ИТОГОВЫЙ   ПРОТОКОЛ</t>
  </si>
  <si>
    <t>место</t>
  </si>
  <si>
    <t>стартовый номер</t>
  </si>
  <si>
    <t>Фамилия, имя</t>
  </si>
  <si>
    <t>команда</t>
  </si>
  <si>
    <t>год рождения</t>
  </si>
  <si>
    <t>возраст</t>
  </si>
  <si>
    <t>группа</t>
  </si>
  <si>
    <t>результат</t>
  </si>
  <si>
    <t>мужчины 18-19 лет</t>
  </si>
  <si>
    <t>Маркарян Артур</t>
  </si>
  <si>
    <t>Гродно</t>
  </si>
  <si>
    <t>УОР</t>
  </si>
  <si>
    <t>мужчины 20-39 лет</t>
  </si>
  <si>
    <t>Чемоданов Алексей</t>
  </si>
  <si>
    <t>Run4Fun</t>
  </si>
  <si>
    <t>Яровой Борислав</t>
  </si>
  <si>
    <t>Андрейчик Кирилл</t>
  </si>
  <si>
    <t>Гроднооблспорт</t>
  </si>
  <si>
    <t>Авхименя Иван</t>
  </si>
  <si>
    <t>Максимович Павел</t>
  </si>
  <si>
    <t>Леонов Иван</t>
  </si>
  <si>
    <t>д. Житомля, Гродн. р-н</t>
  </si>
  <si>
    <t>Бодрость</t>
  </si>
  <si>
    <t>Рачко Дмитрий</t>
  </si>
  <si>
    <t>Слоним</t>
  </si>
  <si>
    <t>Солнышко</t>
  </si>
  <si>
    <t>Кулеш Павел</t>
  </si>
  <si>
    <t>Вертелишки</t>
  </si>
  <si>
    <t xml:space="preserve"> "Бодрость" Гродн. р-н</t>
  </si>
  <si>
    <t>Ремезов Максим</t>
  </si>
  <si>
    <t>Минск</t>
  </si>
  <si>
    <t>Виктория</t>
  </si>
  <si>
    <t>Воронов Виталий</t>
  </si>
  <si>
    <t>Олешкевич Павел</t>
  </si>
  <si>
    <t>Щучин</t>
  </si>
  <si>
    <t>Шмарловский Олег</t>
  </si>
  <si>
    <t>Лида</t>
  </si>
  <si>
    <t>Аматар</t>
  </si>
  <si>
    <t>Католиков Роман</t>
  </si>
  <si>
    <t>fit4you_by</t>
  </si>
  <si>
    <t>Лянга Александр</t>
  </si>
  <si>
    <t>Run4fun</t>
  </si>
  <si>
    <t>Знак Максим</t>
  </si>
  <si>
    <t>Minsk</t>
  </si>
  <si>
    <t>Карташев Вячеслав</t>
  </si>
  <si>
    <t>Друмя Артур</t>
  </si>
  <si>
    <t>Берестовица</t>
  </si>
  <si>
    <t>Дубяга Вадим</t>
  </si>
  <si>
    <t>Шванц Алексей</t>
  </si>
  <si>
    <t>Воробьев Алексей</t>
  </si>
  <si>
    <t>run4fun</t>
  </si>
  <si>
    <t>Хохряков Дмитрий</t>
  </si>
  <si>
    <t>BeRunner</t>
  </si>
  <si>
    <t>Герасимук Дмитрий</t>
  </si>
  <si>
    <t>OCR Belarus</t>
  </si>
  <si>
    <t>Зеленко Дмитрий</t>
  </si>
  <si>
    <t>Друть Петр</t>
  </si>
  <si>
    <t>Трофимов Федор</t>
  </si>
  <si>
    <t>-</t>
  </si>
  <si>
    <t>Денисович Александр</t>
  </si>
  <si>
    <t>Столинский район, д.Рухча</t>
  </si>
  <si>
    <t>Кессел Алексей</t>
  </si>
  <si>
    <t>Федиов Кирилл</t>
  </si>
  <si>
    <t>Дегтерёв Василий</t>
  </si>
  <si>
    <t>Галай Николай</t>
  </si>
  <si>
    <t>Радиончик Александр</t>
  </si>
  <si>
    <t>Барановичи</t>
  </si>
  <si>
    <t>Захарченко Дмитрий</t>
  </si>
  <si>
    <t>Прозоровский Николай</t>
  </si>
  <si>
    <t>Тананушка Аляксандр</t>
  </si>
  <si>
    <t>Гродна</t>
  </si>
  <si>
    <t>Гроднааблспорт</t>
  </si>
  <si>
    <t>Долгов Роман</t>
  </si>
  <si>
    <t>Даник Даниил</t>
  </si>
  <si>
    <t>Логойск</t>
  </si>
  <si>
    <t>Жидович Вадим</t>
  </si>
  <si>
    <t>Шевченко Денис</t>
  </si>
  <si>
    <t>Шатров Игорь</t>
  </si>
  <si>
    <t>Бурый Денис</t>
  </si>
  <si>
    <t>мужчины 40-49 лет</t>
  </si>
  <si>
    <t>Чирица Владимир</t>
  </si>
  <si>
    <t>Сморгонь</t>
  </si>
  <si>
    <t>Регион</t>
  </si>
  <si>
    <t>Каранкевич Андрей</t>
  </si>
  <si>
    <t>Андрейчик Олег</t>
  </si>
  <si>
    <t>Кондаков Евгений</t>
  </si>
  <si>
    <t>tri.by</t>
  </si>
  <si>
    <t>Рагойша Пётр</t>
  </si>
  <si>
    <t>Minskrun</t>
  </si>
  <si>
    <t>Терменёв Александр</t>
  </si>
  <si>
    <t>Run4fun.by</t>
  </si>
  <si>
    <t>Рыбак Александр</t>
  </si>
  <si>
    <t>Белтелеком</t>
  </si>
  <si>
    <t>Жлобович Александр</t>
  </si>
  <si>
    <t>Артихович Александр</t>
  </si>
  <si>
    <t>Анискевич Валерий</t>
  </si>
  <si>
    <t>Болсун Виктор</t>
  </si>
  <si>
    <t>Чечерск</t>
  </si>
  <si>
    <t>DQ</t>
  </si>
  <si>
    <t>мужчины 50-59 лет</t>
  </si>
  <si>
    <t>Солодкий Юрий</t>
  </si>
  <si>
    <t>Володченко Николай</t>
  </si>
  <si>
    <t>Марук Николай</t>
  </si>
  <si>
    <t>Крупица Юрий</t>
  </si>
  <si>
    <t>Run4Fun.by</t>
  </si>
  <si>
    <t>Грудина Константин</t>
  </si>
  <si>
    <t>Анацка Леонид</t>
  </si>
  <si>
    <t>Лисовский Виктор</t>
  </si>
  <si>
    <t>Сосна Владислав</t>
  </si>
  <si>
    <t>Ножко Сергей</t>
  </si>
  <si>
    <t>мужчины 60-69 лет</t>
  </si>
  <si>
    <t>Лебецкий Василий</t>
  </si>
  <si>
    <t>Молодечно</t>
  </si>
  <si>
    <t>Кращенко Владимир</t>
  </si>
  <si>
    <t>Закревский Игорь</t>
  </si>
  <si>
    <t>Запольских Николай</t>
  </si>
  <si>
    <t>Киров Россия</t>
  </si>
  <si>
    <t>Быков Александр</t>
  </si>
  <si>
    <t>Мядель</t>
  </si>
  <si>
    <t>"Регион" Молодечно</t>
  </si>
  <si>
    <t>мужчины 70лет и ст.</t>
  </si>
  <si>
    <t>Тимофеенко Александр</t>
  </si>
  <si>
    <t>Сальников Вячеслав</t>
  </si>
  <si>
    <t>КЛБ "Виктория"</t>
  </si>
  <si>
    <t>Чеус Валерий</t>
  </si>
  <si>
    <t>Крупки</t>
  </si>
  <si>
    <t>юноши до 18 лет</t>
  </si>
  <si>
    <t>м</t>
  </si>
  <si>
    <t>Тубелевич Артур</t>
  </si>
  <si>
    <t>Лавринович Александр</t>
  </si>
  <si>
    <t>Сильванович Сергей</t>
  </si>
  <si>
    <t>ГОКУ</t>
  </si>
  <si>
    <t>Батюков Захар</t>
  </si>
  <si>
    <t>женщины 18-19 лет</t>
  </si>
  <si>
    <t>ж</t>
  </si>
  <si>
    <t>Лисовская Наталья</t>
  </si>
  <si>
    <t>Сильванович Валерия</t>
  </si>
  <si>
    <t>женщины 20-39 лет</t>
  </si>
  <si>
    <t>Кветковская Наталья</t>
  </si>
  <si>
    <t>Юшкевич Анастасия</t>
  </si>
  <si>
    <t>Панкратович Алла</t>
  </si>
  <si>
    <t>Самойлик Надежда</t>
  </si>
  <si>
    <t>Ступакевич Анна</t>
  </si>
  <si>
    <t>Вардонян Кристина</t>
  </si>
  <si>
    <t>Шевченко Наталья</t>
  </si>
  <si>
    <t>Гецман Людмила</t>
  </si>
  <si>
    <t>Активная жизнь Минск</t>
  </si>
  <si>
    <t>Жукова Ирина</t>
  </si>
  <si>
    <t>Лично</t>
  </si>
  <si>
    <t>женщины 40-49 лет</t>
  </si>
  <si>
    <t>Малиновская Наталья</t>
  </si>
  <si>
    <t>Адамович Ирина</t>
  </si>
  <si>
    <t>Бутримова  Ольга</t>
  </si>
  <si>
    <t>Ходунай Елена</t>
  </si>
  <si>
    <t>д. Житомля</t>
  </si>
  <si>
    <t>" Бодрость" Гродн. р-н</t>
  </si>
  <si>
    <t>женщины 50 лет и ст.</t>
  </si>
  <si>
    <t>Ковалева Галина</t>
  </si>
  <si>
    <t>50 и ст.</t>
  </si>
  <si>
    <t>Морозова Наталья</t>
  </si>
  <si>
    <t>девушки до 18 лет</t>
  </si>
  <si>
    <t>Гирдзиевская Надежда</t>
  </si>
  <si>
    <t>Барановская Полина</t>
  </si>
  <si>
    <t>Каленик Анастасия</t>
  </si>
  <si>
    <t>Сафонова Яна</t>
  </si>
  <si>
    <t>Логиш Артем</t>
  </si>
  <si>
    <t>Верховодкин Геннадий</t>
  </si>
  <si>
    <t>Тетерюков Игорь</t>
  </si>
  <si>
    <t>Кравцова Ольга</t>
  </si>
  <si>
    <t>Якшевич Инна</t>
  </si>
  <si>
    <t>Полонникова Наталья</t>
  </si>
  <si>
    <t>ИТОГОВЫЙ ПРОТОКОЛ</t>
  </si>
  <si>
    <t>Тетерюков</t>
  </si>
  <si>
    <t>Морозова</t>
  </si>
  <si>
    <t>Чемоданов</t>
  </si>
  <si>
    <t xml:space="preserve">Шмарловский </t>
  </si>
  <si>
    <t>Лисовский</t>
  </si>
  <si>
    <t>Тубелевич</t>
  </si>
  <si>
    <t>Гирдзиевская надежда</t>
  </si>
  <si>
    <t>Леонов</t>
  </si>
  <si>
    <t>Малиновская Виктория</t>
  </si>
  <si>
    <t>Команда</t>
  </si>
  <si>
    <t>Результат</t>
  </si>
  <si>
    <t>Сумма</t>
  </si>
  <si>
    <t>Место</t>
  </si>
  <si>
    <t>ИТОГОВЫЙ   ПРОТОКОЛ                                                                                        Тест Купера (мужчины)</t>
  </si>
  <si>
    <t>место в группе</t>
  </si>
  <si>
    <t>стартовый №</t>
  </si>
  <si>
    <t>Фамилия Имя спортсмена</t>
  </si>
  <si>
    <t>Год рождения</t>
  </si>
  <si>
    <t>Возраст</t>
  </si>
  <si>
    <t>Возрастная группа</t>
  </si>
  <si>
    <t>Мужчины 16-17</t>
  </si>
  <si>
    <t>Дюфур Роман</t>
  </si>
  <si>
    <t>ГрГУОР</t>
  </si>
  <si>
    <t>Куц Михаил</t>
  </si>
  <si>
    <t>КУ</t>
  </si>
  <si>
    <t>Мельниченко Денис</t>
  </si>
  <si>
    <t>Кулаковский Андрей</t>
  </si>
  <si>
    <t>Калашников Александр</t>
  </si>
  <si>
    <t>Говорко Алексей</t>
  </si>
  <si>
    <t>Евец Никита</t>
  </si>
  <si>
    <t>Мужчины 18 и ст</t>
  </si>
  <si>
    <t>Звержевич Марк</t>
  </si>
  <si>
    <t>СДЮШОР-2</t>
  </si>
  <si>
    <t>18ст</t>
  </si>
  <si>
    <t>Вильчинский Андрей</t>
  </si>
  <si>
    <t>Рачко Евгений</t>
  </si>
  <si>
    <t>КЛБ "Солнышко"</t>
  </si>
  <si>
    <t>Ромейко Денис</t>
  </si>
  <si>
    <t>Банников Александр</t>
  </si>
  <si>
    <t>Сучилкин Олег</t>
  </si>
  <si>
    <t>БФСО динамо</t>
  </si>
  <si>
    <t>Марчук Василий</t>
  </si>
  <si>
    <t>Краско Павел</t>
  </si>
  <si>
    <t>Night city</t>
  </si>
  <si>
    <t>Воробьев Дима</t>
  </si>
  <si>
    <t>Grodno</t>
  </si>
  <si>
    <t>Night City</t>
  </si>
  <si>
    <t>Миниахметов Виктор</t>
  </si>
  <si>
    <t>ДЮСШ з/в</t>
  </si>
  <si>
    <t>Дмитревич Дмитрий</t>
  </si>
  <si>
    <t>Гиль Виктор</t>
  </si>
  <si>
    <t>Матусевич Юрий</t>
  </si>
  <si>
    <t>Мужчины до 16</t>
  </si>
  <si>
    <t>Русакевич Марк</t>
  </si>
  <si>
    <t>Жолнерчик Артем</t>
  </si>
  <si>
    <t>Уор</t>
  </si>
  <si>
    <t>Шидловский Иван</t>
  </si>
  <si>
    <t>Карпович Герман</t>
  </si>
  <si>
    <t>Пьянков Александр</t>
  </si>
  <si>
    <t>Кунцевич Захар</t>
  </si>
  <si>
    <t>Зданович Сергей</t>
  </si>
  <si>
    <t>Феденя Артем</t>
  </si>
  <si>
    <t>run4fun.by</t>
  </si>
  <si>
    <t>Шевченко Иван</t>
  </si>
  <si>
    <t>Run4fan</t>
  </si>
  <si>
    <t>Шевченко Влад</t>
  </si>
  <si>
    <t>Завиновский Никита</t>
  </si>
  <si>
    <t>Барановский Герман</t>
  </si>
  <si>
    <t>Антонович Макар</t>
  </si>
  <si>
    <t>Гиль Алексей</t>
  </si>
  <si>
    <t>Гермаковский Глеб</t>
  </si>
  <si>
    <t>Севец Владислав</t>
  </si>
  <si>
    <t>СШ-22</t>
  </si>
  <si>
    <t>Тарасевич Александр</t>
  </si>
  <si>
    <t>Комар Дмитрий</t>
  </si>
  <si>
    <t>Волк Никита</t>
  </si>
  <si>
    <t>Бальчус Артур</t>
  </si>
  <si>
    <t>Герасимюк Никита</t>
  </si>
  <si>
    <t>Хохряков Илья</t>
  </si>
  <si>
    <t>Колодищи</t>
  </si>
  <si>
    <t>Атлет, BeRunner</t>
  </si>
  <si>
    <t>Спасюк Сергей</t>
  </si>
  <si>
    <t>Дубатовка Даниил</t>
  </si>
  <si>
    <t>Левченко Никита</t>
  </si>
  <si>
    <t>Толканица Дмитрий</t>
  </si>
  <si>
    <t>Жуковский Виктор</t>
  </si>
  <si>
    <t>Наумик Матвей</t>
  </si>
  <si>
    <t>Быльчинский Александр</t>
  </si>
  <si>
    <t>Рогинский Владислав</t>
  </si>
  <si>
    <t>Фан Чан Ань Туан</t>
  </si>
  <si>
    <t>Город</t>
  </si>
  <si>
    <t>ё</t>
  </si>
  <si>
    <t>ИТОГОВЫЙ   ПРОТОКОЛ                                                                                        Тест Купера (женщины)</t>
  </si>
  <si>
    <t>Женщины 16-17</t>
  </si>
  <si>
    <t>Павлюкевич Виктория</t>
  </si>
  <si>
    <t>Страхель Екатерина</t>
  </si>
  <si>
    <t>Каткова Ангелина</t>
  </si>
  <si>
    <t>Евтух Вероника</t>
  </si>
  <si>
    <t>Женщины 18 и ст</t>
  </si>
  <si>
    <t>Карнацевич Галина</t>
  </si>
  <si>
    <t>Гладкая Анастасия</t>
  </si>
  <si>
    <t>Болтач Алена</t>
  </si>
  <si>
    <t>Женщины до 16 лет</t>
  </si>
  <si>
    <t>Сапанкевич Валерия</t>
  </si>
  <si>
    <t>Гулиева Саида</t>
  </si>
  <si>
    <t>Левчик Карина</t>
  </si>
  <si>
    <t>Яскевич Виктория</t>
  </si>
  <si>
    <t>Гасымова Эсмира</t>
  </si>
  <si>
    <t>Германюк Лия</t>
  </si>
  <si>
    <t>Януль Полина</t>
  </si>
  <si>
    <t>Шнуркова Полина</t>
  </si>
  <si>
    <t>атлет, BeRunner</t>
  </si>
  <si>
    <t>Полоцкая Дарья</t>
  </si>
  <si>
    <t>Шнуркова Валерия</t>
  </si>
  <si>
    <t>Пилец Ксения</t>
  </si>
  <si>
    <t>гродно</t>
  </si>
  <si>
    <t>Разумович Ульяна</t>
  </si>
  <si>
    <t>Перещук Алина</t>
  </si>
  <si>
    <t>Колодко Татьяна</t>
  </si>
  <si>
    <t>Чуракова Диана</t>
  </si>
  <si>
    <t>Шевчук Елизавета</t>
  </si>
  <si>
    <t>Якубеня Екатерина</t>
  </si>
  <si>
    <t>Павлова Виктория</t>
  </si>
  <si>
    <t>Наумова Валерия</t>
  </si>
  <si>
    <t>Шиманович Жанна</t>
  </si>
  <si>
    <t>Болтач Надежда</t>
  </si>
  <si>
    <t>Козленюк Екатерина</t>
  </si>
  <si>
    <t>Дайнеко Дарья</t>
  </si>
  <si>
    <t>Копать Анастасия</t>
  </si>
  <si>
    <t>ИТОГОВЫЙ   ПРОТОКОЛ                                                                                                                                                    6-и минутный бег</t>
  </si>
  <si>
    <t>вк</t>
  </si>
  <si>
    <t>Пугачевский Артур</t>
  </si>
  <si>
    <t>Маскевич Иван</t>
  </si>
  <si>
    <t>Боцукевич Никита</t>
  </si>
  <si>
    <t>Кузнецов Илья</t>
  </si>
  <si>
    <t>мальчики 2009г.р.</t>
  </si>
  <si>
    <t>Чемоданов Иван</t>
  </si>
  <si>
    <t>Яматор</t>
  </si>
  <si>
    <t>девочки 2009г.р.</t>
  </si>
  <si>
    <t>Наумовец Валерия</t>
  </si>
  <si>
    <t>Вишневская Арина</t>
  </si>
  <si>
    <t>Шевченко Ева</t>
  </si>
  <si>
    <t>девочки 2010г.р.</t>
  </si>
  <si>
    <t>Павлюкевич Маргарита</t>
  </si>
  <si>
    <t>Лисовская Екатерина</t>
  </si>
  <si>
    <t>Баклан</t>
  </si>
  <si>
    <t>девочки 2011г.р.</t>
  </si>
  <si>
    <t>Бондарик Елизавета</t>
  </si>
  <si>
    <t>Воробьева Мария</t>
  </si>
  <si>
    <t>Гиль Алена</t>
  </si>
  <si>
    <t>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</si>
</sst>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Book Antiqua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Book Antiqua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Book Antiqua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44444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/>
    <xf numFmtId="20" fontId="1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165" fontId="8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165" fontId="10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indent="1"/>
    </xf>
    <xf numFmtId="165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165" fontId="5" fillId="0" borderId="1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indent="1"/>
    </xf>
    <xf numFmtId="165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/>
    </xf>
    <xf numFmtId="165" fontId="14" fillId="0" borderId="14" xfId="0" applyNumberFormat="1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/>
    </xf>
    <xf numFmtId="0" fontId="5" fillId="0" borderId="14" xfId="0" applyFont="1" applyBorder="1"/>
    <xf numFmtId="1" fontId="5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/>
    <xf numFmtId="164" fontId="11" fillId="2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0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0" fontId="15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left" vertical="top" indent="1"/>
    </xf>
    <xf numFmtId="0" fontId="15" fillId="0" borderId="3" xfId="0" applyFont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indent="1"/>
    </xf>
    <xf numFmtId="1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 vertical="center" indent="1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indent="1"/>
    </xf>
    <xf numFmtId="0" fontId="15" fillId="0" borderId="7" xfId="0" applyFont="1" applyBorder="1" applyAlignment="1">
      <alignment horizontal="left" vertical="center" indent="1"/>
    </xf>
    <xf numFmtId="1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9" fillId="0" borderId="7" xfId="0" applyFont="1" applyBorder="1" applyAlignment="1"/>
    <xf numFmtId="0" fontId="15" fillId="0" borderId="7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7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textRotation="90"/>
    </xf>
    <xf numFmtId="0" fontId="3" fillId="0" borderId="0" xfId="0" applyFont="1" applyAlignment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164" fontId="12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7" xfId="0" applyFont="1" applyFill="1" applyBorder="1" applyAlignment="1"/>
    <xf numFmtId="164" fontId="12" fillId="2" borderId="7" xfId="0" applyNumberFormat="1" applyFont="1" applyFill="1" applyBorder="1" applyAlignment="1">
      <alignment vertical="center" wrapText="1"/>
    </xf>
    <xf numFmtId="0" fontId="9" fillId="2" borderId="12" xfId="0" applyFont="1" applyFill="1" applyBorder="1" applyAlignment="1"/>
    <xf numFmtId="0" fontId="15" fillId="0" borderId="0" xfId="0" applyFont="1" applyBorder="1" applyAlignment="1">
      <alignment vertical="center"/>
    </xf>
    <xf numFmtId="164" fontId="12" fillId="2" borderId="12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/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95;&#1072;&#1089;&#1086;&#1074;&#1086;&#1081;_&#1073;&#1077;&#1075;_2017\&#1073;&#1077;&#1075;_&#1095;&#1072;&#1089;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2;&#1091;&#1087;&#1077;&#1088;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а"/>
      <sheetName val="часовой бег женщины "/>
      <sheetName val="часовой бег"/>
      <sheetName val="часовой бег_абсолют"/>
      <sheetName val="часовой бег _возрастные_группы"/>
      <sheetName val="Лист2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1939</v>
          </cell>
          <cell r="B2" t="str">
            <v>70ст</v>
          </cell>
        </row>
        <row r="3">
          <cell r="A3">
            <v>1940</v>
          </cell>
          <cell r="B3" t="str">
            <v>70ст</v>
          </cell>
        </row>
        <row r="4">
          <cell r="A4">
            <v>1941</v>
          </cell>
          <cell r="B4" t="str">
            <v>70ст</v>
          </cell>
        </row>
        <row r="5">
          <cell r="A5">
            <v>1942</v>
          </cell>
          <cell r="B5" t="str">
            <v>70ст</v>
          </cell>
        </row>
        <row r="6">
          <cell r="A6">
            <v>1943</v>
          </cell>
          <cell r="B6" t="str">
            <v>70ст</v>
          </cell>
        </row>
        <row r="7">
          <cell r="A7">
            <v>1944</v>
          </cell>
          <cell r="B7" t="str">
            <v>70ст</v>
          </cell>
        </row>
        <row r="8">
          <cell r="A8">
            <v>1945</v>
          </cell>
          <cell r="B8" t="str">
            <v>70ст</v>
          </cell>
        </row>
        <row r="9">
          <cell r="A9">
            <v>1946</v>
          </cell>
          <cell r="B9" t="str">
            <v>70ст</v>
          </cell>
        </row>
        <row r="10">
          <cell r="A10">
            <v>1947</v>
          </cell>
          <cell r="B10" t="str">
            <v>70ст</v>
          </cell>
        </row>
        <row r="11">
          <cell r="A11">
            <v>1948</v>
          </cell>
          <cell r="B11" t="str">
            <v>60-69</v>
          </cell>
        </row>
        <row r="12">
          <cell r="A12">
            <v>1949</v>
          </cell>
          <cell r="B12" t="str">
            <v>60-69</v>
          </cell>
        </row>
        <row r="13">
          <cell r="A13">
            <v>1950</v>
          </cell>
          <cell r="B13" t="str">
            <v>60-69</v>
          </cell>
        </row>
        <row r="14">
          <cell r="A14">
            <v>1951</v>
          </cell>
          <cell r="B14" t="str">
            <v>60-69</v>
          </cell>
        </row>
        <row r="15">
          <cell r="A15">
            <v>1952</v>
          </cell>
          <cell r="B15" t="str">
            <v>60-69</v>
          </cell>
        </row>
        <row r="16">
          <cell r="A16">
            <v>1953</v>
          </cell>
          <cell r="B16" t="str">
            <v>60-69</v>
          </cell>
        </row>
        <row r="17">
          <cell r="A17">
            <v>1954</v>
          </cell>
          <cell r="B17" t="str">
            <v>60-69</v>
          </cell>
        </row>
        <row r="18">
          <cell r="A18">
            <v>1955</v>
          </cell>
          <cell r="B18" t="str">
            <v>60-69</v>
          </cell>
        </row>
        <row r="19">
          <cell r="A19">
            <v>1956</v>
          </cell>
          <cell r="B19" t="str">
            <v>60-69</v>
          </cell>
        </row>
        <row r="20">
          <cell r="A20">
            <v>1957</v>
          </cell>
          <cell r="B20" t="str">
            <v>60-69</v>
          </cell>
        </row>
        <row r="21">
          <cell r="A21">
            <v>1958</v>
          </cell>
          <cell r="B21" t="str">
            <v>50-59</v>
          </cell>
        </row>
        <row r="22">
          <cell r="A22">
            <v>1959</v>
          </cell>
          <cell r="B22" t="str">
            <v>50-59</v>
          </cell>
        </row>
        <row r="23">
          <cell r="A23">
            <v>1960</v>
          </cell>
          <cell r="B23" t="str">
            <v>50-59</v>
          </cell>
        </row>
        <row r="24">
          <cell r="A24">
            <v>1961</v>
          </cell>
          <cell r="B24" t="str">
            <v>50-59</v>
          </cell>
        </row>
        <row r="25">
          <cell r="A25">
            <v>1962</v>
          </cell>
          <cell r="B25" t="str">
            <v>50-59</v>
          </cell>
        </row>
        <row r="26">
          <cell r="A26">
            <v>1963</v>
          </cell>
          <cell r="B26" t="str">
            <v>50-59</v>
          </cell>
        </row>
        <row r="27">
          <cell r="A27">
            <v>1964</v>
          </cell>
          <cell r="B27" t="str">
            <v>50-59</v>
          </cell>
        </row>
        <row r="28">
          <cell r="A28">
            <v>1965</v>
          </cell>
          <cell r="B28" t="str">
            <v>50-59</v>
          </cell>
        </row>
        <row r="29">
          <cell r="A29">
            <v>1966</v>
          </cell>
          <cell r="B29" t="str">
            <v>50-59</v>
          </cell>
        </row>
        <row r="30">
          <cell r="A30">
            <v>1967</v>
          </cell>
          <cell r="B30" t="str">
            <v>50-59</v>
          </cell>
        </row>
        <row r="31">
          <cell r="A31">
            <v>1968</v>
          </cell>
          <cell r="B31" t="str">
            <v>40-49</v>
          </cell>
        </row>
        <row r="32">
          <cell r="A32">
            <v>1970</v>
          </cell>
          <cell r="B32" t="str">
            <v>40-49</v>
          </cell>
        </row>
        <row r="33">
          <cell r="A33">
            <v>1971</v>
          </cell>
          <cell r="B33" t="str">
            <v>40-49</v>
          </cell>
        </row>
        <row r="34">
          <cell r="A34">
            <v>1972</v>
          </cell>
          <cell r="B34" t="str">
            <v>40-49</v>
          </cell>
        </row>
        <row r="35">
          <cell r="A35">
            <v>1973</v>
          </cell>
          <cell r="B35" t="str">
            <v>40-49</v>
          </cell>
        </row>
        <row r="36">
          <cell r="A36">
            <v>1974</v>
          </cell>
          <cell r="B36" t="str">
            <v>40-49</v>
          </cell>
        </row>
        <row r="37">
          <cell r="A37">
            <v>1975</v>
          </cell>
          <cell r="B37" t="str">
            <v>40-49</v>
          </cell>
        </row>
        <row r="38">
          <cell r="A38">
            <v>1976</v>
          </cell>
          <cell r="B38" t="str">
            <v>40-49</v>
          </cell>
        </row>
        <row r="39">
          <cell r="A39">
            <v>1977</v>
          </cell>
          <cell r="B39" t="str">
            <v>20-39</v>
          </cell>
        </row>
        <row r="40">
          <cell r="A40">
            <v>1978</v>
          </cell>
          <cell r="B40" t="str">
            <v>20-39</v>
          </cell>
        </row>
        <row r="41">
          <cell r="A41">
            <v>1979</v>
          </cell>
          <cell r="B41" t="str">
            <v>20-39</v>
          </cell>
        </row>
        <row r="42">
          <cell r="A42">
            <v>1980</v>
          </cell>
          <cell r="B42" t="str">
            <v>20-39</v>
          </cell>
        </row>
        <row r="43">
          <cell r="A43">
            <v>1981</v>
          </cell>
          <cell r="B43" t="str">
            <v>20-39</v>
          </cell>
        </row>
        <row r="44">
          <cell r="A44">
            <v>1982</v>
          </cell>
          <cell r="B44" t="str">
            <v>20-39</v>
          </cell>
        </row>
        <row r="45">
          <cell r="A45">
            <v>1983</v>
          </cell>
          <cell r="B45" t="str">
            <v>20-39</v>
          </cell>
        </row>
        <row r="46">
          <cell r="A46">
            <v>1984</v>
          </cell>
          <cell r="B46" t="str">
            <v>20-39</v>
          </cell>
        </row>
        <row r="47">
          <cell r="A47">
            <v>1985</v>
          </cell>
          <cell r="B47" t="str">
            <v>20-39</v>
          </cell>
        </row>
        <row r="48">
          <cell r="A48">
            <v>1986</v>
          </cell>
          <cell r="B48" t="str">
            <v>20-39</v>
          </cell>
        </row>
        <row r="49">
          <cell r="A49">
            <v>1987</v>
          </cell>
          <cell r="B49" t="str">
            <v>20-39</v>
          </cell>
        </row>
        <row r="50">
          <cell r="A50">
            <v>1988</v>
          </cell>
          <cell r="B50" t="str">
            <v>20-39</v>
          </cell>
        </row>
        <row r="51">
          <cell r="A51">
            <v>1989</v>
          </cell>
          <cell r="B51" t="str">
            <v>20-39</v>
          </cell>
        </row>
        <row r="52">
          <cell r="A52">
            <v>1990</v>
          </cell>
          <cell r="B52" t="str">
            <v>20-39</v>
          </cell>
        </row>
        <row r="53">
          <cell r="A53">
            <v>1991</v>
          </cell>
          <cell r="B53" t="str">
            <v>20-39</v>
          </cell>
        </row>
        <row r="54">
          <cell r="A54">
            <v>1992</v>
          </cell>
          <cell r="B54" t="str">
            <v>20-39</v>
          </cell>
        </row>
        <row r="55">
          <cell r="A55">
            <v>1993</v>
          </cell>
          <cell r="B55" t="str">
            <v>20-39</v>
          </cell>
        </row>
        <row r="56">
          <cell r="A56">
            <v>1984</v>
          </cell>
          <cell r="B56" t="str">
            <v>20-39</v>
          </cell>
        </row>
        <row r="57">
          <cell r="A57">
            <v>1995</v>
          </cell>
          <cell r="B57" t="str">
            <v>20-39</v>
          </cell>
        </row>
        <row r="58">
          <cell r="A58">
            <v>1996</v>
          </cell>
          <cell r="B58" t="str">
            <v>20-39</v>
          </cell>
        </row>
        <row r="59">
          <cell r="A59">
            <v>1997</v>
          </cell>
          <cell r="B59" t="str">
            <v>20-39</v>
          </cell>
        </row>
        <row r="60">
          <cell r="A60">
            <v>1998</v>
          </cell>
          <cell r="B60" t="str">
            <v>18-19</v>
          </cell>
        </row>
        <row r="61">
          <cell r="A61">
            <v>1999</v>
          </cell>
          <cell r="B61" t="str">
            <v>18-19</v>
          </cell>
        </row>
        <row r="62">
          <cell r="A62">
            <v>2000</v>
          </cell>
          <cell r="B62" t="str">
            <v>до18</v>
          </cell>
        </row>
        <row r="63">
          <cell r="A63">
            <v>2001</v>
          </cell>
          <cell r="B63" t="str">
            <v>до18</v>
          </cell>
        </row>
        <row r="64">
          <cell r="A64">
            <v>2002</v>
          </cell>
          <cell r="B64" t="str">
            <v>до18</v>
          </cell>
        </row>
        <row r="65">
          <cell r="A65">
            <v>2003</v>
          </cell>
          <cell r="B65" t="str">
            <v>до18</v>
          </cell>
        </row>
        <row r="66">
          <cell r="A66">
            <v>2004</v>
          </cell>
          <cell r="B66" t="str">
            <v>до18</v>
          </cell>
        </row>
        <row r="67">
          <cell r="A67">
            <v>2005</v>
          </cell>
          <cell r="B67" t="str">
            <v>до18</v>
          </cell>
        </row>
        <row r="68">
          <cell r="A68">
            <v>2006</v>
          </cell>
          <cell r="B68" t="str">
            <v>до18</v>
          </cell>
        </row>
        <row r="69">
          <cell r="A69">
            <v>2007</v>
          </cell>
          <cell r="B69" t="str">
            <v>до18</v>
          </cell>
        </row>
        <row r="70">
          <cell r="A70">
            <v>2008</v>
          </cell>
          <cell r="B70" t="str">
            <v>до18</v>
          </cell>
        </row>
        <row r="71">
          <cell r="A71">
            <v>2009</v>
          </cell>
          <cell r="B71" t="str">
            <v>до18</v>
          </cell>
        </row>
        <row r="72">
          <cell r="A72">
            <v>2010</v>
          </cell>
          <cell r="B72" t="str">
            <v>до18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ст Купера "/>
      <sheetName val="тест Купера ж"/>
      <sheetName val="тест Купера женщины"/>
      <sheetName val="6_ти минутный_бег"/>
      <sheetName val="Лист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>
            <v>1952</v>
          </cell>
          <cell r="H2" t="str">
            <v>18ст</v>
          </cell>
        </row>
        <row r="3">
          <cell r="G3">
            <v>1953</v>
          </cell>
          <cell r="H3" t="str">
            <v>18ст</v>
          </cell>
        </row>
        <row r="4">
          <cell r="G4">
            <v>1954</v>
          </cell>
          <cell r="H4" t="str">
            <v>18ст</v>
          </cell>
        </row>
        <row r="5">
          <cell r="G5">
            <v>1955</v>
          </cell>
          <cell r="H5" t="str">
            <v>18ст</v>
          </cell>
        </row>
        <row r="6">
          <cell r="G6">
            <v>1956</v>
          </cell>
          <cell r="H6" t="str">
            <v>18ст</v>
          </cell>
        </row>
        <row r="7">
          <cell r="G7">
            <v>1957</v>
          </cell>
          <cell r="H7" t="str">
            <v>18ст</v>
          </cell>
        </row>
        <row r="8">
          <cell r="G8">
            <v>1958</v>
          </cell>
          <cell r="H8" t="str">
            <v>18ст</v>
          </cell>
        </row>
        <row r="9">
          <cell r="G9">
            <v>1959</v>
          </cell>
          <cell r="H9" t="str">
            <v>18ст</v>
          </cell>
        </row>
        <row r="10">
          <cell r="G10">
            <v>1960</v>
          </cell>
          <cell r="H10" t="str">
            <v>18ст</v>
          </cell>
        </row>
        <row r="11">
          <cell r="G11">
            <v>1961</v>
          </cell>
          <cell r="H11" t="str">
            <v>18ст</v>
          </cell>
        </row>
        <row r="12">
          <cell r="G12">
            <v>1962</v>
          </cell>
          <cell r="H12" t="str">
            <v>18ст</v>
          </cell>
        </row>
        <row r="13">
          <cell r="G13">
            <v>1963</v>
          </cell>
          <cell r="H13" t="str">
            <v>18ст</v>
          </cell>
        </row>
        <row r="14">
          <cell r="G14">
            <v>1964</v>
          </cell>
          <cell r="H14" t="str">
            <v>18ст</v>
          </cell>
        </row>
        <row r="15">
          <cell r="G15">
            <v>1965</v>
          </cell>
          <cell r="H15" t="str">
            <v>18ст</v>
          </cell>
        </row>
        <row r="16">
          <cell r="G16">
            <v>1966</v>
          </cell>
          <cell r="H16" t="str">
            <v>18ст</v>
          </cell>
        </row>
        <row r="17">
          <cell r="G17">
            <v>1967</v>
          </cell>
          <cell r="H17" t="str">
            <v>18ст</v>
          </cell>
        </row>
        <row r="18">
          <cell r="G18">
            <v>1968</v>
          </cell>
          <cell r="H18" t="str">
            <v>18ст</v>
          </cell>
        </row>
        <row r="19">
          <cell r="G19">
            <v>1970</v>
          </cell>
          <cell r="H19" t="str">
            <v>18ст</v>
          </cell>
        </row>
        <row r="20">
          <cell r="G20">
            <v>1971</v>
          </cell>
          <cell r="H20" t="str">
            <v>18ст</v>
          </cell>
        </row>
        <row r="21">
          <cell r="G21">
            <v>1972</v>
          </cell>
          <cell r="H21" t="str">
            <v>18ст</v>
          </cell>
        </row>
        <row r="22">
          <cell r="G22">
            <v>1973</v>
          </cell>
          <cell r="H22" t="str">
            <v>18ст</v>
          </cell>
        </row>
        <row r="23">
          <cell r="G23">
            <v>1974</v>
          </cell>
          <cell r="H23" t="str">
            <v>18ст</v>
          </cell>
        </row>
        <row r="24">
          <cell r="G24">
            <v>1975</v>
          </cell>
          <cell r="H24" t="str">
            <v>18ст</v>
          </cell>
        </row>
        <row r="25">
          <cell r="G25">
            <v>1976</v>
          </cell>
          <cell r="H25" t="str">
            <v>18ст</v>
          </cell>
        </row>
        <row r="26">
          <cell r="G26">
            <v>1977</v>
          </cell>
          <cell r="H26" t="str">
            <v>18ст</v>
          </cell>
        </row>
        <row r="27">
          <cell r="G27">
            <v>1978</v>
          </cell>
          <cell r="H27" t="str">
            <v>18ст</v>
          </cell>
        </row>
        <row r="28">
          <cell r="G28">
            <v>1979</v>
          </cell>
          <cell r="H28" t="str">
            <v>18ст</v>
          </cell>
        </row>
        <row r="29">
          <cell r="G29">
            <v>1980</v>
          </cell>
          <cell r="H29" t="str">
            <v>18ст</v>
          </cell>
        </row>
        <row r="30">
          <cell r="G30">
            <v>1981</v>
          </cell>
          <cell r="H30" t="str">
            <v>18ст</v>
          </cell>
        </row>
        <row r="31">
          <cell r="G31">
            <v>1982</v>
          </cell>
          <cell r="H31" t="str">
            <v>18ст</v>
          </cell>
        </row>
        <row r="32">
          <cell r="G32">
            <v>1983</v>
          </cell>
          <cell r="H32" t="str">
            <v>18ст</v>
          </cell>
        </row>
        <row r="33">
          <cell r="G33">
            <v>1984</v>
          </cell>
          <cell r="H33" t="str">
            <v>18ст</v>
          </cell>
        </row>
        <row r="34">
          <cell r="G34">
            <v>1985</v>
          </cell>
          <cell r="H34" t="str">
            <v>18ст</v>
          </cell>
        </row>
        <row r="35">
          <cell r="G35">
            <v>1986</v>
          </cell>
          <cell r="H35" t="str">
            <v>18ст</v>
          </cell>
        </row>
        <row r="36">
          <cell r="G36">
            <v>1987</v>
          </cell>
          <cell r="H36" t="str">
            <v>18ст</v>
          </cell>
        </row>
        <row r="37">
          <cell r="G37">
            <v>1988</v>
          </cell>
          <cell r="H37" t="str">
            <v>18ст</v>
          </cell>
        </row>
        <row r="38">
          <cell r="G38">
            <v>1989</v>
          </cell>
          <cell r="H38" t="str">
            <v>18ст</v>
          </cell>
        </row>
        <row r="39">
          <cell r="G39">
            <v>1990</v>
          </cell>
          <cell r="H39" t="str">
            <v>18ст</v>
          </cell>
        </row>
        <row r="40">
          <cell r="G40">
            <v>1991</v>
          </cell>
          <cell r="H40" t="str">
            <v>18ст</v>
          </cell>
        </row>
        <row r="41">
          <cell r="G41">
            <v>1992</v>
          </cell>
          <cell r="H41" t="str">
            <v>18ст</v>
          </cell>
        </row>
        <row r="42">
          <cell r="G42">
            <v>1993</v>
          </cell>
          <cell r="H42" t="str">
            <v>18ст</v>
          </cell>
        </row>
        <row r="43">
          <cell r="G43">
            <v>1994</v>
          </cell>
          <cell r="H43" t="str">
            <v>18ст</v>
          </cell>
        </row>
        <row r="44">
          <cell r="G44">
            <v>1995</v>
          </cell>
          <cell r="H44" t="str">
            <v>18ст</v>
          </cell>
        </row>
        <row r="45">
          <cell r="G45">
            <v>1996</v>
          </cell>
          <cell r="H45" t="str">
            <v>18ст</v>
          </cell>
        </row>
        <row r="46">
          <cell r="G46">
            <v>1997</v>
          </cell>
          <cell r="H46" t="str">
            <v>18ст</v>
          </cell>
        </row>
        <row r="47">
          <cell r="G47">
            <v>1998</v>
          </cell>
          <cell r="H47" t="str">
            <v>18ст</v>
          </cell>
        </row>
        <row r="48">
          <cell r="G48">
            <v>1999</v>
          </cell>
          <cell r="H48" t="str">
            <v>18ст</v>
          </cell>
        </row>
        <row r="49">
          <cell r="G49">
            <v>2000</v>
          </cell>
          <cell r="H49" t="str">
            <v>16-17</v>
          </cell>
        </row>
        <row r="50">
          <cell r="G50">
            <v>2001</v>
          </cell>
          <cell r="H50" t="str">
            <v>16-17</v>
          </cell>
        </row>
        <row r="51">
          <cell r="G51">
            <v>2002</v>
          </cell>
          <cell r="H51" t="str">
            <v>до16</v>
          </cell>
        </row>
        <row r="52">
          <cell r="G52">
            <v>2003</v>
          </cell>
          <cell r="H52" t="str">
            <v>до16</v>
          </cell>
        </row>
        <row r="53">
          <cell r="G53">
            <v>2004</v>
          </cell>
          <cell r="H53" t="str">
            <v>до16</v>
          </cell>
        </row>
        <row r="54">
          <cell r="G54">
            <v>2005</v>
          </cell>
          <cell r="H54" t="str">
            <v>до16</v>
          </cell>
        </row>
        <row r="55">
          <cell r="G55">
            <v>2006</v>
          </cell>
          <cell r="H55" t="str">
            <v>до16</v>
          </cell>
        </row>
        <row r="56">
          <cell r="G56">
            <v>2007</v>
          </cell>
          <cell r="H56" t="str">
            <v>до16</v>
          </cell>
        </row>
        <row r="57">
          <cell r="G57">
            <v>2008</v>
          </cell>
          <cell r="H57" t="str">
            <v>до16</v>
          </cell>
        </row>
        <row r="58">
          <cell r="G58">
            <v>2009</v>
          </cell>
          <cell r="H58" t="str">
            <v>до16</v>
          </cell>
        </row>
        <row r="59">
          <cell r="G59">
            <v>2010</v>
          </cell>
          <cell r="H59" t="str">
            <v>до16</v>
          </cell>
        </row>
        <row r="60">
          <cell r="G60">
            <v>2011</v>
          </cell>
          <cell r="H60" t="str">
            <v>до16</v>
          </cell>
        </row>
        <row r="61">
          <cell r="G61">
            <v>2012</v>
          </cell>
          <cell r="H61" t="str">
            <v>до16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</sheetPr>
  <dimension ref="A1:K103"/>
  <sheetViews>
    <sheetView tabSelected="1" view="pageBreakPreview" zoomScale="70" zoomScaleSheetLayoutView="70" workbookViewId="0">
      <selection activeCell="P6" sqref="P6"/>
    </sheetView>
  </sheetViews>
  <sheetFormatPr defaultRowHeight="21" x14ac:dyDescent="0.35"/>
  <cols>
    <col min="1" max="1" width="6.88671875" style="1" customWidth="1"/>
    <col min="2" max="2" width="6.77734375" style="13" customWidth="1"/>
    <col min="3" max="3" width="10.6640625" style="2" customWidth="1"/>
    <col min="4" max="4" width="24.21875" style="112" customWidth="1"/>
    <col min="5" max="5" width="26.5546875" style="116" customWidth="1"/>
    <col min="6" max="6" width="23.109375" style="119" customWidth="1"/>
    <col min="7" max="7" width="10.77734375" style="3" customWidth="1"/>
    <col min="8" max="8" width="0.33203125" style="4" customWidth="1"/>
    <col min="9" max="9" width="6.109375" style="5" customWidth="1"/>
    <col min="10" max="10" width="8.44140625" style="7" customWidth="1"/>
    <col min="11" max="11" width="10.21875" style="6" customWidth="1"/>
  </cols>
  <sheetData>
    <row r="1" spans="1:11" ht="24" customHeight="1" x14ac:dyDescent="0.35">
      <c r="D1" s="162" t="s">
        <v>0</v>
      </c>
      <c r="E1" s="163"/>
      <c r="F1" s="163"/>
      <c r="G1" s="163"/>
      <c r="H1" s="163"/>
      <c r="I1" s="163"/>
      <c r="J1" s="163"/>
    </row>
    <row r="2" spans="1:11" ht="54" customHeight="1" x14ac:dyDescent="0.3">
      <c r="A2" s="76" t="s">
        <v>323</v>
      </c>
      <c r="B2" s="97" t="s">
        <v>1</v>
      </c>
      <c r="C2" s="97" t="s">
        <v>2</v>
      </c>
      <c r="D2" s="97" t="s">
        <v>3</v>
      </c>
      <c r="E2" s="76" t="s">
        <v>263</v>
      </c>
      <c r="F2" s="102" t="s">
        <v>4</v>
      </c>
      <c r="G2" s="9" t="s">
        <v>5</v>
      </c>
      <c r="H2" s="61"/>
      <c r="I2" s="111" t="s">
        <v>6</v>
      </c>
      <c r="J2" s="97" t="s">
        <v>7</v>
      </c>
      <c r="K2" s="97" t="s">
        <v>8</v>
      </c>
    </row>
    <row r="3" spans="1:11" ht="20.100000000000001" customHeight="1" x14ac:dyDescent="0.3">
      <c r="A3" s="103" t="s">
        <v>128</v>
      </c>
      <c r="B3" s="103">
        <v>1</v>
      </c>
      <c r="C3" s="99">
        <v>1</v>
      </c>
      <c r="D3" s="113" t="s">
        <v>166</v>
      </c>
      <c r="E3" s="117" t="s">
        <v>11</v>
      </c>
      <c r="F3" s="120"/>
      <c r="G3" s="105">
        <v>1990</v>
      </c>
      <c r="H3" s="106">
        <v>2017</v>
      </c>
      <c r="I3" s="107">
        <f t="shared" ref="I3:I34" si="0">H3-G3</f>
        <v>27</v>
      </c>
      <c r="J3" s="103" t="str">
        <f>IF(G3="","",VLOOKUP(G3,[1]Лист2!$A$2:$B$72,2,TRUE))</f>
        <v>20-39</v>
      </c>
      <c r="K3" s="99">
        <v>17075</v>
      </c>
    </row>
    <row r="4" spans="1:11" ht="20.100000000000001" customHeight="1" x14ac:dyDescent="0.3">
      <c r="A4" s="103" t="s">
        <v>128</v>
      </c>
      <c r="B4" s="103">
        <v>2</v>
      </c>
      <c r="C4" s="99">
        <v>3</v>
      </c>
      <c r="D4" s="113" t="s">
        <v>167</v>
      </c>
      <c r="E4" s="117" t="s">
        <v>11</v>
      </c>
      <c r="F4" s="120"/>
      <c r="G4" s="105">
        <v>1983</v>
      </c>
      <c r="H4" s="106">
        <v>2017</v>
      </c>
      <c r="I4" s="107">
        <f t="shared" si="0"/>
        <v>34</v>
      </c>
      <c r="J4" s="103" t="str">
        <f>IF(G4="","",VLOOKUP(G4,[1]Лист2!$A$2:$B$72,2,TRUE))</f>
        <v>20-39</v>
      </c>
      <c r="K4" s="99">
        <v>17017</v>
      </c>
    </row>
    <row r="5" spans="1:11" ht="20.100000000000001" customHeight="1" x14ac:dyDescent="0.3">
      <c r="A5" s="103" t="s">
        <v>128</v>
      </c>
      <c r="B5" s="103">
        <v>3</v>
      </c>
      <c r="C5" s="99">
        <v>2</v>
      </c>
      <c r="D5" s="113" t="s">
        <v>168</v>
      </c>
      <c r="E5" s="117" t="s">
        <v>11</v>
      </c>
      <c r="F5" s="121" t="s">
        <v>18</v>
      </c>
      <c r="G5" s="105">
        <v>1978</v>
      </c>
      <c r="H5" s="106">
        <v>2017</v>
      </c>
      <c r="I5" s="107">
        <f t="shared" si="0"/>
        <v>39</v>
      </c>
      <c r="J5" s="103" t="str">
        <f>IF(G5="","",VLOOKUP(G5,[1]Лист2!$A$2:$B$72,2,TRUE))</f>
        <v>20-39</v>
      </c>
      <c r="K5" s="99">
        <v>17000</v>
      </c>
    </row>
    <row r="6" spans="1:11" ht="20.100000000000001" customHeight="1" x14ac:dyDescent="0.3">
      <c r="A6" s="103" t="s">
        <v>128</v>
      </c>
      <c r="B6" s="103">
        <v>4</v>
      </c>
      <c r="C6" s="99">
        <v>92</v>
      </c>
      <c r="D6" s="113" t="s">
        <v>14</v>
      </c>
      <c r="E6" s="117" t="s">
        <v>11</v>
      </c>
      <c r="F6" s="121" t="s">
        <v>15</v>
      </c>
      <c r="G6" s="105">
        <v>1983</v>
      </c>
      <c r="H6" s="106">
        <v>2017</v>
      </c>
      <c r="I6" s="107">
        <f t="shared" si="0"/>
        <v>34</v>
      </c>
      <c r="J6" s="103" t="str">
        <f>IF(G6="","",VLOOKUP(G6,[1]Лист2!$A$2:$B$72,2,TRUE))</f>
        <v>20-39</v>
      </c>
      <c r="K6" s="99">
        <v>16945</v>
      </c>
    </row>
    <row r="7" spans="1:11" ht="20.100000000000001" customHeight="1" x14ac:dyDescent="0.3">
      <c r="A7" s="103" t="s">
        <v>128</v>
      </c>
      <c r="B7" s="103">
        <v>5</v>
      </c>
      <c r="C7" s="99">
        <v>51</v>
      </c>
      <c r="D7" s="113" t="s">
        <v>129</v>
      </c>
      <c r="E7" s="117" t="s">
        <v>11</v>
      </c>
      <c r="F7" s="121" t="s">
        <v>12</v>
      </c>
      <c r="G7" s="105">
        <v>2000</v>
      </c>
      <c r="H7" s="106">
        <v>2017</v>
      </c>
      <c r="I7" s="107">
        <f t="shared" si="0"/>
        <v>17</v>
      </c>
      <c r="J7" s="103" t="str">
        <f>IF(G7="","",VLOOKUP(G7,[1]Лист2!$A$2:$B$72,2,TRUE))</f>
        <v>до18</v>
      </c>
      <c r="K7" s="99">
        <v>16875</v>
      </c>
    </row>
    <row r="8" spans="1:11" ht="20.100000000000001" customHeight="1" x14ac:dyDescent="0.3">
      <c r="A8" s="103" t="s">
        <v>128</v>
      </c>
      <c r="B8" s="103">
        <v>6</v>
      </c>
      <c r="C8" s="99">
        <v>64</v>
      </c>
      <c r="D8" s="113" t="s">
        <v>10</v>
      </c>
      <c r="E8" s="117" t="s">
        <v>11</v>
      </c>
      <c r="F8" s="121" t="s">
        <v>12</v>
      </c>
      <c r="G8" s="105">
        <v>1999</v>
      </c>
      <c r="H8" s="106">
        <v>2017</v>
      </c>
      <c r="I8" s="107">
        <f t="shared" si="0"/>
        <v>18</v>
      </c>
      <c r="J8" s="103" t="str">
        <f>IF(G8="","",VLOOKUP(G8,[1]Лист2!$A$2:$B$72,2,TRUE))</f>
        <v>18-19</v>
      </c>
      <c r="K8" s="99">
        <v>16650</v>
      </c>
    </row>
    <row r="9" spans="1:11" ht="20.100000000000001" customHeight="1" x14ac:dyDescent="0.3">
      <c r="A9" s="103" t="s">
        <v>128</v>
      </c>
      <c r="B9" s="103">
        <v>7</v>
      </c>
      <c r="C9" s="99">
        <v>45</v>
      </c>
      <c r="D9" s="113" t="s">
        <v>16</v>
      </c>
      <c r="E9" s="117" t="s">
        <v>11</v>
      </c>
      <c r="F9" s="121" t="s">
        <v>15</v>
      </c>
      <c r="G9" s="105">
        <v>1985</v>
      </c>
      <c r="H9" s="106">
        <v>2017</v>
      </c>
      <c r="I9" s="107">
        <f t="shared" si="0"/>
        <v>32</v>
      </c>
      <c r="J9" s="103" t="str">
        <f>IF(G9="","",VLOOKUP(G9,[1]Лист2!$A$2:$B$72,2,TRUE))</f>
        <v>20-39</v>
      </c>
      <c r="K9" s="99">
        <v>16567</v>
      </c>
    </row>
    <row r="10" spans="1:11" ht="20.100000000000001" customHeight="1" x14ac:dyDescent="0.3">
      <c r="A10" s="103" t="s">
        <v>128</v>
      </c>
      <c r="B10" s="103">
        <v>8</v>
      </c>
      <c r="C10" s="99">
        <v>54</v>
      </c>
      <c r="D10" s="113" t="s">
        <v>17</v>
      </c>
      <c r="E10" s="117" t="s">
        <v>11</v>
      </c>
      <c r="F10" s="120" t="s">
        <v>18</v>
      </c>
      <c r="G10" s="105">
        <v>1997</v>
      </c>
      <c r="H10" s="106">
        <v>2017</v>
      </c>
      <c r="I10" s="107">
        <f t="shared" si="0"/>
        <v>20</v>
      </c>
      <c r="J10" s="103" t="str">
        <f>IF(G10="","",VLOOKUP(G10,[1]Лист2!$A$2:$B$72,2,TRUE))</f>
        <v>20-39</v>
      </c>
      <c r="K10" s="99">
        <v>16517</v>
      </c>
    </row>
    <row r="11" spans="1:11" ht="20.100000000000001" customHeight="1" x14ac:dyDescent="0.3">
      <c r="A11" s="103" t="s">
        <v>135</v>
      </c>
      <c r="B11" s="103">
        <v>9</v>
      </c>
      <c r="C11" s="99">
        <v>5</v>
      </c>
      <c r="D11" s="113" t="s">
        <v>169</v>
      </c>
      <c r="E11" s="117" t="s">
        <v>11</v>
      </c>
      <c r="F11" s="121" t="s">
        <v>18</v>
      </c>
      <c r="G11" s="105">
        <v>1981</v>
      </c>
      <c r="H11" s="106">
        <v>2017</v>
      </c>
      <c r="I11" s="107">
        <f t="shared" si="0"/>
        <v>36</v>
      </c>
      <c r="J11" s="103" t="str">
        <f>IF(G11="","",VLOOKUP(G11,[1]Лист2!$A$2:$B$72,2,TRUE))</f>
        <v>20-39</v>
      </c>
      <c r="K11" s="99">
        <v>16460</v>
      </c>
    </row>
    <row r="12" spans="1:11" ht="20.100000000000001" customHeight="1" x14ac:dyDescent="0.3">
      <c r="A12" s="103" t="s">
        <v>128</v>
      </c>
      <c r="B12" s="103">
        <v>10</v>
      </c>
      <c r="C12" s="99">
        <v>41</v>
      </c>
      <c r="D12" s="113" t="s">
        <v>130</v>
      </c>
      <c r="E12" s="117" t="s">
        <v>11</v>
      </c>
      <c r="F12" s="121" t="s">
        <v>12</v>
      </c>
      <c r="G12" s="105">
        <v>2001</v>
      </c>
      <c r="H12" s="106">
        <v>2017</v>
      </c>
      <c r="I12" s="107">
        <f t="shared" si="0"/>
        <v>16</v>
      </c>
      <c r="J12" s="103" t="str">
        <f>IF(G12="","",VLOOKUP(G12,[1]Лист2!$A$2:$B$72,2,TRUE))</f>
        <v>до18</v>
      </c>
      <c r="K12" s="99">
        <v>16414</v>
      </c>
    </row>
    <row r="13" spans="1:11" ht="20.100000000000001" customHeight="1" x14ac:dyDescent="0.3">
      <c r="A13" s="103" t="s">
        <v>128</v>
      </c>
      <c r="B13" s="103">
        <v>11</v>
      </c>
      <c r="C13" s="99">
        <v>35</v>
      </c>
      <c r="D13" s="113" t="s">
        <v>19</v>
      </c>
      <c r="E13" s="117" t="s">
        <v>11</v>
      </c>
      <c r="F13" s="120"/>
      <c r="G13" s="105">
        <v>1987</v>
      </c>
      <c r="H13" s="106">
        <v>2017</v>
      </c>
      <c r="I13" s="107">
        <f t="shared" si="0"/>
        <v>30</v>
      </c>
      <c r="J13" s="103" t="str">
        <f>IF(G13="","",VLOOKUP(G13,[1]Лист2!$A$2:$B$72,2,TRUE))</f>
        <v>20-39</v>
      </c>
      <c r="K13" s="99">
        <v>16325</v>
      </c>
    </row>
    <row r="14" spans="1:11" ht="20.100000000000001" customHeight="1" x14ac:dyDescent="0.3">
      <c r="A14" s="103" t="s">
        <v>128</v>
      </c>
      <c r="B14" s="103">
        <v>12</v>
      </c>
      <c r="C14" s="99">
        <v>49</v>
      </c>
      <c r="D14" s="113" t="s">
        <v>20</v>
      </c>
      <c r="E14" s="117" t="s">
        <v>11</v>
      </c>
      <c r="F14" s="121" t="s">
        <v>18</v>
      </c>
      <c r="G14" s="105">
        <v>1986</v>
      </c>
      <c r="H14" s="106">
        <v>2017</v>
      </c>
      <c r="I14" s="107">
        <f t="shared" si="0"/>
        <v>31</v>
      </c>
      <c r="J14" s="103" t="str">
        <f>IF(G14="","",VLOOKUP(G14,[1]Лист2!$A$2:$B$72,2,TRUE))</f>
        <v>20-39</v>
      </c>
      <c r="K14" s="99">
        <v>16115</v>
      </c>
    </row>
    <row r="15" spans="1:11" ht="20.100000000000001" customHeight="1" x14ac:dyDescent="0.3">
      <c r="A15" s="99" t="s">
        <v>128</v>
      </c>
      <c r="B15" s="103">
        <v>13</v>
      </c>
      <c r="C15" s="99">
        <v>29</v>
      </c>
      <c r="D15" s="114" t="s">
        <v>21</v>
      </c>
      <c r="E15" s="118" t="s">
        <v>22</v>
      </c>
      <c r="F15" s="121" t="s">
        <v>23</v>
      </c>
      <c r="G15" s="105">
        <v>1986</v>
      </c>
      <c r="H15" s="106">
        <v>2017</v>
      </c>
      <c r="I15" s="106">
        <f t="shared" si="0"/>
        <v>31</v>
      </c>
      <c r="J15" s="99" t="str">
        <f>IF(G15="","",VLOOKUP(G15,[1]Лист2!$A$2:$B$72,2,TRUE))</f>
        <v>20-39</v>
      </c>
      <c r="K15" s="99">
        <v>15980</v>
      </c>
    </row>
    <row r="16" spans="1:11" ht="20.100000000000001" customHeight="1" x14ac:dyDescent="0.3">
      <c r="A16" s="103" t="s">
        <v>128</v>
      </c>
      <c r="B16" s="103">
        <v>14</v>
      </c>
      <c r="C16" s="99">
        <v>36</v>
      </c>
      <c r="D16" s="113" t="s">
        <v>24</v>
      </c>
      <c r="E16" s="117" t="s">
        <v>25</v>
      </c>
      <c r="F16" s="121" t="s">
        <v>26</v>
      </c>
      <c r="G16" s="105">
        <v>1994</v>
      </c>
      <c r="H16" s="106">
        <v>2017</v>
      </c>
      <c r="I16" s="107">
        <f t="shared" si="0"/>
        <v>23</v>
      </c>
      <c r="J16" s="103" t="str">
        <f>IF(G16="","",VLOOKUP(G16,[1]Лист2!$A$2:$B$72,2,TRUE))</f>
        <v>20-39</v>
      </c>
      <c r="K16" s="99">
        <v>15925</v>
      </c>
    </row>
    <row r="17" spans="1:11" ht="20.100000000000001" customHeight="1" x14ac:dyDescent="0.3">
      <c r="A17" s="103" t="s">
        <v>128</v>
      </c>
      <c r="B17" s="103">
        <v>15</v>
      </c>
      <c r="C17" s="99">
        <v>12</v>
      </c>
      <c r="D17" s="113" t="s">
        <v>27</v>
      </c>
      <c r="E17" s="117" t="s">
        <v>28</v>
      </c>
      <c r="F17" s="120" t="s">
        <v>29</v>
      </c>
      <c r="G17" s="105">
        <v>1986</v>
      </c>
      <c r="H17" s="106">
        <v>2017</v>
      </c>
      <c r="I17" s="107">
        <f t="shared" si="0"/>
        <v>31</v>
      </c>
      <c r="J17" s="103" t="str">
        <f>IF(G17="","",VLOOKUP(G17,[1]Лист2!$A$2:$B$72,2,TRUE))</f>
        <v>20-39</v>
      </c>
      <c r="K17" s="99">
        <v>15872</v>
      </c>
    </row>
    <row r="18" spans="1:11" ht="20.100000000000001" customHeight="1" x14ac:dyDescent="0.3">
      <c r="A18" s="103" t="s">
        <v>128</v>
      </c>
      <c r="B18" s="103">
        <v>16</v>
      </c>
      <c r="C18" s="99">
        <v>69</v>
      </c>
      <c r="D18" s="113" t="s">
        <v>30</v>
      </c>
      <c r="E18" s="117" t="s">
        <v>31</v>
      </c>
      <c r="F18" s="121" t="s">
        <v>32</v>
      </c>
      <c r="G18" s="105">
        <v>1980</v>
      </c>
      <c r="H18" s="106">
        <v>2017</v>
      </c>
      <c r="I18" s="107">
        <f t="shared" si="0"/>
        <v>37</v>
      </c>
      <c r="J18" s="103" t="str">
        <f>IF(G18="","",VLOOKUP(G18,[1]Лист2!$A$2:$B$72,2,TRUE))</f>
        <v>20-39</v>
      </c>
      <c r="K18" s="99">
        <v>15655</v>
      </c>
    </row>
    <row r="19" spans="1:11" ht="20.100000000000001" customHeight="1" x14ac:dyDescent="0.3">
      <c r="A19" s="103" t="s">
        <v>128</v>
      </c>
      <c r="B19" s="103">
        <v>17</v>
      </c>
      <c r="C19" s="99">
        <v>18</v>
      </c>
      <c r="D19" s="113" t="s">
        <v>81</v>
      </c>
      <c r="E19" s="117" t="s">
        <v>82</v>
      </c>
      <c r="F19" s="121" t="s">
        <v>83</v>
      </c>
      <c r="G19" s="105">
        <v>1969</v>
      </c>
      <c r="H19" s="106">
        <v>2017</v>
      </c>
      <c r="I19" s="107">
        <f t="shared" si="0"/>
        <v>48</v>
      </c>
      <c r="J19" s="103" t="str">
        <f>IF(G19="","",VLOOKUP(G19,[1]Лист2!$A$2:$B$72,2,TRUE))</f>
        <v>40-49</v>
      </c>
      <c r="K19" s="99">
        <v>15575</v>
      </c>
    </row>
    <row r="20" spans="1:11" ht="20.100000000000001" customHeight="1" x14ac:dyDescent="0.3">
      <c r="A20" s="103" t="s">
        <v>128</v>
      </c>
      <c r="B20" s="103">
        <v>18</v>
      </c>
      <c r="C20" s="99">
        <v>75</v>
      </c>
      <c r="D20" s="113" t="s">
        <v>33</v>
      </c>
      <c r="E20" s="117" t="s">
        <v>31</v>
      </c>
      <c r="F20" s="121" t="s">
        <v>32</v>
      </c>
      <c r="G20" s="105">
        <v>1981</v>
      </c>
      <c r="H20" s="106">
        <v>2017</v>
      </c>
      <c r="I20" s="107">
        <f t="shared" si="0"/>
        <v>36</v>
      </c>
      <c r="J20" s="103" t="str">
        <f>IF(G20="","",VLOOKUP(G20,[1]Лист2!$A$2:$B$72,2,TRUE))</f>
        <v>20-39</v>
      </c>
      <c r="K20" s="99">
        <v>15455</v>
      </c>
    </row>
    <row r="21" spans="1:11" ht="20.100000000000001" customHeight="1" x14ac:dyDescent="0.3">
      <c r="A21" s="103" t="s">
        <v>128</v>
      </c>
      <c r="B21" s="103">
        <v>19</v>
      </c>
      <c r="C21" s="99">
        <v>30</v>
      </c>
      <c r="D21" s="113" t="s">
        <v>34</v>
      </c>
      <c r="E21" s="117" t="s">
        <v>35</v>
      </c>
      <c r="F21" s="121" t="s">
        <v>35</v>
      </c>
      <c r="G21" s="105">
        <v>1989</v>
      </c>
      <c r="H21" s="106">
        <v>2017</v>
      </c>
      <c r="I21" s="107">
        <f t="shared" si="0"/>
        <v>28</v>
      </c>
      <c r="J21" s="103" t="str">
        <f>IF(G21="","",VLOOKUP(G21,[1]Лист2!$A$2:$B$72,2,TRUE))</f>
        <v>20-39</v>
      </c>
      <c r="K21" s="99">
        <v>15410</v>
      </c>
    </row>
    <row r="22" spans="1:11" ht="20.100000000000001" customHeight="1" x14ac:dyDescent="0.3">
      <c r="A22" s="103" t="s">
        <v>128</v>
      </c>
      <c r="B22" s="103">
        <v>20</v>
      </c>
      <c r="C22" s="99">
        <v>60</v>
      </c>
      <c r="D22" s="113" t="s">
        <v>36</v>
      </c>
      <c r="E22" s="117" t="s">
        <v>37</v>
      </c>
      <c r="F22" s="120" t="s">
        <v>38</v>
      </c>
      <c r="G22" s="105">
        <v>1983</v>
      </c>
      <c r="H22" s="106">
        <v>2017</v>
      </c>
      <c r="I22" s="107">
        <f t="shared" si="0"/>
        <v>34</v>
      </c>
      <c r="J22" s="103" t="str">
        <f>IF(G22="","",VLOOKUP(G22,[1]Лист2!$A$2:$B$72,2,TRUE))</f>
        <v>20-39</v>
      </c>
      <c r="K22" s="99">
        <v>15410</v>
      </c>
    </row>
    <row r="23" spans="1:11" ht="19.5" customHeight="1" x14ac:dyDescent="0.3">
      <c r="A23" s="103" t="s">
        <v>128</v>
      </c>
      <c r="B23" s="103">
        <v>21</v>
      </c>
      <c r="C23" s="99">
        <v>7</v>
      </c>
      <c r="D23" s="113" t="s">
        <v>101</v>
      </c>
      <c r="E23" s="117" t="s">
        <v>31</v>
      </c>
      <c r="F23" s="121" t="s">
        <v>32</v>
      </c>
      <c r="G23" s="105">
        <v>1964</v>
      </c>
      <c r="H23" s="106">
        <v>2017</v>
      </c>
      <c r="I23" s="107">
        <f t="shared" si="0"/>
        <v>53</v>
      </c>
      <c r="J23" s="103" t="str">
        <f>IF(G23="","",VLOOKUP(G23,[1]Лист2!$A$2:$B$72,2,TRUE))</f>
        <v>50-59</v>
      </c>
      <c r="K23" s="99">
        <v>15348</v>
      </c>
    </row>
    <row r="24" spans="1:11" ht="20.100000000000001" customHeight="1" x14ac:dyDescent="0.3">
      <c r="A24" s="103" t="s">
        <v>128</v>
      </c>
      <c r="B24" s="103">
        <v>22</v>
      </c>
      <c r="C24" s="99">
        <v>81</v>
      </c>
      <c r="D24" s="113" t="s">
        <v>84</v>
      </c>
      <c r="E24" s="117" t="s">
        <v>11</v>
      </c>
      <c r="F24" s="121" t="s">
        <v>18</v>
      </c>
      <c r="G24" s="108">
        <v>1969</v>
      </c>
      <c r="H24" s="106">
        <v>2017</v>
      </c>
      <c r="I24" s="107">
        <f t="shared" si="0"/>
        <v>48</v>
      </c>
      <c r="J24" s="103" t="str">
        <f>IF(G24="","",VLOOKUP(G24,[1]Лист2!$A$2:$B$72,2,TRUE))</f>
        <v>40-49</v>
      </c>
      <c r="K24" s="99">
        <v>15260</v>
      </c>
    </row>
    <row r="25" spans="1:11" ht="19.5" customHeight="1" x14ac:dyDescent="0.3">
      <c r="A25" s="103" t="s">
        <v>128</v>
      </c>
      <c r="B25" s="103">
        <v>23</v>
      </c>
      <c r="C25" s="99">
        <v>44</v>
      </c>
      <c r="D25" s="113" t="s">
        <v>39</v>
      </c>
      <c r="E25" s="117" t="s">
        <v>31</v>
      </c>
      <c r="F25" s="121" t="s">
        <v>40</v>
      </c>
      <c r="G25" s="105">
        <v>1985</v>
      </c>
      <c r="H25" s="106">
        <v>2017</v>
      </c>
      <c r="I25" s="107">
        <f t="shared" si="0"/>
        <v>32</v>
      </c>
      <c r="J25" s="103" t="str">
        <f>IF(G25="","",VLOOKUP(G25,[1]Лист2!$A$2:$B$72,2,TRUE))</f>
        <v>20-39</v>
      </c>
      <c r="K25" s="99">
        <v>15030</v>
      </c>
    </row>
    <row r="26" spans="1:11" ht="20.100000000000001" customHeight="1" x14ac:dyDescent="0.3">
      <c r="A26" s="103" t="s">
        <v>128</v>
      </c>
      <c r="B26" s="103">
        <v>24</v>
      </c>
      <c r="C26" s="99">
        <v>4</v>
      </c>
      <c r="D26" s="113" t="s">
        <v>41</v>
      </c>
      <c r="E26" s="117" t="s">
        <v>37</v>
      </c>
      <c r="F26" s="121" t="s">
        <v>42</v>
      </c>
      <c r="G26" s="105">
        <v>1989</v>
      </c>
      <c r="H26" s="106">
        <v>2017</v>
      </c>
      <c r="I26" s="107">
        <f t="shared" si="0"/>
        <v>28</v>
      </c>
      <c r="J26" s="103" t="str">
        <f>IF(G26="","",VLOOKUP(G26,[1]Лист2!$A$2:$B$72,2,TRUE))</f>
        <v>20-39</v>
      </c>
      <c r="K26" s="99">
        <v>14949</v>
      </c>
    </row>
    <row r="27" spans="1:11" ht="20.100000000000001" customHeight="1" x14ac:dyDescent="0.3">
      <c r="A27" s="103" t="s">
        <v>128</v>
      </c>
      <c r="B27" s="103">
        <v>25</v>
      </c>
      <c r="C27" s="99">
        <v>72</v>
      </c>
      <c r="D27" s="113" t="s">
        <v>43</v>
      </c>
      <c r="E27" s="117" t="s">
        <v>44</v>
      </c>
      <c r="F27" s="121" t="s">
        <v>32</v>
      </c>
      <c r="G27" s="105">
        <v>1981</v>
      </c>
      <c r="H27" s="106">
        <v>2017</v>
      </c>
      <c r="I27" s="107">
        <f t="shared" si="0"/>
        <v>36</v>
      </c>
      <c r="J27" s="103" t="str">
        <f>IF(G27="","",VLOOKUP(G27,[1]Лист2!$A$2:$B$72,2,TRUE))</f>
        <v>20-39</v>
      </c>
      <c r="K27" s="99">
        <v>14948</v>
      </c>
    </row>
    <row r="28" spans="1:11" ht="20.100000000000001" customHeight="1" x14ac:dyDescent="0.3">
      <c r="A28" s="103" t="s">
        <v>128</v>
      </c>
      <c r="B28" s="103">
        <v>26</v>
      </c>
      <c r="C28" s="99">
        <v>53</v>
      </c>
      <c r="D28" s="113" t="s">
        <v>85</v>
      </c>
      <c r="E28" s="117" t="s">
        <v>11</v>
      </c>
      <c r="F28" s="120" t="s">
        <v>18</v>
      </c>
      <c r="G28" s="105">
        <v>1973</v>
      </c>
      <c r="H28" s="106">
        <v>2017</v>
      </c>
      <c r="I28" s="107">
        <f t="shared" si="0"/>
        <v>44</v>
      </c>
      <c r="J28" s="103" t="str">
        <f>IF(G28="","",VLOOKUP(G28,[1]Лист2!$A$2:$B$72,2,TRUE))</f>
        <v>40-49</v>
      </c>
      <c r="K28" s="99">
        <v>14730</v>
      </c>
    </row>
    <row r="29" spans="1:11" ht="20.100000000000001" customHeight="1" x14ac:dyDescent="0.3">
      <c r="A29" s="103" t="s">
        <v>128</v>
      </c>
      <c r="B29" s="103">
        <v>27</v>
      </c>
      <c r="C29" s="99">
        <v>8</v>
      </c>
      <c r="D29" s="113" t="s">
        <v>102</v>
      </c>
      <c r="E29" s="117" t="s">
        <v>31</v>
      </c>
      <c r="F29" s="121" t="s">
        <v>32</v>
      </c>
      <c r="G29" s="105">
        <v>1960</v>
      </c>
      <c r="H29" s="106">
        <v>2017</v>
      </c>
      <c r="I29" s="107">
        <f t="shared" si="0"/>
        <v>57</v>
      </c>
      <c r="J29" s="103" t="str">
        <f>IF(G29="","",VLOOKUP(G29,[1]Лист2!$A$2:$B$72,2,TRUE))</f>
        <v>50-59</v>
      </c>
      <c r="K29" s="99">
        <v>14660</v>
      </c>
    </row>
    <row r="30" spans="1:11" ht="20.100000000000001" customHeight="1" x14ac:dyDescent="0.3">
      <c r="A30" s="103" t="s">
        <v>128</v>
      </c>
      <c r="B30" s="103">
        <v>28</v>
      </c>
      <c r="C30" s="99">
        <v>76</v>
      </c>
      <c r="D30" s="113" t="s">
        <v>45</v>
      </c>
      <c r="E30" s="117" t="s">
        <v>31</v>
      </c>
      <c r="F30" s="121" t="s">
        <v>32</v>
      </c>
      <c r="G30" s="105">
        <v>1984</v>
      </c>
      <c r="H30" s="106">
        <v>2017</v>
      </c>
      <c r="I30" s="107">
        <f t="shared" si="0"/>
        <v>33</v>
      </c>
      <c r="J30" s="103" t="str">
        <f>IF(G30="","",VLOOKUP(G30,[1]Лист2!$A$2:$B$72,2,TRUE))</f>
        <v>20-39</v>
      </c>
      <c r="K30" s="99">
        <v>14655</v>
      </c>
    </row>
    <row r="31" spans="1:11" ht="20.100000000000001" customHeight="1" x14ac:dyDescent="0.3">
      <c r="A31" s="103" t="s">
        <v>128</v>
      </c>
      <c r="B31" s="103">
        <v>29</v>
      </c>
      <c r="C31" s="99">
        <v>21</v>
      </c>
      <c r="D31" s="113" t="s">
        <v>46</v>
      </c>
      <c r="E31" s="117" t="s">
        <v>47</v>
      </c>
      <c r="F31" s="121"/>
      <c r="G31" s="105">
        <v>1985</v>
      </c>
      <c r="H31" s="106">
        <v>2017</v>
      </c>
      <c r="I31" s="107">
        <f t="shared" si="0"/>
        <v>32</v>
      </c>
      <c r="J31" s="103" t="str">
        <f>IF(G31="","",VLOOKUP(G31,[1]Лист2!$A$2:$B$72,2,TRUE))</f>
        <v>20-39</v>
      </c>
      <c r="K31" s="99">
        <v>14625</v>
      </c>
    </row>
    <row r="32" spans="1:11" ht="20.100000000000001" customHeight="1" x14ac:dyDescent="0.3">
      <c r="A32" s="103" t="s">
        <v>128</v>
      </c>
      <c r="B32" s="103">
        <v>30</v>
      </c>
      <c r="C32" s="99">
        <v>37</v>
      </c>
      <c r="D32" s="113" t="s">
        <v>48</v>
      </c>
      <c r="E32" s="117" t="s">
        <v>11</v>
      </c>
      <c r="F32" s="120" t="s">
        <v>26</v>
      </c>
      <c r="G32" s="105">
        <v>1994</v>
      </c>
      <c r="H32" s="106">
        <v>2017</v>
      </c>
      <c r="I32" s="107">
        <f t="shared" si="0"/>
        <v>23</v>
      </c>
      <c r="J32" s="103" t="str">
        <f>IF(G32="","",VLOOKUP(G32,[1]Лист2!$A$2:$B$72,2,TRUE))</f>
        <v>20-39</v>
      </c>
      <c r="K32" s="99">
        <v>14570</v>
      </c>
    </row>
    <row r="33" spans="1:11" ht="20.100000000000001" customHeight="1" x14ac:dyDescent="0.3">
      <c r="A33" s="103" t="s">
        <v>135</v>
      </c>
      <c r="B33" s="103">
        <v>31</v>
      </c>
      <c r="C33" s="99">
        <v>65</v>
      </c>
      <c r="D33" s="113" t="s">
        <v>170</v>
      </c>
      <c r="E33" s="117" t="s">
        <v>11</v>
      </c>
      <c r="F33" s="121"/>
      <c r="G33" s="105">
        <v>1993</v>
      </c>
      <c r="H33" s="106">
        <v>2017</v>
      </c>
      <c r="I33" s="107">
        <f t="shared" si="0"/>
        <v>24</v>
      </c>
      <c r="J33" s="103" t="str">
        <f>IF(G33="","",VLOOKUP(G33,[1]Лист2!$A$2:$B$72,2,TRUE))</f>
        <v>20-39</v>
      </c>
      <c r="K33" s="99">
        <v>14570</v>
      </c>
    </row>
    <row r="34" spans="1:11" ht="20.100000000000001" customHeight="1" x14ac:dyDescent="0.3">
      <c r="A34" s="103" t="s">
        <v>128</v>
      </c>
      <c r="B34" s="103">
        <v>32</v>
      </c>
      <c r="C34" s="99">
        <v>66</v>
      </c>
      <c r="D34" s="113" t="s">
        <v>49</v>
      </c>
      <c r="E34" s="117" t="s">
        <v>11</v>
      </c>
      <c r="F34" s="120"/>
      <c r="G34" s="105">
        <v>1991</v>
      </c>
      <c r="H34" s="106">
        <v>2017</v>
      </c>
      <c r="I34" s="107">
        <f t="shared" si="0"/>
        <v>26</v>
      </c>
      <c r="J34" s="103" t="str">
        <f>IF(G34="","",VLOOKUP(G34,[1]Лист2!$A$2:$B$72,2,TRUE))</f>
        <v>20-39</v>
      </c>
      <c r="K34" s="99">
        <v>14400</v>
      </c>
    </row>
    <row r="35" spans="1:11" ht="20.100000000000001" customHeight="1" x14ac:dyDescent="0.3">
      <c r="A35" s="103" t="s">
        <v>128</v>
      </c>
      <c r="B35" s="103">
        <v>33</v>
      </c>
      <c r="C35" s="99">
        <v>63</v>
      </c>
      <c r="D35" s="113" t="s">
        <v>103</v>
      </c>
      <c r="E35" s="117" t="s">
        <v>37</v>
      </c>
      <c r="F35" s="121" t="s">
        <v>15</v>
      </c>
      <c r="G35" s="105">
        <v>1958</v>
      </c>
      <c r="H35" s="106">
        <v>2017</v>
      </c>
      <c r="I35" s="107">
        <f t="shared" ref="I35:I66" si="1">H35-G35</f>
        <v>59</v>
      </c>
      <c r="J35" s="103" t="str">
        <f>IF(G35="","",VLOOKUP(G35,[1]Лист2!$A$2:$B$72,2,TRUE))</f>
        <v>50-59</v>
      </c>
      <c r="K35" s="99">
        <v>14335</v>
      </c>
    </row>
    <row r="36" spans="1:11" ht="20.100000000000001" customHeight="1" x14ac:dyDescent="0.3">
      <c r="A36" s="103" t="s">
        <v>135</v>
      </c>
      <c r="B36" s="103">
        <v>34</v>
      </c>
      <c r="C36" s="99">
        <v>10</v>
      </c>
      <c r="D36" s="113" t="s">
        <v>171</v>
      </c>
      <c r="E36" s="117" t="s">
        <v>11</v>
      </c>
      <c r="F36" s="121"/>
      <c r="G36" s="105">
        <v>1983</v>
      </c>
      <c r="H36" s="106">
        <v>2017</v>
      </c>
      <c r="I36" s="107">
        <f t="shared" si="1"/>
        <v>34</v>
      </c>
      <c r="J36" s="103" t="str">
        <f>IF(G36="","",VLOOKUP(G36,[1]Лист2!$A$2:$B$72,2,TRUE))</f>
        <v>20-39</v>
      </c>
      <c r="K36" s="99">
        <v>14230</v>
      </c>
    </row>
    <row r="37" spans="1:11" ht="20.100000000000001" customHeight="1" x14ac:dyDescent="0.3">
      <c r="A37" s="103" t="s">
        <v>128</v>
      </c>
      <c r="B37" s="103">
        <v>35</v>
      </c>
      <c r="C37" s="99">
        <v>26</v>
      </c>
      <c r="D37" s="113" t="s">
        <v>104</v>
      </c>
      <c r="E37" s="117" t="s">
        <v>11</v>
      </c>
      <c r="F37" s="121" t="s">
        <v>105</v>
      </c>
      <c r="G37" s="105">
        <v>1963</v>
      </c>
      <c r="H37" s="106">
        <v>2017</v>
      </c>
      <c r="I37" s="107">
        <f t="shared" si="1"/>
        <v>54</v>
      </c>
      <c r="J37" s="103" t="str">
        <f>IF(G37="","",VLOOKUP(G37,[1]Лист2!$A$2:$B$72,2,TRUE))</f>
        <v>50-59</v>
      </c>
      <c r="K37" s="99">
        <v>14195</v>
      </c>
    </row>
    <row r="38" spans="1:11" ht="20.100000000000001" customHeight="1" x14ac:dyDescent="0.3">
      <c r="A38" s="103" t="s">
        <v>128</v>
      </c>
      <c r="B38" s="103">
        <v>36</v>
      </c>
      <c r="C38" s="99">
        <v>95</v>
      </c>
      <c r="D38" s="113" t="s">
        <v>50</v>
      </c>
      <c r="E38" s="117" t="s">
        <v>11</v>
      </c>
      <c r="F38" s="121" t="s">
        <v>51</v>
      </c>
      <c r="G38" s="105">
        <v>1984</v>
      </c>
      <c r="H38" s="106">
        <v>2017</v>
      </c>
      <c r="I38" s="107">
        <f t="shared" si="1"/>
        <v>33</v>
      </c>
      <c r="J38" s="103" t="str">
        <f>IF(G38="","",VLOOKUP(G38,[1]Лист2!$A$2:$B$72,2,TRUE))</f>
        <v>20-39</v>
      </c>
      <c r="K38" s="99">
        <v>14130</v>
      </c>
    </row>
    <row r="39" spans="1:11" ht="20.100000000000001" customHeight="1" x14ac:dyDescent="0.3">
      <c r="A39" s="103" t="s">
        <v>128</v>
      </c>
      <c r="B39" s="103">
        <v>37</v>
      </c>
      <c r="C39" s="99">
        <v>83</v>
      </c>
      <c r="D39" s="113" t="s">
        <v>52</v>
      </c>
      <c r="E39" s="117" t="s">
        <v>31</v>
      </c>
      <c r="F39" s="121" t="s">
        <v>53</v>
      </c>
      <c r="G39" s="105">
        <v>1979</v>
      </c>
      <c r="H39" s="106">
        <v>2017</v>
      </c>
      <c r="I39" s="107">
        <f t="shared" si="1"/>
        <v>38</v>
      </c>
      <c r="J39" s="103" t="str">
        <f>IF(G39="","",VLOOKUP(G39,[1]Лист2!$A$2:$B$72,2,TRUE))</f>
        <v>20-39</v>
      </c>
      <c r="K39" s="99">
        <v>14015</v>
      </c>
    </row>
    <row r="40" spans="1:11" ht="20.100000000000001" customHeight="1" x14ac:dyDescent="0.3">
      <c r="A40" s="103" t="s">
        <v>128</v>
      </c>
      <c r="B40" s="103">
        <v>38</v>
      </c>
      <c r="C40" s="99">
        <v>27</v>
      </c>
      <c r="D40" s="113" t="s">
        <v>58</v>
      </c>
      <c r="E40" s="117" t="s">
        <v>11</v>
      </c>
      <c r="F40" s="121" t="s">
        <v>59</v>
      </c>
      <c r="G40" s="105">
        <v>1990</v>
      </c>
      <c r="H40" s="106">
        <v>2017</v>
      </c>
      <c r="I40" s="107">
        <f t="shared" si="1"/>
        <v>27</v>
      </c>
      <c r="J40" s="103" t="str">
        <f>IF(G40="","",VLOOKUP(G40,[1]Лист2!$A$2:$B$72,2,TRUE))</f>
        <v>20-39</v>
      </c>
      <c r="K40" s="99">
        <v>13990</v>
      </c>
    </row>
    <row r="41" spans="1:11" ht="20.100000000000001" customHeight="1" x14ac:dyDescent="0.3">
      <c r="A41" s="103" t="s">
        <v>128</v>
      </c>
      <c r="B41" s="103">
        <v>39</v>
      </c>
      <c r="C41" s="99">
        <v>31</v>
      </c>
      <c r="D41" s="113" t="s">
        <v>54</v>
      </c>
      <c r="E41" s="117" t="s">
        <v>31</v>
      </c>
      <c r="F41" s="121" t="s">
        <v>55</v>
      </c>
      <c r="G41" s="105">
        <v>1993</v>
      </c>
      <c r="H41" s="106">
        <v>2017</v>
      </c>
      <c r="I41" s="107">
        <f t="shared" si="1"/>
        <v>24</v>
      </c>
      <c r="J41" s="103" t="str">
        <f>IF(G41="","",VLOOKUP(G41,[1]Лист2!$A$2:$B$72,2,TRUE))</f>
        <v>20-39</v>
      </c>
      <c r="K41" s="99">
        <v>13930</v>
      </c>
    </row>
    <row r="42" spans="1:11" ht="20.100000000000001" customHeight="1" x14ac:dyDescent="0.3">
      <c r="A42" s="103" t="s">
        <v>128</v>
      </c>
      <c r="B42" s="103">
        <v>40</v>
      </c>
      <c r="C42" s="99">
        <v>40</v>
      </c>
      <c r="D42" s="113" t="s">
        <v>56</v>
      </c>
      <c r="E42" s="117" t="s">
        <v>31</v>
      </c>
      <c r="F42" s="121" t="s">
        <v>40</v>
      </c>
      <c r="G42" s="105">
        <v>1987</v>
      </c>
      <c r="H42" s="106">
        <v>2017</v>
      </c>
      <c r="I42" s="107">
        <f t="shared" si="1"/>
        <v>30</v>
      </c>
      <c r="J42" s="103" t="str">
        <f>IF(G42="","",VLOOKUP(G42,[1]Лист2!$A$2:$B$72,2,TRUE))</f>
        <v>20-39</v>
      </c>
      <c r="K42" s="99">
        <v>13915</v>
      </c>
    </row>
    <row r="43" spans="1:11" ht="20.100000000000001" customHeight="1" x14ac:dyDescent="0.3">
      <c r="A43" s="103" t="s">
        <v>128</v>
      </c>
      <c r="B43" s="103">
        <v>41</v>
      </c>
      <c r="C43" s="99">
        <v>67</v>
      </c>
      <c r="D43" s="113" t="s">
        <v>131</v>
      </c>
      <c r="E43" s="117" t="s">
        <v>11</v>
      </c>
      <c r="F43" s="120" t="s">
        <v>132</v>
      </c>
      <c r="G43" s="105">
        <v>2001</v>
      </c>
      <c r="H43" s="106">
        <v>2017</v>
      </c>
      <c r="I43" s="107">
        <f t="shared" si="1"/>
        <v>16</v>
      </c>
      <c r="J43" s="103" t="str">
        <f>IF(G43="","",VLOOKUP(G43,[1]Лист2!$A$2:$B$72,2,TRUE))</f>
        <v>до18</v>
      </c>
      <c r="K43" s="99">
        <v>13816</v>
      </c>
    </row>
    <row r="44" spans="1:11" ht="20.100000000000001" customHeight="1" x14ac:dyDescent="0.3">
      <c r="A44" s="103" t="s">
        <v>128</v>
      </c>
      <c r="B44" s="103">
        <v>42</v>
      </c>
      <c r="C44" s="99">
        <v>11</v>
      </c>
      <c r="D44" s="113" t="s">
        <v>112</v>
      </c>
      <c r="E44" s="117" t="s">
        <v>113</v>
      </c>
      <c r="F44" s="121" t="s">
        <v>83</v>
      </c>
      <c r="G44" s="105">
        <v>1949</v>
      </c>
      <c r="H44" s="106">
        <v>2017</v>
      </c>
      <c r="I44" s="107">
        <f t="shared" si="1"/>
        <v>68</v>
      </c>
      <c r="J44" s="103" t="str">
        <f>IF(G44="","",VLOOKUP(G44,[1]Лист2!$A$2:$B$72,2,TRUE))</f>
        <v>60-69</v>
      </c>
      <c r="K44" s="99">
        <v>13770</v>
      </c>
    </row>
    <row r="45" spans="1:11" ht="20.100000000000001" customHeight="1" x14ac:dyDescent="0.3">
      <c r="A45" s="103" t="s">
        <v>135</v>
      </c>
      <c r="B45" s="103">
        <v>43</v>
      </c>
      <c r="C45" s="99">
        <v>38</v>
      </c>
      <c r="D45" s="113" t="s">
        <v>162</v>
      </c>
      <c r="E45" s="117" t="s">
        <v>11</v>
      </c>
      <c r="F45" s="121" t="s">
        <v>12</v>
      </c>
      <c r="G45" s="105">
        <v>2000</v>
      </c>
      <c r="H45" s="106">
        <v>2017</v>
      </c>
      <c r="I45" s="107">
        <f t="shared" si="1"/>
        <v>17</v>
      </c>
      <c r="J45" s="103" t="str">
        <f>IF(G45="","",VLOOKUP(G45,[1]Лист2!$A$2:$B$72,2,TRUE))</f>
        <v>до18</v>
      </c>
      <c r="K45" s="99">
        <v>13765</v>
      </c>
    </row>
    <row r="46" spans="1:11" ht="20.100000000000001" customHeight="1" x14ac:dyDescent="0.3">
      <c r="A46" s="103" t="s">
        <v>128</v>
      </c>
      <c r="B46" s="103">
        <v>44</v>
      </c>
      <c r="C46" s="99">
        <v>34</v>
      </c>
      <c r="D46" s="113" t="s">
        <v>57</v>
      </c>
      <c r="E46" s="118" t="s">
        <v>11</v>
      </c>
      <c r="F46" s="121"/>
      <c r="G46" s="105">
        <v>1982</v>
      </c>
      <c r="H46" s="106">
        <v>2017</v>
      </c>
      <c r="I46" s="107">
        <f t="shared" si="1"/>
        <v>35</v>
      </c>
      <c r="J46" s="103" t="str">
        <f>IF(G46="","",VLOOKUP(G46,[1]Лист2!$A$2:$B$72,2,TRUE))</f>
        <v>20-39</v>
      </c>
      <c r="K46" s="99">
        <v>13677</v>
      </c>
    </row>
    <row r="47" spans="1:11" ht="20.100000000000001" customHeight="1" x14ac:dyDescent="0.3">
      <c r="A47" s="103" t="s">
        <v>128</v>
      </c>
      <c r="B47" s="103">
        <v>45</v>
      </c>
      <c r="C47" s="99">
        <v>6</v>
      </c>
      <c r="D47" s="113" t="s">
        <v>60</v>
      </c>
      <c r="E47" s="117" t="s">
        <v>61</v>
      </c>
      <c r="F47" s="121"/>
      <c r="G47" s="105">
        <v>1995</v>
      </c>
      <c r="H47" s="106">
        <v>2017</v>
      </c>
      <c r="I47" s="107">
        <f t="shared" si="1"/>
        <v>22</v>
      </c>
      <c r="J47" s="103" t="str">
        <f>IF(G47="","",VLOOKUP(G47,[1]Лист2!$A$2:$B$72,2,TRUE))</f>
        <v>20-39</v>
      </c>
      <c r="K47" s="99">
        <v>13465</v>
      </c>
    </row>
    <row r="48" spans="1:11" ht="20.100000000000001" customHeight="1" x14ac:dyDescent="0.3">
      <c r="A48" s="103" t="s">
        <v>128</v>
      </c>
      <c r="B48" s="103">
        <v>46</v>
      </c>
      <c r="C48" s="99">
        <v>50</v>
      </c>
      <c r="D48" s="113" t="s">
        <v>86</v>
      </c>
      <c r="E48" s="117" t="s">
        <v>11</v>
      </c>
      <c r="F48" s="121" t="s">
        <v>87</v>
      </c>
      <c r="G48" s="105">
        <v>1973</v>
      </c>
      <c r="H48" s="106">
        <v>2017</v>
      </c>
      <c r="I48" s="107">
        <f t="shared" si="1"/>
        <v>44</v>
      </c>
      <c r="J48" s="103" t="str">
        <f>IF(G48="","",VLOOKUP(G48,[1]Лист2!$A$2:$B$72,2,TRUE))</f>
        <v>40-49</v>
      </c>
      <c r="K48" s="99">
        <v>13445</v>
      </c>
    </row>
    <row r="49" spans="1:11" ht="20.100000000000001" customHeight="1" x14ac:dyDescent="0.3">
      <c r="A49" s="103" t="s">
        <v>128</v>
      </c>
      <c r="B49" s="103">
        <v>47</v>
      </c>
      <c r="C49" s="99">
        <v>48</v>
      </c>
      <c r="D49" s="113" t="s">
        <v>62</v>
      </c>
      <c r="E49" s="117" t="s">
        <v>31</v>
      </c>
      <c r="F49" s="121" t="s">
        <v>42</v>
      </c>
      <c r="G49" s="105">
        <v>1983</v>
      </c>
      <c r="H49" s="106">
        <v>2017</v>
      </c>
      <c r="I49" s="107">
        <f t="shared" si="1"/>
        <v>34</v>
      </c>
      <c r="J49" s="103" t="str">
        <f>IF(G49="","",VLOOKUP(G49,[1]Лист2!$A$2:$B$72,2,TRUE))</f>
        <v>20-39</v>
      </c>
      <c r="K49" s="99">
        <v>13355</v>
      </c>
    </row>
    <row r="50" spans="1:11" ht="20.100000000000001" customHeight="1" x14ac:dyDescent="0.3">
      <c r="A50" s="103" t="s">
        <v>128</v>
      </c>
      <c r="B50" s="103">
        <v>48</v>
      </c>
      <c r="C50" s="99">
        <v>19</v>
      </c>
      <c r="D50" s="113" t="s">
        <v>106</v>
      </c>
      <c r="E50" s="117" t="s">
        <v>82</v>
      </c>
      <c r="F50" s="121" t="s">
        <v>83</v>
      </c>
      <c r="G50" s="105">
        <v>1966</v>
      </c>
      <c r="H50" s="106">
        <v>2017</v>
      </c>
      <c r="I50" s="107">
        <f t="shared" si="1"/>
        <v>51</v>
      </c>
      <c r="J50" s="103" t="str">
        <f>IF(G50="","",VLOOKUP(G50,[1]Лист2!$A$2:$B$72,2,TRUE))</f>
        <v>50-59</v>
      </c>
      <c r="K50" s="99">
        <v>13343</v>
      </c>
    </row>
    <row r="51" spans="1:11" ht="20.100000000000001" customHeight="1" x14ac:dyDescent="0.3">
      <c r="A51" s="103" t="s">
        <v>135</v>
      </c>
      <c r="B51" s="103">
        <v>49</v>
      </c>
      <c r="C51" s="99">
        <v>84</v>
      </c>
      <c r="D51" s="113" t="s">
        <v>139</v>
      </c>
      <c r="E51" s="117" t="s">
        <v>31</v>
      </c>
      <c r="F51" s="121" t="s">
        <v>53</v>
      </c>
      <c r="G51" s="105">
        <v>1989</v>
      </c>
      <c r="H51" s="106">
        <v>2017</v>
      </c>
      <c r="I51" s="107">
        <f t="shared" si="1"/>
        <v>28</v>
      </c>
      <c r="J51" s="103" t="str">
        <f>IF(G51="","",VLOOKUP(G51,[1]Лист2!$A$2:$B$72,2,TRUE))</f>
        <v>20-39</v>
      </c>
      <c r="K51" s="99">
        <v>13305</v>
      </c>
    </row>
    <row r="52" spans="1:11" ht="20.100000000000001" customHeight="1" x14ac:dyDescent="0.3">
      <c r="A52" s="103" t="s">
        <v>128</v>
      </c>
      <c r="B52" s="103">
        <v>50</v>
      </c>
      <c r="C52" s="99">
        <v>23</v>
      </c>
      <c r="D52" s="113" t="s">
        <v>114</v>
      </c>
      <c r="E52" s="117" t="s">
        <v>113</v>
      </c>
      <c r="F52" s="121" t="s">
        <v>83</v>
      </c>
      <c r="G52" s="105">
        <v>1953</v>
      </c>
      <c r="H52" s="106">
        <v>2017</v>
      </c>
      <c r="I52" s="107">
        <f t="shared" si="1"/>
        <v>64</v>
      </c>
      <c r="J52" s="103" t="str">
        <f>IF(G52="","",VLOOKUP(G52,[1]Лист2!$A$2:$B$72,2,TRUE))</f>
        <v>60-69</v>
      </c>
      <c r="K52" s="99">
        <v>13303</v>
      </c>
    </row>
    <row r="53" spans="1:11" ht="20.100000000000001" customHeight="1" x14ac:dyDescent="0.3">
      <c r="A53" s="103" t="s">
        <v>135</v>
      </c>
      <c r="B53" s="103">
        <v>51</v>
      </c>
      <c r="C53" s="99">
        <v>70</v>
      </c>
      <c r="D53" s="113" t="s">
        <v>151</v>
      </c>
      <c r="E53" s="117" t="s">
        <v>31</v>
      </c>
      <c r="F53" s="121" t="s">
        <v>32</v>
      </c>
      <c r="G53" s="105">
        <v>1973</v>
      </c>
      <c r="H53" s="106">
        <v>2017</v>
      </c>
      <c r="I53" s="107">
        <f t="shared" si="1"/>
        <v>44</v>
      </c>
      <c r="J53" s="103" t="str">
        <f>IF(G53="","",VLOOKUP(G53,[1]Лист2!$A$2:$B$72,2,TRUE))</f>
        <v>40-49</v>
      </c>
      <c r="K53" s="99">
        <v>13255</v>
      </c>
    </row>
    <row r="54" spans="1:11" ht="20.100000000000001" customHeight="1" x14ac:dyDescent="0.3">
      <c r="A54" s="103" t="s">
        <v>128</v>
      </c>
      <c r="B54" s="103">
        <v>52</v>
      </c>
      <c r="C54" s="99">
        <v>77</v>
      </c>
      <c r="D54" s="113" t="s">
        <v>63</v>
      </c>
      <c r="E54" s="117" t="s">
        <v>11</v>
      </c>
      <c r="F54" s="121" t="s">
        <v>15</v>
      </c>
      <c r="G54" s="105">
        <v>1986</v>
      </c>
      <c r="H54" s="106">
        <v>2017</v>
      </c>
      <c r="I54" s="107">
        <f t="shared" si="1"/>
        <v>31</v>
      </c>
      <c r="J54" s="103" t="str">
        <f>IF(G54="","",VLOOKUP(G54,[1]Лист2!$A$2:$B$72,2,TRUE))</f>
        <v>20-39</v>
      </c>
      <c r="K54" s="99">
        <v>13245</v>
      </c>
    </row>
    <row r="55" spans="1:11" ht="20.100000000000001" customHeight="1" x14ac:dyDescent="0.3">
      <c r="A55" s="103" t="s">
        <v>128</v>
      </c>
      <c r="B55" s="103">
        <v>53</v>
      </c>
      <c r="C55" s="99">
        <v>78</v>
      </c>
      <c r="D55" s="113" t="s">
        <v>64</v>
      </c>
      <c r="E55" s="117" t="s">
        <v>31</v>
      </c>
      <c r="F55" s="121" t="s">
        <v>32</v>
      </c>
      <c r="G55" s="105">
        <v>1980</v>
      </c>
      <c r="H55" s="106">
        <v>2017</v>
      </c>
      <c r="I55" s="107">
        <f t="shared" si="1"/>
        <v>37</v>
      </c>
      <c r="J55" s="103" t="str">
        <f>IF(G55="","",VLOOKUP(G55,[1]Лист2!$A$2:$B$72,2,TRUE))</f>
        <v>20-39</v>
      </c>
      <c r="K55" s="99">
        <v>13220</v>
      </c>
    </row>
    <row r="56" spans="1:11" ht="17.25" customHeight="1" x14ac:dyDescent="0.3">
      <c r="A56" s="103" t="s">
        <v>135</v>
      </c>
      <c r="B56" s="103">
        <v>54</v>
      </c>
      <c r="C56" s="99">
        <v>9</v>
      </c>
      <c r="D56" s="113" t="s">
        <v>140</v>
      </c>
      <c r="E56" s="117" t="s">
        <v>11</v>
      </c>
      <c r="F56" s="120"/>
      <c r="G56" s="105">
        <v>1991</v>
      </c>
      <c r="H56" s="106">
        <v>2017</v>
      </c>
      <c r="I56" s="107">
        <f t="shared" si="1"/>
        <v>26</v>
      </c>
      <c r="J56" s="103" t="str">
        <f>IF(G56="","",VLOOKUP(G56,[1]Лист2!$A$2:$B$72,2,TRUE))</f>
        <v>20-39</v>
      </c>
      <c r="K56" s="99">
        <v>13208</v>
      </c>
    </row>
    <row r="57" spans="1:11" ht="20.100000000000001" customHeight="1" x14ac:dyDescent="0.3">
      <c r="A57" s="103" t="s">
        <v>128</v>
      </c>
      <c r="B57" s="103">
        <v>55</v>
      </c>
      <c r="C57" s="99">
        <v>79</v>
      </c>
      <c r="D57" s="113" t="s">
        <v>88</v>
      </c>
      <c r="E57" s="117" t="s">
        <v>31</v>
      </c>
      <c r="F57" s="121" t="s">
        <v>89</v>
      </c>
      <c r="G57" s="105">
        <v>1976</v>
      </c>
      <c r="H57" s="106">
        <v>2017</v>
      </c>
      <c r="I57" s="107">
        <f t="shared" si="1"/>
        <v>41</v>
      </c>
      <c r="J57" s="103" t="str">
        <f>IF(G57="","",VLOOKUP(G57,[1]Лист2!$A$2:$B$72,2,TRUE))</f>
        <v>40-49</v>
      </c>
      <c r="K57" s="99">
        <v>13041</v>
      </c>
    </row>
    <row r="58" spans="1:11" ht="20.100000000000001" customHeight="1" x14ac:dyDescent="0.3">
      <c r="A58" s="103" t="s">
        <v>128</v>
      </c>
      <c r="B58" s="103">
        <v>56</v>
      </c>
      <c r="C58" s="99">
        <v>97</v>
      </c>
      <c r="D58" s="113" t="s">
        <v>90</v>
      </c>
      <c r="E58" s="117" t="s">
        <v>11</v>
      </c>
      <c r="F58" s="121" t="s">
        <v>91</v>
      </c>
      <c r="G58" s="105">
        <v>1973</v>
      </c>
      <c r="H58" s="106">
        <v>2017</v>
      </c>
      <c r="I58" s="107">
        <f t="shared" si="1"/>
        <v>44</v>
      </c>
      <c r="J58" s="103" t="str">
        <f>IF(G58="","",VLOOKUP(G58,[1]Лист2!$A$2:$B$72,2,TRUE))</f>
        <v>40-49</v>
      </c>
      <c r="K58" s="99">
        <v>12995</v>
      </c>
    </row>
    <row r="59" spans="1:11" ht="20.100000000000001" customHeight="1" x14ac:dyDescent="0.3">
      <c r="A59" s="103" t="s">
        <v>128</v>
      </c>
      <c r="B59" s="103">
        <v>57</v>
      </c>
      <c r="C59" s="99">
        <v>13</v>
      </c>
      <c r="D59" s="113" t="s">
        <v>107</v>
      </c>
      <c r="E59" s="117" t="s">
        <v>37</v>
      </c>
      <c r="F59" s="121" t="s">
        <v>83</v>
      </c>
      <c r="G59" s="105">
        <v>1961</v>
      </c>
      <c r="H59" s="106">
        <v>2017</v>
      </c>
      <c r="I59" s="107">
        <f t="shared" si="1"/>
        <v>56</v>
      </c>
      <c r="J59" s="103" t="str">
        <f>IF(G59="","",VLOOKUP(G59,[1]Лист2!$A$2:$B$72,2,TRUE))</f>
        <v>50-59</v>
      </c>
      <c r="K59" s="99">
        <v>12943</v>
      </c>
    </row>
    <row r="60" spans="1:11" ht="20.100000000000001" customHeight="1" x14ac:dyDescent="0.3">
      <c r="A60" s="103" t="s">
        <v>135</v>
      </c>
      <c r="B60" s="103">
        <v>58</v>
      </c>
      <c r="C60" s="99">
        <v>17</v>
      </c>
      <c r="D60" s="113" t="s">
        <v>158</v>
      </c>
      <c r="E60" s="117" t="s">
        <v>113</v>
      </c>
      <c r="F60" s="121" t="s">
        <v>83</v>
      </c>
      <c r="G60" s="105">
        <v>1966</v>
      </c>
      <c r="H60" s="106">
        <v>2017</v>
      </c>
      <c r="I60" s="107">
        <f t="shared" si="1"/>
        <v>51</v>
      </c>
      <c r="J60" s="103" t="s">
        <v>159</v>
      </c>
      <c r="K60" s="99">
        <v>12921</v>
      </c>
    </row>
    <row r="61" spans="1:11" ht="20.100000000000001" customHeight="1" x14ac:dyDescent="0.3">
      <c r="A61" s="103" t="s">
        <v>128</v>
      </c>
      <c r="B61" s="103">
        <v>59</v>
      </c>
      <c r="C61" s="99">
        <v>88</v>
      </c>
      <c r="D61" s="113" t="s">
        <v>108</v>
      </c>
      <c r="E61" s="117" t="s">
        <v>35</v>
      </c>
      <c r="F61" s="121" t="s">
        <v>38</v>
      </c>
      <c r="G61" s="105">
        <v>1964</v>
      </c>
      <c r="H61" s="106">
        <v>2017</v>
      </c>
      <c r="I61" s="107">
        <f t="shared" si="1"/>
        <v>53</v>
      </c>
      <c r="J61" s="103" t="str">
        <f>IF(G61="","",VLOOKUP(G61,[1]Лист2!$A$2:$B$72,2,TRUE))</f>
        <v>50-59</v>
      </c>
      <c r="K61" s="99">
        <v>12915</v>
      </c>
    </row>
    <row r="62" spans="1:11" ht="20.100000000000001" customHeight="1" x14ac:dyDescent="0.3">
      <c r="A62" s="103" t="s">
        <v>135</v>
      </c>
      <c r="B62" s="103">
        <v>60</v>
      </c>
      <c r="C62" s="99">
        <v>57</v>
      </c>
      <c r="D62" s="113" t="s">
        <v>141</v>
      </c>
      <c r="E62" s="117" t="s">
        <v>31</v>
      </c>
      <c r="F62" s="121" t="s">
        <v>38</v>
      </c>
      <c r="G62" s="105">
        <v>1978</v>
      </c>
      <c r="H62" s="106">
        <v>2017</v>
      </c>
      <c r="I62" s="107">
        <f t="shared" si="1"/>
        <v>39</v>
      </c>
      <c r="J62" s="103" t="str">
        <f>IF(G62="","",VLOOKUP(G62,[1]Лист2!$A$2:$B$72,2,TRUE))</f>
        <v>20-39</v>
      </c>
      <c r="K62" s="99">
        <v>12786</v>
      </c>
    </row>
    <row r="63" spans="1:11" ht="20.100000000000001" customHeight="1" x14ac:dyDescent="0.3">
      <c r="A63" s="103" t="s">
        <v>128</v>
      </c>
      <c r="B63" s="103">
        <v>61</v>
      </c>
      <c r="C63" s="99">
        <v>43</v>
      </c>
      <c r="D63" s="113" t="s">
        <v>65</v>
      </c>
      <c r="E63" s="117" t="s">
        <v>31</v>
      </c>
      <c r="F63" s="121" t="s">
        <v>40</v>
      </c>
      <c r="G63" s="105">
        <v>1986</v>
      </c>
      <c r="H63" s="106">
        <v>2017</v>
      </c>
      <c r="I63" s="107">
        <f t="shared" si="1"/>
        <v>31</v>
      </c>
      <c r="J63" s="103" t="str">
        <f>IF(G63="","",VLOOKUP(G63,[1]Лист2!$A$2:$B$72,2,TRUE))</f>
        <v>20-39</v>
      </c>
      <c r="K63" s="99">
        <v>12710</v>
      </c>
    </row>
    <row r="64" spans="1:11" ht="20.100000000000001" customHeight="1" x14ac:dyDescent="0.3">
      <c r="A64" s="103" t="s">
        <v>128</v>
      </c>
      <c r="B64" s="103">
        <v>62</v>
      </c>
      <c r="C64" s="99">
        <v>52</v>
      </c>
      <c r="D64" s="113" t="s">
        <v>66</v>
      </c>
      <c r="E64" s="117" t="s">
        <v>67</v>
      </c>
      <c r="F64" s="121" t="s">
        <v>15</v>
      </c>
      <c r="G64" s="105">
        <v>1985</v>
      </c>
      <c r="H64" s="106">
        <v>2017</v>
      </c>
      <c r="I64" s="107">
        <f t="shared" si="1"/>
        <v>32</v>
      </c>
      <c r="J64" s="103" t="str">
        <f>IF(G64="","",VLOOKUP(G64,[1]Лист2!$A$2:$B$72,2,TRUE))</f>
        <v>20-39</v>
      </c>
      <c r="K64" s="99">
        <v>12675</v>
      </c>
    </row>
    <row r="65" spans="1:11" ht="20.100000000000001" customHeight="1" x14ac:dyDescent="0.3">
      <c r="A65" s="103" t="s">
        <v>135</v>
      </c>
      <c r="B65" s="103">
        <v>63</v>
      </c>
      <c r="C65" s="99">
        <v>16</v>
      </c>
      <c r="D65" s="113" t="s">
        <v>160</v>
      </c>
      <c r="E65" s="117" t="s">
        <v>11</v>
      </c>
      <c r="F65" s="121" t="s">
        <v>18</v>
      </c>
      <c r="G65" s="105">
        <v>1967</v>
      </c>
      <c r="H65" s="106">
        <v>2017</v>
      </c>
      <c r="I65" s="107">
        <f t="shared" si="1"/>
        <v>50</v>
      </c>
      <c r="J65" s="103" t="s">
        <v>159</v>
      </c>
      <c r="K65" s="99">
        <v>12665</v>
      </c>
    </row>
    <row r="66" spans="1:11" ht="20.100000000000001" customHeight="1" x14ac:dyDescent="0.3">
      <c r="A66" s="103" t="s">
        <v>128</v>
      </c>
      <c r="B66" s="103">
        <v>64</v>
      </c>
      <c r="C66" s="99">
        <v>71</v>
      </c>
      <c r="D66" s="113" t="s">
        <v>92</v>
      </c>
      <c r="E66" s="117" t="s">
        <v>35</v>
      </c>
      <c r="F66" s="121" t="s">
        <v>93</v>
      </c>
      <c r="G66" s="105">
        <v>1973</v>
      </c>
      <c r="H66" s="106">
        <v>2017</v>
      </c>
      <c r="I66" s="107">
        <f t="shared" si="1"/>
        <v>44</v>
      </c>
      <c r="J66" s="103" t="str">
        <f>IF(G66="","",VLOOKUP(G66,[1]Лист2!$A$2:$B$72,2,TRUE))</f>
        <v>40-49</v>
      </c>
      <c r="K66" s="99">
        <v>12625</v>
      </c>
    </row>
    <row r="67" spans="1:11" ht="20.100000000000001" customHeight="1" x14ac:dyDescent="0.3">
      <c r="A67" s="103" t="s">
        <v>128</v>
      </c>
      <c r="B67" s="103">
        <v>65</v>
      </c>
      <c r="C67" s="99">
        <v>15</v>
      </c>
      <c r="D67" s="113" t="s">
        <v>109</v>
      </c>
      <c r="E67" s="117" t="s">
        <v>37</v>
      </c>
      <c r="F67" s="121" t="s">
        <v>83</v>
      </c>
      <c r="G67" s="105">
        <v>1962</v>
      </c>
      <c r="H67" s="106">
        <v>2017</v>
      </c>
      <c r="I67" s="107">
        <f t="shared" ref="I67:I98" si="2">H67-G67</f>
        <v>55</v>
      </c>
      <c r="J67" s="103" t="str">
        <f>IF(G67="","",VLOOKUP(G67,[1]Лист2!$A$2:$B$72,2,TRUE))</f>
        <v>50-59</v>
      </c>
      <c r="K67" s="99">
        <v>12605</v>
      </c>
    </row>
    <row r="68" spans="1:11" s="12" customFormat="1" ht="19.5" customHeight="1" x14ac:dyDescent="0.3">
      <c r="A68" s="103" t="s">
        <v>135</v>
      </c>
      <c r="B68" s="103">
        <v>66</v>
      </c>
      <c r="C68" s="99">
        <v>25</v>
      </c>
      <c r="D68" s="113" t="s">
        <v>142</v>
      </c>
      <c r="E68" s="117" t="s">
        <v>11</v>
      </c>
      <c r="F68" s="120"/>
      <c r="G68" s="105">
        <v>1993</v>
      </c>
      <c r="H68" s="106">
        <v>2017</v>
      </c>
      <c r="I68" s="107">
        <f t="shared" si="2"/>
        <v>24</v>
      </c>
      <c r="J68" s="103" t="str">
        <f>IF(G68="","",VLOOKUP(G68,[1]Лист2!$A$2:$B$72,2,TRUE))</f>
        <v>20-39</v>
      </c>
      <c r="K68" s="99">
        <v>12498</v>
      </c>
    </row>
    <row r="69" spans="1:11" s="12" customFormat="1" ht="19.5" customHeight="1" x14ac:dyDescent="0.3">
      <c r="A69" s="103" t="s">
        <v>128</v>
      </c>
      <c r="B69" s="103">
        <v>67</v>
      </c>
      <c r="C69" s="99">
        <v>32</v>
      </c>
      <c r="D69" s="113" t="s">
        <v>68</v>
      </c>
      <c r="E69" s="117" t="s">
        <v>31</v>
      </c>
      <c r="F69" s="121"/>
      <c r="G69" s="105">
        <v>1994</v>
      </c>
      <c r="H69" s="106">
        <v>2017</v>
      </c>
      <c r="I69" s="107">
        <f t="shared" si="2"/>
        <v>23</v>
      </c>
      <c r="J69" s="103" t="str">
        <f>IF(G69="","",VLOOKUP(G69,[1]Лист2!$A$2:$B$72,2,TRUE))</f>
        <v>20-39</v>
      </c>
      <c r="K69" s="99">
        <v>12497</v>
      </c>
    </row>
    <row r="70" spans="1:11" s="12" customFormat="1" ht="19.5" customHeight="1" x14ac:dyDescent="0.3">
      <c r="A70" s="103" t="s">
        <v>135</v>
      </c>
      <c r="B70" s="103">
        <v>68</v>
      </c>
      <c r="C70" s="99">
        <v>74</v>
      </c>
      <c r="D70" s="113" t="s">
        <v>152</v>
      </c>
      <c r="E70" s="117" t="s">
        <v>31</v>
      </c>
      <c r="F70" s="121" t="s">
        <v>32</v>
      </c>
      <c r="G70" s="105">
        <v>1973</v>
      </c>
      <c r="H70" s="106">
        <v>2017</v>
      </c>
      <c r="I70" s="107">
        <f t="shared" si="2"/>
        <v>44</v>
      </c>
      <c r="J70" s="103" t="str">
        <f>IF(G70="","",VLOOKUP(G70,[1]Лист2!$A$2:$B$72,2,TRUE))</f>
        <v>40-49</v>
      </c>
      <c r="K70" s="99">
        <v>12480</v>
      </c>
    </row>
    <row r="71" spans="1:11" s="12" customFormat="1" ht="19.5" customHeight="1" x14ac:dyDescent="0.3">
      <c r="A71" s="103" t="s">
        <v>128</v>
      </c>
      <c r="B71" s="103">
        <v>69</v>
      </c>
      <c r="C71" s="99">
        <v>39</v>
      </c>
      <c r="D71" s="113" t="s">
        <v>69</v>
      </c>
      <c r="E71" s="117" t="s">
        <v>31</v>
      </c>
      <c r="F71" s="121" t="s">
        <v>40</v>
      </c>
      <c r="G71" s="105">
        <v>1986</v>
      </c>
      <c r="H71" s="106">
        <v>2017</v>
      </c>
      <c r="I71" s="107">
        <f t="shared" si="2"/>
        <v>31</v>
      </c>
      <c r="J71" s="103" t="str">
        <f>IF(G71="","",VLOOKUP(G71,[1]Лист2!$A$2:$B$72,2,TRUE))</f>
        <v>20-39</v>
      </c>
      <c r="K71" s="99">
        <v>12450</v>
      </c>
    </row>
    <row r="72" spans="1:11" ht="19.5" customHeight="1" x14ac:dyDescent="0.3">
      <c r="A72" s="103" t="s">
        <v>128</v>
      </c>
      <c r="B72" s="103">
        <v>70</v>
      </c>
      <c r="C72" s="99">
        <v>28</v>
      </c>
      <c r="D72" s="113" t="s">
        <v>70</v>
      </c>
      <c r="E72" s="117" t="s">
        <v>71</v>
      </c>
      <c r="F72" s="121" t="s">
        <v>72</v>
      </c>
      <c r="G72" s="105">
        <v>1990</v>
      </c>
      <c r="H72" s="106">
        <v>2017</v>
      </c>
      <c r="I72" s="107">
        <f t="shared" si="2"/>
        <v>27</v>
      </c>
      <c r="J72" s="103" t="str">
        <f>IF(G72="","",VLOOKUP(G72,[1]Лист2!$A$2:$B$72,2,TRUE))</f>
        <v>20-39</v>
      </c>
      <c r="K72" s="99">
        <v>12320</v>
      </c>
    </row>
    <row r="73" spans="1:11" ht="19.5" customHeight="1" x14ac:dyDescent="0.3">
      <c r="A73" s="103" t="s">
        <v>128</v>
      </c>
      <c r="B73" s="103">
        <v>71</v>
      </c>
      <c r="C73" s="99">
        <v>98</v>
      </c>
      <c r="D73" s="113" t="s">
        <v>73</v>
      </c>
      <c r="E73" s="117" t="s">
        <v>11</v>
      </c>
      <c r="F73" s="121" t="s">
        <v>15</v>
      </c>
      <c r="G73" s="105">
        <v>1977</v>
      </c>
      <c r="H73" s="106">
        <v>2017</v>
      </c>
      <c r="I73" s="107">
        <f t="shared" si="2"/>
        <v>40</v>
      </c>
      <c r="J73" s="103" t="str">
        <f>IF(G73="","",VLOOKUP(G73,[1]Лист2!$A$2:$B$72,2,TRUE))</f>
        <v>20-39</v>
      </c>
      <c r="K73" s="99">
        <v>12260</v>
      </c>
    </row>
    <row r="74" spans="1:11" ht="19.5" customHeight="1" x14ac:dyDescent="0.3">
      <c r="A74" s="103" t="s">
        <v>128</v>
      </c>
      <c r="B74" s="103">
        <v>72</v>
      </c>
      <c r="C74" s="99">
        <v>82</v>
      </c>
      <c r="D74" s="113" t="s">
        <v>110</v>
      </c>
      <c r="E74" s="117" t="s">
        <v>11</v>
      </c>
      <c r="F74" s="121" t="s">
        <v>105</v>
      </c>
      <c r="G74" s="105">
        <v>1960</v>
      </c>
      <c r="H74" s="106">
        <v>2017</v>
      </c>
      <c r="I74" s="107">
        <f t="shared" si="2"/>
        <v>57</v>
      </c>
      <c r="J74" s="103" t="str">
        <f>IF(G74="","",VLOOKUP(G74,[1]Лист2!$A$2:$B$72,2,TRUE))</f>
        <v>50-59</v>
      </c>
      <c r="K74" s="99">
        <v>12250</v>
      </c>
    </row>
    <row r="75" spans="1:11" ht="19.5" customHeight="1" x14ac:dyDescent="0.3">
      <c r="A75" s="103" t="s">
        <v>128</v>
      </c>
      <c r="B75" s="103">
        <v>73</v>
      </c>
      <c r="C75" s="99">
        <v>14</v>
      </c>
      <c r="D75" s="113" t="s">
        <v>122</v>
      </c>
      <c r="E75" s="117" t="s">
        <v>113</v>
      </c>
      <c r="F75" s="121" t="s">
        <v>83</v>
      </c>
      <c r="G75" s="105">
        <v>1939</v>
      </c>
      <c r="H75" s="106">
        <v>2017</v>
      </c>
      <c r="I75" s="107">
        <f t="shared" si="2"/>
        <v>78</v>
      </c>
      <c r="J75" s="103" t="str">
        <f>IF(G75="","",VLOOKUP(G75,[1]Лист2!$A$2:$B$72,2,TRUE))</f>
        <v>70ст</v>
      </c>
      <c r="K75" s="99">
        <v>12235</v>
      </c>
    </row>
    <row r="76" spans="1:11" ht="19.5" customHeight="1" x14ac:dyDescent="0.3">
      <c r="A76" s="103" t="s">
        <v>135</v>
      </c>
      <c r="B76" s="103">
        <v>74</v>
      </c>
      <c r="C76" s="99">
        <v>62</v>
      </c>
      <c r="D76" s="113" t="s">
        <v>143</v>
      </c>
      <c r="E76" s="117" t="s">
        <v>11</v>
      </c>
      <c r="F76" s="121" t="s">
        <v>91</v>
      </c>
      <c r="G76" s="105">
        <v>1980</v>
      </c>
      <c r="H76" s="106">
        <v>2017</v>
      </c>
      <c r="I76" s="107">
        <f t="shared" si="2"/>
        <v>37</v>
      </c>
      <c r="J76" s="103" t="str">
        <f>IF(G76="","",VLOOKUP(G76,[1]Лист2!$A$2:$B$72,2,TRUE))</f>
        <v>20-39</v>
      </c>
      <c r="K76" s="99">
        <v>12220</v>
      </c>
    </row>
    <row r="77" spans="1:11" ht="19.5" customHeight="1" x14ac:dyDescent="0.3">
      <c r="A77" s="103" t="s">
        <v>135</v>
      </c>
      <c r="B77" s="103">
        <v>75</v>
      </c>
      <c r="C77" s="99">
        <v>90</v>
      </c>
      <c r="D77" s="113" t="s">
        <v>163</v>
      </c>
      <c r="E77" s="117" t="s">
        <v>35</v>
      </c>
      <c r="F77" s="121"/>
      <c r="G77" s="105">
        <v>2003</v>
      </c>
      <c r="H77" s="106">
        <v>2017</v>
      </c>
      <c r="I77" s="107">
        <f t="shared" si="2"/>
        <v>14</v>
      </c>
      <c r="J77" s="103" t="str">
        <f>IF(G77="","",VLOOKUP(G77,[1]Лист2!$A$2:$B$72,2,TRUE))</f>
        <v>до18</v>
      </c>
      <c r="K77" s="99">
        <v>12115</v>
      </c>
    </row>
    <row r="78" spans="1:11" ht="19.5" customHeight="1" x14ac:dyDescent="0.3">
      <c r="A78" s="103" t="s">
        <v>135</v>
      </c>
      <c r="B78" s="103">
        <v>76</v>
      </c>
      <c r="C78" s="99">
        <v>89</v>
      </c>
      <c r="D78" s="115" t="s">
        <v>136</v>
      </c>
      <c r="E78" s="117" t="s">
        <v>35</v>
      </c>
      <c r="F78" s="121" t="s">
        <v>38</v>
      </c>
      <c r="G78" s="105">
        <v>1998</v>
      </c>
      <c r="H78" s="106">
        <v>2017</v>
      </c>
      <c r="I78" s="107">
        <f t="shared" si="2"/>
        <v>19</v>
      </c>
      <c r="J78" s="103" t="str">
        <f>IF(G78="","",VLOOKUP(G78,[1]Лист2!$A$2:$B$72,2,TRUE))</f>
        <v>18-19</v>
      </c>
      <c r="K78" s="99">
        <v>12050</v>
      </c>
    </row>
    <row r="79" spans="1:11" ht="19.5" customHeight="1" x14ac:dyDescent="0.3">
      <c r="A79" s="103" t="s">
        <v>135</v>
      </c>
      <c r="B79" s="103">
        <v>77</v>
      </c>
      <c r="C79" s="99">
        <v>73</v>
      </c>
      <c r="D79" s="113" t="s">
        <v>144</v>
      </c>
      <c r="E79" s="117" t="s">
        <v>31</v>
      </c>
      <c r="F79" s="121" t="s">
        <v>32</v>
      </c>
      <c r="G79" s="105">
        <v>1981</v>
      </c>
      <c r="H79" s="106">
        <v>2017</v>
      </c>
      <c r="I79" s="107">
        <f t="shared" si="2"/>
        <v>36</v>
      </c>
      <c r="J79" s="103" t="str">
        <f>IF(G79="","",VLOOKUP(G79,[1]Лист2!$A$2:$B$72,2,TRUE))</f>
        <v>20-39</v>
      </c>
      <c r="K79" s="99">
        <v>11950</v>
      </c>
    </row>
    <row r="80" spans="1:11" ht="19.5" customHeight="1" x14ac:dyDescent="0.3">
      <c r="A80" s="103" t="s">
        <v>135</v>
      </c>
      <c r="B80" s="103">
        <v>78</v>
      </c>
      <c r="C80" s="99">
        <v>61</v>
      </c>
      <c r="D80" s="114" t="s">
        <v>153</v>
      </c>
      <c r="E80" s="117" t="s">
        <v>11</v>
      </c>
      <c r="F80" s="121" t="s">
        <v>83</v>
      </c>
      <c r="G80" s="105">
        <v>1976</v>
      </c>
      <c r="H80" s="106">
        <v>2017</v>
      </c>
      <c r="I80" s="107">
        <f t="shared" si="2"/>
        <v>41</v>
      </c>
      <c r="J80" s="103" t="str">
        <f>IF(G80="","",VLOOKUP(G80,[1]Лист2!$A$2:$B$72,2,TRUE))</f>
        <v>40-49</v>
      </c>
      <c r="K80" s="99">
        <v>11855</v>
      </c>
    </row>
    <row r="81" spans="1:11" ht="19.5" customHeight="1" x14ac:dyDescent="0.3">
      <c r="A81" s="103" t="s">
        <v>128</v>
      </c>
      <c r="B81" s="103">
        <v>79</v>
      </c>
      <c r="C81" s="99">
        <v>22</v>
      </c>
      <c r="D81" s="113" t="s">
        <v>94</v>
      </c>
      <c r="E81" s="117" t="s">
        <v>47</v>
      </c>
      <c r="F81" s="121" t="s">
        <v>42</v>
      </c>
      <c r="G81" s="105">
        <v>1974</v>
      </c>
      <c r="H81" s="106">
        <v>2017</v>
      </c>
      <c r="I81" s="107">
        <f t="shared" si="2"/>
        <v>43</v>
      </c>
      <c r="J81" s="103" t="str">
        <f>IF(G81="","",VLOOKUP(G81,[1]Лист2!$A$2:$B$72,2,TRUE))</f>
        <v>40-49</v>
      </c>
      <c r="K81" s="99">
        <v>11695</v>
      </c>
    </row>
    <row r="82" spans="1:11" ht="19.5" customHeight="1" x14ac:dyDescent="0.3">
      <c r="A82" s="103" t="s">
        <v>128</v>
      </c>
      <c r="B82" s="103">
        <v>80</v>
      </c>
      <c r="C82" s="99">
        <v>99</v>
      </c>
      <c r="D82" s="113" t="s">
        <v>74</v>
      </c>
      <c r="E82" s="117" t="s">
        <v>75</v>
      </c>
      <c r="F82" s="121" t="s">
        <v>32</v>
      </c>
      <c r="G82" s="105">
        <v>1982</v>
      </c>
      <c r="H82" s="106">
        <v>2017</v>
      </c>
      <c r="I82" s="107">
        <f t="shared" si="2"/>
        <v>35</v>
      </c>
      <c r="J82" s="103" t="str">
        <f>IF(G82="","",VLOOKUP(G82,[1]Лист2!$A$2:$B$72,2,TRUE))</f>
        <v>20-39</v>
      </c>
      <c r="K82" s="99">
        <v>11625</v>
      </c>
    </row>
    <row r="83" spans="1:11" ht="19.5" customHeight="1" x14ac:dyDescent="0.3">
      <c r="A83" s="103" t="s">
        <v>128</v>
      </c>
      <c r="B83" s="103">
        <v>81</v>
      </c>
      <c r="C83" s="99">
        <v>85</v>
      </c>
      <c r="D83" s="113" t="s">
        <v>76</v>
      </c>
      <c r="E83" s="117" t="s">
        <v>31</v>
      </c>
      <c r="F83" s="121" t="s">
        <v>42</v>
      </c>
      <c r="G83" s="105">
        <v>1984</v>
      </c>
      <c r="H83" s="106">
        <v>2017</v>
      </c>
      <c r="I83" s="107">
        <f t="shared" si="2"/>
        <v>33</v>
      </c>
      <c r="J83" s="103" t="str">
        <f>IF(G83="","",VLOOKUP(G83,[1]Лист2!$A$2:$B$72,2,TRUE))</f>
        <v>20-39</v>
      </c>
      <c r="K83" s="99">
        <v>11600</v>
      </c>
    </row>
    <row r="84" spans="1:11" ht="19.5" customHeight="1" x14ac:dyDescent="0.3">
      <c r="A84" s="103" t="s">
        <v>128</v>
      </c>
      <c r="B84" s="103">
        <v>82</v>
      </c>
      <c r="C84" s="99">
        <v>20</v>
      </c>
      <c r="D84" s="113" t="s">
        <v>115</v>
      </c>
      <c r="E84" s="117" t="s">
        <v>113</v>
      </c>
      <c r="F84" s="121" t="s">
        <v>83</v>
      </c>
      <c r="G84" s="105">
        <v>1954</v>
      </c>
      <c r="H84" s="106">
        <v>2017</v>
      </c>
      <c r="I84" s="107">
        <f t="shared" si="2"/>
        <v>63</v>
      </c>
      <c r="J84" s="103" t="str">
        <f>IF(G84="","",VLOOKUP(G84,[1]Лист2!$A$2:$B$72,2,TRUE))</f>
        <v>60-69</v>
      </c>
      <c r="K84" s="99">
        <v>11565</v>
      </c>
    </row>
    <row r="85" spans="1:11" ht="19.5" customHeight="1" x14ac:dyDescent="0.3">
      <c r="A85" s="103" t="s">
        <v>128</v>
      </c>
      <c r="B85" s="103">
        <v>83</v>
      </c>
      <c r="C85" s="99">
        <v>47</v>
      </c>
      <c r="D85" s="113" t="s">
        <v>77</v>
      </c>
      <c r="E85" s="117" t="s">
        <v>11</v>
      </c>
      <c r="F85" s="121" t="s">
        <v>51</v>
      </c>
      <c r="G85" s="105">
        <v>1978</v>
      </c>
      <c r="H85" s="106">
        <v>2017</v>
      </c>
      <c r="I85" s="107">
        <f t="shared" si="2"/>
        <v>39</v>
      </c>
      <c r="J85" s="103" t="str">
        <f>IF(G85="","",VLOOKUP(G85,[1]Лист2!$A$2:$B$72,2,TRUE))</f>
        <v>20-39</v>
      </c>
      <c r="K85" s="99">
        <v>11503</v>
      </c>
    </row>
    <row r="86" spans="1:11" ht="19.5" customHeight="1" x14ac:dyDescent="0.3">
      <c r="A86" s="99" t="s">
        <v>128</v>
      </c>
      <c r="B86" s="103">
        <v>84</v>
      </c>
      <c r="C86" s="99">
        <v>80</v>
      </c>
      <c r="D86" s="114" t="s">
        <v>95</v>
      </c>
      <c r="E86" s="117" t="s">
        <v>31</v>
      </c>
      <c r="F86" s="121" t="s">
        <v>38</v>
      </c>
      <c r="G86" s="105">
        <v>1972</v>
      </c>
      <c r="H86" s="106">
        <v>2017</v>
      </c>
      <c r="I86" s="106">
        <f t="shared" si="2"/>
        <v>45</v>
      </c>
      <c r="J86" s="99" t="str">
        <f>IF(G86="","",VLOOKUP(G86,[1]Лист2!$A$2:$B$72,2,TRUE))</f>
        <v>40-49</v>
      </c>
      <c r="K86" s="99">
        <v>11326</v>
      </c>
    </row>
    <row r="87" spans="1:11" ht="19.5" customHeight="1" x14ac:dyDescent="0.3">
      <c r="A87" s="103" t="s">
        <v>135</v>
      </c>
      <c r="B87" s="103">
        <v>85</v>
      </c>
      <c r="C87" s="99">
        <v>91</v>
      </c>
      <c r="D87" s="113" t="s">
        <v>154</v>
      </c>
      <c r="E87" s="117" t="s">
        <v>155</v>
      </c>
      <c r="F87" s="121" t="s">
        <v>156</v>
      </c>
      <c r="G87" s="105">
        <v>1976</v>
      </c>
      <c r="H87" s="106">
        <v>2017</v>
      </c>
      <c r="I87" s="107">
        <f t="shared" si="2"/>
        <v>41</v>
      </c>
      <c r="J87" s="103" t="str">
        <f>IF(G87="","",VLOOKUP(G87,[1]Лист2!$A$2:$B$72,2,TRUE))</f>
        <v>40-49</v>
      </c>
      <c r="K87" s="99">
        <v>11175</v>
      </c>
    </row>
    <row r="88" spans="1:11" ht="19.5" customHeight="1" x14ac:dyDescent="0.3">
      <c r="A88" s="103" t="s">
        <v>128</v>
      </c>
      <c r="B88" s="103">
        <v>86</v>
      </c>
      <c r="C88" s="99">
        <v>24</v>
      </c>
      <c r="D88" s="113" t="s">
        <v>116</v>
      </c>
      <c r="E88" s="117" t="s">
        <v>117</v>
      </c>
      <c r="F88" s="120"/>
      <c r="G88" s="105">
        <v>1953</v>
      </c>
      <c r="H88" s="106">
        <v>2017</v>
      </c>
      <c r="I88" s="107">
        <f t="shared" si="2"/>
        <v>64</v>
      </c>
      <c r="J88" s="103" t="str">
        <f>IF(G88="","",VLOOKUP(G88,[1]Лист2!$A$2:$B$72,2,TRUE))</f>
        <v>60-69</v>
      </c>
      <c r="K88" s="99">
        <v>10965</v>
      </c>
    </row>
    <row r="89" spans="1:11" ht="19.5" customHeight="1" x14ac:dyDescent="0.3">
      <c r="A89" s="103" t="s">
        <v>135</v>
      </c>
      <c r="B89" s="103">
        <v>87</v>
      </c>
      <c r="C89" s="99">
        <v>94</v>
      </c>
      <c r="D89" s="113" t="s">
        <v>145</v>
      </c>
      <c r="E89" s="117" t="s">
        <v>11</v>
      </c>
      <c r="F89" s="121" t="s">
        <v>42</v>
      </c>
      <c r="G89" s="105">
        <v>1977</v>
      </c>
      <c r="H89" s="106">
        <v>2017</v>
      </c>
      <c r="I89" s="107">
        <f t="shared" si="2"/>
        <v>40</v>
      </c>
      <c r="J89" s="103" t="str">
        <f>IF(G89="","",VLOOKUP(G89,[1]Лист2!$A$2:$B$72,2,TRUE))</f>
        <v>20-39</v>
      </c>
      <c r="K89" s="99">
        <v>10954</v>
      </c>
    </row>
    <row r="90" spans="1:11" ht="19.5" customHeight="1" x14ac:dyDescent="0.3">
      <c r="A90" s="103" t="s">
        <v>135</v>
      </c>
      <c r="B90" s="103">
        <v>88</v>
      </c>
      <c r="C90" s="99">
        <v>93</v>
      </c>
      <c r="D90" s="113" t="s">
        <v>164</v>
      </c>
      <c r="E90" s="117" t="s">
        <v>35</v>
      </c>
      <c r="F90" s="121"/>
      <c r="G90" s="105">
        <v>2002</v>
      </c>
      <c r="H90" s="106">
        <v>2017</v>
      </c>
      <c r="I90" s="107">
        <f t="shared" si="2"/>
        <v>15</v>
      </c>
      <c r="J90" s="103" t="str">
        <f>IF(G90="","",VLOOKUP(G90,[1]Лист2!$A$2:$B$72,2,TRUE))</f>
        <v>до18</v>
      </c>
      <c r="K90" s="99">
        <v>10953</v>
      </c>
    </row>
    <row r="91" spans="1:11" ht="19.5" customHeight="1" x14ac:dyDescent="0.3">
      <c r="A91" s="103" t="s">
        <v>135</v>
      </c>
      <c r="B91" s="103">
        <v>89</v>
      </c>
      <c r="C91" s="99">
        <v>68</v>
      </c>
      <c r="D91" s="113" t="s">
        <v>165</v>
      </c>
      <c r="E91" s="117" t="s">
        <v>11</v>
      </c>
      <c r="F91" s="120" t="s">
        <v>132</v>
      </c>
      <c r="G91" s="105">
        <v>2002</v>
      </c>
      <c r="H91" s="106">
        <v>2017</v>
      </c>
      <c r="I91" s="107">
        <f t="shared" si="2"/>
        <v>15</v>
      </c>
      <c r="J91" s="103" t="str">
        <f>IF(G91="","",VLOOKUP(G91,[1]Лист2!$A$2:$B$72,2,TRUE))</f>
        <v>до18</v>
      </c>
      <c r="K91" s="99">
        <v>10841</v>
      </c>
    </row>
    <row r="92" spans="1:11" ht="19.5" customHeight="1" x14ac:dyDescent="0.3">
      <c r="A92" s="103" t="s">
        <v>128</v>
      </c>
      <c r="B92" s="103">
        <v>90</v>
      </c>
      <c r="C92" s="99">
        <v>59</v>
      </c>
      <c r="D92" s="113" t="s">
        <v>78</v>
      </c>
      <c r="E92" s="117" t="s">
        <v>11</v>
      </c>
      <c r="F92" s="121"/>
      <c r="G92" s="105">
        <v>1990</v>
      </c>
      <c r="H92" s="106">
        <v>2017</v>
      </c>
      <c r="I92" s="107">
        <f t="shared" si="2"/>
        <v>27</v>
      </c>
      <c r="J92" s="103" t="str">
        <f>IF(G92="","",VLOOKUP(G92,[1]Лист2!$A$2:$B$72,2,TRUE))</f>
        <v>20-39</v>
      </c>
      <c r="K92" s="99">
        <v>10835</v>
      </c>
    </row>
    <row r="93" spans="1:11" ht="19.5" customHeight="1" x14ac:dyDescent="0.3">
      <c r="A93" s="103" t="s">
        <v>135</v>
      </c>
      <c r="B93" s="103">
        <v>91</v>
      </c>
      <c r="C93" s="99">
        <v>96</v>
      </c>
      <c r="D93" s="113" t="s">
        <v>137</v>
      </c>
      <c r="E93" s="117" t="s">
        <v>31</v>
      </c>
      <c r="F93" s="121"/>
      <c r="G93" s="105">
        <v>1998</v>
      </c>
      <c r="H93" s="106">
        <v>2017</v>
      </c>
      <c r="I93" s="107">
        <f t="shared" si="2"/>
        <v>19</v>
      </c>
      <c r="J93" s="103" t="str">
        <f>IF(G93="","",VLOOKUP(G93,[1]Лист2!$A$2:$B$72,2,TRUE))</f>
        <v>18-19</v>
      </c>
      <c r="K93" s="99">
        <v>10815</v>
      </c>
    </row>
    <row r="94" spans="1:11" ht="19.5" customHeight="1" x14ac:dyDescent="0.3">
      <c r="A94" s="103" t="s">
        <v>135</v>
      </c>
      <c r="B94" s="103">
        <v>92</v>
      </c>
      <c r="C94" s="99">
        <v>42</v>
      </c>
      <c r="D94" s="113" t="s">
        <v>146</v>
      </c>
      <c r="E94" s="117" t="s">
        <v>31</v>
      </c>
      <c r="F94" s="121" t="s">
        <v>147</v>
      </c>
      <c r="G94" s="105">
        <v>1988</v>
      </c>
      <c r="H94" s="106">
        <v>2017</v>
      </c>
      <c r="I94" s="107">
        <f t="shared" si="2"/>
        <v>29</v>
      </c>
      <c r="J94" s="103" t="str">
        <f>IF(G94="","",VLOOKUP(G94,[1]Лист2!$A$2:$B$72,2,TRUE))</f>
        <v>20-39</v>
      </c>
      <c r="K94" s="99">
        <v>10780</v>
      </c>
    </row>
    <row r="95" spans="1:11" ht="19.5" customHeight="1" x14ac:dyDescent="0.3">
      <c r="A95" s="103" t="s">
        <v>128</v>
      </c>
      <c r="B95" s="103">
        <v>93</v>
      </c>
      <c r="C95" s="99">
        <v>86</v>
      </c>
      <c r="D95" s="115" t="s">
        <v>79</v>
      </c>
      <c r="E95" s="117" t="s">
        <v>31</v>
      </c>
      <c r="F95" s="121"/>
      <c r="G95" s="105">
        <v>1992</v>
      </c>
      <c r="H95" s="106">
        <v>2017</v>
      </c>
      <c r="I95" s="107">
        <f t="shared" si="2"/>
        <v>25</v>
      </c>
      <c r="J95" s="103" t="str">
        <f>IF(G95="","",VLOOKUP(G95,[1]Лист2!$A$2:$B$72,2,TRUE))</f>
        <v>20-39</v>
      </c>
      <c r="K95" s="99">
        <v>10770</v>
      </c>
    </row>
    <row r="96" spans="1:11" ht="19.5" customHeight="1" x14ac:dyDescent="0.3">
      <c r="A96" s="103" t="s">
        <v>128</v>
      </c>
      <c r="B96" s="103">
        <v>94</v>
      </c>
      <c r="C96" s="99">
        <v>33</v>
      </c>
      <c r="D96" s="114" t="s">
        <v>118</v>
      </c>
      <c r="E96" s="117" t="s">
        <v>119</v>
      </c>
      <c r="F96" s="121" t="s">
        <v>120</v>
      </c>
      <c r="G96" s="105">
        <v>1954</v>
      </c>
      <c r="H96" s="106">
        <v>2017</v>
      </c>
      <c r="I96" s="107">
        <f t="shared" si="2"/>
        <v>63</v>
      </c>
      <c r="J96" s="103" t="str">
        <f>IF(G96="","",VLOOKUP(G96,[1]Лист2!$A$2:$B$72,2,TRUE))</f>
        <v>60-69</v>
      </c>
      <c r="K96" s="99">
        <v>10730</v>
      </c>
    </row>
    <row r="97" spans="1:11" ht="19.5" customHeight="1" x14ac:dyDescent="0.3">
      <c r="A97" s="103" t="s">
        <v>128</v>
      </c>
      <c r="B97" s="103">
        <v>95</v>
      </c>
      <c r="C97" s="99">
        <v>87</v>
      </c>
      <c r="D97" s="113" t="s">
        <v>123</v>
      </c>
      <c r="E97" s="117" t="s">
        <v>31</v>
      </c>
      <c r="F97" s="121" t="s">
        <v>124</v>
      </c>
      <c r="G97" s="105">
        <v>1939</v>
      </c>
      <c r="H97" s="106">
        <v>2017</v>
      </c>
      <c r="I97" s="107">
        <f t="shared" si="2"/>
        <v>78</v>
      </c>
      <c r="J97" s="103" t="str">
        <f>IF(G97="","",VLOOKUP(G97,[1]Лист2!$A$2:$B$72,2,TRUE))</f>
        <v>70ст</v>
      </c>
      <c r="K97" s="99">
        <v>10585</v>
      </c>
    </row>
    <row r="98" spans="1:11" ht="19.5" customHeight="1" x14ac:dyDescent="0.3">
      <c r="A98" s="103" t="s">
        <v>135</v>
      </c>
      <c r="B98" s="103">
        <v>96</v>
      </c>
      <c r="C98" s="99">
        <v>100</v>
      </c>
      <c r="D98" s="113" t="s">
        <v>148</v>
      </c>
      <c r="E98" s="117" t="s">
        <v>75</v>
      </c>
      <c r="F98" s="121" t="s">
        <v>149</v>
      </c>
      <c r="G98" s="105">
        <v>1986</v>
      </c>
      <c r="H98" s="106">
        <v>2017</v>
      </c>
      <c r="I98" s="107">
        <f t="shared" si="2"/>
        <v>31</v>
      </c>
      <c r="J98" s="103" t="str">
        <f>IF(G98="","",VLOOKUP(G98,[1]Лист2!$A$2:$B$72,2,TRUE))</f>
        <v>20-39</v>
      </c>
      <c r="K98" s="99">
        <v>10442</v>
      </c>
    </row>
    <row r="99" spans="1:11" ht="19.5" customHeight="1" x14ac:dyDescent="0.3">
      <c r="A99" s="103" t="s">
        <v>128</v>
      </c>
      <c r="B99" s="103">
        <v>97</v>
      </c>
      <c r="C99" s="99">
        <v>46</v>
      </c>
      <c r="D99" s="113" t="s">
        <v>96</v>
      </c>
      <c r="E99" s="117" t="s">
        <v>11</v>
      </c>
      <c r="F99" s="121" t="s">
        <v>32</v>
      </c>
      <c r="G99" s="105">
        <v>1975</v>
      </c>
      <c r="H99" s="106">
        <v>2017</v>
      </c>
      <c r="I99" s="107">
        <f t="shared" ref="I99:I102" si="3">H99-G99</f>
        <v>42</v>
      </c>
      <c r="J99" s="103" t="str">
        <f>IF(G99="","",VLOOKUP(G99,[1]Лист2!$A$2:$B$72,2,TRUE))</f>
        <v>40-49</v>
      </c>
      <c r="K99" s="99">
        <v>10265</v>
      </c>
    </row>
    <row r="100" spans="1:11" ht="19.5" customHeight="1" x14ac:dyDescent="0.3">
      <c r="A100" s="103" t="s">
        <v>128</v>
      </c>
      <c r="B100" s="103">
        <v>98</v>
      </c>
      <c r="C100" s="99">
        <v>55</v>
      </c>
      <c r="D100" s="113" t="s">
        <v>125</v>
      </c>
      <c r="E100" s="117" t="s">
        <v>126</v>
      </c>
      <c r="F100" s="120"/>
      <c r="G100" s="105">
        <v>1943</v>
      </c>
      <c r="H100" s="106">
        <v>2017</v>
      </c>
      <c r="I100" s="107">
        <f t="shared" si="3"/>
        <v>74</v>
      </c>
      <c r="J100" s="103" t="str">
        <f>IF(G100="","",VLOOKUP(G100,[1]Лист2!$A$2:$B$72,2,TRUE))</f>
        <v>70ст</v>
      </c>
      <c r="K100" s="99">
        <v>10040</v>
      </c>
    </row>
    <row r="101" spans="1:11" ht="19.5" customHeight="1" x14ac:dyDescent="0.3">
      <c r="A101" s="103" t="s">
        <v>128</v>
      </c>
      <c r="B101" s="103">
        <v>99</v>
      </c>
      <c r="C101" s="99">
        <v>58</v>
      </c>
      <c r="D101" s="113" t="s">
        <v>133</v>
      </c>
      <c r="E101" s="117" t="s">
        <v>31</v>
      </c>
      <c r="F101" s="121" t="s">
        <v>38</v>
      </c>
      <c r="G101" s="105">
        <v>2009</v>
      </c>
      <c r="H101" s="106">
        <v>2017</v>
      </c>
      <c r="I101" s="107">
        <f t="shared" si="3"/>
        <v>8</v>
      </c>
      <c r="J101" s="103" t="str">
        <f>IF(G101="","",VLOOKUP(G101,[1]Лист2!$A$2:$B$72,2,TRUE))</f>
        <v>до18</v>
      </c>
      <c r="K101" s="99">
        <v>7915</v>
      </c>
    </row>
    <row r="102" spans="1:11" ht="19.5" customHeight="1" x14ac:dyDescent="0.3">
      <c r="A102" s="103" t="s">
        <v>128</v>
      </c>
      <c r="B102" s="103"/>
      <c r="C102" s="99">
        <v>56</v>
      </c>
      <c r="D102" s="113" t="s">
        <v>97</v>
      </c>
      <c r="E102" s="117" t="s">
        <v>98</v>
      </c>
      <c r="F102" s="121" t="s">
        <v>83</v>
      </c>
      <c r="G102" s="105">
        <v>1973</v>
      </c>
      <c r="H102" s="106">
        <v>2017</v>
      </c>
      <c r="I102" s="107">
        <f t="shared" si="3"/>
        <v>44</v>
      </c>
      <c r="J102" s="103" t="str">
        <f>IF(G102="","",VLOOKUP(G102,[1]Лист2!$A$2:$B$72,2,TRUE))</f>
        <v>40-49</v>
      </c>
      <c r="K102" s="99" t="s">
        <v>99</v>
      </c>
    </row>
    <row r="103" spans="1:11" ht="15.6" x14ac:dyDescent="0.3">
      <c r="A103" s="81"/>
      <c r="B103" s="81"/>
      <c r="C103" s="109"/>
      <c r="D103" s="90"/>
      <c r="E103" s="94"/>
      <c r="F103" s="117"/>
      <c r="G103" s="110"/>
      <c r="H103" s="79"/>
      <c r="I103" s="80"/>
      <c r="J103" s="81"/>
      <c r="K103" s="76"/>
    </row>
  </sheetData>
  <mergeCells count="1">
    <mergeCell ref="D1:J1"/>
  </mergeCells>
  <printOptions horizontalCentered="1"/>
  <pageMargins left="0" right="0" top="1.8897637795275593" bottom="0" header="0.31496062992125984" footer="0.31496062992125984"/>
  <pageSetup paperSize="9" scale="59" orientation="portrait" horizontalDpi="300" verticalDpi="300" r:id="rId1"/>
  <headerFooter>
    <oddHeader>&amp;L&amp;"-,полужирный курсив"&amp;14
&amp;A&amp;C&amp;18ОТКРЫТЫЕ ОБЛАТСНЫЕ ЛЕГКОАТЛЕТИЧЕСКИЕ СОРЕВНОВАНИЯ в часовом беге и тесте Купера "ГРОДНЕНСКАЯ ВЕСНА"&amp;R
11 марта 2017г. ЦСК "Неман"</oddHeader>
  </headerFooter>
  <rowBreaks count="1" manualBreakCount="1">
    <brk id="5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F0"/>
  </sheetPr>
  <dimension ref="A1:J108"/>
  <sheetViews>
    <sheetView view="pageBreakPreview" zoomScale="70" zoomScaleSheetLayoutView="70" workbookViewId="0">
      <selection activeCell="K6" sqref="K6"/>
    </sheetView>
  </sheetViews>
  <sheetFormatPr defaultRowHeight="21" x14ac:dyDescent="0.35"/>
  <cols>
    <col min="1" max="1" width="5.6640625" style="1" customWidth="1"/>
    <col min="2" max="2" width="10.6640625" style="2" customWidth="1"/>
    <col min="3" max="3" width="24" style="112" customWidth="1"/>
    <col min="4" max="4" width="26.77734375" style="145" customWidth="1"/>
    <col min="5" max="5" width="22.6640625" style="146" customWidth="1"/>
    <col min="6" max="6" width="8.88671875" style="3" customWidth="1"/>
    <col min="7" max="7" width="5" style="4" hidden="1" customWidth="1"/>
    <col min="8" max="8" width="5.33203125" style="5" customWidth="1"/>
    <col min="9" max="9" width="8.44140625" style="7" customWidth="1"/>
    <col min="10" max="10" width="10" style="6" customWidth="1"/>
  </cols>
  <sheetData>
    <row r="1" spans="1:10" ht="22.5" customHeight="1" x14ac:dyDescent="0.35">
      <c r="C1" s="162" t="s">
        <v>0</v>
      </c>
      <c r="D1" s="163"/>
      <c r="E1" s="163"/>
      <c r="F1" s="163"/>
      <c r="G1" s="163"/>
      <c r="H1" s="163"/>
      <c r="I1" s="163"/>
    </row>
    <row r="2" spans="1:10" ht="64.5" customHeight="1" x14ac:dyDescent="0.3">
      <c r="A2" s="67" t="s">
        <v>1</v>
      </c>
      <c r="B2" s="62" t="s">
        <v>2</v>
      </c>
      <c r="C2" s="62" t="s">
        <v>3</v>
      </c>
      <c r="D2" s="67" t="s">
        <v>263</v>
      </c>
      <c r="E2" s="142" t="s">
        <v>4</v>
      </c>
      <c r="F2" s="143" t="s">
        <v>5</v>
      </c>
      <c r="G2" s="64"/>
      <c r="H2" s="144" t="s">
        <v>6</v>
      </c>
      <c r="I2" s="62" t="s">
        <v>7</v>
      </c>
      <c r="J2" s="62" t="s">
        <v>8</v>
      </c>
    </row>
    <row r="3" spans="1:10" ht="26.25" customHeight="1" x14ac:dyDescent="0.3">
      <c r="A3" s="123"/>
      <c r="B3" s="124"/>
      <c r="C3" s="147"/>
      <c r="D3" s="96" t="s">
        <v>9</v>
      </c>
      <c r="E3" s="148"/>
      <c r="F3" s="11"/>
      <c r="G3" s="126"/>
      <c r="H3" s="127"/>
      <c r="I3" s="125"/>
      <c r="J3" s="128"/>
    </row>
    <row r="4" spans="1:10" ht="20.100000000000001" customHeight="1" x14ac:dyDescent="0.3">
      <c r="A4" s="103">
        <v>1</v>
      </c>
      <c r="B4" s="104">
        <v>64</v>
      </c>
      <c r="C4" s="113" t="s">
        <v>10</v>
      </c>
      <c r="D4" s="114" t="s">
        <v>11</v>
      </c>
      <c r="E4" s="154" t="s">
        <v>12</v>
      </c>
      <c r="F4" s="105">
        <v>1999</v>
      </c>
      <c r="G4" s="106">
        <v>2017</v>
      </c>
      <c r="H4" s="107">
        <f>G4-F4</f>
        <v>18</v>
      </c>
      <c r="I4" s="103" t="str">
        <f>IF(F4="","",VLOOKUP(F4,[1]Лист2!$A$2:$B$72,2,TRUE))</f>
        <v>18-19</v>
      </c>
      <c r="J4" s="99">
        <v>16650</v>
      </c>
    </row>
    <row r="5" spans="1:10" ht="20.100000000000001" customHeight="1" x14ac:dyDescent="0.3">
      <c r="A5" s="135"/>
      <c r="B5" s="136"/>
      <c r="C5" s="151"/>
      <c r="D5" s="152" t="s">
        <v>13</v>
      </c>
      <c r="E5" s="153"/>
      <c r="F5" s="137"/>
      <c r="G5" s="138"/>
      <c r="H5" s="139"/>
      <c r="I5" s="140"/>
      <c r="J5" s="141"/>
    </row>
    <row r="6" spans="1:10" ht="20.100000000000001" customHeight="1" x14ac:dyDescent="0.3">
      <c r="A6" s="103">
        <v>1</v>
      </c>
      <c r="B6" s="104">
        <v>92</v>
      </c>
      <c r="C6" s="113" t="s">
        <v>14</v>
      </c>
      <c r="D6" s="114" t="s">
        <v>11</v>
      </c>
      <c r="E6" s="154" t="s">
        <v>15</v>
      </c>
      <c r="F6" s="105">
        <v>1983</v>
      </c>
      <c r="G6" s="106">
        <v>2017</v>
      </c>
      <c r="H6" s="107">
        <f t="shared" ref="H6:H45" si="0">G6-F6</f>
        <v>34</v>
      </c>
      <c r="I6" s="103" t="str">
        <f>IF(F6="","",VLOOKUP(F6,[1]Лист2!$A$2:$B$72,2,TRUE))</f>
        <v>20-39</v>
      </c>
      <c r="J6" s="99">
        <v>16945</v>
      </c>
    </row>
    <row r="7" spans="1:10" ht="20.100000000000001" customHeight="1" x14ac:dyDescent="0.3">
      <c r="A7" s="103">
        <v>2</v>
      </c>
      <c r="B7" s="104">
        <v>45</v>
      </c>
      <c r="C7" s="113" t="s">
        <v>16</v>
      </c>
      <c r="D7" s="114" t="s">
        <v>11</v>
      </c>
      <c r="E7" s="154" t="s">
        <v>15</v>
      </c>
      <c r="F7" s="105">
        <v>1985</v>
      </c>
      <c r="G7" s="106">
        <v>2017</v>
      </c>
      <c r="H7" s="107">
        <f t="shared" si="0"/>
        <v>32</v>
      </c>
      <c r="I7" s="103" t="str">
        <f>IF(F7="","",VLOOKUP(F7,[1]Лист2!$A$2:$B$72,2,TRUE))</f>
        <v>20-39</v>
      </c>
      <c r="J7" s="99">
        <v>16567</v>
      </c>
    </row>
    <row r="8" spans="1:10" ht="20.100000000000001" customHeight="1" x14ac:dyDescent="0.3">
      <c r="A8" s="103">
        <v>3</v>
      </c>
      <c r="B8" s="104">
        <v>54</v>
      </c>
      <c r="C8" s="113" t="s">
        <v>17</v>
      </c>
      <c r="D8" s="114" t="s">
        <v>11</v>
      </c>
      <c r="E8" s="155" t="s">
        <v>18</v>
      </c>
      <c r="F8" s="105">
        <v>1997</v>
      </c>
      <c r="G8" s="106">
        <v>2017</v>
      </c>
      <c r="H8" s="107">
        <f t="shared" si="0"/>
        <v>20</v>
      </c>
      <c r="I8" s="103" t="str">
        <f>IF(F8="","",VLOOKUP(F8,[1]Лист2!$A$2:$B$72,2,TRUE))</f>
        <v>20-39</v>
      </c>
      <c r="J8" s="99">
        <v>16517</v>
      </c>
    </row>
    <row r="9" spans="1:10" ht="20.100000000000001" customHeight="1" x14ac:dyDescent="0.3">
      <c r="A9" s="103">
        <v>4</v>
      </c>
      <c r="B9" s="104">
        <v>35</v>
      </c>
      <c r="C9" s="113" t="s">
        <v>19</v>
      </c>
      <c r="D9" s="114" t="s">
        <v>11</v>
      </c>
      <c r="E9" s="155"/>
      <c r="F9" s="105">
        <v>1987</v>
      </c>
      <c r="G9" s="106">
        <v>2017</v>
      </c>
      <c r="H9" s="107">
        <f t="shared" si="0"/>
        <v>30</v>
      </c>
      <c r="I9" s="103" t="str">
        <f>IF(F9="","",VLOOKUP(F9,[1]Лист2!$A$2:$B$72,2,TRUE))</f>
        <v>20-39</v>
      </c>
      <c r="J9" s="99">
        <v>16325</v>
      </c>
    </row>
    <row r="10" spans="1:10" ht="20.100000000000001" customHeight="1" x14ac:dyDescent="0.3">
      <c r="A10" s="103">
        <v>5</v>
      </c>
      <c r="B10" s="104">
        <v>49</v>
      </c>
      <c r="C10" s="113" t="s">
        <v>20</v>
      </c>
      <c r="D10" s="114" t="s">
        <v>11</v>
      </c>
      <c r="E10" s="154" t="s">
        <v>18</v>
      </c>
      <c r="F10" s="105">
        <v>1986</v>
      </c>
      <c r="G10" s="106">
        <v>2017</v>
      </c>
      <c r="H10" s="107">
        <f t="shared" si="0"/>
        <v>31</v>
      </c>
      <c r="I10" s="103" t="str">
        <f>IF(F10="","",VLOOKUP(F10,[1]Лист2!$A$2:$B$72,2,TRUE))</f>
        <v>20-39</v>
      </c>
      <c r="J10" s="99">
        <v>16115</v>
      </c>
    </row>
    <row r="11" spans="1:10" ht="20.100000000000001" customHeight="1" x14ac:dyDescent="0.3">
      <c r="A11" s="103">
        <v>6</v>
      </c>
      <c r="B11" s="104">
        <v>29</v>
      </c>
      <c r="C11" s="114" t="s">
        <v>21</v>
      </c>
      <c r="D11" s="122" t="s">
        <v>22</v>
      </c>
      <c r="E11" s="154" t="s">
        <v>23</v>
      </c>
      <c r="F11" s="105">
        <v>1986</v>
      </c>
      <c r="G11" s="106">
        <v>2017</v>
      </c>
      <c r="H11" s="106">
        <f t="shared" si="0"/>
        <v>31</v>
      </c>
      <c r="I11" s="99" t="str">
        <f>IF(F11="","",VLOOKUP(F11,[1]Лист2!$A$2:$B$72,2,TRUE))</f>
        <v>20-39</v>
      </c>
      <c r="J11" s="99">
        <v>15980</v>
      </c>
    </row>
    <row r="12" spans="1:10" ht="20.100000000000001" customHeight="1" x14ac:dyDescent="0.3">
      <c r="A12" s="103">
        <v>7</v>
      </c>
      <c r="B12" s="104">
        <v>36</v>
      </c>
      <c r="C12" s="113" t="s">
        <v>24</v>
      </c>
      <c r="D12" s="114" t="s">
        <v>25</v>
      </c>
      <c r="E12" s="154" t="s">
        <v>26</v>
      </c>
      <c r="F12" s="105">
        <v>1994</v>
      </c>
      <c r="G12" s="106">
        <v>2017</v>
      </c>
      <c r="H12" s="107">
        <f t="shared" si="0"/>
        <v>23</v>
      </c>
      <c r="I12" s="103" t="str">
        <f>IF(F12="","",VLOOKUP(F12,[1]Лист2!$A$2:$B$72,2,TRUE))</f>
        <v>20-39</v>
      </c>
      <c r="J12" s="99">
        <v>15925</v>
      </c>
    </row>
    <row r="13" spans="1:10" ht="20.100000000000001" customHeight="1" x14ac:dyDescent="0.3">
      <c r="A13" s="103">
        <v>8</v>
      </c>
      <c r="B13" s="104">
        <v>12</v>
      </c>
      <c r="C13" s="113" t="s">
        <v>27</v>
      </c>
      <c r="D13" s="114" t="s">
        <v>28</v>
      </c>
      <c r="E13" s="155" t="s">
        <v>29</v>
      </c>
      <c r="F13" s="105">
        <v>1986</v>
      </c>
      <c r="G13" s="106">
        <v>2017</v>
      </c>
      <c r="H13" s="107">
        <f t="shared" si="0"/>
        <v>31</v>
      </c>
      <c r="I13" s="103" t="str">
        <f>IF(F13="","",VLOOKUP(F13,[1]Лист2!$A$2:$B$72,2,TRUE))</f>
        <v>20-39</v>
      </c>
      <c r="J13" s="99">
        <v>15872</v>
      </c>
    </row>
    <row r="14" spans="1:10" ht="20.100000000000001" customHeight="1" x14ac:dyDescent="0.3">
      <c r="A14" s="103">
        <v>9</v>
      </c>
      <c r="B14" s="104">
        <v>69</v>
      </c>
      <c r="C14" s="113" t="s">
        <v>30</v>
      </c>
      <c r="D14" s="114" t="s">
        <v>31</v>
      </c>
      <c r="E14" s="154" t="s">
        <v>32</v>
      </c>
      <c r="F14" s="105">
        <v>1980</v>
      </c>
      <c r="G14" s="106">
        <v>2017</v>
      </c>
      <c r="H14" s="107">
        <f t="shared" si="0"/>
        <v>37</v>
      </c>
      <c r="I14" s="103" t="str">
        <f>IF(F14="","",VLOOKUP(F14,[1]Лист2!$A$2:$B$72,2,TRUE))</f>
        <v>20-39</v>
      </c>
      <c r="J14" s="99">
        <v>15655</v>
      </c>
    </row>
    <row r="15" spans="1:10" ht="20.100000000000001" customHeight="1" x14ac:dyDescent="0.3">
      <c r="A15" s="103">
        <v>10</v>
      </c>
      <c r="B15" s="104">
        <v>75</v>
      </c>
      <c r="C15" s="113" t="s">
        <v>33</v>
      </c>
      <c r="D15" s="114" t="s">
        <v>31</v>
      </c>
      <c r="E15" s="154" t="s">
        <v>32</v>
      </c>
      <c r="F15" s="105">
        <v>1981</v>
      </c>
      <c r="G15" s="106">
        <v>2017</v>
      </c>
      <c r="H15" s="107">
        <f t="shared" si="0"/>
        <v>36</v>
      </c>
      <c r="I15" s="103" t="str">
        <f>IF(F15="","",VLOOKUP(F15,[1]Лист2!$A$2:$B$72,2,TRUE))</f>
        <v>20-39</v>
      </c>
      <c r="J15" s="99">
        <v>15455</v>
      </c>
    </row>
    <row r="16" spans="1:10" ht="20.100000000000001" customHeight="1" x14ac:dyDescent="0.3">
      <c r="A16" s="103">
        <v>11</v>
      </c>
      <c r="B16" s="104">
        <v>30</v>
      </c>
      <c r="C16" s="113" t="s">
        <v>34</v>
      </c>
      <c r="D16" s="114" t="s">
        <v>35</v>
      </c>
      <c r="E16" s="154" t="s">
        <v>35</v>
      </c>
      <c r="F16" s="105">
        <v>1989</v>
      </c>
      <c r="G16" s="106">
        <v>2017</v>
      </c>
      <c r="H16" s="107">
        <f t="shared" si="0"/>
        <v>28</v>
      </c>
      <c r="I16" s="103" t="str">
        <f>IF(F16="","",VLOOKUP(F16,[1]Лист2!$A$2:$B$72,2,TRUE))</f>
        <v>20-39</v>
      </c>
      <c r="J16" s="99">
        <v>15410</v>
      </c>
    </row>
    <row r="17" spans="1:10" ht="20.100000000000001" customHeight="1" x14ac:dyDescent="0.3">
      <c r="A17" s="103">
        <v>12</v>
      </c>
      <c r="B17" s="104">
        <v>60</v>
      </c>
      <c r="C17" s="113" t="s">
        <v>36</v>
      </c>
      <c r="D17" s="114" t="s">
        <v>37</v>
      </c>
      <c r="E17" s="155" t="s">
        <v>38</v>
      </c>
      <c r="F17" s="105">
        <v>1983</v>
      </c>
      <c r="G17" s="106">
        <v>2017</v>
      </c>
      <c r="H17" s="107">
        <f t="shared" si="0"/>
        <v>34</v>
      </c>
      <c r="I17" s="103" t="str">
        <f>IF(F17="","",VLOOKUP(F17,[1]Лист2!$A$2:$B$72,2,TRUE))</f>
        <v>20-39</v>
      </c>
      <c r="J17" s="99">
        <v>15410</v>
      </c>
    </row>
    <row r="18" spans="1:10" ht="20.100000000000001" customHeight="1" x14ac:dyDescent="0.3">
      <c r="A18" s="103">
        <v>13</v>
      </c>
      <c r="B18" s="104">
        <v>44</v>
      </c>
      <c r="C18" s="113" t="s">
        <v>39</v>
      </c>
      <c r="D18" s="114" t="s">
        <v>31</v>
      </c>
      <c r="E18" s="154" t="s">
        <v>40</v>
      </c>
      <c r="F18" s="105">
        <v>1985</v>
      </c>
      <c r="G18" s="106">
        <v>2017</v>
      </c>
      <c r="H18" s="107">
        <f t="shared" si="0"/>
        <v>32</v>
      </c>
      <c r="I18" s="103" t="str">
        <f>IF(F18="","",VLOOKUP(F18,[1]Лист2!$A$2:$B$72,2,TRUE))</f>
        <v>20-39</v>
      </c>
      <c r="J18" s="99">
        <v>15030</v>
      </c>
    </row>
    <row r="19" spans="1:10" ht="20.100000000000001" customHeight="1" x14ac:dyDescent="0.3">
      <c r="A19" s="103">
        <v>14</v>
      </c>
      <c r="B19" s="104">
        <v>4</v>
      </c>
      <c r="C19" s="113" t="s">
        <v>41</v>
      </c>
      <c r="D19" s="114" t="s">
        <v>37</v>
      </c>
      <c r="E19" s="154" t="s">
        <v>42</v>
      </c>
      <c r="F19" s="105">
        <v>1989</v>
      </c>
      <c r="G19" s="106">
        <v>2017</v>
      </c>
      <c r="H19" s="107">
        <f t="shared" si="0"/>
        <v>28</v>
      </c>
      <c r="I19" s="103" t="str">
        <f>IF(F19="","",VLOOKUP(F19,[1]Лист2!$A$2:$B$72,2,TRUE))</f>
        <v>20-39</v>
      </c>
      <c r="J19" s="99">
        <v>14949</v>
      </c>
    </row>
    <row r="20" spans="1:10" ht="20.100000000000001" customHeight="1" x14ac:dyDescent="0.3">
      <c r="A20" s="103">
        <v>15</v>
      </c>
      <c r="B20" s="104">
        <v>72</v>
      </c>
      <c r="C20" s="113" t="s">
        <v>43</v>
      </c>
      <c r="D20" s="114" t="s">
        <v>44</v>
      </c>
      <c r="E20" s="154" t="s">
        <v>32</v>
      </c>
      <c r="F20" s="105">
        <v>1981</v>
      </c>
      <c r="G20" s="106">
        <v>2017</v>
      </c>
      <c r="H20" s="107">
        <f t="shared" si="0"/>
        <v>36</v>
      </c>
      <c r="I20" s="103" t="str">
        <f>IF(F20="","",VLOOKUP(F20,[1]Лист2!$A$2:$B$72,2,TRUE))</f>
        <v>20-39</v>
      </c>
      <c r="J20" s="99">
        <v>14948</v>
      </c>
    </row>
    <row r="21" spans="1:10" ht="20.100000000000001" customHeight="1" x14ac:dyDescent="0.3">
      <c r="A21" s="103">
        <v>16</v>
      </c>
      <c r="B21" s="104">
        <v>76</v>
      </c>
      <c r="C21" s="113" t="s">
        <v>45</v>
      </c>
      <c r="D21" s="114" t="s">
        <v>31</v>
      </c>
      <c r="E21" s="154" t="s">
        <v>32</v>
      </c>
      <c r="F21" s="105">
        <v>1984</v>
      </c>
      <c r="G21" s="106">
        <v>2017</v>
      </c>
      <c r="H21" s="107">
        <f t="shared" si="0"/>
        <v>33</v>
      </c>
      <c r="I21" s="103" t="str">
        <f>IF(F21="","",VLOOKUP(F21,[1]Лист2!$A$2:$B$72,2,TRUE))</f>
        <v>20-39</v>
      </c>
      <c r="J21" s="99">
        <v>14655</v>
      </c>
    </row>
    <row r="22" spans="1:10" ht="19.5" customHeight="1" x14ac:dyDescent="0.3">
      <c r="A22" s="103">
        <v>17</v>
      </c>
      <c r="B22" s="104">
        <v>21</v>
      </c>
      <c r="C22" s="113" t="s">
        <v>46</v>
      </c>
      <c r="D22" s="114" t="s">
        <v>47</v>
      </c>
      <c r="E22" s="154"/>
      <c r="F22" s="105">
        <v>1985</v>
      </c>
      <c r="G22" s="106">
        <v>2017</v>
      </c>
      <c r="H22" s="107">
        <f t="shared" si="0"/>
        <v>32</v>
      </c>
      <c r="I22" s="103" t="str">
        <f>IF(F22="","",VLOOKUP(F22,[1]Лист2!$A$2:$B$72,2,TRUE))</f>
        <v>20-39</v>
      </c>
      <c r="J22" s="99">
        <v>14625</v>
      </c>
    </row>
    <row r="23" spans="1:10" ht="20.100000000000001" customHeight="1" x14ac:dyDescent="0.3">
      <c r="A23" s="103">
        <v>18</v>
      </c>
      <c r="B23" s="104">
        <v>37</v>
      </c>
      <c r="C23" s="113" t="s">
        <v>48</v>
      </c>
      <c r="D23" s="114" t="s">
        <v>11</v>
      </c>
      <c r="E23" s="155" t="s">
        <v>26</v>
      </c>
      <c r="F23" s="105">
        <v>1994</v>
      </c>
      <c r="G23" s="106">
        <v>2017</v>
      </c>
      <c r="H23" s="107">
        <f t="shared" si="0"/>
        <v>23</v>
      </c>
      <c r="I23" s="103" t="str">
        <f>IF(F23="","",VLOOKUP(F23,[1]Лист2!$A$2:$B$72,2,TRUE))</f>
        <v>20-39</v>
      </c>
      <c r="J23" s="99">
        <v>14570</v>
      </c>
    </row>
    <row r="24" spans="1:10" ht="19.5" customHeight="1" x14ac:dyDescent="0.3">
      <c r="A24" s="103">
        <v>19</v>
      </c>
      <c r="B24" s="104">
        <v>66</v>
      </c>
      <c r="C24" s="113" t="s">
        <v>49</v>
      </c>
      <c r="D24" s="114" t="s">
        <v>11</v>
      </c>
      <c r="E24" s="155"/>
      <c r="F24" s="105">
        <v>1991</v>
      </c>
      <c r="G24" s="106">
        <v>2017</v>
      </c>
      <c r="H24" s="107">
        <f t="shared" si="0"/>
        <v>26</v>
      </c>
      <c r="I24" s="103" t="str">
        <f>IF(F24="","",VLOOKUP(F24,[1]Лист2!$A$2:$B$72,2,TRUE))</f>
        <v>20-39</v>
      </c>
      <c r="J24" s="99">
        <v>14400</v>
      </c>
    </row>
    <row r="25" spans="1:10" ht="20.100000000000001" customHeight="1" x14ac:dyDescent="0.3">
      <c r="A25" s="103">
        <v>20</v>
      </c>
      <c r="B25" s="104">
        <v>95</v>
      </c>
      <c r="C25" s="113" t="s">
        <v>50</v>
      </c>
      <c r="D25" s="114" t="s">
        <v>11</v>
      </c>
      <c r="E25" s="154" t="s">
        <v>51</v>
      </c>
      <c r="F25" s="105">
        <v>1984</v>
      </c>
      <c r="G25" s="106">
        <v>2017</v>
      </c>
      <c r="H25" s="107">
        <f t="shared" si="0"/>
        <v>33</v>
      </c>
      <c r="I25" s="103" t="str">
        <f>IF(F25="","",VLOOKUP(F25,[1]Лист2!$A$2:$B$72,2,TRUE))</f>
        <v>20-39</v>
      </c>
      <c r="J25" s="99">
        <v>14130</v>
      </c>
    </row>
    <row r="26" spans="1:10" ht="20.100000000000001" customHeight="1" x14ac:dyDescent="0.3">
      <c r="A26" s="103">
        <v>21</v>
      </c>
      <c r="B26" s="104">
        <v>83</v>
      </c>
      <c r="C26" s="113" t="s">
        <v>52</v>
      </c>
      <c r="D26" s="114" t="s">
        <v>31</v>
      </c>
      <c r="E26" s="154" t="s">
        <v>53</v>
      </c>
      <c r="F26" s="105">
        <v>1979</v>
      </c>
      <c r="G26" s="106">
        <v>2017</v>
      </c>
      <c r="H26" s="107">
        <f t="shared" si="0"/>
        <v>38</v>
      </c>
      <c r="I26" s="103" t="str">
        <f>IF(F26="","",VLOOKUP(F26,[1]Лист2!$A$2:$B$72,2,TRUE))</f>
        <v>20-39</v>
      </c>
      <c r="J26" s="99">
        <v>14015</v>
      </c>
    </row>
    <row r="27" spans="1:10" ht="20.100000000000001" customHeight="1" x14ac:dyDescent="0.3">
      <c r="A27" s="103">
        <v>22</v>
      </c>
      <c r="B27" s="104">
        <v>31</v>
      </c>
      <c r="C27" s="113" t="s">
        <v>54</v>
      </c>
      <c r="D27" s="114" t="s">
        <v>31</v>
      </c>
      <c r="E27" s="154" t="s">
        <v>55</v>
      </c>
      <c r="F27" s="105">
        <v>1993</v>
      </c>
      <c r="G27" s="106">
        <v>2017</v>
      </c>
      <c r="H27" s="107">
        <f t="shared" si="0"/>
        <v>24</v>
      </c>
      <c r="I27" s="103" t="str">
        <f>IF(F27="","",VLOOKUP(F27,[1]Лист2!$A$2:$B$72,2,TRUE))</f>
        <v>20-39</v>
      </c>
      <c r="J27" s="99">
        <v>13930</v>
      </c>
    </row>
    <row r="28" spans="1:10" ht="20.100000000000001" customHeight="1" x14ac:dyDescent="0.3">
      <c r="A28" s="103">
        <v>23</v>
      </c>
      <c r="B28" s="104">
        <v>40</v>
      </c>
      <c r="C28" s="113" t="s">
        <v>56</v>
      </c>
      <c r="D28" s="114" t="s">
        <v>31</v>
      </c>
      <c r="E28" s="154" t="s">
        <v>40</v>
      </c>
      <c r="F28" s="105">
        <v>1987</v>
      </c>
      <c r="G28" s="106">
        <v>2017</v>
      </c>
      <c r="H28" s="107">
        <f t="shared" si="0"/>
        <v>30</v>
      </c>
      <c r="I28" s="103" t="str">
        <f>IF(F28="","",VLOOKUP(F28,[1]Лист2!$A$2:$B$72,2,TRUE))</f>
        <v>20-39</v>
      </c>
      <c r="J28" s="99">
        <v>13915</v>
      </c>
    </row>
    <row r="29" spans="1:10" ht="20.100000000000001" customHeight="1" x14ac:dyDescent="0.3">
      <c r="A29" s="103">
        <v>24</v>
      </c>
      <c r="B29" s="104">
        <v>34</v>
      </c>
      <c r="C29" s="113" t="s">
        <v>57</v>
      </c>
      <c r="D29" s="122" t="s">
        <v>11</v>
      </c>
      <c r="E29" s="154"/>
      <c r="F29" s="105">
        <v>1982</v>
      </c>
      <c r="G29" s="106">
        <v>2017</v>
      </c>
      <c r="H29" s="107">
        <f t="shared" si="0"/>
        <v>35</v>
      </c>
      <c r="I29" s="103" t="str">
        <f>IF(F29="","",VLOOKUP(F29,[1]Лист2!$A$2:$B$72,2,TRUE))</f>
        <v>20-39</v>
      </c>
      <c r="J29" s="99">
        <v>13677</v>
      </c>
    </row>
    <row r="30" spans="1:10" ht="20.100000000000001" customHeight="1" x14ac:dyDescent="0.3">
      <c r="A30" s="103">
        <v>25</v>
      </c>
      <c r="B30" s="104">
        <v>27</v>
      </c>
      <c r="C30" s="113" t="s">
        <v>58</v>
      </c>
      <c r="D30" s="114" t="s">
        <v>11</v>
      </c>
      <c r="E30" s="154"/>
      <c r="F30" s="105">
        <v>1990</v>
      </c>
      <c r="G30" s="106">
        <v>2017</v>
      </c>
      <c r="H30" s="107">
        <f t="shared" si="0"/>
        <v>27</v>
      </c>
      <c r="I30" s="103" t="str">
        <f>IF(F30="","",VLOOKUP(F30,[1]Лист2!$A$2:$B$72,2,TRUE))</f>
        <v>20-39</v>
      </c>
      <c r="J30" s="99">
        <v>13990</v>
      </c>
    </row>
    <row r="31" spans="1:10" ht="20.100000000000001" customHeight="1" x14ac:dyDescent="0.3">
      <c r="A31" s="103">
        <v>26</v>
      </c>
      <c r="B31" s="104">
        <v>6</v>
      </c>
      <c r="C31" s="113" t="s">
        <v>60</v>
      </c>
      <c r="D31" s="114" t="s">
        <v>61</v>
      </c>
      <c r="E31" s="154"/>
      <c r="F31" s="105">
        <v>1995</v>
      </c>
      <c r="G31" s="106">
        <v>2017</v>
      </c>
      <c r="H31" s="107">
        <f t="shared" si="0"/>
        <v>22</v>
      </c>
      <c r="I31" s="103" t="str">
        <f>IF(F31="","",VLOOKUP(F31,[1]Лист2!$A$2:$B$72,2,TRUE))</f>
        <v>20-39</v>
      </c>
      <c r="J31" s="99">
        <v>13465</v>
      </c>
    </row>
    <row r="32" spans="1:10" ht="20.100000000000001" customHeight="1" x14ac:dyDescent="0.3">
      <c r="A32" s="103">
        <v>27</v>
      </c>
      <c r="B32" s="104">
        <v>48</v>
      </c>
      <c r="C32" s="113" t="s">
        <v>62</v>
      </c>
      <c r="D32" s="114" t="s">
        <v>31</v>
      </c>
      <c r="E32" s="154" t="s">
        <v>42</v>
      </c>
      <c r="F32" s="105">
        <v>1983</v>
      </c>
      <c r="G32" s="106">
        <v>2017</v>
      </c>
      <c r="H32" s="107">
        <f t="shared" si="0"/>
        <v>34</v>
      </c>
      <c r="I32" s="103" t="str">
        <f>IF(F32="","",VLOOKUP(F32,[1]Лист2!$A$2:$B$72,2,TRUE))</f>
        <v>20-39</v>
      </c>
      <c r="J32" s="99">
        <v>13355</v>
      </c>
    </row>
    <row r="33" spans="1:10" ht="20.100000000000001" customHeight="1" x14ac:dyDescent="0.3">
      <c r="A33" s="103">
        <v>28</v>
      </c>
      <c r="B33" s="104">
        <v>77</v>
      </c>
      <c r="C33" s="113" t="s">
        <v>63</v>
      </c>
      <c r="D33" s="114" t="s">
        <v>11</v>
      </c>
      <c r="E33" s="154" t="s">
        <v>15</v>
      </c>
      <c r="F33" s="105">
        <v>1986</v>
      </c>
      <c r="G33" s="106">
        <v>2017</v>
      </c>
      <c r="H33" s="107">
        <f t="shared" si="0"/>
        <v>31</v>
      </c>
      <c r="I33" s="103" t="str">
        <f>IF(F33="","",VLOOKUP(F33,[1]Лист2!$A$2:$B$72,2,TRUE))</f>
        <v>20-39</v>
      </c>
      <c r="J33" s="99">
        <v>13245</v>
      </c>
    </row>
    <row r="34" spans="1:10" ht="20.100000000000001" customHeight="1" x14ac:dyDescent="0.3">
      <c r="A34" s="103">
        <v>29</v>
      </c>
      <c r="B34" s="104">
        <v>78</v>
      </c>
      <c r="C34" s="113" t="s">
        <v>64</v>
      </c>
      <c r="D34" s="114" t="s">
        <v>31</v>
      </c>
      <c r="E34" s="154" t="s">
        <v>32</v>
      </c>
      <c r="F34" s="105">
        <v>1980</v>
      </c>
      <c r="G34" s="106">
        <v>2017</v>
      </c>
      <c r="H34" s="107">
        <f t="shared" si="0"/>
        <v>37</v>
      </c>
      <c r="I34" s="103" t="str">
        <f>IF(F34="","",VLOOKUP(F34,[1]Лист2!$A$2:$B$72,2,TRUE))</f>
        <v>20-39</v>
      </c>
      <c r="J34" s="99">
        <v>13220</v>
      </c>
    </row>
    <row r="35" spans="1:10" ht="20.100000000000001" customHeight="1" x14ac:dyDescent="0.3">
      <c r="A35" s="103">
        <v>30</v>
      </c>
      <c r="B35" s="104">
        <v>43</v>
      </c>
      <c r="C35" s="113" t="s">
        <v>65</v>
      </c>
      <c r="D35" s="114" t="s">
        <v>31</v>
      </c>
      <c r="E35" s="154" t="s">
        <v>40</v>
      </c>
      <c r="F35" s="105">
        <v>1986</v>
      </c>
      <c r="G35" s="106">
        <v>2017</v>
      </c>
      <c r="H35" s="107">
        <f t="shared" si="0"/>
        <v>31</v>
      </c>
      <c r="I35" s="103" t="str">
        <f>IF(F35="","",VLOOKUP(F35,[1]Лист2!$A$2:$B$72,2,TRUE))</f>
        <v>20-39</v>
      </c>
      <c r="J35" s="99">
        <v>12710</v>
      </c>
    </row>
    <row r="36" spans="1:10" ht="20.100000000000001" customHeight="1" x14ac:dyDescent="0.3">
      <c r="A36" s="103">
        <v>31</v>
      </c>
      <c r="B36" s="104">
        <v>52</v>
      </c>
      <c r="C36" s="113" t="s">
        <v>66</v>
      </c>
      <c r="D36" s="114" t="s">
        <v>67</v>
      </c>
      <c r="E36" s="154" t="s">
        <v>15</v>
      </c>
      <c r="F36" s="105">
        <v>1985</v>
      </c>
      <c r="G36" s="106">
        <v>2017</v>
      </c>
      <c r="H36" s="107">
        <f t="shared" si="0"/>
        <v>32</v>
      </c>
      <c r="I36" s="103" t="str">
        <f>IF(F36="","",VLOOKUP(F36,[1]Лист2!$A$2:$B$72,2,TRUE))</f>
        <v>20-39</v>
      </c>
      <c r="J36" s="99">
        <v>12675</v>
      </c>
    </row>
    <row r="37" spans="1:10" ht="20.100000000000001" customHeight="1" x14ac:dyDescent="0.3">
      <c r="A37" s="103">
        <v>32</v>
      </c>
      <c r="B37" s="104">
        <v>32</v>
      </c>
      <c r="C37" s="113" t="s">
        <v>68</v>
      </c>
      <c r="D37" s="114" t="s">
        <v>31</v>
      </c>
      <c r="E37" s="154"/>
      <c r="F37" s="105">
        <v>1994</v>
      </c>
      <c r="G37" s="106">
        <v>2017</v>
      </c>
      <c r="H37" s="107">
        <f t="shared" si="0"/>
        <v>23</v>
      </c>
      <c r="I37" s="103" t="str">
        <f>IF(F37="","",VLOOKUP(F37,[1]Лист2!$A$2:$B$72,2,TRUE))</f>
        <v>20-39</v>
      </c>
      <c r="J37" s="99">
        <v>12497</v>
      </c>
    </row>
    <row r="38" spans="1:10" ht="20.100000000000001" customHeight="1" x14ac:dyDescent="0.3">
      <c r="A38" s="103">
        <v>33</v>
      </c>
      <c r="B38" s="104">
        <v>39</v>
      </c>
      <c r="C38" s="113" t="s">
        <v>69</v>
      </c>
      <c r="D38" s="114" t="s">
        <v>31</v>
      </c>
      <c r="E38" s="154" t="s">
        <v>40</v>
      </c>
      <c r="F38" s="105">
        <v>1986</v>
      </c>
      <c r="G38" s="106">
        <v>2017</v>
      </c>
      <c r="H38" s="107">
        <f t="shared" si="0"/>
        <v>31</v>
      </c>
      <c r="I38" s="103" t="str">
        <f>IF(F38="","",VLOOKUP(F38,[1]Лист2!$A$2:$B$72,2,TRUE))</f>
        <v>20-39</v>
      </c>
      <c r="J38" s="99">
        <v>12450</v>
      </c>
    </row>
    <row r="39" spans="1:10" ht="20.100000000000001" customHeight="1" x14ac:dyDescent="0.3">
      <c r="A39" s="103">
        <v>34</v>
      </c>
      <c r="B39" s="104">
        <v>28</v>
      </c>
      <c r="C39" s="113" t="s">
        <v>70</v>
      </c>
      <c r="D39" s="114" t="s">
        <v>71</v>
      </c>
      <c r="E39" s="154" t="s">
        <v>72</v>
      </c>
      <c r="F39" s="105">
        <v>1990</v>
      </c>
      <c r="G39" s="106">
        <v>2017</v>
      </c>
      <c r="H39" s="107">
        <f t="shared" si="0"/>
        <v>27</v>
      </c>
      <c r="I39" s="103" t="str">
        <f>IF(F39="","",VLOOKUP(F39,[1]Лист2!$A$2:$B$72,2,TRUE))</f>
        <v>20-39</v>
      </c>
      <c r="J39" s="99">
        <v>12320</v>
      </c>
    </row>
    <row r="40" spans="1:10" ht="20.100000000000001" customHeight="1" x14ac:dyDescent="0.3">
      <c r="A40" s="103">
        <v>35</v>
      </c>
      <c r="B40" s="104">
        <v>98</v>
      </c>
      <c r="C40" s="113" t="s">
        <v>73</v>
      </c>
      <c r="D40" s="114" t="s">
        <v>11</v>
      </c>
      <c r="E40" s="154" t="s">
        <v>15</v>
      </c>
      <c r="F40" s="105">
        <v>1977</v>
      </c>
      <c r="G40" s="106">
        <v>2017</v>
      </c>
      <c r="H40" s="107">
        <f t="shared" si="0"/>
        <v>40</v>
      </c>
      <c r="I40" s="103" t="str">
        <f>IF(F40="","",VLOOKUP(F40,[1]Лист2!$A$2:$B$72,2,TRUE))</f>
        <v>20-39</v>
      </c>
      <c r="J40" s="99">
        <v>12260</v>
      </c>
    </row>
    <row r="41" spans="1:10" ht="20.100000000000001" customHeight="1" x14ac:dyDescent="0.3">
      <c r="A41" s="103">
        <v>36</v>
      </c>
      <c r="B41" s="104">
        <v>99</v>
      </c>
      <c r="C41" s="113" t="s">
        <v>74</v>
      </c>
      <c r="D41" s="114" t="s">
        <v>75</v>
      </c>
      <c r="E41" s="154" t="s">
        <v>32</v>
      </c>
      <c r="F41" s="105">
        <v>1982</v>
      </c>
      <c r="G41" s="106">
        <v>2017</v>
      </c>
      <c r="H41" s="107">
        <f t="shared" si="0"/>
        <v>35</v>
      </c>
      <c r="I41" s="103" t="str">
        <f>IF(F41="","",VLOOKUP(F41,[1]Лист2!$A$2:$B$72,2,TRUE))</f>
        <v>20-39</v>
      </c>
      <c r="J41" s="99">
        <v>11625</v>
      </c>
    </row>
    <row r="42" spans="1:10" ht="20.100000000000001" customHeight="1" x14ac:dyDescent="0.3">
      <c r="A42" s="103">
        <v>37</v>
      </c>
      <c r="B42" s="104">
        <v>85</v>
      </c>
      <c r="C42" s="113" t="s">
        <v>76</v>
      </c>
      <c r="D42" s="114" t="s">
        <v>31</v>
      </c>
      <c r="E42" s="154" t="s">
        <v>42</v>
      </c>
      <c r="F42" s="105">
        <v>1984</v>
      </c>
      <c r="G42" s="106">
        <v>2017</v>
      </c>
      <c r="H42" s="107">
        <f t="shared" si="0"/>
        <v>33</v>
      </c>
      <c r="I42" s="103" t="str">
        <f>IF(F42="","",VLOOKUP(F42,[1]Лист2!$A$2:$B$72,2,TRUE))</f>
        <v>20-39</v>
      </c>
      <c r="J42" s="99">
        <v>11600</v>
      </c>
    </row>
    <row r="43" spans="1:10" ht="20.100000000000001" customHeight="1" x14ac:dyDescent="0.3">
      <c r="A43" s="103">
        <v>38</v>
      </c>
      <c r="B43" s="104">
        <v>47</v>
      </c>
      <c r="C43" s="113" t="s">
        <v>77</v>
      </c>
      <c r="D43" s="114" t="s">
        <v>11</v>
      </c>
      <c r="E43" s="154" t="s">
        <v>51</v>
      </c>
      <c r="F43" s="105">
        <v>1978</v>
      </c>
      <c r="G43" s="106">
        <v>2017</v>
      </c>
      <c r="H43" s="107">
        <f t="shared" si="0"/>
        <v>39</v>
      </c>
      <c r="I43" s="103" t="str">
        <f>IF(F43="","",VLOOKUP(F43,[1]Лист2!$A$2:$B$72,2,TRUE))</f>
        <v>20-39</v>
      </c>
      <c r="J43" s="99">
        <v>11503</v>
      </c>
    </row>
    <row r="44" spans="1:10" ht="20.100000000000001" customHeight="1" x14ac:dyDescent="0.3">
      <c r="A44" s="103">
        <v>39</v>
      </c>
      <c r="B44" s="104">
        <v>59</v>
      </c>
      <c r="C44" s="113" t="s">
        <v>78</v>
      </c>
      <c r="D44" s="114" t="s">
        <v>11</v>
      </c>
      <c r="E44" s="154"/>
      <c r="F44" s="105">
        <v>1990</v>
      </c>
      <c r="G44" s="106">
        <v>2017</v>
      </c>
      <c r="H44" s="107">
        <f t="shared" si="0"/>
        <v>27</v>
      </c>
      <c r="I44" s="103" t="str">
        <f>IF(F44="","",VLOOKUP(F44,[1]Лист2!$A$2:$B$72,2,TRUE))</f>
        <v>20-39</v>
      </c>
      <c r="J44" s="99">
        <v>10835</v>
      </c>
    </row>
    <row r="45" spans="1:10" ht="20.100000000000001" customHeight="1" x14ac:dyDescent="0.3">
      <c r="A45" s="103">
        <v>40</v>
      </c>
      <c r="B45" s="104">
        <v>86</v>
      </c>
      <c r="C45" s="115" t="s">
        <v>79</v>
      </c>
      <c r="D45" s="114" t="s">
        <v>31</v>
      </c>
      <c r="E45" s="154"/>
      <c r="F45" s="105">
        <v>1992</v>
      </c>
      <c r="G45" s="106">
        <v>2017</v>
      </c>
      <c r="H45" s="107">
        <f t="shared" si="0"/>
        <v>25</v>
      </c>
      <c r="I45" s="103" t="str">
        <f>IF(F45="","",VLOOKUP(F45,[1]Лист2!$A$2:$B$72,2,TRUE))</f>
        <v>20-39</v>
      </c>
      <c r="J45" s="99">
        <v>10770</v>
      </c>
    </row>
    <row r="46" spans="1:10" ht="20.100000000000001" customHeight="1" x14ac:dyDescent="0.3">
      <c r="A46" s="135"/>
      <c r="B46" s="156"/>
      <c r="C46" s="157"/>
      <c r="D46" s="152" t="s">
        <v>80</v>
      </c>
      <c r="E46" s="153"/>
      <c r="F46" s="137"/>
      <c r="G46" s="138"/>
      <c r="H46" s="139"/>
      <c r="I46" s="140"/>
      <c r="J46" s="141"/>
    </row>
    <row r="47" spans="1:10" ht="20.100000000000001" customHeight="1" x14ac:dyDescent="0.3">
      <c r="A47" s="103">
        <v>1</v>
      </c>
      <c r="B47" s="104">
        <v>18</v>
      </c>
      <c r="C47" s="113" t="s">
        <v>81</v>
      </c>
      <c r="D47" s="114" t="s">
        <v>82</v>
      </c>
      <c r="E47" s="154" t="s">
        <v>83</v>
      </c>
      <c r="F47" s="105">
        <v>1969</v>
      </c>
      <c r="G47" s="106">
        <v>2017</v>
      </c>
      <c r="H47" s="107">
        <f t="shared" ref="H47:H57" si="1">G47-F47</f>
        <v>48</v>
      </c>
      <c r="I47" s="103" t="str">
        <f>IF(F47="","",VLOOKUP(F47,[1]Лист2!$A$2:$B$72,2,TRUE))</f>
        <v>40-49</v>
      </c>
      <c r="J47" s="99">
        <v>15575</v>
      </c>
    </row>
    <row r="48" spans="1:10" ht="20.100000000000001" customHeight="1" x14ac:dyDescent="0.3">
      <c r="A48" s="103">
        <v>2</v>
      </c>
      <c r="B48" s="104">
        <v>81</v>
      </c>
      <c r="C48" s="113" t="s">
        <v>84</v>
      </c>
      <c r="D48" s="114" t="s">
        <v>11</v>
      </c>
      <c r="E48" s="154" t="s">
        <v>18</v>
      </c>
      <c r="F48" s="108">
        <v>1969</v>
      </c>
      <c r="G48" s="106">
        <v>2017</v>
      </c>
      <c r="H48" s="107">
        <f t="shared" si="1"/>
        <v>48</v>
      </c>
      <c r="I48" s="103" t="str">
        <f>IF(F48="","",VLOOKUP(F48,[1]Лист2!$A$2:$B$72,2,TRUE))</f>
        <v>40-49</v>
      </c>
      <c r="J48" s="99">
        <v>15260</v>
      </c>
    </row>
    <row r="49" spans="1:10" ht="20.100000000000001" customHeight="1" x14ac:dyDescent="0.3">
      <c r="A49" s="103">
        <v>3</v>
      </c>
      <c r="B49" s="104">
        <v>53</v>
      </c>
      <c r="C49" s="113" t="s">
        <v>85</v>
      </c>
      <c r="D49" s="114" t="s">
        <v>11</v>
      </c>
      <c r="E49" s="155" t="s">
        <v>18</v>
      </c>
      <c r="F49" s="105">
        <v>1973</v>
      </c>
      <c r="G49" s="106">
        <v>2017</v>
      </c>
      <c r="H49" s="107">
        <f t="shared" si="1"/>
        <v>44</v>
      </c>
      <c r="I49" s="103" t="str">
        <f>IF(F49="","",VLOOKUP(F49,[1]Лист2!$A$2:$B$72,2,TRUE))</f>
        <v>40-49</v>
      </c>
      <c r="J49" s="99">
        <v>14730</v>
      </c>
    </row>
    <row r="50" spans="1:10" ht="20.100000000000001" customHeight="1" x14ac:dyDescent="0.3">
      <c r="A50" s="103">
        <v>4</v>
      </c>
      <c r="B50" s="104">
        <v>50</v>
      </c>
      <c r="C50" s="113" t="s">
        <v>86</v>
      </c>
      <c r="D50" s="114" t="s">
        <v>11</v>
      </c>
      <c r="E50" s="154" t="s">
        <v>87</v>
      </c>
      <c r="F50" s="105">
        <v>1973</v>
      </c>
      <c r="G50" s="106">
        <v>2017</v>
      </c>
      <c r="H50" s="107">
        <f t="shared" si="1"/>
        <v>44</v>
      </c>
      <c r="I50" s="103" t="str">
        <f>IF(F50="","",VLOOKUP(F50,[1]Лист2!$A$2:$B$72,2,TRUE))</f>
        <v>40-49</v>
      </c>
      <c r="J50" s="99">
        <v>13445</v>
      </c>
    </row>
    <row r="51" spans="1:10" ht="20.100000000000001" customHeight="1" x14ac:dyDescent="0.3">
      <c r="A51" s="103">
        <v>5</v>
      </c>
      <c r="B51" s="104">
        <v>79</v>
      </c>
      <c r="C51" s="113" t="s">
        <v>88</v>
      </c>
      <c r="D51" s="114" t="s">
        <v>31</v>
      </c>
      <c r="E51" s="154" t="s">
        <v>89</v>
      </c>
      <c r="F51" s="105">
        <v>1976</v>
      </c>
      <c r="G51" s="106">
        <v>2017</v>
      </c>
      <c r="H51" s="107">
        <f t="shared" si="1"/>
        <v>41</v>
      </c>
      <c r="I51" s="103" t="str">
        <f>IF(F51="","",VLOOKUP(F51,[1]Лист2!$A$2:$B$72,2,TRUE))</f>
        <v>40-49</v>
      </c>
      <c r="J51" s="99">
        <v>13041</v>
      </c>
    </row>
    <row r="52" spans="1:10" ht="20.100000000000001" customHeight="1" x14ac:dyDescent="0.3">
      <c r="A52" s="103">
        <v>6</v>
      </c>
      <c r="B52" s="104">
        <v>97</v>
      </c>
      <c r="C52" s="113" t="s">
        <v>90</v>
      </c>
      <c r="D52" s="114" t="s">
        <v>11</v>
      </c>
      <c r="E52" s="154" t="s">
        <v>91</v>
      </c>
      <c r="F52" s="105">
        <v>1973</v>
      </c>
      <c r="G52" s="106">
        <v>2017</v>
      </c>
      <c r="H52" s="107">
        <f t="shared" si="1"/>
        <v>44</v>
      </c>
      <c r="I52" s="103" t="str">
        <f>IF(F52="","",VLOOKUP(F52,[1]Лист2!$A$2:$B$72,2,TRUE))</f>
        <v>40-49</v>
      </c>
      <c r="J52" s="99">
        <v>12995</v>
      </c>
    </row>
    <row r="53" spans="1:10" ht="20.100000000000001" customHeight="1" x14ac:dyDescent="0.3">
      <c r="A53" s="103">
        <v>7</v>
      </c>
      <c r="B53" s="104">
        <v>71</v>
      </c>
      <c r="C53" s="113" t="s">
        <v>92</v>
      </c>
      <c r="D53" s="114" t="s">
        <v>35</v>
      </c>
      <c r="E53" s="154" t="s">
        <v>93</v>
      </c>
      <c r="F53" s="105">
        <v>1973</v>
      </c>
      <c r="G53" s="106">
        <v>2017</v>
      </c>
      <c r="H53" s="107">
        <f t="shared" si="1"/>
        <v>44</v>
      </c>
      <c r="I53" s="103" t="str">
        <f>IF(F53="","",VLOOKUP(F53,[1]Лист2!$A$2:$B$72,2,TRUE))</f>
        <v>40-49</v>
      </c>
      <c r="J53" s="99">
        <v>12625</v>
      </c>
    </row>
    <row r="54" spans="1:10" ht="20.100000000000001" customHeight="1" x14ac:dyDescent="0.3">
      <c r="A54" s="103">
        <v>8</v>
      </c>
      <c r="B54" s="104">
        <v>22</v>
      </c>
      <c r="C54" s="113" t="s">
        <v>94</v>
      </c>
      <c r="D54" s="114" t="s">
        <v>47</v>
      </c>
      <c r="E54" s="154" t="s">
        <v>42</v>
      </c>
      <c r="F54" s="105">
        <v>1974</v>
      </c>
      <c r="G54" s="106">
        <v>2017</v>
      </c>
      <c r="H54" s="107">
        <f t="shared" si="1"/>
        <v>43</v>
      </c>
      <c r="I54" s="103" t="str">
        <f>IF(F54="","",VLOOKUP(F54,[1]Лист2!$A$2:$B$72,2,TRUE))</f>
        <v>40-49</v>
      </c>
      <c r="J54" s="99">
        <v>11695</v>
      </c>
    </row>
    <row r="55" spans="1:10" ht="20.100000000000001" customHeight="1" x14ac:dyDescent="0.3">
      <c r="A55" s="99">
        <v>9</v>
      </c>
      <c r="B55" s="104">
        <v>80</v>
      </c>
      <c r="C55" s="114" t="s">
        <v>95</v>
      </c>
      <c r="D55" s="114" t="s">
        <v>31</v>
      </c>
      <c r="E55" s="154" t="s">
        <v>38</v>
      </c>
      <c r="F55" s="105">
        <v>1972</v>
      </c>
      <c r="G55" s="106">
        <v>2017</v>
      </c>
      <c r="H55" s="106">
        <f t="shared" si="1"/>
        <v>45</v>
      </c>
      <c r="I55" s="99" t="str">
        <f>IF(F55="","",VLOOKUP(F55,[1]Лист2!$A$2:$B$72,2,TRUE))</f>
        <v>40-49</v>
      </c>
      <c r="J55" s="99">
        <v>11326</v>
      </c>
    </row>
    <row r="56" spans="1:10" ht="17.25" customHeight="1" x14ac:dyDescent="0.3">
      <c r="A56" s="103">
        <v>10</v>
      </c>
      <c r="B56" s="104">
        <v>46</v>
      </c>
      <c r="C56" s="113" t="s">
        <v>96</v>
      </c>
      <c r="D56" s="114" t="s">
        <v>11</v>
      </c>
      <c r="E56" s="154" t="s">
        <v>32</v>
      </c>
      <c r="F56" s="105">
        <v>1975</v>
      </c>
      <c r="G56" s="106">
        <v>2017</v>
      </c>
      <c r="H56" s="107">
        <f t="shared" si="1"/>
        <v>42</v>
      </c>
      <c r="I56" s="103" t="str">
        <f>IF(F56="","",VLOOKUP(F56,[1]Лист2!$A$2:$B$72,2,TRUE))</f>
        <v>40-49</v>
      </c>
      <c r="J56" s="99">
        <v>10265</v>
      </c>
    </row>
    <row r="57" spans="1:10" ht="20.100000000000001" customHeight="1" x14ac:dyDescent="0.3">
      <c r="A57" s="103"/>
      <c r="B57" s="104"/>
      <c r="C57" s="113" t="s">
        <v>97</v>
      </c>
      <c r="D57" s="114" t="s">
        <v>98</v>
      </c>
      <c r="E57" s="154" t="s">
        <v>83</v>
      </c>
      <c r="F57" s="105">
        <v>1973</v>
      </c>
      <c r="G57" s="106">
        <v>2017</v>
      </c>
      <c r="H57" s="107">
        <f t="shared" si="1"/>
        <v>44</v>
      </c>
      <c r="I57" s="103" t="str">
        <f>IF(F57="","",VLOOKUP(F57,[1]Лист2!$A$2:$B$72,2,TRUE))</f>
        <v>40-49</v>
      </c>
      <c r="J57" s="99" t="s">
        <v>99</v>
      </c>
    </row>
    <row r="58" spans="1:10" ht="20.100000000000001" customHeight="1" x14ac:dyDescent="0.3">
      <c r="A58" s="135"/>
      <c r="B58" s="156"/>
      <c r="C58" s="151"/>
      <c r="D58" s="152" t="s">
        <v>100</v>
      </c>
      <c r="E58" s="153"/>
      <c r="F58" s="137"/>
      <c r="G58" s="138"/>
      <c r="H58" s="139"/>
      <c r="I58" s="140"/>
      <c r="J58" s="141"/>
    </row>
    <row r="59" spans="1:10" ht="20.100000000000001" customHeight="1" x14ac:dyDescent="0.3">
      <c r="A59" s="103">
        <v>1</v>
      </c>
      <c r="B59" s="104">
        <v>7</v>
      </c>
      <c r="C59" s="113" t="s">
        <v>101</v>
      </c>
      <c r="D59" s="114" t="s">
        <v>31</v>
      </c>
      <c r="E59" s="154" t="s">
        <v>32</v>
      </c>
      <c r="F59" s="105">
        <v>1964</v>
      </c>
      <c r="G59" s="106">
        <v>2017</v>
      </c>
      <c r="H59" s="107">
        <f t="shared" ref="H59:H67" si="2">G59-F59</f>
        <v>53</v>
      </c>
      <c r="I59" s="103" t="str">
        <f>IF(F59="","",VLOOKUP(F59,[1]Лист2!$A$2:$B$72,2,TRUE))</f>
        <v>50-59</v>
      </c>
      <c r="J59" s="99">
        <v>15348</v>
      </c>
    </row>
    <row r="60" spans="1:10" ht="20.100000000000001" customHeight="1" x14ac:dyDescent="0.3">
      <c r="A60" s="103">
        <v>2</v>
      </c>
      <c r="B60" s="104">
        <v>8</v>
      </c>
      <c r="C60" s="113" t="s">
        <v>102</v>
      </c>
      <c r="D60" s="114" t="s">
        <v>31</v>
      </c>
      <c r="E60" s="154" t="s">
        <v>32</v>
      </c>
      <c r="F60" s="105">
        <v>1960</v>
      </c>
      <c r="G60" s="106">
        <v>2017</v>
      </c>
      <c r="H60" s="107">
        <f t="shared" si="2"/>
        <v>57</v>
      </c>
      <c r="I60" s="103" t="str">
        <f>IF(F60="","",VLOOKUP(F60,[1]Лист2!$A$2:$B$72,2,TRUE))</f>
        <v>50-59</v>
      </c>
      <c r="J60" s="99">
        <v>14660</v>
      </c>
    </row>
    <row r="61" spans="1:10" ht="20.100000000000001" customHeight="1" x14ac:dyDescent="0.3">
      <c r="A61" s="103">
        <v>3</v>
      </c>
      <c r="B61" s="104">
        <v>63</v>
      </c>
      <c r="C61" s="113" t="s">
        <v>103</v>
      </c>
      <c r="D61" s="114" t="s">
        <v>37</v>
      </c>
      <c r="E61" s="154" t="s">
        <v>15</v>
      </c>
      <c r="F61" s="105">
        <v>1958</v>
      </c>
      <c r="G61" s="106">
        <v>2017</v>
      </c>
      <c r="H61" s="107">
        <f t="shared" si="2"/>
        <v>59</v>
      </c>
      <c r="I61" s="103" t="str">
        <f>IF(F61="","",VLOOKUP(F61,[1]Лист2!$A$2:$B$72,2,TRUE))</f>
        <v>50-59</v>
      </c>
      <c r="J61" s="99">
        <v>14335</v>
      </c>
    </row>
    <row r="62" spans="1:10" ht="20.100000000000001" customHeight="1" x14ac:dyDescent="0.3">
      <c r="A62" s="103">
        <v>4</v>
      </c>
      <c r="B62" s="104">
        <v>26</v>
      </c>
      <c r="C62" s="113" t="s">
        <v>104</v>
      </c>
      <c r="D62" s="114" t="s">
        <v>11</v>
      </c>
      <c r="E62" s="154" t="s">
        <v>105</v>
      </c>
      <c r="F62" s="105">
        <v>1963</v>
      </c>
      <c r="G62" s="106">
        <v>2017</v>
      </c>
      <c r="H62" s="107">
        <f t="shared" si="2"/>
        <v>54</v>
      </c>
      <c r="I62" s="103" t="str">
        <f>IF(F62="","",VLOOKUP(F62,[1]Лист2!$A$2:$B$72,2,TRUE))</f>
        <v>50-59</v>
      </c>
      <c r="J62" s="99">
        <v>14195</v>
      </c>
    </row>
    <row r="63" spans="1:10" ht="20.100000000000001" customHeight="1" x14ac:dyDescent="0.3">
      <c r="A63" s="103">
        <v>5</v>
      </c>
      <c r="B63" s="104">
        <v>19</v>
      </c>
      <c r="C63" s="113" t="s">
        <v>106</v>
      </c>
      <c r="D63" s="114" t="s">
        <v>82</v>
      </c>
      <c r="E63" s="154" t="s">
        <v>83</v>
      </c>
      <c r="F63" s="105">
        <v>1966</v>
      </c>
      <c r="G63" s="106">
        <v>2017</v>
      </c>
      <c r="H63" s="107">
        <f t="shared" si="2"/>
        <v>51</v>
      </c>
      <c r="I63" s="103" t="str">
        <f>IF(F63="","",VLOOKUP(F63,[1]Лист2!$A$2:$B$72,2,TRUE))</f>
        <v>50-59</v>
      </c>
      <c r="J63" s="99">
        <v>13343</v>
      </c>
    </row>
    <row r="64" spans="1:10" ht="20.100000000000001" customHeight="1" x14ac:dyDescent="0.3">
      <c r="A64" s="103">
        <v>6</v>
      </c>
      <c r="B64" s="104">
        <v>13</v>
      </c>
      <c r="C64" s="113" t="s">
        <v>107</v>
      </c>
      <c r="D64" s="114" t="s">
        <v>37</v>
      </c>
      <c r="E64" s="154" t="s">
        <v>83</v>
      </c>
      <c r="F64" s="105">
        <v>1961</v>
      </c>
      <c r="G64" s="106">
        <v>2017</v>
      </c>
      <c r="H64" s="107">
        <f t="shared" si="2"/>
        <v>56</v>
      </c>
      <c r="I64" s="103" t="str">
        <f>IF(F64="","",VLOOKUP(F64,[1]Лист2!$A$2:$B$72,2,TRUE))</f>
        <v>50-59</v>
      </c>
      <c r="J64" s="99">
        <v>12943</v>
      </c>
    </row>
    <row r="65" spans="1:10" ht="20.100000000000001" customHeight="1" x14ac:dyDescent="0.3">
      <c r="A65" s="103">
        <v>7</v>
      </c>
      <c r="B65" s="104">
        <v>88</v>
      </c>
      <c r="C65" s="113" t="s">
        <v>108</v>
      </c>
      <c r="D65" s="114" t="s">
        <v>35</v>
      </c>
      <c r="E65" s="154" t="s">
        <v>38</v>
      </c>
      <c r="F65" s="105">
        <v>1964</v>
      </c>
      <c r="G65" s="106">
        <v>2017</v>
      </c>
      <c r="H65" s="107">
        <f t="shared" si="2"/>
        <v>53</v>
      </c>
      <c r="I65" s="103" t="str">
        <f>IF(F65="","",VLOOKUP(F65,[1]Лист2!$A$2:$B$72,2,TRUE))</f>
        <v>50-59</v>
      </c>
      <c r="J65" s="99">
        <v>12915</v>
      </c>
    </row>
    <row r="66" spans="1:10" ht="20.100000000000001" customHeight="1" x14ac:dyDescent="0.3">
      <c r="A66" s="103">
        <v>8</v>
      </c>
      <c r="B66" s="104">
        <v>15</v>
      </c>
      <c r="C66" s="113" t="s">
        <v>109</v>
      </c>
      <c r="D66" s="114" t="s">
        <v>37</v>
      </c>
      <c r="E66" s="154" t="s">
        <v>83</v>
      </c>
      <c r="F66" s="105">
        <v>1962</v>
      </c>
      <c r="G66" s="106">
        <v>2017</v>
      </c>
      <c r="H66" s="107">
        <f t="shared" si="2"/>
        <v>55</v>
      </c>
      <c r="I66" s="103" t="str">
        <f>IF(F66="","",VLOOKUP(F66,[1]Лист2!$A$2:$B$72,2,TRUE))</f>
        <v>50-59</v>
      </c>
      <c r="J66" s="99">
        <v>12605</v>
      </c>
    </row>
    <row r="67" spans="1:10" ht="20.100000000000001" customHeight="1" x14ac:dyDescent="0.3">
      <c r="A67" s="103">
        <v>9</v>
      </c>
      <c r="B67" s="104">
        <v>82</v>
      </c>
      <c r="C67" s="113" t="s">
        <v>110</v>
      </c>
      <c r="D67" s="114" t="s">
        <v>11</v>
      </c>
      <c r="E67" s="154" t="s">
        <v>105</v>
      </c>
      <c r="F67" s="105">
        <v>1960</v>
      </c>
      <c r="G67" s="106">
        <v>2017</v>
      </c>
      <c r="H67" s="107">
        <f t="shared" si="2"/>
        <v>57</v>
      </c>
      <c r="I67" s="103" t="str">
        <f>IF(F67="","",VLOOKUP(F67,[1]Лист2!$A$2:$B$72,2,TRUE))</f>
        <v>50-59</v>
      </c>
      <c r="J67" s="99">
        <v>12250</v>
      </c>
    </row>
    <row r="68" spans="1:10" ht="20.100000000000001" customHeight="1" x14ac:dyDescent="0.3">
      <c r="A68" s="135"/>
      <c r="B68" s="156"/>
      <c r="C68" s="151"/>
      <c r="D68" s="152" t="s">
        <v>111</v>
      </c>
      <c r="E68" s="153"/>
      <c r="F68" s="137"/>
      <c r="G68" s="138"/>
      <c r="H68" s="139"/>
      <c r="I68" s="140"/>
      <c r="J68" s="141"/>
    </row>
    <row r="69" spans="1:10" ht="20.100000000000001" customHeight="1" x14ac:dyDescent="0.3">
      <c r="A69" s="103">
        <v>1</v>
      </c>
      <c r="B69" s="104">
        <v>11</v>
      </c>
      <c r="C69" s="113" t="s">
        <v>112</v>
      </c>
      <c r="D69" s="114" t="s">
        <v>113</v>
      </c>
      <c r="E69" s="154" t="s">
        <v>83</v>
      </c>
      <c r="F69" s="105">
        <v>1949</v>
      </c>
      <c r="G69" s="106">
        <v>2017</v>
      </c>
      <c r="H69" s="107">
        <f>G69-F69</f>
        <v>68</v>
      </c>
      <c r="I69" s="103" t="str">
        <f>IF(F69="","",VLOOKUP(F69,[1]Лист2!$A$2:$B$72,2,TRUE))</f>
        <v>60-69</v>
      </c>
      <c r="J69" s="99">
        <v>13770</v>
      </c>
    </row>
    <row r="70" spans="1:10" s="12" customFormat="1" ht="19.5" customHeight="1" x14ac:dyDescent="0.3">
      <c r="A70" s="103">
        <v>2</v>
      </c>
      <c r="B70" s="104">
        <v>23</v>
      </c>
      <c r="C70" s="113" t="s">
        <v>114</v>
      </c>
      <c r="D70" s="114" t="s">
        <v>113</v>
      </c>
      <c r="E70" s="154" t="s">
        <v>83</v>
      </c>
      <c r="F70" s="105">
        <v>1953</v>
      </c>
      <c r="G70" s="106">
        <v>2017</v>
      </c>
      <c r="H70" s="107">
        <f>G70-F70</f>
        <v>64</v>
      </c>
      <c r="I70" s="103" t="str">
        <f>IF(F70="","",VLOOKUP(F70,[1]Лист2!$A$2:$B$72,2,TRUE))</f>
        <v>60-69</v>
      </c>
      <c r="J70" s="99">
        <v>13303</v>
      </c>
    </row>
    <row r="71" spans="1:10" s="12" customFormat="1" ht="19.5" customHeight="1" x14ac:dyDescent="0.3">
      <c r="A71" s="103">
        <v>3</v>
      </c>
      <c r="B71" s="104">
        <v>20</v>
      </c>
      <c r="C71" s="113" t="s">
        <v>115</v>
      </c>
      <c r="D71" s="114" t="s">
        <v>113</v>
      </c>
      <c r="E71" s="154" t="s">
        <v>83</v>
      </c>
      <c r="F71" s="105">
        <v>1954</v>
      </c>
      <c r="G71" s="106">
        <v>2017</v>
      </c>
      <c r="H71" s="107">
        <f>G71-F71</f>
        <v>63</v>
      </c>
      <c r="I71" s="103" t="str">
        <f>IF(F71="","",VLOOKUP(F71,[1]Лист2!$A$2:$B$72,2,TRUE))</f>
        <v>60-69</v>
      </c>
      <c r="J71" s="99">
        <v>11565</v>
      </c>
    </row>
    <row r="72" spans="1:10" s="12" customFormat="1" ht="19.5" customHeight="1" x14ac:dyDescent="0.3">
      <c r="A72" s="103">
        <v>4</v>
      </c>
      <c r="B72" s="104">
        <v>24</v>
      </c>
      <c r="C72" s="113" t="s">
        <v>116</v>
      </c>
      <c r="D72" s="114" t="s">
        <v>117</v>
      </c>
      <c r="E72" s="155"/>
      <c r="F72" s="105">
        <v>1953</v>
      </c>
      <c r="G72" s="106">
        <v>2017</v>
      </c>
      <c r="H72" s="107">
        <f>G72-F72</f>
        <v>64</v>
      </c>
      <c r="I72" s="103" t="str">
        <f>IF(F72="","",VLOOKUP(F72,[1]Лист2!$A$2:$B$72,2,TRUE))</f>
        <v>60-69</v>
      </c>
      <c r="J72" s="99">
        <v>10965</v>
      </c>
    </row>
    <row r="73" spans="1:10" s="12" customFormat="1" ht="19.5" customHeight="1" x14ac:dyDescent="0.3">
      <c r="A73" s="103">
        <v>5</v>
      </c>
      <c r="B73" s="104">
        <v>33</v>
      </c>
      <c r="C73" s="114" t="s">
        <v>118</v>
      </c>
      <c r="D73" s="114" t="s">
        <v>119</v>
      </c>
      <c r="E73" s="154" t="s">
        <v>120</v>
      </c>
      <c r="F73" s="105">
        <v>1954</v>
      </c>
      <c r="G73" s="106">
        <v>2017</v>
      </c>
      <c r="H73" s="107">
        <f>G73-F73</f>
        <v>63</v>
      </c>
      <c r="I73" s="103" t="str">
        <f>IF(F73="","",VLOOKUP(F73,[1]Лист2!$A$2:$B$72,2,TRUE))</f>
        <v>60-69</v>
      </c>
      <c r="J73" s="99">
        <v>10730</v>
      </c>
    </row>
    <row r="74" spans="1:10" s="12" customFormat="1" ht="19.5" customHeight="1" x14ac:dyDescent="0.3">
      <c r="A74" s="129"/>
      <c r="B74" s="158"/>
      <c r="C74" s="161"/>
      <c r="D74" s="96" t="s">
        <v>121</v>
      </c>
      <c r="E74" s="150"/>
      <c r="F74" s="130"/>
      <c r="G74" s="131"/>
      <c r="H74" s="132"/>
      <c r="I74" s="133"/>
      <c r="J74" s="134"/>
    </row>
    <row r="75" spans="1:10" ht="19.5" customHeight="1" x14ac:dyDescent="0.3">
      <c r="A75" s="103">
        <v>1</v>
      </c>
      <c r="B75" s="104">
        <v>14</v>
      </c>
      <c r="C75" s="113" t="s">
        <v>122</v>
      </c>
      <c r="D75" s="114" t="s">
        <v>113</v>
      </c>
      <c r="E75" s="154" t="s">
        <v>83</v>
      </c>
      <c r="F75" s="105">
        <v>1939</v>
      </c>
      <c r="G75" s="106">
        <v>2017</v>
      </c>
      <c r="H75" s="107">
        <f>G75-F75</f>
        <v>78</v>
      </c>
      <c r="I75" s="103" t="str">
        <f>IF(F75="","",VLOOKUP(F75,[1]Лист2!$A$2:$B$72,2,TRUE))</f>
        <v>70ст</v>
      </c>
      <c r="J75" s="99">
        <v>12235</v>
      </c>
    </row>
    <row r="76" spans="1:10" ht="19.5" customHeight="1" x14ac:dyDescent="0.3">
      <c r="A76" s="103">
        <v>2</v>
      </c>
      <c r="B76" s="104">
        <v>87</v>
      </c>
      <c r="C76" s="113" t="s">
        <v>123</v>
      </c>
      <c r="D76" s="114" t="s">
        <v>31</v>
      </c>
      <c r="E76" s="154" t="s">
        <v>124</v>
      </c>
      <c r="F76" s="105">
        <v>1939</v>
      </c>
      <c r="G76" s="106">
        <v>2017</v>
      </c>
      <c r="H76" s="107">
        <f>G76-F76</f>
        <v>78</v>
      </c>
      <c r="I76" s="103" t="str">
        <f>IF(F76="","",VLOOKUP(F76,[1]Лист2!$A$2:$B$72,2,TRUE))</f>
        <v>70ст</v>
      </c>
      <c r="J76" s="99">
        <v>10585</v>
      </c>
    </row>
    <row r="77" spans="1:10" ht="19.5" customHeight="1" x14ac:dyDescent="0.3">
      <c r="A77" s="103">
        <v>3</v>
      </c>
      <c r="B77" s="104">
        <v>55</v>
      </c>
      <c r="C77" s="113" t="s">
        <v>125</v>
      </c>
      <c r="D77" s="114" t="s">
        <v>126</v>
      </c>
      <c r="E77" s="155"/>
      <c r="F77" s="105">
        <v>1943</v>
      </c>
      <c r="G77" s="106">
        <v>2017</v>
      </c>
      <c r="H77" s="107">
        <f>G77-F77</f>
        <v>74</v>
      </c>
      <c r="I77" s="103" t="str">
        <f>IF(F77="","",VLOOKUP(F77,[1]Лист2!$A$2:$B$72,2,TRUE))</f>
        <v>70ст</v>
      </c>
      <c r="J77" s="99">
        <v>10040</v>
      </c>
    </row>
    <row r="78" spans="1:10" ht="19.5" customHeight="1" x14ac:dyDescent="0.3">
      <c r="A78" s="129"/>
      <c r="B78" s="158"/>
      <c r="C78" s="149"/>
      <c r="D78" s="159" t="s">
        <v>127</v>
      </c>
      <c r="E78" s="160"/>
      <c r="F78" s="130"/>
      <c r="G78" s="131"/>
      <c r="H78" s="132"/>
      <c r="I78" s="133"/>
      <c r="J78" s="134"/>
    </row>
    <row r="79" spans="1:10" ht="19.5" customHeight="1" x14ac:dyDescent="0.3">
      <c r="A79" s="103">
        <v>1</v>
      </c>
      <c r="B79" s="104">
        <v>51</v>
      </c>
      <c r="C79" s="113" t="s">
        <v>129</v>
      </c>
      <c r="D79" s="114" t="s">
        <v>11</v>
      </c>
      <c r="E79" s="154" t="s">
        <v>12</v>
      </c>
      <c r="F79" s="105">
        <v>2000</v>
      </c>
      <c r="G79" s="106">
        <v>2017</v>
      </c>
      <c r="H79" s="107">
        <f>G79-F79</f>
        <v>17</v>
      </c>
      <c r="I79" s="103" t="str">
        <f>IF(F79="","",VLOOKUP(F79,[1]Лист2!$A$2:$B$72,2,TRUE))</f>
        <v>до18</v>
      </c>
      <c r="J79" s="99">
        <v>16875</v>
      </c>
    </row>
    <row r="80" spans="1:10" ht="19.5" customHeight="1" x14ac:dyDescent="0.3">
      <c r="A80" s="103">
        <v>2</v>
      </c>
      <c r="B80" s="104">
        <v>41</v>
      </c>
      <c r="C80" s="113" t="s">
        <v>130</v>
      </c>
      <c r="D80" s="114" t="s">
        <v>11</v>
      </c>
      <c r="E80" s="154" t="s">
        <v>12</v>
      </c>
      <c r="F80" s="105">
        <v>2001</v>
      </c>
      <c r="G80" s="106">
        <v>2017</v>
      </c>
      <c r="H80" s="107">
        <f>G80-F80</f>
        <v>16</v>
      </c>
      <c r="I80" s="103" t="str">
        <f>IF(F80="","",VLOOKUP(F80,[1]Лист2!$A$2:$B$72,2,TRUE))</f>
        <v>до18</v>
      </c>
      <c r="J80" s="99">
        <v>16414</v>
      </c>
    </row>
    <row r="81" spans="1:10" ht="19.5" customHeight="1" x14ac:dyDescent="0.3">
      <c r="A81" s="103">
        <v>3</v>
      </c>
      <c r="B81" s="104">
        <v>67</v>
      </c>
      <c r="C81" s="113" t="s">
        <v>131</v>
      </c>
      <c r="D81" s="114" t="s">
        <v>11</v>
      </c>
      <c r="E81" s="155" t="s">
        <v>132</v>
      </c>
      <c r="F81" s="105">
        <v>2001</v>
      </c>
      <c r="G81" s="106">
        <v>2017</v>
      </c>
      <c r="H81" s="107">
        <f>G81-F81</f>
        <v>16</v>
      </c>
      <c r="I81" s="103" t="str">
        <f>IF(F81="","",VLOOKUP(F81,[1]Лист2!$A$2:$B$72,2,TRUE))</f>
        <v>до18</v>
      </c>
      <c r="J81" s="99">
        <v>13816</v>
      </c>
    </row>
    <row r="82" spans="1:10" ht="19.5" customHeight="1" x14ac:dyDescent="0.3">
      <c r="A82" s="103">
        <v>4</v>
      </c>
      <c r="B82" s="104">
        <v>58</v>
      </c>
      <c r="C82" s="113" t="s">
        <v>133</v>
      </c>
      <c r="D82" s="114" t="s">
        <v>31</v>
      </c>
      <c r="E82" s="154" t="s">
        <v>38</v>
      </c>
      <c r="F82" s="105">
        <v>2009</v>
      </c>
      <c r="G82" s="106">
        <v>2017</v>
      </c>
      <c r="H82" s="107">
        <f>G82-F82</f>
        <v>8</v>
      </c>
      <c r="I82" s="103" t="str">
        <f>IF(F82="","",VLOOKUP(F82,[1]Лист2!$A$2:$B$72,2,TRUE))</f>
        <v>до18</v>
      </c>
      <c r="J82" s="99">
        <v>7915</v>
      </c>
    </row>
    <row r="83" spans="1:10" ht="19.5" customHeight="1" x14ac:dyDescent="0.3">
      <c r="A83" s="129"/>
      <c r="B83" s="158"/>
      <c r="C83" s="149"/>
      <c r="D83" s="159" t="s">
        <v>134</v>
      </c>
      <c r="E83" s="150"/>
      <c r="F83" s="130"/>
      <c r="G83" s="131"/>
      <c r="H83" s="132"/>
      <c r="I83" s="133"/>
      <c r="J83" s="134"/>
    </row>
    <row r="84" spans="1:10" ht="19.5" customHeight="1" x14ac:dyDescent="0.3">
      <c r="A84" s="103">
        <v>1</v>
      </c>
      <c r="B84" s="104">
        <v>89</v>
      </c>
      <c r="C84" s="115" t="s">
        <v>136</v>
      </c>
      <c r="D84" s="114" t="s">
        <v>35</v>
      </c>
      <c r="E84" s="154" t="s">
        <v>38</v>
      </c>
      <c r="F84" s="105">
        <v>1998</v>
      </c>
      <c r="G84" s="106">
        <v>2017</v>
      </c>
      <c r="H84" s="107">
        <f>G84-F84</f>
        <v>19</v>
      </c>
      <c r="I84" s="103" t="str">
        <f>IF(F84="","",VLOOKUP(F84,[1]Лист2!$A$2:$B$72,2,TRUE))</f>
        <v>18-19</v>
      </c>
      <c r="J84" s="99">
        <v>12050</v>
      </c>
    </row>
    <row r="85" spans="1:10" ht="19.5" customHeight="1" x14ac:dyDescent="0.3">
      <c r="A85" s="103">
        <v>2</v>
      </c>
      <c r="B85" s="104">
        <v>96</v>
      </c>
      <c r="C85" s="113" t="s">
        <v>137</v>
      </c>
      <c r="D85" s="114" t="s">
        <v>31</v>
      </c>
      <c r="E85" s="154"/>
      <c r="F85" s="105">
        <v>1998</v>
      </c>
      <c r="G85" s="106">
        <v>2017</v>
      </c>
      <c r="H85" s="107">
        <f>G85-F85</f>
        <v>19</v>
      </c>
      <c r="I85" s="103" t="str">
        <f>IF(F85="","",VLOOKUP(F85,[1]Лист2!$A$2:$B$72,2,TRUE))</f>
        <v>18-19</v>
      </c>
      <c r="J85" s="99">
        <v>10815</v>
      </c>
    </row>
    <row r="86" spans="1:10" ht="19.5" customHeight="1" x14ac:dyDescent="0.3">
      <c r="A86" s="129"/>
      <c r="B86" s="158"/>
      <c r="C86" s="149"/>
      <c r="D86" s="159" t="s">
        <v>138</v>
      </c>
      <c r="E86" s="150"/>
      <c r="F86" s="130"/>
      <c r="G86" s="131"/>
      <c r="H86" s="132"/>
      <c r="I86" s="133"/>
      <c r="J86" s="134"/>
    </row>
    <row r="87" spans="1:10" ht="19.5" customHeight="1" x14ac:dyDescent="0.3">
      <c r="A87" s="103">
        <v>1</v>
      </c>
      <c r="B87" s="104">
        <v>84</v>
      </c>
      <c r="C87" s="113" t="s">
        <v>139</v>
      </c>
      <c r="D87" s="114" t="s">
        <v>31</v>
      </c>
      <c r="E87" s="154" t="s">
        <v>53</v>
      </c>
      <c r="F87" s="105">
        <v>1989</v>
      </c>
      <c r="G87" s="106">
        <v>2017</v>
      </c>
      <c r="H87" s="107">
        <f t="shared" ref="H87:H95" si="3">G87-F87</f>
        <v>28</v>
      </c>
      <c r="I87" s="103" t="str">
        <f>IF(F87="","",VLOOKUP(F87,[1]Лист2!$A$2:$B$72,2,TRUE))</f>
        <v>20-39</v>
      </c>
      <c r="J87" s="99">
        <v>13305</v>
      </c>
    </row>
    <row r="88" spans="1:10" ht="19.5" customHeight="1" x14ac:dyDescent="0.3">
      <c r="A88" s="103">
        <v>2</v>
      </c>
      <c r="B88" s="104">
        <v>9</v>
      </c>
      <c r="C88" s="113" t="s">
        <v>140</v>
      </c>
      <c r="D88" s="114" t="s">
        <v>11</v>
      </c>
      <c r="E88" s="155"/>
      <c r="F88" s="105">
        <v>1991</v>
      </c>
      <c r="G88" s="106">
        <v>2017</v>
      </c>
      <c r="H88" s="107">
        <f t="shared" si="3"/>
        <v>26</v>
      </c>
      <c r="I88" s="103" t="str">
        <f>IF(F88="","",VLOOKUP(F88,[1]Лист2!$A$2:$B$72,2,TRUE))</f>
        <v>20-39</v>
      </c>
      <c r="J88" s="99">
        <v>13208</v>
      </c>
    </row>
    <row r="89" spans="1:10" ht="19.5" customHeight="1" x14ac:dyDescent="0.3">
      <c r="A89" s="103">
        <v>3</v>
      </c>
      <c r="B89" s="104">
        <v>57</v>
      </c>
      <c r="C89" s="113" t="s">
        <v>141</v>
      </c>
      <c r="D89" s="114" t="s">
        <v>31</v>
      </c>
      <c r="E89" s="154" t="s">
        <v>38</v>
      </c>
      <c r="F89" s="105">
        <v>1978</v>
      </c>
      <c r="G89" s="106">
        <v>2017</v>
      </c>
      <c r="H89" s="107">
        <f t="shared" si="3"/>
        <v>39</v>
      </c>
      <c r="I89" s="103" t="str">
        <f>IF(F89="","",VLOOKUP(F89,[1]Лист2!$A$2:$B$72,2,TRUE))</f>
        <v>20-39</v>
      </c>
      <c r="J89" s="99">
        <v>12786</v>
      </c>
    </row>
    <row r="90" spans="1:10" ht="19.5" customHeight="1" x14ac:dyDescent="0.3">
      <c r="A90" s="103">
        <v>4</v>
      </c>
      <c r="B90" s="104">
        <v>25</v>
      </c>
      <c r="C90" s="113" t="s">
        <v>142</v>
      </c>
      <c r="D90" s="114" t="s">
        <v>11</v>
      </c>
      <c r="E90" s="155"/>
      <c r="F90" s="105">
        <v>1993</v>
      </c>
      <c r="G90" s="106">
        <v>2017</v>
      </c>
      <c r="H90" s="107">
        <f t="shared" si="3"/>
        <v>24</v>
      </c>
      <c r="I90" s="103" t="str">
        <f>IF(F90="","",VLOOKUP(F90,[1]Лист2!$A$2:$B$72,2,TRUE))</f>
        <v>20-39</v>
      </c>
      <c r="J90" s="99">
        <v>12498</v>
      </c>
    </row>
    <row r="91" spans="1:10" ht="19.5" customHeight="1" x14ac:dyDescent="0.3">
      <c r="A91" s="103">
        <v>5</v>
      </c>
      <c r="B91" s="104">
        <v>62</v>
      </c>
      <c r="C91" s="113" t="s">
        <v>143</v>
      </c>
      <c r="D91" s="114" t="s">
        <v>11</v>
      </c>
      <c r="E91" s="154" t="s">
        <v>91</v>
      </c>
      <c r="F91" s="105">
        <v>1980</v>
      </c>
      <c r="G91" s="106">
        <v>2017</v>
      </c>
      <c r="H91" s="107">
        <f t="shared" si="3"/>
        <v>37</v>
      </c>
      <c r="I91" s="103" t="str">
        <f>IF(F91="","",VLOOKUP(F91,[1]Лист2!$A$2:$B$72,2,TRUE))</f>
        <v>20-39</v>
      </c>
      <c r="J91" s="99">
        <v>12220</v>
      </c>
    </row>
    <row r="92" spans="1:10" ht="19.5" customHeight="1" x14ac:dyDescent="0.3">
      <c r="A92" s="103">
        <v>6</v>
      </c>
      <c r="B92" s="104">
        <v>73</v>
      </c>
      <c r="C92" s="113" t="s">
        <v>144</v>
      </c>
      <c r="D92" s="114" t="s">
        <v>31</v>
      </c>
      <c r="E92" s="154" t="s">
        <v>32</v>
      </c>
      <c r="F92" s="105">
        <v>1981</v>
      </c>
      <c r="G92" s="106">
        <v>2017</v>
      </c>
      <c r="H92" s="107">
        <f t="shared" si="3"/>
        <v>36</v>
      </c>
      <c r="I92" s="103" t="str">
        <f>IF(F92="","",VLOOKUP(F92,[1]Лист2!$A$2:$B$72,2,TRUE))</f>
        <v>20-39</v>
      </c>
      <c r="J92" s="99">
        <v>11950</v>
      </c>
    </row>
    <row r="93" spans="1:10" ht="19.5" customHeight="1" x14ac:dyDescent="0.3">
      <c r="A93" s="103">
        <v>7</v>
      </c>
      <c r="B93" s="104">
        <v>94</v>
      </c>
      <c r="C93" s="113" t="s">
        <v>145</v>
      </c>
      <c r="D93" s="114" t="s">
        <v>11</v>
      </c>
      <c r="E93" s="154" t="s">
        <v>42</v>
      </c>
      <c r="F93" s="105">
        <v>1977</v>
      </c>
      <c r="G93" s="106">
        <v>2017</v>
      </c>
      <c r="H93" s="107">
        <f t="shared" si="3"/>
        <v>40</v>
      </c>
      <c r="I93" s="103" t="str">
        <f>IF(F93="","",VLOOKUP(F93,[1]Лист2!$A$2:$B$72,2,TRUE))</f>
        <v>20-39</v>
      </c>
      <c r="J93" s="99">
        <v>10954</v>
      </c>
    </row>
    <row r="94" spans="1:10" ht="19.5" customHeight="1" x14ac:dyDescent="0.3">
      <c r="A94" s="103">
        <v>8</v>
      </c>
      <c r="B94" s="104">
        <v>42</v>
      </c>
      <c r="C94" s="113" t="s">
        <v>146</v>
      </c>
      <c r="D94" s="114" t="s">
        <v>31</v>
      </c>
      <c r="E94" s="154" t="s">
        <v>147</v>
      </c>
      <c r="F94" s="105">
        <v>1988</v>
      </c>
      <c r="G94" s="106">
        <v>2017</v>
      </c>
      <c r="H94" s="107">
        <f t="shared" si="3"/>
        <v>29</v>
      </c>
      <c r="I94" s="103" t="str">
        <f>IF(F94="","",VLOOKUP(F94,[1]Лист2!$A$2:$B$72,2,TRUE))</f>
        <v>20-39</v>
      </c>
      <c r="J94" s="99">
        <v>10780</v>
      </c>
    </row>
    <row r="95" spans="1:10" ht="19.5" customHeight="1" x14ac:dyDescent="0.3">
      <c r="A95" s="103">
        <v>9</v>
      </c>
      <c r="B95" s="104">
        <v>100</v>
      </c>
      <c r="C95" s="113" t="s">
        <v>148</v>
      </c>
      <c r="D95" s="114" t="s">
        <v>75</v>
      </c>
      <c r="E95" s="154" t="s">
        <v>149</v>
      </c>
      <c r="F95" s="105">
        <v>1986</v>
      </c>
      <c r="G95" s="106">
        <v>2017</v>
      </c>
      <c r="H95" s="107">
        <f t="shared" si="3"/>
        <v>31</v>
      </c>
      <c r="I95" s="103" t="str">
        <f>IF(F95="","",VLOOKUP(F95,[1]Лист2!$A$2:$B$72,2,TRUE))</f>
        <v>20-39</v>
      </c>
      <c r="J95" s="99">
        <v>10442</v>
      </c>
    </row>
    <row r="96" spans="1:10" ht="19.5" customHeight="1" x14ac:dyDescent="0.3">
      <c r="A96" s="129"/>
      <c r="B96" s="158"/>
      <c r="C96" s="149"/>
      <c r="D96" s="159" t="s">
        <v>150</v>
      </c>
      <c r="E96" s="150"/>
      <c r="F96" s="130"/>
      <c r="G96" s="131"/>
      <c r="H96" s="132"/>
      <c r="I96" s="133"/>
      <c r="J96" s="134"/>
    </row>
    <row r="97" spans="1:10" ht="19.5" customHeight="1" x14ac:dyDescent="0.3">
      <c r="A97" s="103">
        <v>1</v>
      </c>
      <c r="B97" s="104">
        <v>70</v>
      </c>
      <c r="C97" s="113" t="s">
        <v>151</v>
      </c>
      <c r="D97" s="114" t="s">
        <v>31</v>
      </c>
      <c r="E97" s="154" t="s">
        <v>32</v>
      </c>
      <c r="F97" s="105">
        <v>1973</v>
      </c>
      <c r="G97" s="106">
        <v>2017</v>
      </c>
      <c r="H97" s="107">
        <f>G97-F97</f>
        <v>44</v>
      </c>
      <c r="I97" s="103" t="str">
        <f>IF(F97="","",VLOOKUP(F97,[1]Лист2!$A$2:$B$72,2,TRUE))</f>
        <v>40-49</v>
      </c>
      <c r="J97" s="99">
        <v>13255</v>
      </c>
    </row>
    <row r="98" spans="1:10" ht="19.5" customHeight="1" x14ac:dyDescent="0.3">
      <c r="A98" s="103">
        <v>2</v>
      </c>
      <c r="B98" s="104">
        <v>74</v>
      </c>
      <c r="C98" s="113" t="s">
        <v>152</v>
      </c>
      <c r="D98" s="114" t="s">
        <v>31</v>
      </c>
      <c r="E98" s="154" t="s">
        <v>32</v>
      </c>
      <c r="F98" s="105">
        <v>1973</v>
      </c>
      <c r="G98" s="106">
        <v>2017</v>
      </c>
      <c r="H98" s="107">
        <f>G98-F98</f>
        <v>44</v>
      </c>
      <c r="I98" s="103" t="str">
        <f>IF(F98="","",VLOOKUP(F98,[1]Лист2!$A$2:$B$72,2,TRUE))</f>
        <v>40-49</v>
      </c>
      <c r="J98" s="99">
        <v>12480</v>
      </c>
    </row>
    <row r="99" spans="1:10" ht="19.5" customHeight="1" x14ac:dyDescent="0.3">
      <c r="A99" s="103">
        <v>3</v>
      </c>
      <c r="B99" s="104">
        <v>61</v>
      </c>
      <c r="C99" s="114" t="s">
        <v>153</v>
      </c>
      <c r="D99" s="114" t="s">
        <v>11</v>
      </c>
      <c r="E99" s="154" t="s">
        <v>83</v>
      </c>
      <c r="F99" s="105">
        <v>1976</v>
      </c>
      <c r="G99" s="106">
        <v>2017</v>
      </c>
      <c r="H99" s="107">
        <f>G99-F99</f>
        <v>41</v>
      </c>
      <c r="I99" s="103" t="str">
        <f>IF(F99="","",VLOOKUP(F99,[1]Лист2!$A$2:$B$72,2,TRUE))</f>
        <v>40-49</v>
      </c>
      <c r="J99" s="99">
        <v>11855</v>
      </c>
    </row>
    <row r="100" spans="1:10" ht="19.5" customHeight="1" x14ac:dyDescent="0.3">
      <c r="A100" s="103">
        <v>4</v>
      </c>
      <c r="B100" s="104">
        <v>91</v>
      </c>
      <c r="C100" s="113" t="s">
        <v>154</v>
      </c>
      <c r="D100" s="114" t="s">
        <v>155</v>
      </c>
      <c r="E100" s="154" t="s">
        <v>156</v>
      </c>
      <c r="F100" s="105">
        <v>1976</v>
      </c>
      <c r="G100" s="106">
        <v>2017</v>
      </c>
      <c r="H100" s="107">
        <f>G100-F100</f>
        <v>41</v>
      </c>
      <c r="I100" s="103" t="str">
        <f>IF(F100="","",VLOOKUP(F100,[1]Лист2!$A$2:$B$72,2,TRUE))</f>
        <v>40-49</v>
      </c>
      <c r="J100" s="99">
        <v>11175</v>
      </c>
    </row>
    <row r="101" spans="1:10" ht="19.5" customHeight="1" x14ac:dyDescent="0.3">
      <c r="A101" s="129"/>
      <c r="B101" s="158"/>
      <c r="C101" s="149"/>
      <c r="D101" s="159" t="s">
        <v>157</v>
      </c>
      <c r="E101" s="150"/>
      <c r="F101" s="130"/>
      <c r="G101" s="131"/>
      <c r="H101" s="132"/>
      <c r="I101" s="133"/>
      <c r="J101" s="134"/>
    </row>
    <row r="102" spans="1:10" ht="19.5" customHeight="1" x14ac:dyDescent="0.3">
      <c r="A102" s="103">
        <v>1</v>
      </c>
      <c r="B102" s="104">
        <v>17</v>
      </c>
      <c r="C102" s="113" t="s">
        <v>158</v>
      </c>
      <c r="D102" s="114" t="s">
        <v>113</v>
      </c>
      <c r="E102" s="154" t="s">
        <v>83</v>
      </c>
      <c r="F102" s="105">
        <v>1966</v>
      </c>
      <c r="G102" s="106">
        <v>2017</v>
      </c>
      <c r="H102" s="107">
        <f>G102-F102</f>
        <v>51</v>
      </c>
      <c r="I102" s="103" t="s">
        <v>159</v>
      </c>
      <c r="J102" s="99">
        <v>12921</v>
      </c>
    </row>
    <row r="103" spans="1:10" ht="19.5" customHeight="1" x14ac:dyDescent="0.3">
      <c r="A103" s="103">
        <v>2</v>
      </c>
      <c r="B103" s="104">
        <v>16</v>
      </c>
      <c r="C103" s="113" t="s">
        <v>160</v>
      </c>
      <c r="D103" s="114" t="s">
        <v>11</v>
      </c>
      <c r="E103" s="154" t="s">
        <v>18</v>
      </c>
      <c r="F103" s="105">
        <v>1967</v>
      </c>
      <c r="G103" s="106">
        <v>2017</v>
      </c>
      <c r="H103" s="107">
        <f>G103-F103</f>
        <v>50</v>
      </c>
      <c r="I103" s="103" t="s">
        <v>159</v>
      </c>
      <c r="J103" s="99">
        <v>12665</v>
      </c>
    </row>
    <row r="104" spans="1:10" ht="19.5" customHeight="1" x14ac:dyDescent="0.3">
      <c r="A104" s="129"/>
      <c r="B104" s="158"/>
      <c r="C104" s="149"/>
      <c r="D104" s="159" t="s">
        <v>161</v>
      </c>
      <c r="E104" s="150"/>
      <c r="F104" s="130"/>
      <c r="G104" s="131"/>
      <c r="H104" s="132"/>
      <c r="I104" s="133"/>
      <c r="J104" s="134"/>
    </row>
    <row r="105" spans="1:10" ht="19.5" customHeight="1" x14ac:dyDescent="0.3">
      <c r="A105" s="103">
        <v>1</v>
      </c>
      <c r="B105" s="104">
        <v>38</v>
      </c>
      <c r="C105" s="113" t="s">
        <v>162</v>
      </c>
      <c r="D105" s="114" t="s">
        <v>11</v>
      </c>
      <c r="E105" s="154" t="s">
        <v>12</v>
      </c>
      <c r="F105" s="105">
        <v>2000</v>
      </c>
      <c r="G105" s="106">
        <v>2017</v>
      </c>
      <c r="H105" s="107">
        <f>G105-F105</f>
        <v>17</v>
      </c>
      <c r="I105" s="103" t="str">
        <f>IF(F105="","",VLOOKUP(F105,[1]Лист2!$A$2:$B$72,2,TRUE))</f>
        <v>до18</v>
      </c>
      <c r="J105" s="99">
        <v>13765</v>
      </c>
    </row>
    <row r="106" spans="1:10" ht="19.5" customHeight="1" x14ac:dyDescent="0.3">
      <c r="A106" s="103">
        <v>2</v>
      </c>
      <c r="B106" s="104">
        <v>90</v>
      </c>
      <c r="C106" s="113" t="s">
        <v>163</v>
      </c>
      <c r="D106" s="114" t="s">
        <v>35</v>
      </c>
      <c r="E106" s="154"/>
      <c r="F106" s="105">
        <v>2003</v>
      </c>
      <c r="G106" s="106">
        <v>2017</v>
      </c>
      <c r="H106" s="107">
        <f>G106-F106</f>
        <v>14</v>
      </c>
      <c r="I106" s="103" t="str">
        <f>IF(F106="","",VLOOKUP(F106,[1]Лист2!$A$2:$B$72,2,TRUE))</f>
        <v>до18</v>
      </c>
      <c r="J106" s="99">
        <v>12115</v>
      </c>
    </row>
    <row r="107" spans="1:10" ht="19.5" customHeight="1" x14ac:dyDescent="0.3">
      <c r="A107" s="103">
        <v>3</v>
      </c>
      <c r="B107" s="104">
        <v>93</v>
      </c>
      <c r="C107" s="113" t="s">
        <v>164</v>
      </c>
      <c r="D107" s="114" t="s">
        <v>35</v>
      </c>
      <c r="E107" s="154"/>
      <c r="F107" s="105">
        <v>2002</v>
      </c>
      <c r="G107" s="106">
        <v>2017</v>
      </c>
      <c r="H107" s="107">
        <f>G107-F107</f>
        <v>15</v>
      </c>
      <c r="I107" s="103" t="str">
        <f>IF(F107="","",VLOOKUP(F107,[1]Лист2!$A$2:$B$72,2,TRUE))</f>
        <v>до18</v>
      </c>
      <c r="J107" s="99">
        <v>10953</v>
      </c>
    </row>
    <row r="108" spans="1:10" ht="19.5" customHeight="1" x14ac:dyDescent="0.3">
      <c r="A108" s="103">
        <v>4</v>
      </c>
      <c r="B108" s="104">
        <v>68</v>
      </c>
      <c r="C108" s="113" t="s">
        <v>165</v>
      </c>
      <c r="D108" s="114" t="s">
        <v>11</v>
      </c>
      <c r="E108" s="155" t="s">
        <v>132</v>
      </c>
      <c r="F108" s="105">
        <v>2002</v>
      </c>
      <c r="G108" s="106">
        <v>2017</v>
      </c>
      <c r="H108" s="107">
        <f>G108-F108</f>
        <v>15</v>
      </c>
      <c r="I108" s="103" t="str">
        <f>IF(F108="","",VLOOKUP(F108,[1]Лист2!$A$2:$B$72,2,TRUE))</f>
        <v>до18</v>
      </c>
      <c r="J108" s="99">
        <v>10841</v>
      </c>
    </row>
  </sheetData>
  <mergeCells count="1">
    <mergeCell ref="C1:I1"/>
  </mergeCells>
  <printOptions horizontalCentered="1"/>
  <pageMargins left="0" right="0" top="1.8897637795275593" bottom="0" header="0.31496062992125984" footer="0.31496062992125984"/>
  <pageSetup paperSize="9" scale="57" orientation="portrait" horizontalDpi="300" verticalDpi="300" r:id="rId1"/>
  <headerFooter>
    <oddHeader>&amp;L&amp;"-,полужирный курсив"&amp;14
&amp;A&amp;C&amp;18ОТКРЫТЫЕ ОБЛАТСНЫЕ ЛЕГКОАТЛЕТИЧЕСКИЕ СОРЕВНОВАНИЯ в часовом беге и тесте Купера "ГРОДНЕНСКАЯ ВЕСНА"&amp;R
11 марта 2017г. ЦСК "Неман"</oddHeader>
  </headerFooter>
  <rowBreaks count="1" manualBreakCount="1">
    <brk id="4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7"/>
  <sheetViews>
    <sheetView view="pageBreakPreview" zoomScaleSheetLayoutView="100" workbookViewId="0">
      <selection activeCell="G6" sqref="G6"/>
    </sheetView>
  </sheetViews>
  <sheetFormatPr defaultRowHeight="14.4" x14ac:dyDescent="0.3"/>
  <cols>
    <col min="1" max="1" width="20" style="14" customWidth="1"/>
    <col min="2" max="2" width="27.6640625" style="15" customWidth="1"/>
    <col min="3" max="3" width="20.6640625" style="16" customWidth="1"/>
    <col min="4" max="4" width="20.6640625" style="4" hidden="1" customWidth="1"/>
    <col min="5" max="5" width="19.33203125" style="17" customWidth="1"/>
  </cols>
  <sheetData>
    <row r="1" spans="1:6" ht="18" x14ac:dyDescent="0.3">
      <c r="A1" s="162" t="s">
        <v>172</v>
      </c>
      <c r="B1" s="162"/>
      <c r="C1" s="162"/>
      <c r="D1" s="162"/>
      <c r="E1" s="162"/>
      <c r="F1" s="162"/>
    </row>
    <row r="2" spans="1:6" ht="14.25" customHeight="1" x14ac:dyDescent="0.3">
      <c r="A2" s="18"/>
      <c r="B2" s="19"/>
      <c r="C2" s="20"/>
      <c r="D2" s="8"/>
    </row>
    <row r="3" spans="1:6" ht="27.75" customHeight="1" x14ac:dyDescent="0.3">
      <c r="A3" s="21" t="s">
        <v>182</v>
      </c>
      <c r="B3" s="22" t="s">
        <v>3</v>
      </c>
      <c r="C3" s="23" t="s">
        <v>183</v>
      </c>
      <c r="D3" s="10"/>
      <c r="E3" s="24" t="s">
        <v>184</v>
      </c>
      <c r="F3" s="21" t="s">
        <v>185</v>
      </c>
    </row>
    <row r="4" spans="1:6" ht="19.5" customHeight="1" x14ac:dyDescent="0.35">
      <c r="A4" s="25"/>
      <c r="B4" s="26" t="s">
        <v>173</v>
      </c>
      <c r="C4" s="27">
        <v>17000</v>
      </c>
      <c r="D4" s="28">
        <v>2012</v>
      </c>
      <c r="E4" s="29"/>
      <c r="F4" s="30"/>
    </row>
    <row r="5" spans="1:6" ht="19.5" customHeight="1" x14ac:dyDescent="0.3">
      <c r="A5" s="31" t="s">
        <v>18</v>
      </c>
      <c r="B5" s="32" t="s">
        <v>20</v>
      </c>
      <c r="C5" s="33">
        <v>16115</v>
      </c>
      <c r="D5" s="34">
        <v>2012</v>
      </c>
      <c r="E5" s="35">
        <f>SUM(C4:C6)</f>
        <v>45780</v>
      </c>
      <c r="F5" s="36">
        <v>2</v>
      </c>
    </row>
    <row r="6" spans="1:6" ht="19.5" customHeight="1" x14ac:dyDescent="0.35">
      <c r="A6" s="37"/>
      <c r="B6" s="38" t="s">
        <v>174</v>
      </c>
      <c r="C6" s="39">
        <v>12665</v>
      </c>
      <c r="D6" s="40">
        <v>2012</v>
      </c>
      <c r="E6" s="41"/>
      <c r="F6" s="42"/>
    </row>
    <row r="7" spans="1:6" ht="19.5" customHeight="1" x14ac:dyDescent="0.35">
      <c r="A7" s="25"/>
      <c r="B7" s="26" t="s">
        <v>175</v>
      </c>
      <c r="C7" s="27">
        <v>16945</v>
      </c>
      <c r="D7" s="28">
        <v>2012</v>
      </c>
      <c r="E7" s="29"/>
      <c r="F7" s="30"/>
    </row>
    <row r="8" spans="1:6" ht="19.5" customHeight="1" x14ac:dyDescent="0.3">
      <c r="A8" s="59" t="s">
        <v>15</v>
      </c>
      <c r="B8" s="32" t="s">
        <v>16</v>
      </c>
      <c r="C8" s="33">
        <v>16565</v>
      </c>
      <c r="D8" s="34">
        <v>2012</v>
      </c>
      <c r="E8" s="35">
        <f>SUM(C7,C8,C9)</f>
        <v>45730</v>
      </c>
      <c r="F8" s="36">
        <v>3</v>
      </c>
    </row>
    <row r="9" spans="1:6" ht="19.5" customHeight="1" x14ac:dyDescent="0.35">
      <c r="A9" s="37"/>
      <c r="B9" s="38" t="s">
        <v>143</v>
      </c>
      <c r="C9" s="39">
        <v>12220</v>
      </c>
      <c r="D9" s="40">
        <v>2012</v>
      </c>
      <c r="E9" s="41"/>
      <c r="F9" s="42"/>
    </row>
    <row r="10" spans="1:6" ht="19.5" customHeight="1" x14ac:dyDescent="0.35">
      <c r="A10" s="43"/>
      <c r="B10" s="32" t="s">
        <v>176</v>
      </c>
      <c r="C10" s="33">
        <v>15410</v>
      </c>
      <c r="D10" s="34">
        <v>2012</v>
      </c>
      <c r="E10" s="44"/>
      <c r="F10" s="36"/>
    </row>
    <row r="11" spans="1:6" ht="19.5" customHeight="1" x14ac:dyDescent="0.35">
      <c r="A11" s="43" t="s">
        <v>38</v>
      </c>
      <c r="B11" s="32" t="s">
        <v>177</v>
      </c>
      <c r="C11" s="33">
        <v>12915</v>
      </c>
      <c r="D11" s="34">
        <v>2012</v>
      </c>
      <c r="E11" s="44">
        <f>SUM(C10,C11,C12)</f>
        <v>41111</v>
      </c>
      <c r="F11" s="36">
        <v>7</v>
      </c>
    </row>
    <row r="12" spans="1:6" ht="19.5" customHeight="1" x14ac:dyDescent="0.35">
      <c r="A12" s="43"/>
      <c r="B12" s="32" t="s">
        <v>141</v>
      </c>
      <c r="C12" s="33">
        <v>12786</v>
      </c>
      <c r="D12" s="34">
        <v>2012</v>
      </c>
      <c r="E12" s="44"/>
      <c r="F12" s="36"/>
    </row>
    <row r="13" spans="1:6" ht="19.5" customHeight="1" x14ac:dyDescent="0.35">
      <c r="A13" s="25"/>
      <c r="B13" s="26" t="s">
        <v>178</v>
      </c>
      <c r="C13" s="45">
        <v>16875</v>
      </c>
      <c r="D13" s="28"/>
      <c r="E13" s="29"/>
      <c r="F13" s="30"/>
    </row>
    <row r="14" spans="1:6" ht="19.5" customHeight="1" x14ac:dyDescent="0.3">
      <c r="A14" s="43" t="s">
        <v>12</v>
      </c>
      <c r="B14" s="32" t="s">
        <v>10</v>
      </c>
      <c r="C14" s="46">
        <v>16650</v>
      </c>
      <c r="D14" s="34"/>
      <c r="E14" s="35">
        <f>SUM(C13,C14,C15)</f>
        <v>47290</v>
      </c>
      <c r="F14" s="36">
        <v>1</v>
      </c>
    </row>
    <row r="15" spans="1:6" ht="19.5" customHeight="1" x14ac:dyDescent="0.35">
      <c r="A15" s="37"/>
      <c r="B15" s="38" t="s">
        <v>179</v>
      </c>
      <c r="C15" s="47">
        <v>13765</v>
      </c>
      <c r="D15" s="40"/>
      <c r="E15" s="41"/>
      <c r="F15" s="42"/>
    </row>
    <row r="16" spans="1:6" ht="19.5" customHeight="1" x14ac:dyDescent="0.35">
      <c r="A16" s="43"/>
      <c r="B16" s="32" t="s">
        <v>180</v>
      </c>
      <c r="C16" s="33">
        <v>15980</v>
      </c>
      <c r="D16" s="34">
        <v>2012</v>
      </c>
      <c r="E16" s="29"/>
      <c r="F16" s="30"/>
    </row>
    <row r="17" spans="1:6" ht="19.5" customHeight="1" x14ac:dyDescent="0.3">
      <c r="A17" s="43" t="s">
        <v>23</v>
      </c>
      <c r="B17" s="32" t="s">
        <v>27</v>
      </c>
      <c r="C17" s="33">
        <v>15870</v>
      </c>
      <c r="D17" s="34">
        <v>2012</v>
      </c>
      <c r="E17" s="35">
        <f>SUM(C16,C17,C18)</f>
        <v>43025</v>
      </c>
      <c r="F17" s="36">
        <v>5</v>
      </c>
    </row>
    <row r="18" spans="1:6" ht="19.5" customHeight="1" x14ac:dyDescent="0.35">
      <c r="A18" s="43"/>
      <c r="B18" s="32" t="s">
        <v>154</v>
      </c>
      <c r="C18" s="33">
        <v>11175</v>
      </c>
      <c r="D18" s="34">
        <v>2012</v>
      </c>
      <c r="E18" s="44"/>
      <c r="F18" s="36"/>
    </row>
    <row r="19" spans="1:6" s="12" customFormat="1" ht="19.5" customHeight="1" x14ac:dyDescent="0.3">
      <c r="A19" s="25"/>
      <c r="B19" s="26" t="s">
        <v>30</v>
      </c>
      <c r="C19" s="27">
        <v>15655</v>
      </c>
      <c r="D19" s="48"/>
      <c r="E19" s="49"/>
      <c r="F19" s="50"/>
    </row>
    <row r="20" spans="1:6" s="12" customFormat="1" ht="19.5" customHeight="1" x14ac:dyDescent="0.3">
      <c r="A20" s="43" t="s">
        <v>32</v>
      </c>
      <c r="B20" s="32" t="s">
        <v>33</v>
      </c>
      <c r="C20" s="33">
        <v>15455</v>
      </c>
      <c r="D20" s="51"/>
      <c r="E20" s="35">
        <f>SUM(C19:C21)</f>
        <v>44365</v>
      </c>
      <c r="F20" s="52">
        <v>4</v>
      </c>
    </row>
    <row r="21" spans="1:6" s="12" customFormat="1" ht="19.5" customHeight="1" x14ac:dyDescent="0.35">
      <c r="A21" s="37"/>
      <c r="B21" s="38" t="s">
        <v>181</v>
      </c>
      <c r="C21" s="39">
        <v>13255</v>
      </c>
      <c r="D21" s="53"/>
      <c r="E21" s="41"/>
      <c r="F21" s="54"/>
    </row>
    <row r="22" spans="1:6" s="12" customFormat="1" ht="19.5" customHeight="1" x14ac:dyDescent="0.35">
      <c r="A22" s="43"/>
      <c r="B22" s="32" t="s">
        <v>81</v>
      </c>
      <c r="C22" s="33">
        <v>15575</v>
      </c>
      <c r="D22" s="34"/>
      <c r="E22" s="44"/>
      <c r="F22" s="36"/>
    </row>
    <row r="23" spans="1:6" s="12" customFormat="1" ht="19.5" customHeight="1" x14ac:dyDescent="0.35">
      <c r="A23" s="43" t="s">
        <v>83</v>
      </c>
      <c r="B23" s="32" t="s">
        <v>112</v>
      </c>
      <c r="C23" s="33">
        <v>13770</v>
      </c>
      <c r="D23" s="34"/>
      <c r="E23" s="44">
        <f>SUM(C22,C23,C24)</f>
        <v>42266</v>
      </c>
      <c r="F23" s="36">
        <v>6</v>
      </c>
    </row>
    <row r="24" spans="1:6" s="12" customFormat="1" ht="19.5" customHeight="1" x14ac:dyDescent="0.35">
      <c r="A24" s="43"/>
      <c r="B24" s="32" t="s">
        <v>158</v>
      </c>
      <c r="C24" s="33">
        <v>12921</v>
      </c>
      <c r="D24" s="34"/>
      <c r="E24" s="44"/>
      <c r="F24" s="36"/>
    </row>
    <row r="25" spans="1:6" x14ac:dyDescent="0.3">
      <c r="A25" s="55"/>
      <c r="B25" s="56"/>
      <c r="C25" s="57"/>
      <c r="D25" s="34"/>
      <c r="E25" s="58"/>
      <c r="F25" s="12"/>
    </row>
    <row r="26" spans="1:6" x14ac:dyDescent="0.3">
      <c r="A26" s="55"/>
      <c r="B26" s="56"/>
      <c r="C26" s="57"/>
      <c r="D26" s="34"/>
      <c r="E26" s="58"/>
      <c r="F26" s="12"/>
    </row>
    <row r="27" spans="1:6" x14ac:dyDescent="0.3">
      <c r="A27" s="55"/>
      <c r="B27" s="56"/>
      <c r="C27" s="57"/>
      <c r="D27" s="34"/>
      <c r="E27" s="58"/>
      <c r="F27" s="12"/>
    </row>
  </sheetData>
  <mergeCells count="1">
    <mergeCell ref="A1:F1"/>
  </mergeCells>
  <printOptions horizontalCentered="1"/>
  <pageMargins left="0.70866141732283472" right="0.70866141732283472" top="0.31496062992125984" bottom="0.15748031496062992" header="0.9055118110236221" footer="0.31496062992125984"/>
  <pageSetup paperSize="9" scale="88" orientation="portrait" horizontalDpi="300" verticalDpi="300" r:id="rId1"/>
  <headerFooter>
    <oddHeader>&amp;L&amp;"-,полужирный курсив"&amp;14
&amp;A&amp;C&amp;"-,полужирный"&amp;16 ОТКРЫТЫЕ ОБЛАСТНЫЕ ЛЕГКОАТЛЕТИЧЕСКИЕ СОРЕВНОВАНИЯ  "ГРОДНЕНСКАЯ ВЕСНА"&amp;R&amp;14г.Гродно            11  марта 2017 г.</oddHeader>
  </headerFooter>
  <rowBreaks count="1" manualBreakCount="1">
    <brk id="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F4" sqref="F4"/>
    </sheetView>
  </sheetViews>
  <sheetFormatPr defaultRowHeight="14.4" x14ac:dyDescent="0.3"/>
  <cols>
    <col min="1" max="1" width="7.44140625" customWidth="1"/>
    <col min="3" max="3" width="25.5546875" customWidth="1"/>
    <col min="4" max="4" width="15" customWidth="1"/>
    <col min="5" max="5" width="18" customWidth="1"/>
    <col min="7" max="7" width="0.109375" customWidth="1"/>
    <col min="9" max="9" width="9.88671875" customWidth="1"/>
  </cols>
  <sheetData>
    <row r="1" spans="1:10" ht="39.6" customHeight="1" x14ac:dyDescent="0.3">
      <c r="B1" s="60"/>
      <c r="C1" s="164" t="s">
        <v>186</v>
      </c>
      <c r="D1" s="165"/>
      <c r="E1" s="165"/>
      <c r="F1" s="165"/>
      <c r="G1" s="165"/>
      <c r="H1" s="165"/>
      <c r="I1" s="165"/>
      <c r="J1" s="4"/>
    </row>
    <row r="2" spans="1:10" ht="33.6" customHeight="1" x14ac:dyDescent="0.3">
      <c r="A2" s="62" t="s">
        <v>187</v>
      </c>
      <c r="B2" s="62" t="s">
        <v>188</v>
      </c>
      <c r="C2" s="63" t="s">
        <v>189</v>
      </c>
      <c r="D2" s="62" t="s">
        <v>263</v>
      </c>
      <c r="E2" s="62" t="s">
        <v>182</v>
      </c>
      <c r="F2" s="63" t="s">
        <v>190</v>
      </c>
      <c r="G2" s="64"/>
      <c r="H2" s="64" t="s">
        <v>191</v>
      </c>
      <c r="I2" s="62" t="s">
        <v>192</v>
      </c>
      <c r="J2" s="64" t="s">
        <v>8</v>
      </c>
    </row>
    <row r="3" spans="1:10" ht="24.75" customHeight="1" x14ac:dyDescent="0.3">
      <c r="A3" s="68"/>
      <c r="B3" s="69"/>
      <c r="C3" s="70"/>
      <c r="D3" s="96" t="s">
        <v>193</v>
      </c>
      <c r="E3" s="72"/>
      <c r="F3" s="65"/>
      <c r="G3" s="66"/>
      <c r="H3" s="73"/>
      <c r="I3" s="74"/>
      <c r="J3" s="75"/>
    </row>
    <row r="4" spans="1:10" ht="20.25" customHeight="1" x14ac:dyDescent="0.3">
      <c r="A4" s="76">
        <v>1</v>
      </c>
      <c r="B4" s="76">
        <v>250</v>
      </c>
      <c r="C4" s="90" t="s">
        <v>194</v>
      </c>
      <c r="D4" s="91" t="s">
        <v>11</v>
      </c>
      <c r="E4" s="94" t="s">
        <v>195</v>
      </c>
      <c r="F4" s="76">
        <v>2000</v>
      </c>
      <c r="G4" s="79">
        <v>2017</v>
      </c>
      <c r="H4" s="80">
        <f t="shared" ref="H4:H10" si="0">G4-F4</f>
        <v>17</v>
      </c>
      <c r="I4" s="81" t="str">
        <f>IF(F4="","",VLOOKUP(F4,[2]Лист2!$G$2:$H$70,2,TRUE))</f>
        <v>16-17</v>
      </c>
      <c r="J4" s="79">
        <v>3653</v>
      </c>
    </row>
    <row r="5" spans="1:10" ht="20.100000000000001" customHeight="1" x14ac:dyDescent="0.3">
      <c r="A5" s="76">
        <v>2</v>
      </c>
      <c r="B5" s="76">
        <v>208</v>
      </c>
      <c r="C5" s="91" t="s">
        <v>196</v>
      </c>
      <c r="D5" s="91" t="s">
        <v>11</v>
      </c>
      <c r="E5" s="94" t="s">
        <v>197</v>
      </c>
      <c r="F5" s="76">
        <v>2001</v>
      </c>
      <c r="G5" s="79">
        <v>2017</v>
      </c>
      <c r="H5" s="80">
        <f t="shared" si="0"/>
        <v>16</v>
      </c>
      <c r="I5" s="81" t="str">
        <f>IF(F5="","",VLOOKUP(F5,[2]Лист2!$G$2:$H$70,2,TRUE))</f>
        <v>16-17</v>
      </c>
      <c r="J5" s="79">
        <v>3040</v>
      </c>
    </row>
    <row r="6" spans="1:10" ht="20.100000000000001" customHeight="1" x14ac:dyDescent="0.3">
      <c r="A6" s="76">
        <v>3</v>
      </c>
      <c r="B6" s="76">
        <v>214</v>
      </c>
      <c r="C6" s="90" t="s">
        <v>198</v>
      </c>
      <c r="D6" s="91" t="s">
        <v>11</v>
      </c>
      <c r="E6" s="94" t="s">
        <v>197</v>
      </c>
      <c r="F6" s="76">
        <v>2000</v>
      </c>
      <c r="G6" s="79">
        <v>2017</v>
      </c>
      <c r="H6" s="80">
        <f t="shared" si="0"/>
        <v>17</v>
      </c>
      <c r="I6" s="81" t="str">
        <f>IF(F6="","",VLOOKUP(F6,[2]Лист2!$G$2:$H$70,2,TRUE))</f>
        <v>16-17</v>
      </c>
      <c r="J6" s="79">
        <v>2977</v>
      </c>
    </row>
    <row r="7" spans="1:10" ht="20.100000000000001" customHeight="1" x14ac:dyDescent="0.3">
      <c r="A7" s="76">
        <v>4</v>
      </c>
      <c r="B7" s="76">
        <v>210</v>
      </c>
      <c r="C7" s="90" t="s">
        <v>199</v>
      </c>
      <c r="D7" s="91" t="s">
        <v>11</v>
      </c>
      <c r="E7" s="94" t="s">
        <v>197</v>
      </c>
      <c r="F7" s="76">
        <v>2001</v>
      </c>
      <c r="G7" s="79">
        <v>2017</v>
      </c>
      <c r="H7" s="80">
        <f t="shared" si="0"/>
        <v>16</v>
      </c>
      <c r="I7" s="81" t="str">
        <f>IF(F7="","",VLOOKUP(F7,[2]Лист2!$G$2:$H$70,2,TRUE))</f>
        <v>16-17</v>
      </c>
      <c r="J7" s="79">
        <v>2920</v>
      </c>
    </row>
    <row r="8" spans="1:10" ht="20.100000000000001" customHeight="1" x14ac:dyDescent="0.3">
      <c r="A8" s="76">
        <v>5</v>
      </c>
      <c r="B8" s="76">
        <v>209</v>
      </c>
      <c r="C8" s="90" t="s">
        <v>200</v>
      </c>
      <c r="D8" s="91" t="s">
        <v>11</v>
      </c>
      <c r="E8" s="94" t="s">
        <v>197</v>
      </c>
      <c r="F8" s="76">
        <v>2001</v>
      </c>
      <c r="G8" s="79">
        <v>2017</v>
      </c>
      <c r="H8" s="80">
        <f t="shared" si="0"/>
        <v>16</v>
      </c>
      <c r="I8" s="81" t="str">
        <f>IF(F8="","",VLOOKUP(F8,[2]Лист2!$G$2:$H$70,2,TRUE))</f>
        <v>16-17</v>
      </c>
      <c r="J8" s="79">
        <v>2620</v>
      </c>
    </row>
    <row r="9" spans="1:10" ht="20.100000000000001" customHeight="1" x14ac:dyDescent="0.3">
      <c r="A9" s="76">
        <v>6</v>
      </c>
      <c r="B9" s="76">
        <v>215</v>
      </c>
      <c r="C9" s="90" t="s">
        <v>201</v>
      </c>
      <c r="D9" s="91" t="s">
        <v>11</v>
      </c>
      <c r="E9" s="94" t="s">
        <v>197</v>
      </c>
      <c r="F9" s="76">
        <v>2001</v>
      </c>
      <c r="G9" s="79">
        <v>2017</v>
      </c>
      <c r="H9" s="80">
        <f t="shared" si="0"/>
        <v>16</v>
      </c>
      <c r="I9" s="81" t="str">
        <f>IF(F9="","",VLOOKUP(F9,[2]Лист2!$G$2:$H$70,2,TRUE))</f>
        <v>16-17</v>
      </c>
      <c r="J9" s="79">
        <v>2620</v>
      </c>
    </row>
    <row r="10" spans="1:10" ht="20.100000000000001" customHeight="1" x14ac:dyDescent="0.3">
      <c r="A10" s="76">
        <v>7</v>
      </c>
      <c r="B10" s="76">
        <v>216</v>
      </c>
      <c r="C10" s="90" t="s">
        <v>202</v>
      </c>
      <c r="D10" s="91" t="s">
        <v>11</v>
      </c>
      <c r="E10" s="94" t="s">
        <v>197</v>
      </c>
      <c r="F10" s="76">
        <v>2000</v>
      </c>
      <c r="G10" s="79">
        <v>2017</v>
      </c>
      <c r="H10" s="80">
        <f t="shared" si="0"/>
        <v>17</v>
      </c>
      <c r="I10" s="81" t="str">
        <f>IF(F10="","",VLOOKUP(F10,[2]Лист2!$G$2:$H$70,2,TRUE))</f>
        <v>16-17</v>
      </c>
      <c r="J10" s="79">
        <v>2620</v>
      </c>
    </row>
    <row r="11" spans="1:10" ht="20.100000000000001" customHeight="1" x14ac:dyDescent="0.3">
      <c r="A11" s="82"/>
      <c r="B11" s="83"/>
      <c r="C11" s="92"/>
      <c r="D11" s="93" t="s">
        <v>203</v>
      </c>
      <c r="E11" s="95"/>
      <c r="F11" s="83"/>
      <c r="G11" s="86"/>
      <c r="H11" s="87"/>
      <c r="I11" s="88"/>
      <c r="J11" s="89"/>
    </row>
    <row r="12" spans="1:10" ht="20.100000000000001" customHeight="1" x14ac:dyDescent="0.3">
      <c r="A12" s="76">
        <v>1</v>
      </c>
      <c r="B12" s="76">
        <v>228</v>
      </c>
      <c r="C12" s="90" t="s">
        <v>204</v>
      </c>
      <c r="D12" s="91" t="s">
        <v>11</v>
      </c>
      <c r="E12" s="94" t="s">
        <v>205</v>
      </c>
      <c r="F12" s="76">
        <v>1999</v>
      </c>
      <c r="G12" s="79">
        <v>2017</v>
      </c>
      <c r="H12" s="80">
        <f t="shared" ref="H12:H25" si="1">G12-F12</f>
        <v>18</v>
      </c>
      <c r="I12" s="81" t="str">
        <f>IF(F12="","",VLOOKUP(F12,[2]Лист2!$G$2:$H$70,2,TRUE))</f>
        <v>18ст</v>
      </c>
      <c r="J12" s="79">
        <v>3636</v>
      </c>
    </row>
    <row r="13" spans="1:10" ht="20.100000000000001" customHeight="1" x14ac:dyDescent="0.3">
      <c r="A13" s="76">
        <v>2</v>
      </c>
      <c r="B13" s="76">
        <v>282</v>
      </c>
      <c r="C13" s="90" t="s">
        <v>166</v>
      </c>
      <c r="D13" s="91" t="s">
        <v>11</v>
      </c>
      <c r="E13" s="94" t="s">
        <v>18</v>
      </c>
      <c r="F13" s="76">
        <v>1990</v>
      </c>
      <c r="G13" s="79">
        <v>2017</v>
      </c>
      <c r="H13" s="80">
        <f t="shared" si="1"/>
        <v>27</v>
      </c>
      <c r="I13" s="81" t="str">
        <f>IF(F13="","",VLOOKUP(F13,[2]Лист2!$G$2:$H$70,2,TRUE))</f>
        <v>18ст</v>
      </c>
      <c r="J13" s="79">
        <v>3625</v>
      </c>
    </row>
    <row r="14" spans="1:10" ht="20.100000000000001" customHeight="1" x14ac:dyDescent="0.3">
      <c r="A14" s="76">
        <v>3</v>
      </c>
      <c r="B14" s="76">
        <v>224</v>
      </c>
      <c r="C14" s="90" t="s">
        <v>207</v>
      </c>
      <c r="D14" s="91" t="s">
        <v>11</v>
      </c>
      <c r="E14" s="94" t="s">
        <v>205</v>
      </c>
      <c r="F14" s="76">
        <v>1999</v>
      </c>
      <c r="G14" s="79">
        <v>2017</v>
      </c>
      <c r="H14" s="80">
        <f t="shared" si="1"/>
        <v>18</v>
      </c>
      <c r="I14" s="81" t="str">
        <f>IF(F14="","",VLOOKUP(F14,[2]Лист2!$G$2:$H$70,2,TRUE))</f>
        <v>18ст</v>
      </c>
      <c r="J14" s="79">
        <v>3596</v>
      </c>
    </row>
    <row r="15" spans="1:10" ht="20.100000000000001" customHeight="1" x14ac:dyDescent="0.3">
      <c r="A15" s="76">
        <v>4</v>
      </c>
      <c r="B15" s="76">
        <v>227</v>
      </c>
      <c r="C15" s="90" t="s">
        <v>208</v>
      </c>
      <c r="D15" s="91" t="s">
        <v>25</v>
      </c>
      <c r="E15" s="94" t="s">
        <v>209</v>
      </c>
      <c r="F15" s="76">
        <v>1990</v>
      </c>
      <c r="G15" s="79">
        <v>2017</v>
      </c>
      <c r="H15" s="80" t="s">
        <v>264</v>
      </c>
      <c r="I15" s="81" t="str">
        <f>IF(F15="","",VLOOKUP(F15,[2]Лист2!$G$2:$H$70,2,TRUE))</f>
        <v>18ст</v>
      </c>
      <c r="J15" s="79">
        <v>3455</v>
      </c>
    </row>
    <row r="16" spans="1:10" ht="20.100000000000001" customHeight="1" x14ac:dyDescent="0.3">
      <c r="A16" s="76">
        <v>5</v>
      </c>
      <c r="B16" s="76">
        <v>249</v>
      </c>
      <c r="C16" s="90" t="s">
        <v>210</v>
      </c>
      <c r="D16" s="91" t="s">
        <v>11</v>
      </c>
      <c r="E16" s="94"/>
      <c r="F16" s="76">
        <v>1992</v>
      </c>
      <c r="G16" s="79">
        <v>2017</v>
      </c>
      <c r="H16" s="80">
        <f t="shared" si="1"/>
        <v>25</v>
      </c>
      <c r="I16" s="81" t="str">
        <f>IF(F16="","",VLOOKUP(F16,[2]Лист2!$G$2:$H$70,2,TRUE))</f>
        <v>18ст</v>
      </c>
      <c r="J16" s="79">
        <v>3398</v>
      </c>
    </row>
    <row r="17" spans="1:10" ht="20.100000000000001" customHeight="1" x14ac:dyDescent="0.3">
      <c r="A17" s="76">
        <v>6</v>
      </c>
      <c r="B17" s="76">
        <v>233</v>
      </c>
      <c r="C17" s="90" t="s">
        <v>211</v>
      </c>
      <c r="D17" s="91" t="s">
        <v>11</v>
      </c>
      <c r="E17" s="94"/>
      <c r="F17" s="76">
        <v>1999</v>
      </c>
      <c r="G17" s="79">
        <v>2017</v>
      </c>
      <c r="H17" s="80">
        <f t="shared" si="1"/>
        <v>18</v>
      </c>
      <c r="I17" s="81" t="s">
        <v>206</v>
      </c>
      <c r="J17" s="79">
        <v>3341</v>
      </c>
    </row>
    <row r="18" spans="1:10" ht="20.100000000000001" customHeight="1" x14ac:dyDescent="0.3">
      <c r="A18" s="76">
        <v>7</v>
      </c>
      <c r="B18" s="76">
        <v>279</v>
      </c>
      <c r="C18" s="90" t="s">
        <v>212</v>
      </c>
      <c r="D18" s="91" t="s">
        <v>11</v>
      </c>
      <c r="E18" s="94" t="s">
        <v>213</v>
      </c>
      <c r="F18" s="76">
        <v>1999</v>
      </c>
      <c r="G18" s="79">
        <v>2017</v>
      </c>
      <c r="H18" s="80">
        <f t="shared" si="1"/>
        <v>18</v>
      </c>
      <c r="I18" s="81" t="str">
        <f>IF(F18="","",VLOOKUP(F18,[2]Лист2!$G$2:$H$70,2,TRUE))</f>
        <v>18ст</v>
      </c>
      <c r="J18" s="79">
        <v>3300</v>
      </c>
    </row>
    <row r="19" spans="1:10" ht="20.100000000000001" customHeight="1" x14ac:dyDescent="0.3">
      <c r="A19" s="76">
        <v>8</v>
      </c>
      <c r="B19" s="76">
        <v>231</v>
      </c>
      <c r="C19" s="90" t="s">
        <v>214</v>
      </c>
      <c r="D19" s="91" t="s">
        <v>47</v>
      </c>
      <c r="E19" s="94"/>
      <c r="F19" s="76">
        <v>1987</v>
      </c>
      <c r="G19" s="79">
        <v>2017</v>
      </c>
      <c r="H19" s="80">
        <f t="shared" si="1"/>
        <v>30</v>
      </c>
      <c r="I19" s="81" t="str">
        <f>IF(F19="","",VLOOKUP(F19,[2]Лист2!$G$2:$H$70,2,TRUE))</f>
        <v>18ст</v>
      </c>
      <c r="J19" s="79">
        <v>3195</v>
      </c>
    </row>
    <row r="20" spans="1:10" ht="20.100000000000001" customHeight="1" x14ac:dyDescent="0.3">
      <c r="A20" s="76">
        <v>9</v>
      </c>
      <c r="B20" s="76">
        <v>256</v>
      </c>
      <c r="C20" s="90" t="s">
        <v>215</v>
      </c>
      <c r="D20" s="91" t="s">
        <v>11</v>
      </c>
      <c r="E20" s="94" t="s">
        <v>216</v>
      </c>
      <c r="F20" s="76">
        <v>1980</v>
      </c>
      <c r="G20" s="79">
        <v>2017</v>
      </c>
      <c r="H20" s="80">
        <f t="shared" si="1"/>
        <v>37</v>
      </c>
      <c r="I20" s="81" t="str">
        <f>IF(F20="","",VLOOKUP(F20,[2]Лист2!$G$2:$H$70,2,TRUE))</f>
        <v>18ст</v>
      </c>
      <c r="J20" s="79">
        <v>3165</v>
      </c>
    </row>
    <row r="21" spans="1:10" ht="20.100000000000001" customHeight="1" x14ac:dyDescent="0.3">
      <c r="A21" s="76">
        <v>10</v>
      </c>
      <c r="B21" s="76">
        <v>296</v>
      </c>
      <c r="C21" s="90" t="s">
        <v>217</v>
      </c>
      <c r="D21" s="91" t="s">
        <v>218</v>
      </c>
      <c r="E21" s="94" t="s">
        <v>219</v>
      </c>
      <c r="F21" s="76">
        <v>1980</v>
      </c>
      <c r="G21" s="79">
        <v>2017</v>
      </c>
      <c r="H21" s="80">
        <f t="shared" si="1"/>
        <v>37</v>
      </c>
      <c r="I21" s="81" t="str">
        <f>IF(F21="","",VLOOKUP(F21,[2]Лист2!$G$2:$H$70,2,TRUE))</f>
        <v>18ст</v>
      </c>
      <c r="J21" s="79">
        <v>3145</v>
      </c>
    </row>
    <row r="22" spans="1:10" ht="20.100000000000001" customHeight="1" x14ac:dyDescent="0.3">
      <c r="A22" s="76">
        <v>11</v>
      </c>
      <c r="B22" s="76">
        <v>219</v>
      </c>
      <c r="C22" s="90" t="s">
        <v>220</v>
      </c>
      <c r="D22" s="91" t="s">
        <v>11</v>
      </c>
      <c r="E22" s="94" t="s">
        <v>221</v>
      </c>
      <c r="F22" s="76">
        <v>1994</v>
      </c>
      <c r="G22" s="79">
        <v>2017</v>
      </c>
      <c r="H22" s="80">
        <f t="shared" si="1"/>
        <v>23</v>
      </c>
      <c r="I22" s="81" t="str">
        <f>IF(F22="","",VLOOKUP(F22,[2]Лист2!$G$2:$H$70,2,TRUE))</f>
        <v>18ст</v>
      </c>
      <c r="J22" s="79">
        <v>2995</v>
      </c>
    </row>
    <row r="23" spans="1:10" ht="20.100000000000001" customHeight="1" x14ac:dyDescent="0.3">
      <c r="A23" s="76">
        <v>12</v>
      </c>
      <c r="B23" s="76">
        <v>255</v>
      </c>
      <c r="C23" s="90" t="s">
        <v>222</v>
      </c>
      <c r="D23" s="91" t="s">
        <v>37</v>
      </c>
      <c r="E23" s="94" t="s">
        <v>37</v>
      </c>
      <c r="F23" s="76">
        <v>1992</v>
      </c>
      <c r="G23" s="79">
        <v>2017</v>
      </c>
      <c r="H23" s="80">
        <f t="shared" si="1"/>
        <v>25</v>
      </c>
      <c r="I23" s="81" t="str">
        <f>IF(F23="","",VLOOKUP(F23,[2]Лист2!$G$2:$H$70,2,TRUE))</f>
        <v>18ст</v>
      </c>
      <c r="J23" s="79">
        <v>2990</v>
      </c>
    </row>
    <row r="24" spans="1:10" ht="20.100000000000001" customHeight="1" x14ac:dyDescent="0.3">
      <c r="A24" s="76">
        <v>13</v>
      </c>
      <c r="B24" s="76">
        <v>247</v>
      </c>
      <c r="C24" s="90" t="s">
        <v>223</v>
      </c>
      <c r="D24" s="91" t="s">
        <v>11</v>
      </c>
      <c r="E24" s="94"/>
      <c r="F24" s="76">
        <v>1978</v>
      </c>
      <c r="G24" s="79">
        <v>2017</v>
      </c>
      <c r="H24" s="80">
        <f t="shared" si="1"/>
        <v>39</v>
      </c>
      <c r="I24" s="81" t="str">
        <f>IF(F24="","",VLOOKUP(F24,[2]Лист2!$G$2:$H$70,2,TRUE))</f>
        <v>18ст</v>
      </c>
      <c r="J24" s="79">
        <v>2820</v>
      </c>
    </row>
    <row r="25" spans="1:10" ht="20.100000000000001" customHeight="1" x14ac:dyDescent="0.3">
      <c r="A25" s="76">
        <v>14</v>
      </c>
      <c r="B25" s="76">
        <v>284</v>
      </c>
      <c r="C25" s="90" t="s">
        <v>224</v>
      </c>
      <c r="D25" s="91" t="s">
        <v>11</v>
      </c>
      <c r="E25" s="94"/>
      <c r="F25" s="76">
        <v>1972</v>
      </c>
      <c r="G25" s="79">
        <v>2017</v>
      </c>
      <c r="H25" s="80">
        <f t="shared" si="1"/>
        <v>45</v>
      </c>
      <c r="I25" s="81" t="str">
        <f>IF(F25="","",VLOOKUP(F25,[2]Лист2!$G$2:$H$70,2,TRUE))</f>
        <v>18ст</v>
      </c>
      <c r="J25" s="79">
        <v>2350</v>
      </c>
    </row>
    <row r="26" spans="1:10" ht="20.100000000000001" customHeight="1" x14ac:dyDescent="0.3">
      <c r="A26" s="82"/>
      <c r="B26" s="83"/>
      <c r="C26" s="92"/>
      <c r="D26" s="93" t="s">
        <v>225</v>
      </c>
      <c r="E26" s="95"/>
      <c r="F26" s="83"/>
      <c r="G26" s="86"/>
      <c r="H26" s="87"/>
      <c r="I26" s="88"/>
      <c r="J26" s="89"/>
    </row>
    <row r="27" spans="1:10" ht="20.100000000000001" customHeight="1" x14ac:dyDescent="0.3">
      <c r="A27" s="76">
        <v>1</v>
      </c>
      <c r="B27" s="76">
        <v>238</v>
      </c>
      <c r="C27" s="90" t="s">
        <v>226</v>
      </c>
      <c r="D27" s="91" t="s">
        <v>11</v>
      </c>
      <c r="E27" s="94" t="s">
        <v>12</v>
      </c>
      <c r="F27" s="76">
        <v>2002</v>
      </c>
      <c r="G27" s="79">
        <v>2017</v>
      </c>
      <c r="H27" s="80">
        <f t="shared" ref="H27:H57" si="2">G27-F27</f>
        <v>15</v>
      </c>
      <c r="I27" s="81" t="str">
        <f>IF(F27="","",VLOOKUP(F27,[2]Лист2!$G$2:$H$70,2,TRUE))</f>
        <v>до16</v>
      </c>
      <c r="J27" s="79">
        <v>3654</v>
      </c>
    </row>
    <row r="28" spans="1:10" ht="20.100000000000001" customHeight="1" x14ac:dyDescent="0.3">
      <c r="A28" s="76">
        <v>2</v>
      </c>
      <c r="B28" s="76">
        <v>251</v>
      </c>
      <c r="C28" s="90" t="s">
        <v>227</v>
      </c>
      <c r="D28" s="91" t="s">
        <v>11</v>
      </c>
      <c r="E28" s="94" t="s">
        <v>228</v>
      </c>
      <c r="F28" s="76">
        <v>2002</v>
      </c>
      <c r="G28" s="79">
        <v>2017</v>
      </c>
      <c r="H28" s="80">
        <f t="shared" si="2"/>
        <v>15</v>
      </c>
      <c r="I28" s="81" t="str">
        <f>IF(F28="","",VLOOKUP(F28,[2]Лист2!$G$2:$H$70,2,TRUE))</f>
        <v>до16</v>
      </c>
      <c r="J28" s="79">
        <v>3497</v>
      </c>
    </row>
    <row r="29" spans="1:10" ht="20.100000000000001" customHeight="1" x14ac:dyDescent="0.3">
      <c r="A29" s="76">
        <v>3</v>
      </c>
      <c r="B29" s="76">
        <v>252</v>
      </c>
      <c r="C29" s="90" t="s">
        <v>229</v>
      </c>
      <c r="D29" s="91" t="s">
        <v>11</v>
      </c>
      <c r="E29" s="94" t="s">
        <v>228</v>
      </c>
      <c r="F29" s="76">
        <v>2002</v>
      </c>
      <c r="G29" s="79">
        <v>2017</v>
      </c>
      <c r="H29" s="80">
        <f t="shared" si="2"/>
        <v>15</v>
      </c>
      <c r="I29" s="81" t="str">
        <f>IF(F29="","",VLOOKUP(F29,[2]Лист2!$G$2:$H$70,2,TRUE))</f>
        <v>до16</v>
      </c>
      <c r="J29" s="79">
        <v>3420</v>
      </c>
    </row>
    <row r="30" spans="1:10" ht="20.100000000000001" customHeight="1" x14ac:dyDescent="0.3">
      <c r="A30" s="76">
        <v>4</v>
      </c>
      <c r="B30" s="76">
        <v>213</v>
      </c>
      <c r="C30" s="90" t="s">
        <v>230</v>
      </c>
      <c r="D30" s="91" t="s">
        <v>11</v>
      </c>
      <c r="E30" s="94" t="s">
        <v>197</v>
      </c>
      <c r="F30" s="76">
        <v>2002</v>
      </c>
      <c r="G30" s="79">
        <v>2017</v>
      </c>
      <c r="H30" s="80">
        <f t="shared" si="2"/>
        <v>15</v>
      </c>
      <c r="I30" s="81" t="str">
        <f>IF(F30="","",VLOOKUP(F30,[2]Лист2!$G$2:$H$70,2,TRUE))</f>
        <v>до16</v>
      </c>
      <c r="J30" s="79">
        <v>3105</v>
      </c>
    </row>
    <row r="31" spans="1:10" ht="20.100000000000001" customHeight="1" x14ac:dyDescent="0.3">
      <c r="A31" s="76">
        <v>5</v>
      </c>
      <c r="B31" s="76">
        <v>221</v>
      </c>
      <c r="C31" s="90" t="s">
        <v>231</v>
      </c>
      <c r="D31" s="91" t="s">
        <v>11</v>
      </c>
      <c r="E31" s="94" t="s">
        <v>221</v>
      </c>
      <c r="F31" s="76">
        <v>2002</v>
      </c>
      <c r="G31" s="79">
        <v>2017</v>
      </c>
      <c r="H31" s="80">
        <f t="shared" si="2"/>
        <v>15</v>
      </c>
      <c r="I31" s="81" t="str">
        <f>IF(F31="","",VLOOKUP(F31,[2]Лист2!$G$2:$H$70,2,TRUE))</f>
        <v>до16</v>
      </c>
      <c r="J31" s="79">
        <v>3045</v>
      </c>
    </row>
    <row r="32" spans="1:10" ht="20.100000000000001" customHeight="1" x14ac:dyDescent="0.3">
      <c r="A32" s="76">
        <v>6</v>
      </c>
      <c r="B32" s="76">
        <v>242</v>
      </c>
      <c r="C32" s="90" t="s">
        <v>232</v>
      </c>
      <c r="D32" s="91" t="s">
        <v>11</v>
      </c>
      <c r="E32" s="94" t="s">
        <v>205</v>
      </c>
      <c r="F32" s="76">
        <v>2004</v>
      </c>
      <c r="G32" s="79">
        <v>2017</v>
      </c>
      <c r="H32" s="80">
        <f t="shared" si="2"/>
        <v>13</v>
      </c>
      <c r="I32" s="81" t="str">
        <f>IF(F32="","",VLOOKUP(F32,[2]Лист2!$G$2:$H$70,2,TRUE))</f>
        <v>до16</v>
      </c>
      <c r="J32" s="79">
        <v>2916</v>
      </c>
    </row>
    <row r="33" spans="1:10" ht="20.100000000000001" customHeight="1" x14ac:dyDescent="0.3">
      <c r="A33" s="76">
        <v>7</v>
      </c>
      <c r="B33" s="76">
        <v>220</v>
      </c>
      <c r="C33" s="90" t="s">
        <v>233</v>
      </c>
      <c r="D33" s="91" t="s">
        <v>11</v>
      </c>
      <c r="E33" s="94" t="s">
        <v>221</v>
      </c>
      <c r="F33" s="76">
        <v>2003</v>
      </c>
      <c r="G33" s="79">
        <v>2017</v>
      </c>
      <c r="H33" s="80">
        <f t="shared" si="2"/>
        <v>14</v>
      </c>
      <c r="I33" s="81" t="str">
        <f>IF(F33="","",VLOOKUP(F33,[2]Лист2!$G$2:$H$70,2,TRUE))</f>
        <v>до16</v>
      </c>
      <c r="J33" s="79">
        <v>2885</v>
      </c>
    </row>
    <row r="34" spans="1:10" ht="20.100000000000001" customHeight="1" x14ac:dyDescent="0.3">
      <c r="A34" s="76">
        <v>8</v>
      </c>
      <c r="B34" s="76">
        <v>261</v>
      </c>
      <c r="C34" s="90" t="s">
        <v>234</v>
      </c>
      <c r="D34" s="91" t="s">
        <v>11</v>
      </c>
      <c r="E34" s="94" t="s">
        <v>235</v>
      </c>
      <c r="F34" s="76">
        <v>2004</v>
      </c>
      <c r="G34" s="79">
        <v>2017</v>
      </c>
      <c r="H34" s="80">
        <f t="shared" si="2"/>
        <v>13</v>
      </c>
      <c r="I34" s="81" t="str">
        <f>IF(F34="","",VLOOKUP(F34,[2]Лист2!$G$2:$H$70,2,TRUE))</f>
        <v>до16</v>
      </c>
      <c r="J34" s="79">
        <v>2837</v>
      </c>
    </row>
    <row r="35" spans="1:10" ht="20.100000000000001" customHeight="1" x14ac:dyDescent="0.3">
      <c r="A35" s="76">
        <v>9</v>
      </c>
      <c r="B35" s="76">
        <v>240</v>
      </c>
      <c r="C35" s="90" t="s">
        <v>236</v>
      </c>
      <c r="D35" s="91" t="s">
        <v>11</v>
      </c>
      <c r="E35" s="94" t="s">
        <v>237</v>
      </c>
      <c r="F35" s="76">
        <v>2004</v>
      </c>
      <c r="G35" s="79">
        <v>2017</v>
      </c>
      <c r="H35" s="80">
        <f t="shared" si="2"/>
        <v>13</v>
      </c>
      <c r="I35" s="81" t="str">
        <f>IF(F35="","",VLOOKUP(F35,[2]Лист2!$G$2:$H$70,2,TRUE))</f>
        <v>до16</v>
      </c>
      <c r="J35" s="79">
        <v>2770</v>
      </c>
    </row>
    <row r="36" spans="1:10" ht="20.100000000000001" customHeight="1" x14ac:dyDescent="0.3">
      <c r="A36" s="76">
        <v>10</v>
      </c>
      <c r="B36" s="76">
        <v>241</v>
      </c>
      <c r="C36" s="90" t="s">
        <v>238</v>
      </c>
      <c r="D36" s="91" t="s">
        <v>11</v>
      </c>
      <c r="E36" s="94" t="s">
        <v>237</v>
      </c>
      <c r="F36" s="76">
        <v>2002</v>
      </c>
      <c r="G36" s="79">
        <v>2017</v>
      </c>
      <c r="H36" s="80">
        <f t="shared" si="2"/>
        <v>15</v>
      </c>
      <c r="I36" s="81" t="str">
        <f>IF(F36="","",VLOOKUP(F36,[2]Лист2!$G$2:$H$70,2,TRUE))</f>
        <v>до16</v>
      </c>
      <c r="J36" s="79">
        <v>2763</v>
      </c>
    </row>
    <row r="37" spans="1:10" ht="20.100000000000001" customHeight="1" x14ac:dyDescent="0.3">
      <c r="A37" s="76">
        <v>11</v>
      </c>
      <c r="B37" s="76">
        <v>254</v>
      </c>
      <c r="C37" s="90" t="s">
        <v>239</v>
      </c>
      <c r="D37" s="91" t="s">
        <v>11</v>
      </c>
      <c r="E37" s="94" t="s">
        <v>205</v>
      </c>
      <c r="F37" s="76">
        <v>2004</v>
      </c>
      <c r="G37" s="79">
        <v>2017</v>
      </c>
      <c r="H37" s="80">
        <f t="shared" si="2"/>
        <v>13</v>
      </c>
      <c r="I37" s="81" t="str">
        <f>IF(F37="","",VLOOKUP(F37,[2]Лист2!$G$2:$H$70,2,TRUE))</f>
        <v>до16</v>
      </c>
      <c r="J37" s="79">
        <v>2745</v>
      </c>
    </row>
    <row r="38" spans="1:10" ht="20.100000000000001" customHeight="1" x14ac:dyDescent="0.3">
      <c r="A38" s="76">
        <v>12</v>
      </c>
      <c r="B38" s="76">
        <v>248</v>
      </c>
      <c r="C38" s="90" t="s">
        <v>240</v>
      </c>
      <c r="D38" s="91" t="s">
        <v>11</v>
      </c>
      <c r="E38" s="94" t="s">
        <v>205</v>
      </c>
      <c r="F38" s="76">
        <v>2005</v>
      </c>
      <c r="G38" s="79">
        <v>2017</v>
      </c>
      <c r="H38" s="80">
        <f t="shared" si="2"/>
        <v>12</v>
      </c>
      <c r="I38" s="81" t="str">
        <f>IF(F38="","",VLOOKUP(F38,[2]Лист2!$G$2:$H$70,2,TRUE))</f>
        <v>до16</v>
      </c>
      <c r="J38" s="79">
        <v>2715</v>
      </c>
    </row>
    <row r="39" spans="1:10" ht="20.100000000000001" customHeight="1" x14ac:dyDescent="0.3">
      <c r="A39" s="76">
        <v>13</v>
      </c>
      <c r="B39" s="76">
        <v>298</v>
      </c>
      <c r="C39" s="90" t="s">
        <v>241</v>
      </c>
      <c r="D39" s="91" t="s">
        <v>11</v>
      </c>
      <c r="E39" s="94" t="s">
        <v>205</v>
      </c>
      <c r="F39" s="76">
        <v>2004</v>
      </c>
      <c r="G39" s="79">
        <v>2017</v>
      </c>
      <c r="H39" s="80">
        <f t="shared" si="2"/>
        <v>13</v>
      </c>
      <c r="I39" s="81" t="str">
        <f>IF(F39="","",VLOOKUP(F39,[2]Лист2!$G$2:$H$70,2,TRUE))</f>
        <v>до16</v>
      </c>
      <c r="J39" s="79">
        <v>2700</v>
      </c>
    </row>
    <row r="40" spans="1:10" ht="20.100000000000001" customHeight="1" x14ac:dyDescent="0.3">
      <c r="A40" s="76">
        <v>14</v>
      </c>
      <c r="B40" s="76">
        <v>253</v>
      </c>
      <c r="C40" s="90" t="s">
        <v>242</v>
      </c>
      <c r="D40" s="91" t="s">
        <v>11</v>
      </c>
      <c r="E40" s="94"/>
      <c r="F40" s="76">
        <v>2005</v>
      </c>
      <c r="G40" s="79">
        <v>2017</v>
      </c>
      <c r="H40" s="80">
        <f t="shared" si="2"/>
        <v>12</v>
      </c>
      <c r="I40" s="81" t="str">
        <f>IF(F40="","",VLOOKUP(F40,[2]Лист2!$G$2:$H$70,2,TRUE))</f>
        <v>до16</v>
      </c>
      <c r="J40" s="79">
        <v>2695</v>
      </c>
    </row>
    <row r="41" spans="1:10" ht="20.100000000000001" customHeight="1" x14ac:dyDescent="0.3">
      <c r="A41" s="76">
        <v>15</v>
      </c>
      <c r="B41" s="76">
        <v>212</v>
      </c>
      <c r="C41" s="90" t="s">
        <v>243</v>
      </c>
      <c r="D41" s="91" t="s">
        <v>11</v>
      </c>
      <c r="E41" s="94" t="s">
        <v>197</v>
      </c>
      <c r="F41" s="76">
        <v>2002</v>
      </c>
      <c r="G41" s="79">
        <v>2017</v>
      </c>
      <c r="H41" s="80">
        <f t="shared" si="2"/>
        <v>15</v>
      </c>
      <c r="I41" s="81" t="str">
        <f>IF(F41="","",VLOOKUP(F41,[2]Лист2!$G$2:$H$70,2,TRUE))</f>
        <v>до16</v>
      </c>
      <c r="J41" s="79">
        <v>2650</v>
      </c>
    </row>
    <row r="42" spans="1:10" ht="20.100000000000001" customHeight="1" x14ac:dyDescent="0.3">
      <c r="A42" s="76">
        <v>16</v>
      </c>
      <c r="B42" s="76">
        <v>202</v>
      </c>
      <c r="C42" s="90" t="s">
        <v>244</v>
      </c>
      <c r="D42" s="91" t="s">
        <v>11</v>
      </c>
      <c r="E42" s="94" t="s">
        <v>245</v>
      </c>
      <c r="F42" s="76">
        <v>2003</v>
      </c>
      <c r="G42" s="79">
        <v>2017</v>
      </c>
      <c r="H42" s="80">
        <f t="shared" si="2"/>
        <v>14</v>
      </c>
      <c r="I42" s="81" t="str">
        <f>IF(F42="","",VLOOKUP(F42,[2]Лист2!$G$2:$H$70,2,TRUE))</f>
        <v>до16</v>
      </c>
      <c r="J42" s="79">
        <v>2592</v>
      </c>
    </row>
    <row r="43" spans="1:10" ht="20.100000000000001" customHeight="1" x14ac:dyDescent="0.3">
      <c r="A43" s="76">
        <v>17</v>
      </c>
      <c r="B43" s="76">
        <v>264</v>
      </c>
      <c r="C43" s="90" t="s">
        <v>246</v>
      </c>
      <c r="D43" s="91" t="s">
        <v>11</v>
      </c>
      <c r="E43" s="94" t="s">
        <v>42</v>
      </c>
      <c r="F43" s="76">
        <v>2008</v>
      </c>
      <c r="G43" s="79">
        <v>2017</v>
      </c>
      <c r="H43" s="80">
        <f t="shared" si="2"/>
        <v>9</v>
      </c>
      <c r="I43" s="81" t="str">
        <f>IF(F43="","",VLOOKUP(F43,[2]Лист2!$G$2:$H$70,2,TRUE))</f>
        <v>до16</v>
      </c>
      <c r="J43" s="79">
        <v>2590</v>
      </c>
    </row>
    <row r="44" spans="1:10" ht="20.100000000000001" customHeight="1" x14ac:dyDescent="0.3">
      <c r="A44" s="76">
        <v>18</v>
      </c>
      <c r="B44" s="76">
        <v>201</v>
      </c>
      <c r="C44" s="91" t="s">
        <v>247</v>
      </c>
      <c r="D44" s="91" t="s">
        <v>11</v>
      </c>
      <c r="E44" s="94" t="s">
        <v>245</v>
      </c>
      <c r="F44" s="76">
        <v>2006</v>
      </c>
      <c r="G44" s="79">
        <v>2017</v>
      </c>
      <c r="H44" s="79">
        <f t="shared" si="2"/>
        <v>11</v>
      </c>
      <c r="I44" s="76" t="str">
        <f>IF(F44="","",VLOOKUP(F44,[2]Лист2!$G$2:$H$70,2,TRUE))</f>
        <v>до16</v>
      </c>
      <c r="J44" s="79">
        <v>2580</v>
      </c>
    </row>
    <row r="45" spans="1:10" ht="20.100000000000001" customHeight="1" x14ac:dyDescent="0.3">
      <c r="A45" s="76">
        <v>19</v>
      </c>
      <c r="B45" s="76">
        <v>257</v>
      </c>
      <c r="C45" s="90" t="s">
        <v>248</v>
      </c>
      <c r="D45" s="91" t="s">
        <v>11</v>
      </c>
      <c r="E45" s="94" t="s">
        <v>205</v>
      </c>
      <c r="F45" s="76">
        <v>2004</v>
      </c>
      <c r="G45" s="79">
        <v>2017</v>
      </c>
      <c r="H45" s="80">
        <f t="shared" si="2"/>
        <v>13</v>
      </c>
      <c r="I45" s="81" t="str">
        <f>IF(F45="","",VLOOKUP(F45,[2]Лист2!$G$2:$H$70,2,TRUE))</f>
        <v>до16</v>
      </c>
      <c r="J45" s="79">
        <v>2578</v>
      </c>
    </row>
    <row r="46" spans="1:10" ht="20.100000000000001" customHeight="1" x14ac:dyDescent="0.3">
      <c r="A46" s="76">
        <v>20</v>
      </c>
      <c r="B46" s="76">
        <v>276</v>
      </c>
      <c r="C46" s="90" t="s">
        <v>249</v>
      </c>
      <c r="D46" s="91" t="s">
        <v>11</v>
      </c>
      <c r="E46" s="94" t="s">
        <v>205</v>
      </c>
      <c r="F46" s="76">
        <v>2006</v>
      </c>
      <c r="G46" s="79">
        <v>2017</v>
      </c>
      <c r="H46" s="80">
        <f t="shared" si="2"/>
        <v>11</v>
      </c>
      <c r="I46" s="81" t="str">
        <f>IF(F46="","",VLOOKUP(F46,[2]Лист2!$G$2:$H$70,2,TRUE))</f>
        <v>до16</v>
      </c>
      <c r="J46" s="79">
        <v>2575</v>
      </c>
    </row>
    <row r="47" spans="1:10" ht="20.100000000000001" customHeight="1" x14ac:dyDescent="0.3">
      <c r="A47" s="76">
        <v>21</v>
      </c>
      <c r="B47" s="76">
        <v>235</v>
      </c>
      <c r="C47" s="90" t="s">
        <v>250</v>
      </c>
      <c r="D47" s="91" t="s">
        <v>11</v>
      </c>
      <c r="E47" s="94" t="s">
        <v>205</v>
      </c>
      <c r="F47" s="76">
        <v>2005</v>
      </c>
      <c r="G47" s="79">
        <v>2017</v>
      </c>
      <c r="H47" s="80">
        <f t="shared" si="2"/>
        <v>12</v>
      </c>
      <c r="I47" s="81" t="str">
        <f>IF(F47="","",VLOOKUP(F47,[2]Лист2!$G$2:$H$70,2,TRUE))</f>
        <v>до16</v>
      </c>
      <c r="J47" s="79">
        <v>2566</v>
      </c>
    </row>
    <row r="48" spans="1:10" ht="20.100000000000001" customHeight="1" x14ac:dyDescent="0.3">
      <c r="A48" s="76">
        <v>22</v>
      </c>
      <c r="B48" s="76">
        <v>281</v>
      </c>
      <c r="C48" s="90" t="s">
        <v>251</v>
      </c>
      <c r="D48" s="91" t="s">
        <v>252</v>
      </c>
      <c r="E48" s="94" t="s">
        <v>253</v>
      </c>
      <c r="F48" s="76">
        <v>2006</v>
      </c>
      <c r="G48" s="79">
        <v>2017</v>
      </c>
      <c r="H48" s="80">
        <f t="shared" si="2"/>
        <v>11</v>
      </c>
      <c r="I48" s="81" t="str">
        <f>IF(F48="","",VLOOKUP(F48,[2]Лист2!$G$2:$H$70,2,TRUE))</f>
        <v>до16</v>
      </c>
      <c r="J48" s="79">
        <v>2520</v>
      </c>
    </row>
    <row r="49" spans="1:10" ht="20.100000000000001" customHeight="1" x14ac:dyDescent="0.3">
      <c r="A49" s="76">
        <v>23</v>
      </c>
      <c r="B49" s="76">
        <v>280</v>
      </c>
      <c r="C49" s="90" t="s">
        <v>254</v>
      </c>
      <c r="D49" s="91" t="s">
        <v>11</v>
      </c>
      <c r="E49" s="94" t="s">
        <v>205</v>
      </c>
      <c r="F49" s="76">
        <v>2008</v>
      </c>
      <c r="G49" s="79">
        <v>2017</v>
      </c>
      <c r="H49" s="80">
        <f t="shared" si="2"/>
        <v>9</v>
      </c>
      <c r="I49" s="81" t="str">
        <f>IF(F49="","",VLOOKUP(F49,[2]Лист2!$G$2:$H$70,2,TRUE))</f>
        <v>до16</v>
      </c>
      <c r="J49" s="79">
        <v>2450</v>
      </c>
    </row>
    <row r="50" spans="1:10" ht="20.100000000000001" customHeight="1" x14ac:dyDescent="0.3">
      <c r="A50" s="76">
        <v>24</v>
      </c>
      <c r="B50" s="76">
        <v>269</v>
      </c>
      <c r="C50" s="90" t="s">
        <v>255</v>
      </c>
      <c r="D50" s="91" t="s">
        <v>11</v>
      </c>
      <c r="E50" s="94" t="s">
        <v>237</v>
      </c>
      <c r="F50" s="76">
        <v>2007</v>
      </c>
      <c r="G50" s="79">
        <v>2017</v>
      </c>
      <c r="H50" s="80">
        <f t="shared" si="2"/>
        <v>10</v>
      </c>
      <c r="I50" s="81" t="str">
        <f>IF(F50="","",VLOOKUP(F50,[2]Лист2!$G$2:$H$70,2,TRUE))</f>
        <v>до16</v>
      </c>
      <c r="J50" s="79">
        <v>2435</v>
      </c>
    </row>
    <row r="51" spans="1:10" ht="20.100000000000001" customHeight="1" x14ac:dyDescent="0.3">
      <c r="A51" s="76">
        <v>25</v>
      </c>
      <c r="B51" s="76">
        <v>271</v>
      </c>
      <c r="C51" s="90" t="s">
        <v>256</v>
      </c>
      <c r="D51" s="91" t="s">
        <v>11</v>
      </c>
      <c r="E51" s="94" t="s">
        <v>42</v>
      </c>
      <c r="F51" s="76">
        <v>2007</v>
      </c>
      <c r="G51" s="79">
        <v>2017</v>
      </c>
      <c r="H51" s="80">
        <f t="shared" si="2"/>
        <v>10</v>
      </c>
      <c r="I51" s="81" t="str">
        <f>IF(F51="","",VLOOKUP(F51,[2]Лист2!$G$2:$H$70,2,TRUE))</f>
        <v>до16</v>
      </c>
      <c r="J51" s="79">
        <v>2435</v>
      </c>
    </row>
    <row r="52" spans="1:10" ht="20.100000000000001" customHeight="1" x14ac:dyDescent="0.3">
      <c r="A52" s="76">
        <v>26</v>
      </c>
      <c r="B52" s="76">
        <v>268</v>
      </c>
      <c r="C52" s="90" t="s">
        <v>257</v>
      </c>
      <c r="D52" s="91" t="s">
        <v>11</v>
      </c>
      <c r="E52" s="94" t="s">
        <v>235</v>
      </c>
      <c r="F52" s="76">
        <v>2003</v>
      </c>
      <c r="G52" s="79">
        <v>2017</v>
      </c>
      <c r="H52" s="80">
        <f t="shared" si="2"/>
        <v>14</v>
      </c>
      <c r="I52" s="81" t="str">
        <f>IF(F52="","",VLOOKUP(F52,[2]Лист2!$G$2:$H$70,2,TRUE))</f>
        <v>до16</v>
      </c>
      <c r="J52" s="79">
        <v>2417</v>
      </c>
    </row>
    <row r="53" spans="1:10" ht="20.100000000000001" customHeight="1" x14ac:dyDescent="0.3">
      <c r="A53" s="76">
        <v>27</v>
      </c>
      <c r="B53" s="76">
        <v>258</v>
      </c>
      <c r="C53" s="90" t="s">
        <v>258</v>
      </c>
      <c r="D53" s="91" t="s">
        <v>11</v>
      </c>
      <c r="E53" s="94" t="s">
        <v>205</v>
      </c>
      <c r="F53" s="76">
        <v>2004</v>
      </c>
      <c r="G53" s="79">
        <v>2017</v>
      </c>
      <c r="H53" s="80">
        <f t="shared" si="2"/>
        <v>13</v>
      </c>
      <c r="I53" s="81" t="str">
        <f>IF(F53="","",VLOOKUP(F53,[2]Лист2!$G$2:$H$70,2,TRUE))</f>
        <v>до16</v>
      </c>
      <c r="J53" s="79">
        <v>2400</v>
      </c>
    </row>
    <row r="54" spans="1:10" ht="20.100000000000001" customHeight="1" x14ac:dyDescent="0.3">
      <c r="A54" s="76">
        <v>28</v>
      </c>
      <c r="B54" s="76">
        <v>243</v>
      </c>
      <c r="C54" s="90" t="s">
        <v>259</v>
      </c>
      <c r="D54" s="91" t="s">
        <v>11</v>
      </c>
      <c r="E54" s="94" t="s">
        <v>205</v>
      </c>
      <c r="F54" s="76">
        <v>2003</v>
      </c>
      <c r="G54" s="79">
        <v>2017</v>
      </c>
      <c r="H54" s="80">
        <f t="shared" si="2"/>
        <v>14</v>
      </c>
      <c r="I54" s="81" t="str">
        <f>IF(F54="","",VLOOKUP(F54,[2]Лист2!$G$2:$H$70,2,TRUE))</f>
        <v>до16</v>
      </c>
      <c r="J54" s="79">
        <v>2385</v>
      </c>
    </row>
    <row r="55" spans="1:10" ht="20.100000000000001" customHeight="1" x14ac:dyDescent="0.3">
      <c r="A55" s="76">
        <v>29</v>
      </c>
      <c r="B55" s="76">
        <v>218</v>
      </c>
      <c r="C55" s="90" t="s">
        <v>260</v>
      </c>
      <c r="D55" s="91" t="s">
        <v>11</v>
      </c>
      <c r="E55" s="94" t="s">
        <v>221</v>
      </c>
      <c r="F55" s="76">
        <v>2004</v>
      </c>
      <c r="G55" s="79">
        <v>2017</v>
      </c>
      <c r="H55" s="80">
        <f t="shared" si="2"/>
        <v>13</v>
      </c>
      <c r="I55" s="81" t="str">
        <f>IF(F55="","",VLOOKUP(F55,[2]Лист2!$G$2:$H$70,2,TRUE))</f>
        <v>до16</v>
      </c>
      <c r="J55" s="79">
        <v>2263</v>
      </c>
    </row>
    <row r="56" spans="1:10" ht="20.100000000000001" customHeight="1" x14ac:dyDescent="0.3">
      <c r="A56" s="76">
        <v>30</v>
      </c>
      <c r="B56" s="76">
        <v>211</v>
      </c>
      <c r="C56" s="90" t="s">
        <v>261</v>
      </c>
      <c r="D56" s="91" t="s">
        <v>11</v>
      </c>
      <c r="E56" s="94" t="s">
        <v>197</v>
      </c>
      <c r="F56" s="76">
        <v>2002</v>
      </c>
      <c r="G56" s="79">
        <v>2017</v>
      </c>
      <c r="H56" s="80">
        <f t="shared" si="2"/>
        <v>15</v>
      </c>
      <c r="I56" s="81" t="str">
        <f>IF(F56="","",VLOOKUP(F56,[2]Лист2!$G$2:$H$70,2,TRUE))</f>
        <v>до16</v>
      </c>
      <c r="J56" s="79">
        <v>2250</v>
      </c>
    </row>
    <row r="57" spans="1:10" ht="20.100000000000001" customHeight="1" x14ac:dyDescent="0.3">
      <c r="A57" s="76">
        <v>31</v>
      </c>
      <c r="B57" s="76">
        <v>244</v>
      </c>
      <c r="C57" s="90" t="s">
        <v>262</v>
      </c>
      <c r="D57" s="91" t="s">
        <v>11</v>
      </c>
      <c r="E57" s="94" t="s">
        <v>205</v>
      </c>
      <c r="F57" s="76">
        <v>2002</v>
      </c>
      <c r="G57" s="79">
        <v>2017</v>
      </c>
      <c r="H57" s="80">
        <f t="shared" si="2"/>
        <v>15</v>
      </c>
      <c r="I57" s="81" t="str">
        <f>IF(F57="","",VLOOKUP(F57,[2]Лист2!$G$2:$H$70,2,TRUE))</f>
        <v>до16</v>
      </c>
      <c r="J57" s="79">
        <v>2168</v>
      </c>
    </row>
  </sheetData>
  <mergeCells count="1">
    <mergeCell ref="C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2" sqref="A2:J2"/>
    </sheetView>
  </sheetViews>
  <sheetFormatPr defaultRowHeight="14.4" x14ac:dyDescent="0.3"/>
  <cols>
    <col min="1" max="1" width="7.6640625" customWidth="1"/>
    <col min="3" max="3" width="24.44140625" customWidth="1"/>
    <col min="4" max="4" width="15.77734375" customWidth="1"/>
    <col min="5" max="5" width="17.44140625" customWidth="1"/>
    <col min="7" max="7" width="0.33203125" customWidth="1"/>
    <col min="9" max="9" width="10" customWidth="1"/>
  </cols>
  <sheetData>
    <row r="1" spans="1:10" ht="34.200000000000003" customHeight="1" x14ac:dyDescent="0.3">
      <c r="B1" s="60"/>
      <c r="C1" s="164" t="s">
        <v>265</v>
      </c>
      <c r="D1" s="165"/>
      <c r="E1" s="165"/>
      <c r="F1" s="165"/>
      <c r="G1" s="165"/>
      <c r="H1" s="165"/>
      <c r="I1" s="165"/>
      <c r="J1" s="4"/>
    </row>
    <row r="2" spans="1:10" ht="26.4" x14ac:dyDescent="0.3">
      <c r="A2" s="62" t="s">
        <v>187</v>
      </c>
      <c r="B2" s="62" t="s">
        <v>188</v>
      </c>
      <c r="C2" s="63" t="s">
        <v>189</v>
      </c>
      <c r="D2" s="62" t="s">
        <v>263</v>
      </c>
      <c r="E2" s="62" t="s">
        <v>182</v>
      </c>
      <c r="F2" s="63" t="s">
        <v>190</v>
      </c>
      <c r="G2" s="64"/>
      <c r="H2" s="64" t="s">
        <v>191</v>
      </c>
      <c r="I2" s="62" t="s">
        <v>192</v>
      </c>
      <c r="J2" s="64" t="s">
        <v>8</v>
      </c>
    </row>
    <row r="3" spans="1:10" ht="15.6" x14ac:dyDescent="0.3">
      <c r="A3" s="100"/>
      <c r="B3" s="69"/>
      <c r="C3" s="70"/>
      <c r="D3" s="71" t="s">
        <v>266</v>
      </c>
      <c r="E3" s="72"/>
      <c r="F3" s="65"/>
      <c r="G3" s="66"/>
      <c r="H3" s="73"/>
      <c r="I3" s="74"/>
      <c r="J3" s="75"/>
    </row>
    <row r="4" spans="1:10" ht="15.6" x14ac:dyDescent="0.3">
      <c r="A4" s="76">
        <v>1</v>
      </c>
      <c r="B4" s="76">
        <v>222</v>
      </c>
      <c r="C4" s="77" t="s">
        <v>267</v>
      </c>
      <c r="D4" s="78" t="s">
        <v>11</v>
      </c>
      <c r="E4" s="76" t="s">
        <v>205</v>
      </c>
      <c r="F4" s="76">
        <v>2000</v>
      </c>
      <c r="G4" s="79">
        <v>2017</v>
      </c>
      <c r="H4" s="80">
        <f>G4-F4</f>
        <v>17</v>
      </c>
      <c r="I4" s="81" t="str">
        <f>IF(F4="","",VLOOKUP(F4,[2]Лист2!$G$2:$H$70,2,TRUE))</f>
        <v>16-17</v>
      </c>
      <c r="J4" s="79">
        <v>3160</v>
      </c>
    </row>
    <row r="5" spans="1:10" ht="15.6" x14ac:dyDescent="0.3">
      <c r="A5" s="76">
        <v>2</v>
      </c>
      <c r="B5" s="76">
        <v>239</v>
      </c>
      <c r="C5" s="77" t="s">
        <v>268</v>
      </c>
      <c r="D5" s="78" t="s">
        <v>11</v>
      </c>
      <c r="E5" s="76" t="s">
        <v>195</v>
      </c>
      <c r="F5" s="76">
        <v>2000</v>
      </c>
      <c r="G5" s="79">
        <v>2017</v>
      </c>
      <c r="H5" s="80">
        <f>G5-F5</f>
        <v>17</v>
      </c>
      <c r="I5" s="81" t="str">
        <f>IF(F5="","",VLOOKUP(F5,[2]Лист2!$G$2:$H$70,2,TRUE))</f>
        <v>16-17</v>
      </c>
      <c r="J5" s="79">
        <v>2675</v>
      </c>
    </row>
    <row r="6" spans="1:10" ht="15.6" x14ac:dyDescent="0.3">
      <c r="A6" s="76">
        <v>3</v>
      </c>
      <c r="B6" s="76">
        <v>205</v>
      </c>
      <c r="C6" s="77" t="s">
        <v>269</v>
      </c>
      <c r="D6" s="78" t="s">
        <v>11</v>
      </c>
      <c r="E6" s="76" t="s">
        <v>197</v>
      </c>
      <c r="F6" s="76">
        <v>2001</v>
      </c>
      <c r="G6" s="79">
        <v>2017</v>
      </c>
      <c r="H6" s="80">
        <f>G6-F6</f>
        <v>16</v>
      </c>
      <c r="I6" s="81" t="str">
        <f>IF(F6="","",VLOOKUP(F6,[2]Лист2!$G$2:$H$70,2,TRUE))</f>
        <v>16-17</v>
      </c>
      <c r="J6" s="79">
        <v>2490</v>
      </c>
    </row>
    <row r="7" spans="1:10" ht="15.6" x14ac:dyDescent="0.3">
      <c r="A7" s="76">
        <v>4</v>
      </c>
      <c r="B7" s="76">
        <v>206</v>
      </c>
      <c r="C7" s="77" t="s">
        <v>270</v>
      </c>
      <c r="D7" s="78" t="s">
        <v>11</v>
      </c>
      <c r="E7" s="76" t="s">
        <v>197</v>
      </c>
      <c r="F7" s="76">
        <v>2001</v>
      </c>
      <c r="G7" s="79">
        <v>2017</v>
      </c>
      <c r="H7" s="80">
        <f>G7-F7</f>
        <v>16</v>
      </c>
      <c r="I7" s="81" t="str">
        <f>IF(F7="","",VLOOKUP(F7,[2]Лист2!$G$2:$H$70,2,TRUE))</f>
        <v>16-17</v>
      </c>
      <c r="J7" s="79">
        <v>2437</v>
      </c>
    </row>
    <row r="8" spans="1:10" ht="15.6" x14ac:dyDescent="0.3">
      <c r="A8" s="82"/>
      <c r="B8" s="83"/>
      <c r="C8" s="84"/>
      <c r="D8" s="85" t="s">
        <v>271</v>
      </c>
      <c r="E8" s="83"/>
      <c r="F8" s="83"/>
      <c r="G8" s="86"/>
      <c r="H8" s="87"/>
      <c r="I8" s="88"/>
      <c r="J8" s="89"/>
    </row>
    <row r="9" spans="1:10" ht="15.6" x14ac:dyDescent="0.3">
      <c r="A9" s="76">
        <v>1</v>
      </c>
      <c r="B9" s="76">
        <v>299</v>
      </c>
      <c r="C9" s="77" t="s">
        <v>171</v>
      </c>
      <c r="D9" s="78" t="s">
        <v>11</v>
      </c>
      <c r="E9" s="76" t="s">
        <v>18</v>
      </c>
      <c r="F9" s="76">
        <v>1983</v>
      </c>
      <c r="G9" s="79">
        <v>2017</v>
      </c>
      <c r="H9" s="80">
        <f>G9-F9</f>
        <v>34</v>
      </c>
      <c r="I9" s="81" t="str">
        <f>IF(F9="","",VLOOKUP(F9,[2]Лист2!$G$2:$H$70,2,TRUE))</f>
        <v>18ст</v>
      </c>
      <c r="J9" s="79">
        <v>3200</v>
      </c>
    </row>
    <row r="10" spans="1:10" ht="15.6" x14ac:dyDescent="0.3">
      <c r="A10" s="76">
        <v>2</v>
      </c>
      <c r="B10" s="76">
        <v>232</v>
      </c>
      <c r="C10" s="77" t="s">
        <v>272</v>
      </c>
      <c r="D10" s="78" t="s">
        <v>11</v>
      </c>
      <c r="E10" s="76" t="s">
        <v>18</v>
      </c>
      <c r="F10" s="76">
        <v>1969</v>
      </c>
      <c r="G10" s="79">
        <v>2017</v>
      </c>
      <c r="H10" s="80">
        <f>G10-F10</f>
        <v>48</v>
      </c>
      <c r="I10" s="81" t="str">
        <f>IF(F10="","",VLOOKUP(F10,[2]Лист2!$G$2:$H$70,2,TRUE))</f>
        <v>18ст</v>
      </c>
      <c r="J10" s="79">
        <v>3083</v>
      </c>
    </row>
    <row r="11" spans="1:10" ht="15.6" x14ac:dyDescent="0.3">
      <c r="A11" s="76">
        <v>3</v>
      </c>
      <c r="B11" s="76">
        <v>229</v>
      </c>
      <c r="C11" s="77" t="s">
        <v>273</v>
      </c>
      <c r="D11" s="78" t="s">
        <v>11</v>
      </c>
      <c r="E11" s="76" t="s">
        <v>205</v>
      </c>
      <c r="F11" s="76">
        <v>1999</v>
      </c>
      <c r="G11" s="79">
        <v>2017</v>
      </c>
      <c r="H11" s="80">
        <f>G11-F11</f>
        <v>18</v>
      </c>
      <c r="I11" s="81" t="str">
        <f>IF(F11="","",VLOOKUP(F11,[2]Лист2!$G$2:$H$70,2,TRUE))</f>
        <v>18ст</v>
      </c>
      <c r="J11" s="79">
        <v>2681</v>
      </c>
    </row>
    <row r="12" spans="1:10" ht="15.6" x14ac:dyDescent="0.3">
      <c r="A12" s="76">
        <v>4</v>
      </c>
      <c r="B12" s="76">
        <v>277</v>
      </c>
      <c r="C12" s="77" t="s">
        <v>274</v>
      </c>
      <c r="D12" s="78" t="s">
        <v>11</v>
      </c>
      <c r="E12" s="76" t="s">
        <v>42</v>
      </c>
      <c r="F12" s="76">
        <v>1984</v>
      </c>
      <c r="G12" s="79">
        <v>2017</v>
      </c>
      <c r="H12" s="80">
        <f>G12-F12</f>
        <v>33</v>
      </c>
      <c r="I12" s="81" t="str">
        <f>IF(F12="","",VLOOKUP(F12,[2]Лист2!$G$2:$H$70,2,TRUE))</f>
        <v>18ст</v>
      </c>
      <c r="J12" s="79">
        <v>2095</v>
      </c>
    </row>
    <row r="13" spans="1:10" ht="15.6" x14ac:dyDescent="0.3">
      <c r="A13" s="82"/>
      <c r="B13" s="83"/>
      <c r="C13" s="84"/>
      <c r="D13" s="85" t="s">
        <v>275</v>
      </c>
      <c r="E13" s="83"/>
      <c r="F13" s="83"/>
      <c r="G13" s="86"/>
      <c r="H13" s="87"/>
      <c r="I13" s="88"/>
      <c r="J13" s="89"/>
    </row>
    <row r="14" spans="1:10" ht="15.6" x14ac:dyDescent="0.3">
      <c r="A14" s="76">
        <v>1</v>
      </c>
      <c r="B14" s="76">
        <v>223</v>
      </c>
      <c r="C14" s="77" t="s">
        <v>276</v>
      </c>
      <c r="D14" s="78" t="s">
        <v>11</v>
      </c>
      <c r="E14" s="76" t="s">
        <v>205</v>
      </c>
      <c r="F14" s="76">
        <v>2003</v>
      </c>
      <c r="G14" s="79">
        <v>2017</v>
      </c>
      <c r="H14" s="80">
        <f t="shared" ref="H14:H38" si="0">G14-F14</f>
        <v>14</v>
      </c>
      <c r="I14" s="81" t="str">
        <f>IF(F14="","",VLOOKUP(F14,[2]Лист2!$G$2:$H$70,2,TRUE))</f>
        <v>до16</v>
      </c>
      <c r="J14" s="79">
        <v>2996</v>
      </c>
    </row>
    <row r="15" spans="1:10" ht="15.6" x14ac:dyDescent="0.3">
      <c r="A15" s="76">
        <v>3</v>
      </c>
      <c r="B15" s="76">
        <v>275</v>
      </c>
      <c r="C15" s="77" t="s">
        <v>277</v>
      </c>
      <c r="D15" s="78" t="s">
        <v>11</v>
      </c>
      <c r="E15" s="76" t="s">
        <v>237</v>
      </c>
      <c r="F15" s="76">
        <v>2004</v>
      </c>
      <c r="G15" s="79">
        <v>2017</v>
      </c>
      <c r="H15" s="80">
        <f t="shared" si="0"/>
        <v>13</v>
      </c>
      <c r="I15" s="81" t="str">
        <f>IF(F15="","",VLOOKUP(F15,[2]Лист2!$G$2:$H$70,2,TRUE))</f>
        <v>до16</v>
      </c>
      <c r="J15" s="79">
        <v>2840</v>
      </c>
    </row>
    <row r="16" spans="1:10" ht="15.6" x14ac:dyDescent="0.3">
      <c r="A16" s="76">
        <v>4</v>
      </c>
      <c r="B16" s="76">
        <v>207</v>
      </c>
      <c r="C16" s="77" t="s">
        <v>278</v>
      </c>
      <c r="D16" s="78" t="s">
        <v>11</v>
      </c>
      <c r="E16" s="76" t="s">
        <v>197</v>
      </c>
      <c r="F16" s="76">
        <v>2002</v>
      </c>
      <c r="G16" s="79">
        <v>2017</v>
      </c>
      <c r="H16" s="80">
        <f t="shared" si="0"/>
        <v>15</v>
      </c>
      <c r="I16" s="81" t="str">
        <f>IF(F16="","",VLOOKUP(F16,[2]Лист2!$G$2:$H$70,2,TRUE))</f>
        <v>до16</v>
      </c>
      <c r="J16" s="79">
        <v>2755</v>
      </c>
    </row>
    <row r="17" spans="1:10" ht="15.6" x14ac:dyDescent="0.3">
      <c r="A17" s="76">
        <v>5</v>
      </c>
      <c r="B17" s="76">
        <v>203</v>
      </c>
      <c r="C17" s="77" t="s">
        <v>279</v>
      </c>
      <c r="D17" s="78" t="s">
        <v>11</v>
      </c>
      <c r="E17" s="76" t="s">
        <v>245</v>
      </c>
      <c r="F17" s="76">
        <v>2008</v>
      </c>
      <c r="G17" s="79">
        <v>2017</v>
      </c>
      <c r="H17" s="80">
        <f t="shared" si="0"/>
        <v>9</v>
      </c>
      <c r="I17" s="81" t="str">
        <f>IF(F17="","",VLOOKUP(F17,[2]Лист2!$G$2:$H$70,2,TRUE))</f>
        <v>до16</v>
      </c>
      <c r="J17" s="79">
        <v>2725</v>
      </c>
    </row>
    <row r="18" spans="1:10" ht="15.6" x14ac:dyDescent="0.3">
      <c r="A18" s="76">
        <v>6</v>
      </c>
      <c r="B18" s="76">
        <v>265</v>
      </c>
      <c r="C18" s="77" t="s">
        <v>280</v>
      </c>
      <c r="D18" s="78" t="s">
        <v>11</v>
      </c>
      <c r="E18" s="76" t="s">
        <v>237</v>
      </c>
      <c r="F18" s="76">
        <v>2004</v>
      </c>
      <c r="G18" s="79">
        <v>2017</v>
      </c>
      <c r="H18" s="80">
        <f t="shared" si="0"/>
        <v>13</v>
      </c>
      <c r="I18" s="81" t="str">
        <f>IF(F18="","",VLOOKUP(F18,[2]Лист2!$G$2:$H$70,2,TRUE))</f>
        <v>до16</v>
      </c>
      <c r="J18" s="79">
        <v>2666</v>
      </c>
    </row>
    <row r="19" spans="1:10" ht="15.6" x14ac:dyDescent="0.3">
      <c r="A19" s="76">
        <v>7</v>
      </c>
      <c r="B19" s="76">
        <v>291</v>
      </c>
      <c r="C19" s="77" t="s">
        <v>281</v>
      </c>
      <c r="D19" s="78" t="s">
        <v>11</v>
      </c>
      <c r="E19" s="76" t="s">
        <v>205</v>
      </c>
      <c r="F19" s="76">
        <v>2007</v>
      </c>
      <c r="G19" s="79">
        <v>2017</v>
      </c>
      <c r="H19" s="80">
        <f t="shared" si="0"/>
        <v>10</v>
      </c>
      <c r="I19" s="81" t="str">
        <f>IF(F19="","",VLOOKUP(F19,[2]Лист2!$G$2:$H$70,2,TRUE))</f>
        <v>до16</v>
      </c>
      <c r="J19" s="79">
        <v>2600</v>
      </c>
    </row>
    <row r="20" spans="1:10" ht="15.6" x14ac:dyDescent="0.3">
      <c r="A20" s="76">
        <v>8</v>
      </c>
      <c r="B20" s="76">
        <v>236</v>
      </c>
      <c r="C20" s="77" t="s">
        <v>282</v>
      </c>
      <c r="D20" s="78" t="s">
        <v>11</v>
      </c>
      <c r="E20" s="76" t="s">
        <v>205</v>
      </c>
      <c r="F20" s="76">
        <v>2005</v>
      </c>
      <c r="G20" s="79">
        <v>2017</v>
      </c>
      <c r="H20" s="80">
        <f t="shared" si="0"/>
        <v>12</v>
      </c>
      <c r="I20" s="81" t="str">
        <f>IF(F20="","",VLOOKUP(F20,[2]Лист2!$G$2:$H$70,2,TRUE))</f>
        <v>до16</v>
      </c>
      <c r="J20" s="79">
        <v>2553</v>
      </c>
    </row>
    <row r="21" spans="1:10" ht="15.6" x14ac:dyDescent="0.3">
      <c r="A21" s="76">
        <v>9</v>
      </c>
      <c r="B21" s="76">
        <v>293</v>
      </c>
      <c r="C21" s="77" t="s">
        <v>283</v>
      </c>
      <c r="D21" s="78" t="s">
        <v>11</v>
      </c>
      <c r="E21" s="76" t="s">
        <v>284</v>
      </c>
      <c r="F21" s="76">
        <v>2003</v>
      </c>
      <c r="G21" s="79">
        <v>2017</v>
      </c>
      <c r="H21" s="80">
        <f t="shared" si="0"/>
        <v>14</v>
      </c>
      <c r="I21" s="81" t="str">
        <f>IF(F21="","",VLOOKUP(F21,[2]Лист2!$G$2:$H$70,2,TRUE))</f>
        <v>до16</v>
      </c>
      <c r="J21" s="79">
        <v>2541</v>
      </c>
    </row>
    <row r="22" spans="1:10" ht="15.6" x14ac:dyDescent="0.3">
      <c r="A22" s="76">
        <v>10</v>
      </c>
      <c r="B22" s="76">
        <v>259</v>
      </c>
      <c r="C22" s="77" t="s">
        <v>285</v>
      </c>
      <c r="D22" s="78" t="s">
        <v>11</v>
      </c>
      <c r="E22" s="76" t="s">
        <v>205</v>
      </c>
      <c r="F22" s="76">
        <v>2004</v>
      </c>
      <c r="G22" s="79">
        <v>2017</v>
      </c>
      <c r="H22" s="80">
        <f t="shared" si="0"/>
        <v>13</v>
      </c>
      <c r="I22" s="81" t="str">
        <f>IF(F22="","",VLOOKUP(F22,[2]Лист2!$G$2:$H$70,2,TRUE))</f>
        <v>до16</v>
      </c>
      <c r="J22" s="79">
        <v>2530</v>
      </c>
    </row>
    <row r="23" spans="1:10" ht="15.6" x14ac:dyDescent="0.3">
      <c r="A23" s="76">
        <v>11</v>
      </c>
      <c r="B23" s="76">
        <v>292</v>
      </c>
      <c r="C23" s="77" t="s">
        <v>286</v>
      </c>
      <c r="D23" s="78" t="s">
        <v>11</v>
      </c>
      <c r="E23" s="76" t="s">
        <v>205</v>
      </c>
      <c r="F23" s="76">
        <v>2005</v>
      </c>
      <c r="G23" s="79">
        <v>2017</v>
      </c>
      <c r="H23" s="80">
        <f t="shared" si="0"/>
        <v>12</v>
      </c>
      <c r="I23" s="81" t="str">
        <f>IF(F23="","",VLOOKUP(F23,[2]Лист2!$G$2:$H$70,2,TRUE))</f>
        <v>до16</v>
      </c>
      <c r="J23" s="79">
        <v>2500</v>
      </c>
    </row>
    <row r="24" spans="1:10" ht="15.6" x14ac:dyDescent="0.3">
      <c r="A24" s="76">
        <v>2</v>
      </c>
      <c r="B24" s="76">
        <v>283</v>
      </c>
      <c r="C24" s="77" t="s">
        <v>287</v>
      </c>
      <c r="D24" s="78" t="s">
        <v>288</v>
      </c>
      <c r="E24" s="76" t="s">
        <v>51</v>
      </c>
      <c r="F24" s="76">
        <v>2007</v>
      </c>
      <c r="G24" s="79">
        <v>2017</v>
      </c>
      <c r="H24" s="80">
        <f t="shared" si="0"/>
        <v>10</v>
      </c>
      <c r="I24" s="81" t="str">
        <f>IF(F24="","",VLOOKUP(F24,[2]Лист2!$G$2:$H$70,2,TRUE))</f>
        <v>до16</v>
      </c>
      <c r="J24" s="79">
        <v>2475</v>
      </c>
    </row>
    <row r="25" spans="1:10" ht="15.6" x14ac:dyDescent="0.3">
      <c r="A25" s="76">
        <v>12</v>
      </c>
      <c r="B25" s="76">
        <v>272</v>
      </c>
      <c r="C25" s="77" t="s">
        <v>289</v>
      </c>
      <c r="D25" s="78" t="s">
        <v>11</v>
      </c>
      <c r="E25" s="76" t="s">
        <v>42</v>
      </c>
      <c r="F25" s="76">
        <v>2007</v>
      </c>
      <c r="G25" s="79">
        <v>2017</v>
      </c>
      <c r="H25" s="80">
        <f t="shared" si="0"/>
        <v>10</v>
      </c>
      <c r="I25" s="81" t="str">
        <f>IF(F25="","",VLOOKUP(F25,[2]Лист2!$G$2:$H$70,2,TRUE))</f>
        <v>до16</v>
      </c>
      <c r="J25" s="79">
        <v>2470</v>
      </c>
    </row>
    <row r="26" spans="1:10" ht="15.6" x14ac:dyDescent="0.3">
      <c r="A26" s="76">
        <v>13</v>
      </c>
      <c r="B26" s="76">
        <v>226</v>
      </c>
      <c r="C26" s="77" t="s">
        <v>290</v>
      </c>
      <c r="D26" s="78" t="s">
        <v>11</v>
      </c>
      <c r="E26" s="76" t="s">
        <v>205</v>
      </c>
      <c r="F26" s="76">
        <v>2003</v>
      </c>
      <c r="G26" s="79">
        <v>2017</v>
      </c>
      <c r="H26" s="80">
        <f t="shared" si="0"/>
        <v>14</v>
      </c>
      <c r="I26" s="81" t="str">
        <f>IF(F26="","",VLOOKUP(F26,[2]Лист2!$G$2:$H$70,2,TRUE))</f>
        <v>до16</v>
      </c>
      <c r="J26" s="79">
        <v>2450</v>
      </c>
    </row>
    <row r="27" spans="1:10" ht="15.6" x14ac:dyDescent="0.3">
      <c r="A27" s="76">
        <v>14</v>
      </c>
      <c r="B27" s="76">
        <v>266</v>
      </c>
      <c r="C27" s="77" t="s">
        <v>291</v>
      </c>
      <c r="D27" s="78" t="s">
        <v>11</v>
      </c>
      <c r="E27" s="76" t="s">
        <v>237</v>
      </c>
      <c r="F27" s="76">
        <v>2004</v>
      </c>
      <c r="G27" s="79">
        <v>2017</v>
      </c>
      <c r="H27" s="80">
        <f t="shared" si="0"/>
        <v>13</v>
      </c>
      <c r="I27" s="81" t="str">
        <f>IF(F27="","",VLOOKUP(F27,[2]Лист2!$G$2:$H$70,2,TRUE))</f>
        <v>до16</v>
      </c>
      <c r="J27" s="79">
        <v>2445</v>
      </c>
    </row>
    <row r="28" spans="1:10" ht="15.6" x14ac:dyDescent="0.3">
      <c r="A28" s="76">
        <v>15</v>
      </c>
      <c r="B28" s="97">
        <v>267</v>
      </c>
      <c r="C28" s="98" t="s">
        <v>292</v>
      </c>
      <c r="D28" s="98" t="s">
        <v>11</v>
      </c>
      <c r="E28" s="98"/>
      <c r="F28" s="76">
        <v>2004</v>
      </c>
      <c r="G28" s="79">
        <v>2017</v>
      </c>
      <c r="H28" s="80">
        <f t="shared" si="0"/>
        <v>13</v>
      </c>
      <c r="I28" s="81" t="str">
        <f>IF(F28="","",VLOOKUP(F28,[2]Лист2!$G$2:$H$70,2,TRUE))</f>
        <v>до16</v>
      </c>
      <c r="J28" s="61">
        <v>2440</v>
      </c>
    </row>
    <row r="29" spans="1:10" ht="15.6" x14ac:dyDescent="0.3">
      <c r="A29" s="76">
        <v>16</v>
      </c>
      <c r="B29" s="76">
        <v>262</v>
      </c>
      <c r="C29" s="77" t="s">
        <v>292</v>
      </c>
      <c r="D29" s="78" t="s">
        <v>11</v>
      </c>
      <c r="E29" s="76" t="s">
        <v>237</v>
      </c>
      <c r="F29" s="99">
        <v>2004</v>
      </c>
      <c r="G29" s="79">
        <v>2017</v>
      </c>
      <c r="H29" s="80">
        <f t="shared" si="0"/>
        <v>13</v>
      </c>
      <c r="I29" s="81" t="str">
        <f>IF(F29="","",VLOOKUP(F29,[2]Лист2!$G$2:$H$70,2,TRUE))</f>
        <v>до16</v>
      </c>
      <c r="J29" s="79">
        <v>2440</v>
      </c>
    </row>
    <row r="30" spans="1:10" ht="15.6" x14ac:dyDescent="0.3">
      <c r="A30" s="76">
        <v>17</v>
      </c>
      <c r="B30" s="76">
        <v>290</v>
      </c>
      <c r="C30" s="77" t="s">
        <v>293</v>
      </c>
      <c r="D30" s="78" t="s">
        <v>11</v>
      </c>
      <c r="E30" s="76"/>
      <c r="F30" s="76">
        <v>2006</v>
      </c>
      <c r="G30" s="79">
        <v>2017</v>
      </c>
      <c r="H30" s="80">
        <f t="shared" si="0"/>
        <v>11</v>
      </c>
      <c r="I30" s="81" t="str">
        <f>IF(F30="","",VLOOKUP(F30,[2]Лист2!$G$2:$H$70,2,TRUE))</f>
        <v>до16</v>
      </c>
      <c r="J30" s="79">
        <v>2416</v>
      </c>
    </row>
    <row r="31" spans="1:10" ht="15.6" x14ac:dyDescent="0.3">
      <c r="A31" s="76">
        <v>18</v>
      </c>
      <c r="B31" s="76">
        <v>295</v>
      </c>
      <c r="C31" s="77" t="s">
        <v>294</v>
      </c>
      <c r="D31" s="78" t="s">
        <v>11</v>
      </c>
      <c r="E31" s="76" t="s">
        <v>205</v>
      </c>
      <c r="F31" s="76">
        <v>2003</v>
      </c>
      <c r="G31" s="79">
        <v>2017</v>
      </c>
      <c r="H31" s="80">
        <f t="shared" si="0"/>
        <v>14</v>
      </c>
      <c r="I31" s="81" t="str">
        <f>IF(F31="","",VLOOKUP(F31,[2]Лист2!$G$2:$H$70,2,TRUE))</f>
        <v>до16</v>
      </c>
      <c r="J31" s="79">
        <v>2393</v>
      </c>
    </row>
    <row r="32" spans="1:10" ht="15.6" x14ac:dyDescent="0.3">
      <c r="A32" s="76">
        <v>19</v>
      </c>
      <c r="B32" s="76">
        <v>288</v>
      </c>
      <c r="C32" s="77" t="s">
        <v>295</v>
      </c>
      <c r="D32" s="78" t="s">
        <v>11</v>
      </c>
      <c r="E32" s="76"/>
      <c r="F32" s="76">
        <v>2007</v>
      </c>
      <c r="G32" s="79">
        <v>2017</v>
      </c>
      <c r="H32" s="80">
        <f t="shared" si="0"/>
        <v>10</v>
      </c>
      <c r="I32" s="81" t="str">
        <f>IF(F32="","",VLOOKUP(F32,[2]Лист2!$G$2:$H$70,2,TRUE))</f>
        <v>до16</v>
      </c>
      <c r="J32" s="79">
        <v>2293</v>
      </c>
    </row>
    <row r="33" spans="1:10" ht="15.6" x14ac:dyDescent="0.3">
      <c r="A33" s="76">
        <v>20</v>
      </c>
      <c r="B33" s="76">
        <v>294</v>
      </c>
      <c r="C33" s="77" t="s">
        <v>296</v>
      </c>
      <c r="D33" s="78" t="s">
        <v>11</v>
      </c>
      <c r="E33" s="76" t="s">
        <v>205</v>
      </c>
      <c r="F33" s="76">
        <v>2003</v>
      </c>
      <c r="G33" s="79">
        <v>2017</v>
      </c>
      <c r="H33" s="80">
        <f t="shared" si="0"/>
        <v>14</v>
      </c>
      <c r="I33" s="81" t="str">
        <f>IF(F33="","",VLOOKUP(F33,[2]Лист2!$G$2:$H$70,2,TRUE))</f>
        <v>до16</v>
      </c>
      <c r="J33" s="79">
        <v>2265</v>
      </c>
    </row>
    <row r="34" spans="1:10" ht="15.6" x14ac:dyDescent="0.3">
      <c r="A34" s="76">
        <v>21</v>
      </c>
      <c r="B34" s="76">
        <v>217</v>
      </c>
      <c r="C34" s="77" t="s">
        <v>297</v>
      </c>
      <c r="D34" s="78" t="s">
        <v>11</v>
      </c>
      <c r="E34" s="76" t="s">
        <v>221</v>
      </c>
      <c r="F34" s="76">
        <v>2003</v>
      </c>
      <c r="G34" s="79">
        <v>2017</v>
      </c>
      <c r="H34" s="80">
        <f t="shared" si="0"/>
        <v>14</v>
      </c>
      <c r="I34" s="81" t="str">
        <f>IF(F34="","",VLOOKUP(F34,[2]Лист2!$G$2:$H$70,2,TRUE))</f>
        <v>до16</v>
      </c>
      <c r="J34" s="79">
        <v>2250</v>
      </c>
    </row>
    <row r="35" spans="1:10" ht="15.6" x14ac:dyDescent="0.3">
      <c r="A35" s="76">
        <v>22</v>
      </c>
      <c r="B35" s="76">
        <v>263</v>
      </c>
      <c r="C35" s="77" t="s">
        <v>298</v>
      </c>
      <c r="D35" s="78" t="s">
        <v>11</v>
      </c>
      <c r="E35" s="76" t="s">
        <v>237</v>
      </c>
      <c r="F35" s="76">
        <v>2008</v>
      </c>
      <c r="G35" s="79">
        <v>2017</v>
      </c>
      <c r="H35" s="80">
        <f t="shared" si="0"/>
        <v>9</v>
      </c>
      <c r="I35" s="81" t="str">
        <f>IF(F35="","",VLOOKUP(F35,[2]Лист2!$G$2:$H$70,2,TRUE))</f>
        <v>до16</v>
      </c>
      <c r="J35" s="79">
        <v>2240</v>
      </c>
    </row>
    <row r="36" spans="1:10" ht="15.6" x14ac:dyDescent="0.3">
      <c r="A36" s="76">
        <v>23</v>
      </c>
      <c r="B36" s="76">
        <v>234</v>
      </c>
      <c r="C36" s="77" t="s">
        <v>299</v>
      </c>
      <c r="D36" s="78" t="s">
        <v>11</v>
      </c>
      <c r="E36" s="76" t="s">
        <v>205</v>
      </c>
      <c r="F36" s="76">
        <v>2004</v>
      </c>
      <c r="G36" s="79">
        <v>2017</v>
      </c>
      <c r="H36" s="80">
        <f t="shared" si="0"/>
        <v>13</v>
      </c>
      <c r="I36" s="81" t="str">
        <f>IF(F36="","",VLOOKUP(F36,[2]Лист2!$G$2:$H$70,2,TRUE))</f>
        <v>до16</v>
      </c>
      <c r="J36" s="79">
        <v>2206</v>
      </c>
    </row>
    <row r="37" spans="1:10" ht="15.6" x14ac:dyDescent="0.3">
      <c r="A37" s="76">
        <v>24</v>
      </c>
      <c r="B37" s="76">
        <v>289</v>
      </c>
      <c r="C37" s="77" t="s">
        <v>300</v>
      </c>
      <c r="D37" s="78" t="s">
        <v>11</v>
      </c>
      <c r="E37" s="76"/>
      <c r="F37" s="76">
        <v>2004</v>
      </c>
      <c r="G37" s="79">
        <v>2017</v>
      </c>
      <c r="H37" s="80">
        <f t="shared" si="0"/>
        <v>13</v>
      </c>
      <c r="I37" s="81" t="str">
        <f>IF(F37="","",VLOOKUP(F37,[2]Лист2!$G$2:$H$70,2,TRUE))</f>
        <v>до16</v>
      </c>
      <c r="J37" s="79">
        <v>2090</v>
      </c>
    </row>
    <row r="38" spans="1:10" ht="15.6" x14ac:dyDescent="0.3">
      <c r="A38" s="76">
        <v>25</v>
      </c>
      <c r="B38" s="76">
        <v>204</v>
      </c>
      <c r="C38" s="77" t="s">
        <v>301</v>
      </c>
      <c r="D38" s="78" t="s">
        <v>11</v>
      </c>
      <c r="E38" s="76" t="s">
        <v>197</v>
      </c>
      <c r="F38" s="76">
        <v>2002</v>
      </c>
      <c r="G38" s="79">
        <v>2017</v>
      </c>
      <c r="H38" s="80">
        <f t="shared" si="0"/>
        <v>15</v>
      </c>
      <c r="I38" s="81" t="str">
        <f>IF(F38="","",VLOOKUP(F38,[2]Лист2!$G$2:$H$70,2,TRUE))</f>
        <v>до16</v>
      </c>
      <c r="J38" s="79">
        <v>2015</v>
      </c>
    </row>
  </sheetData>
  <mergeCells count="1">
    <mergeCell ref="C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4" sqref="L4"/>
    </sheetView>
  </sheetViews>
  <sheetFormatPr defaultRowHeight="14.4" x14ac:dyDescent="0.3"/>
  <cols>
    <col min="3" max="3" width="25.21875" customWidth="1"/>
    <col min="5" max="5" width="12" customWidth="1"/>
    <col min="7" max="7" width="0.44140625" customWidth="1"/>
  </cols>
  <sheetData>
    <row r="1" spans="1:10" ht="35.4" customHeight="1" x14ac:dyDescent="0.3">
      <c r="A1" s="166" t="s">
        <v>302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35.4" customHeight="1" x14ac:dyDescent="0.3">
      <c r="A2" s="62" t="s">
        <v>187</v>
      </c>
      <c r="B2" s="62" t="s">
        <v>188</v>
      </c>
      <c r="C2" s="63" t="s">
        <v>189</v>
      </c>
      <c r="D2" s="62" t="s">
        <v>263</v>
      </c>
      <c r="E2" s="62" t="s">
        <v>182</v>
      </c>
      <c r="F2" s="63" t="s">
        <v>190</v>
      </c>
      <c r="G2" s="64"/>
      <c r="H2" s="64" t="s">
        <v>191</v>
      </c>
      <c r="I2" s="62" t="s">
        <v>192</v>
      </c>
      <c r="J2" s="64" t="s">
        <v>8</v>
      </c>
    </row>
    <row r="3" spans="1:10" ht="15.6" x14ac:dyDescent="0.3">
      <c r="A3" s="76" t="s">
        <v>303</v>
      </c>
      <c r="B3" s="76">
        <v>285</v>
      </c>
      <c r="C3" s="90" t="s">
        <v>304</v>
      </c>
      <c r="D3" s="91" t="s">
        <v>11</v>
      </c>
      <c r="E3" s="91"/>
      <c r="F3" s="76">
        <v>2008</v>
      </c>
      <c r="G3" s="79">
        <v>2017</v>
      </c>
      <c r="H3" s="80">
        <f>G3-F3</f>
        <v>9</v>
      </c>
      <c r="I3" s="81" t="str">
        <f>IF(F3="","",VLOOKUP(F3,[2]Лист2!$G$2:$H$70,2,TRUE))</f>
        <v>до16</v>
      </c>
      <c r="J3" s="79">
        <v>1177</v>
      </c>
    </row>
    <row r="4" spans="1:10" ht="15.6" x14ac:dyDescent="0.3">
      <c r="A4" s="76" t="s">
        <v>303</v>
      </c>
      <c r="B4" s="76">
        <v>270</v>
      </c>
      <c r="C4" s="90" t="s">
        <v>305</v>
      </c>
      <c r="D4" s="91" t="s">
        <v>11</v>
      </c>
      <c r="E4" s="91" t="s">
        <v>235</v>
      </c>
      <c r="F4" s="76">
        <v>2008</v>
      </c>
      <c r="G4" s="79">
        <v>2017</v>
      </c>
      <c r="H4" s="80">
        <f>G4-F4</f>
        <v>9</v>
      </c>
      <c r="I4" s="81" t="str">
        <f>IF(F4="","",VLOOKUP(F4,[2]Лист2!$G$2:$H$70,2,TRUE))</f>
        <v>до16</v>
      </c>
      <c r="J4" s="79">
        <v>1345</v>
      </c>
    </row>
    <row r="5" spans="1:10" ht="15.6" x14ac:dyDescent="0.3">
      <c r="A5" s="76" t="s">
        <v>303</v>
      </c>
      <c r="B5" s="76">
        <v>286</v>
      </c>
      <c r="C5" s="90" t="s">
        <v>306</v>
      </c>
      <c r="D5" s="91" t="s">
        <v>11</v>
      </c>
      <c r="E5" s="91"/>
      <c r="F5" s="76">
        <v>2008</v>
      </c>
      <c r="G5" s="79">
        <v>2017</v>
      </c>
      <c r="H5" s="80">
        <f>G5-F5</f>
        <v>9</v>
      </c>
      <c r="I5" s="81" t="str">
        <f>IF(F5="","",VLOOKUP(F5,[2]Лист2!$G$2:$H$70,2,TRUE))</f>
        <v>до16</v>
      </c>
      <c r="J5" s="79">
        <v>1100</v>
      </c>
    </row>
    <row r="6" spans="1:10" ht="15.6" x14ac:dyDescent="0.3">
      <c r="A6" s="76" t="s">
        <v>303</v>
      </c>
      <c r="B6" s="76">
        <v>246</v>
      </c>
      <c r="C6" s="90" t="s">
        <v>307</v>
      </c>
      <c r="D6" s="91" t="s">
        <v>11</v>
      </c>
      <c r="E6" s="91"/>
      <c r="F6" s="76">
        <v>2004</v>
      </c>
      <c r="G6" s="79">
        <v>2017</v>
      </c>
      <c r="H6" s="79">
        <f>G6-F6</f>
        <v>13</v>
      </c>
      <c r="I6" s="81" t="str">
        <f>IF(F6="","",VLOOKUP(F6,[2]Лист2!$G$2:$H$70,2,TRUE))</f>
        <v>до16</v>
      </c>
      <c r="J6" s="79">
        <v>1020</v>
      </c>
    </row>
    <row r="7" spans="1:10" ht="15.6" x14ac:dyDescent="0.3">
      <c r="A7" s="82"/>
      <c r="B7" s="83"/>
      <c r="C7" s="92"/>
      <c r="D7" s="93" t="s">
        <v>308</v>
      </c>
      <c r="E7" s="101"/>
      <c r="F7" s="83"/>
      <c r="G7" s="86"/>
      <c r="H7" s="87"/>
      <c r="I7" s="88"/>
      <c r="J7" s="89"/>
    </row>
    <row r="8" spans="1:10" ht="15.6" x14ac:dyDescent="0.3">
      <c r="A8" s="76">
        <v>1</v>
      </c>
      <c r="B8" s="76">
        <v>260</v>
      </c>
      <c r="C8" s="90" t="s">
        <v>309</v>
      </c>
      <c r="D8" s="91" t="s">
        <v>11</v>
      </c>
      <c r="E8" s="91" t="s">
        <v>105</v>
      </c>
      <c r="F8" s="76">
        <v>2009</v>
      </c>
      <c r="G8" s="79">
        <v>2017</v>
      </c>
      <c r="H8" s="80">
        <f>G8-F8</f>
        <v>8</v>
      </c>
      <c r="I8" s="81" t="str">
        <f>IF(F8="","",VLOOKUP(F8,[2]Лист2!$G$2:$H$70,2,TRUE))</f>
        <v>до16</v>
      </c>
      <c r="J8" s="79">
        <v>990</v>
      </c>
    </row>
    <row r="9" spans="1:10" ht="15.6" x14ac:dyDescent="0.3">
      <c r="A9" s="76">
        <v>2</v>
      </c>
      <c r="B9" s="76">
        <v>274</v>
      </c>
      <c r="C9" s="90" t="s">
        <v>133</v>
      </c>
      <c r="D9" s="91" t="s">
        <v>31</v>
      </c>
      <c r="E9" s="91" t="s">
        <v>310</v>
      </c>
      <c r="F9" s="76">
        <v>2009</v>
      </c>
      <c r="G9" s="79">
        <v>2017</v>
      </c>
      <c r="H9" s="80">
        <f>G9-F9</f>
        <v>8</v>
      </c>
      <c r="I9" s="81" t="str">
        <f>IF(F9="","",VLOOKUP(F9,[2]Лист2!$G$2:$H$70,2,TRUE))</f>
        <v>до16</v>
      </c>
      <c r="J9" s="79">
        <v>333</v>
      </c>
    </row>
    <row r="10" spans="1:10" ht="15.6" x14ac:dyDescent="0.3">
      <c r="A10" s="82"/>
      <c r="B10" s="83"/>
      <c r="C10" s="92"/>
      <c r="D10" s="93" t="s">
        <v>311</v>
      </c>
      <c r="E10" s="101"/>
      <c r="F10" s="83"/>
      <c r="G10" s="86"/>
      <c r="H10" s="87"/>
      <c r="I10" s="88"/>
      <c r="J10" s="89"/>
    </row>
    <row r="11" spans="1:10" ht="15.6" x14ac:dyDescent="0.3">
      <c r="A11" s="76">
        <v>1</v>
      </c>
      <c r="B11" s="76">
        <v>245</v>
      </c>
      <c r="C11" s="90" t="s">
        <v>312</v>
      </c>
      <c r="D11" s="91" t="s">
        <v>11</v>
      </c>
      <c r="E11" s="91"/>
      <c r="F11" s="76">
        <v>2009</v>
      </c>
      <c r="G11" s="79">
        <v>2017</v>
      </c>
      <c r="H11" s="80">
        <f>G11-F11</f>
        <v>8</v>
      </c>
      <c r="I11" s="81" t="str">
        <f>IF(F11="","",VLOOKUP(F11,[2]Лист2!$G$2:$H$70,2,TRUE))</f>
        <v>до16</v>
      </c>
      <c r="J11" s="79">
        <v>1260</v>
      </c>
    </row>
    <row r="12" spans="1:10" ht="15.6" x14ac:dyDescent="0.3">
      <c r="A12" s="76">
        <v>2</v>
      </c>
      <c r="B12" s="76">
        <v>287</v>
      </c>
      <c r="C12" s="90" t="s">
        <v>313</v>
      </c>
      <c r="D12" s="91" t="s">
        <v>11</v>
      </c>
      <c r="E12" s="91"/>
      <c r="F12" s="76">
        <v>2009</v>
      </c>
      <c r="G12" s="79">
        <v>2017</v>
      </c>
      <c r="H12" s="80">
        <f>G12-F12</f>
        <v>8</v>
      </c>
      <c r="I12" s="81" t="str">
        <f>IF(F12="","",VLOOKUP(F12,[2]Лист2!$G$2:$H$70,2,TRUE))</f>
        <v>до16</v>
      </c>
      <c r="J12" s="79">
        <v>1200</v>
      </c>
    </row>
    <row r="13" spans="1:10" ht="15.6" x14ac:dyDescent="0.3">
      <c r="A13" s="76">
        <v>3</v>
      </c>
      <c r="B13" s="76">
        <v>237</v>
      </c>
      <c r="C13" s="90" t="s">
        <v>314</v>
      </c>
      <c r="D13" s="91" t="s">
        <v>11</v>
      </c>
      <c r="E13" s="91" t="s">
        <v>51</v>
      </c>
      <c r="F13" s="76">
        <v>2009</v>
      </c>
      <c r="G13" s="79">
        <v>2017</v>
      </c>
      <c r="H13" s="80">
        <f>G13-F13</f>
        <v>8</v>
      </c>
      <c r="I13" s="81" t="str">
        <f>IF(F13="","",VLOOKUP(F13,[2]Лист2!$G$2:$H$70,2,TRUE))</f>
        <v>до16</v>
      </c>
      <c r="J13" s="79">
        <v>1070</v>
      </c>
    </row>
    <row r="14" spans="1:10" ht="15.6" x14ac:dyDescent="0.3">
      <c r="A14" s="82"/>
      <c r="B14" s="83"/>
      <c r="C14" s="92"/>
      <c r="D14" s="93" t="s">
        <v>315</v>
      </c>
      <c r="E14" s="101"/>
      <c r="F14" s="83"/>
      <c r="G14" s="86"/>
      <c r="H14" s="87"/>
      <c r="I14" s="88"/>
      <c r="J14" s="89"/>
    </row>
    <row r="15" spans="1:10" ht="15.6" x14ac:dyDescent="0.3">
      <c r="A15" s="76">
        <v>1</v>
      </c>
      <c r="B15" s="76">
        <v>273</v>
      </c>
      <c r="C15" s="90" t="s">
        <v>316</v>
      </c>
      <c r="D15" s="91"/>
      <c r="E15" s="91"/>
      <c r="F15" s="76">
        <v>2010</v>
      </c>
      <c r="G15" s="79">
        <v>2017</v>
      </c>
      <c r="H15" s="80">
        <f>G15-F15</f>
        <v>7</v>
      </c>
      <c r="I15" s="81" t="str">
        <f>IF(F15="","",VLOOKUP(F15,[2]Лист2!$G$2:$H$70,2,TRUE))</f>
        <v>до16</v>
      </c>
      <c r="J15" s="79">
        <v>1095</v>
      </c>
    </row>
    <row r="16" spans="1:10" ht="15.6" x14ac:dyDescent="0.3">
      <c r="A16" s="76">
        <v>2</v>
      </c>
      <c r="B16" s="76">
        <v>278</v>
      </c>
      <c r="C16" s="90" t="s">
        <v>317</v>
      </c>
      <c r="D16" s="91" t="s">
        <v>31</v>
      </c>
      <c r="E16" s="91" t="s">
        <v>318</v>
      </c>
      <c r="F16" s="76">
        <v>2010</v>
      </c>
      <c r="G16" s="79">
        <v>2017</v>
      </c>
      <c r="H16" s="80">
        <f>G16-F16</f>
        <v>7</v>
      </c>
      <c r="I16" s="81" t="str">
        <f>IF(F16="","",VLOOKUP(F16,[2]Лист2!$G$2:$H$70,2,TRUE))</f>
        <v>до16</v>
      </c>
      <c r="J16" s="79">
        <v>1065</v>
      </c>
    </row>
    <row r="17" spans="1:10" ht="15.6" x14ac:dyDescent="0.3">
      <c r="A17" s="82"/>
      <c r="B17" s="83"/>
      <c r="C17" s="92"/>
      <c r="D17" s="93" t="s">
        <v>319</v>
      </c>
      <c r="E17" s="101"/>
      <c r="F17" s="83"/>
      <c r="G17" s="86"/>
      <c r="H17" s="87"/>
      <c r="I17" s="88"/>
      <c r="J17" s="89"/>
    </row>
    <row r="18" spans="1:10" ht="15.6" x14ac:dyDescent="0.3">
      <c r="A18" s="76">
        <v>1</v>
      </c>
      <c r="B18" s="76">
        <v>230</v>
      </c>
      <c r="C18" s="90" t="s">
        <v>320</v>
      </c>
      <c r="D18" s="91" t="s">
        <v>11</v>
      </c>
      <c r="E18" s="91"/>
      <c r="F18" s="76">
        <v>2011</v>
      </c>
      <c r="G18" s="79">
        <v>2017</v>
      </c>
      <c r="H18" s="80">
        <f>G18-F18</f>
        <v>6</v>
      </c>
      <c r="I18" s="81" t="str">
        <f>IF(F18="","",VLOOKUP(F18,[2]Лист2!$G$2:$H$70,2,TRUE))</f>
        <v>до16</v>
      </c>
      <c r="J18" s="79">
        <v>1082</v>
      </c>
    </row>
    <row r="19" spans="1:10" ht="15.6" x14ac:dyDescent="0.3">
      <c r="A19" s="76">
        <v>2</v>
      </c>
      <c r="B19" s="76">
        <v>297</v>
      </c>
      <c r="C19" s="90" t="s">
        <v>321</v>
      </c>
      <c r="D19" s="91" t="s">
        <v>218</v>
      </c>
      <c r="E19" s="91" t="s">
        <v>219</v>
      </c>
      <c r="F19" s="76">
        <v>2011</v>
      </c>
      <c r="G19" s="79">
        <v>2017</v>
      </c>
      <c r="H19" s="80">
        <f>G19-F19</f>
        <v>6</v>
      </c>
      <c r="I19" s="81" t="str">
        <f>IF(F19="","",VLOOKUP(F19,[2]Лист2!$G$2:$H$70,2,TRUE))</f>
        <v>до16</v>
      </c>
      <c r="J19" s="79">
        <v>1075</v>
      </c>
    </row>
    <row r="20" spans="1:10" ht="15.6" x14ac:dyDescent="0.3">
      <c r="A20" s="76">
        <v>3</v>
      </c>
      <c r="B20" s="76">
        <v>225</v>
      </c>
      <c r="C20" s="90" t="s">
        <v>322</v>
      </c>
      <c r="D20" s="91" t="s">
        <v>11</v>
      </c>
      <c r="E20" s="91"/>
      <c r="F20" s="76">
        <v>2012</v>
      </c>
      <c r="G20" s="79">
        <v>2017</v>
      </c>
      <c r="H20" s="80">
        <f>G20-F20</f>
        <v>5</v>
      </c>
      <c r="I20" s="81" t="str">
        <f>IF(F20="","",VLOOKUP(F20,[2]Лист2!$G$2:$H$70,2,TRUE))</f>
        <v>до16</v>
      </c>
      <c r="J20" s="79">
        <v>1050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часовой бег_абсолют</vt:lpstr>
      <vt:lpstr>часовой бег _возрастные_группы</vt:lpstr>
      <vt:lpstr>команда</vt:lpstr>
      <vt:lpstr>Тест Купера муж</vt:lpstr>
      <vt:lpstr>Тест Купера жен</vt:lpstr>
      <vt:lpstr>6 минут бег</vt:lpstr>
      <vt:lpstr>команда!Область_печати</vt:lpstr>
      <vt:lpstr>'часовой бег _возрастные_группы'!Область_печати</vt:lpstr>
      <vt:lpstr>'часовой бег_абсолют'!Область_печати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</dc:creator>
  <cp:lastModifiedBy>RePack by Diakov</cp:lastModifiedBy>
  <cp:lastPrinted>2017-03-11T16:09:58Z</cp:lastPrinted>
  <dcterms:created xsi:type="dcterms:W3CDTF">2017-03-11T13:05:35Z</dcterms:created>
  <dcterms:modified xsi:type="dcterms:W3CDTF">2017-03-12T11:15:15Z</dcterms:modified>
</cp:coreProperties>
</file>