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02. ПРОТОКОЛЫ\01. ЛЕГКАЯ 2017\ПРОБЕГИ\probeg.org\"/>
    </mc:Choice>
  </mc:AlternateContent>
  <bookViews>
    <workbookView xWindow="0" yWindow="0" windowWidth="19200" windowHeight="11370" activeTab="4" xr2:uid="{2107D0CF-8DE6-4668-83B6-B7492FEE8175}"/>
  </bookViews>
  <sheets>
    <sheet name="0,5" sheetId="1" r:id="rId1"/>
    <sheet name="1" sheetId="2" r:id="rId2"/>
    <sheet name="2,5" sheetId="3" r:id="rId3"/>
    <sheet name="5" sheetId="4" r:id="rId4"/>
    <sheet name="10" sheetId="5" r:id="rId5"/>
  </sheets>
  <externalReferences>
    <externalReference r:id="rId6"/>
    <externalReference r:id="rId7"/>
  </externalReferences>
  <definedNames>
    <definedName name="Jnames" localSheetId="1">OFFSET(INDIRECT(ADDRESS(MATCH("J*",'1'!Names,0)+1,1)),0,0,COUNTIF('1'!Names,"J*"),1)</definedName>
    <definedName name="Jnames" localSheetId="4">OFFSET(INDIRECT(ADDRESS(MATCH("J*",'10'!Names,0)+1,1)),0,0,COUNTIF('10'!Names,"J*"),1)</definedName>
    <definedName name="Jnames" localSheetId="2">OFFSET(INDIRECT(ADDRESS(MATCH("J*",'2,5'!Names,0)+1,1)),0,0,COUNTIF('2,5'!Names,"J*"),1)</definedName>
    <definedName name="Jnames" localSheetId="3">OFFSET(INDIRECT(ADDRESS(MATCH("J*",'5'!Names,0)+1,1)),0,0,COUNTIF('5'!Names,"J*"),1)</definedName>
    <definedName name="Jnames">OFFSET(INDIRECT(ADDRESS(MATCH("J*",Names,0)+1,1)),0,0,COUNTIF(Names,"J*"),1)</definedName>
    <definedName name="Names" localSheetId="1">OFFSET(#REF!,0,0,COUNTA(#REF!:#REF!),1)</definedName>
    <definedName name="Names" localSheetId="4">OFFSET(#REF!,0,0,COUNTA(#REF!:#REF!),1)</definedName>
    <definedName name="Names" localSheetId="2">OFFSET(#REF!,0,0,COUNTA(#REF!:#REF!),1)</definedName>
    <definedName name="Names" localSheetId="3">OFFSET(#REF!,0,0,COUNTA(#REF!:#REF!),1)</definedName>
    <definedName name="Names">OFFSET(#REF!,0,0,COUNTA(#REF!:#REF!),1)</definedName>
    <definedName name="Дист_1Ж_Пол" localSheetId="1">#REF!</definedName>
    <definedName name="Дист_1Ж_Пол" localSheetId="4">#REF!</definedName>
    <definedName name="Дист_1Ж_Пол" localSheetId="2">#REF!</definedName>
    <definedName name="Дист_1Ж_Пол" localSheetId="3">#REF!</definedName>
    <definedName name="Дист_1Ж_Пол">Дист_1Ж1418[]</definedName>
    <definedName name="Дист_4М3" localSheetId="1">[1]!Дист_4М2[#Data]</definedName>
    <definedName name="Дист_4М3" localSheetId="4">[1]!Дист_4М2[#Data]</definedName>
    <definedName name="Дист_4М3" localSheetId="2">[1]!Дист_4М2[#Data]</definedName>
    <definedName name="Дист_4М3" localSheetId="3">[1]!Дист_4М2[#Data]</definedName>
    <definedName name="Дист_4М3">[1]!Дист_4М2[#Data]</definedName>
    <definedName name="Дист_5Ж" localSheetId="1">[1]!Дист_1М[#Data]</definedName>
    <definedName name="Дист_5Ж" localSheetId="4">[1]!Дист_1М[#Data]</definedName>
    <definedName name="Дист_5Ж" localSheetId="2">[1]!Дист_1М[#Data]</definedName>
    <definedName name="Дист_5Ж" localSheetId="3">[1]!Дист_1М[#Data]</definedName>
    <definedName name="Дист_5Ж">[1]!Дист_1М[#Data]</definedName>
    <definedName name="Дист_5м" localSheetId="1">[1]!Дист_4М2[#Data]</definedName>
    <definedName name="Дист_5м" localSheetId="4">[1]!Дист_4М2[#Data]</definedName>
    <definedName name="Дист_5м" localSheetId="2">[1]!Дист_4М2[#Data]</definedName>
    <definedName name="Дист_5м" localSheetId="3">[1]!Дист_4М2[#Data]</definedName>
    <definedName name="Дист_5м">[1]!Дист_4М2[#Data]</definedName>
    <definedName name="дист2" localSheetId="1">OFFSET([1]Финиш!$H$8,MATCH([1]Финиш!$F$4,[1]!Финиш[Дист],0),0,COUNTIF([1]!Финиш[Дист],[1]Финиш!$F$4))</definedName>
    <definedName name="дист2" localSheetId="4">OFFSET([1]Финиш!$H$8,MATCH([1]Финиш!$F$4,[1]!Финиш[Дист],0),0,COUNTIF([1]!Финиш[Дист],[1]Финиш!$F$4))</definedName>
    <definedName name="дист2" localSheetId="2">OFFSET([1]Финиш!$H$8,MATCH([1]Финиш!$F$4,[1]!Финиш[Дист],0),0,COUNTIF([1]!Финиш[Дист],[1]Финиш!$F$4))</definedName>
    <definedName name="дист2" localSheetId="3">OFFSET([1]Финиш!$H$8,MATCH([1]Финиш!$F$4,[1]!Финиш[Дист],0),0,COUNTIF([1]!Финиш[Дист],[1]Финиш!$F$4))</definedName>
    <definedName name="дист2">OFFSET([1]Финиш!$H$8,MATCH([1]Финиш!$F$4,[1]!Финиш[Дист],0),0,COUNTIF([1]!Финиш[Дист],[1]Финиш!$F$4))</definedName>
    <definedName name="дист3" localSheetId="1">OFFSET([1]Финиш!$H$8,MATCH([1]Финиш!$F$5,[1]!Финиш[Дист],0),0,COUNTIF([1]!Финиш[Дист],[1]Финиш!$F$5))</definedName>
    <definedName name="дист3" localSheetId="4">OFFSET([1]Финиш!$H$8,MATCH([1]Финиш!$F$5,[1]!Финиш[Дист],0),0,COUNTIF([1]!Финиш[Дист],[1]Финиш!$F$5))</definedName>
    <definedName name="дист3" localSheetId="2">OFFSET([1]Финиш!$H$8,MATCH([1]Финиш!$F$5,[1]!Финиш[Дист],0),0,COUNTIF([1]!Финиш[Дист],[1]Финиш!$F$5))</definedName>
    <definedName name="дист3" localSheetId="3">OFFSET([1]Финиш!$H$8,MATCH([1]Финиш!$F$5,[1]!Финиш[Дист],0),0,COUNTIF([1]!Финиш[Дист],[1]Финиш!$F$5))</definedName>
    <definedName name="дист3">OFFSET([1]Финиш!$H$8,MATCH([1]Финиш!$F$5,[1]!Финиш[Дист],0),0,COUNTIF([1]!Финиш[Дист],[1]Финиш!$F$5))</definedName>
    <definedName name="дист4" localSheetId="1">OFFSET([1]Финиш!$H$8,MATCH([1]Финиш!$F$6,[1]!Финиш[Дист],0),0,COUNTIF([1]!Финиш[Дист],[1]Финиш!$F$6))</definedName>
    <definedName name="дист4" localSheetId="4">OFFSET([1]Финиш!$H$8,MATCH([1]Финиш!$F$6,[1]!Финиш[Дист],0),0,COUNTIF([1]!Финиш[Дист],[1]Финиш!$F$6))</definedName>
    <definedName name="дист4" localSheetId="2">OFFSET([1]Финиш!$H$8,MATCH([1]Финиш!$F$6,[1]!Финиш[Дист],0),0,COUNTIF([1]!Финиш[Дист],[1]Финиш!$F$6))</definedName>
    <definedName name="дист4" localSheetId="3">OFFSET([1]Финиш!$H$8,MATCH([1]Финиш!$F$6,[1]!Финиш[Дист],0),0,COUNTIF([1]!Финиш[Дист],[1]Финиш!$F$6))</definedName>
    <definedName name="дист4">OFFSET([1]Финиш!$H$8,MATCH([1]Финиш!$F$6,[1]!Финиш[Дист],0),0,COUNTIF([1]!Финиш[Дист],[1]Финиш!$F$6))</definedName>
    <definedName name="Дист5М" localSheetId="4">Дист_5м</definedName>
    <definedName name="Дист5М">Дист_5м</definedName>
    <definedName name="дист6" localSheetId="4">[1]!Дист_4М2[#Data]</definedName>
    <definedName name="дист6" localSheetId="3">[1]!Дист_4М2[#Data]</definedName>
    <definedName name="дист6">[1]!Дист_4М2[#Data]</definedName>
    <definedName name="кадры">(HOUR([1]ВидеоФиниш!$G1)*3600+MINUTE([1]ВидеоФиниш!$G1)*60+SECOND([1]ВидеоФиниш!$G1))*[1]ВидеоФиниш!$H$2</definedName>
    <definedName name="матч2016">OFFSET([2]ЧЛЕНЫ_КЛБМатч!$D$2,0,0,MATCH(REPT("я",255),[2]ЧЛЕНЫ_КЛБМатч!A1048407:A749),1)</definedName>
    <definedName name="проба1" localSheetId="1">OFFSET(#REF!,#REF!-1,0,#REF!,1)</definedName>
    <definedName name="проба1" localSheetId="4">OFFSET(#REF!,#REF!-1,0,#REF!,1)</definedName>
    <definedName name="проба1" localSheetId="2">OFFSET(#REF!,#REF!-1,0,#REF!,1)</definedName>
    <definedName name="проба1" localSheetId="3">OFFSET(#REF!,#REF!-1,0,#REF!,1)</definedName>
    <definedName name="проба1">OFFSET(#REF!,#REF!-1,0,#REF!,1)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5" l="1"/>
  <c r="I32" i="5"/>
  <c r="H32" i="5"/>
  <c r="G32" i="5"/>
  <c r="F32" i="5"/>
  <c r="E32" i="5"/>
  <c r="D32" i="5"/>
  <c r="C32" i="5"/>
  <c r="B32" i="5"/>
  <c r="A32" i="5"/>
  <c r="J31" i="5"/>
  <c r="I31" i="5"/>
  <c r="H31" i="5"/>
  <c r="G31" i="5"/>
  <c r="F31" i="5"/>
  <c r="E31" i="5"/>
  <c r="D31" i="5"/>
  <c r="C31" i="5"/>
  <c r="B31" i="5"/>
  <c r="A31" i="5"/>
  <c r="J30" i="5"/>
  <c r="I30" i="5"/>
  <c r="H30" i="5"/>
  <c r="G30" i="5"/>
  <c r="F30" i="5"/>
  <c r="E30" i="5"/>
  <c r="D30" i="5"/>
  <c r="C30" i="5"/>
  <c r="B30" i="5"/>
  <c r="A30" i="5"/>
  <c r="J29" i="5"/>
  <c r="I29" i="5"/>
  <c r="H29" i="5"/>
  <c r="G29" i="5"/>
  <c r="F29" i="5"/>
  <c r="E29" i="5"/>
  <c r="D29" i="5"/>
  <c r="C29" i="5"/>
  <c r="B29" i="5"/>
  <c r="A29" i="5"/>
  <c r="J28" i="5"/>
  <c r="I28" i="5"/>
  <c r="H28" i="5"/>
  <c r="G28" i="5"/>
  <c r="F28" i="5"/>
  <c r="E28" i="5"/>
  <c r="D28" i="5"/>
  <c r="C28" i="5"/>
  <c r="B28" i="5"/>
  <c r="A28" i="5"/>
  <c r="J27" i="5"/>
  <c r="I27" i="5"/>
  <c r="H27" i="5"/>
  <c r="G27" i="5"/>
  <c r="F27" i="5"/>
  <c r="E27" i="5"/>
  <c r="D27" i="5"/>
  <c r="C27" i="5"/>
  <c r="B27" i="5"/>
  <c r="A27" i="5"/>
  <c r="J26" i="5"/>
  <c r="I26" i="5"/>
  <c r="H26" i="5"/>
  <c r="G26" i="5"/>
  <c r="F26" i="5"/>
  <c r="E26" i="5"/>
  <c r="D26" i="5"/>
  <c r="C26" i="5"/>
  <c r="B26" i="5"/>
  <c r="A26" i="5"/>
  <c r="J25" i="5"/>
  <c r="I25" i="5"/>
  <c r="H25" i="5"/>
  <c r="G25" i="5"/>
  <c r="F25" i="5"/>
  <c r="E25" i="5"/>
  <c r="D25" i="5"/>
  <c r="C25" i="5"/>
  <c r="B25" i="5"/>
  <c r="A25" i="5"/>
  <c r="J24" i="5"/>
  <c r="I24" i="5"/>
  <c r="H24" i="5"/>
  <c r="G24" i="5"/>
  <c r="F24" i="5"/>
  <c r="E24" i="5"/>
  <c r="D24" i="5"/>
  <c r="C24" i="5"/>
  <c r="B24" i="5"/>
  <c r="A24" i="5"/>
  <c r="J23" i="5"/>
  <c r="I23" i="5"/>
  <c r="H23" i="5"/>
  <c r="G23" i="5"/>
  <c r="F23" i="5"/>
  <c r="E23" i="5"/>
  <c r="D23" i="5"/>
  <c r="C23" i="5"/>
  <c r="B23" i="5"/>
  <c r="A23" i="5"/>
  <c r="J22" i="5"/>
  <c r="I22" i="5"/>
  <c r="H22" i="5"/>
  <c r="G22" i="5"/>
  <c r="F22" i="5"/>
  <c r="E22" i="5"/>
  <c r="D22" i="5"/>
  <c r="C22" i="5"/>
  <c r="B22" i="5"/>
  <c r="A22" i="5"/>
  <c r="J21" i="5"/>
  <c r="I21" i="5"/>
  <c r="H21" i="5"/>
  <c r="G21" i="5"/>
  <c r="F21" i="5"/>
  <c r="E21" i="5"/>
  <c r="D21" i="5"/>
  <c r="C21" i="5"/>
  <c r="B21" i="5"/>
  <c r="A21" i="5"/>
  <c r="J20" i="5"/>
  <c r="I20" i="5"/>
  <c r="H20" i="5"/>
  <c r="G20" i="5"/>
  <c r="F20" i="5"/>
  <c r="E20" i="5"/>
  <c r="D20" i="5"/>
  <c r="C20" i="5"/>
  <c r="B20" i="5"/>
  <c r="A20" i="5"/>
  <c r="J19" i="5"/>
  <c r="I19" i="5"/>
  <c r="H19" i="5"/>
  <c r="G19" i="5"/>
  <c r="F19" i="5"/>
  <c r="E19" i="5"/>
  <c r="D19" i="5"/>
  <c r="C19" i="5"/>
  <c r="B19" i="5"/>
  <c r="A19" i="5"/>
  <c r="J18" i="5"/>
  <c r="I18" i="5"/>
  <c r="H18" i="5"/>
  <c r="G18" i="5"/>
  <c r="F18" i="5"/>
  <c r="E18" i="5"/>
  <c r="D18" i="5"/>
  <c r="C18" i="5"/>
  <c r="B18" i="5"/>
  <c r="A18" i="5"/>
  <c r="J17" i="5"/>
  <c r="I17" i="5"/>
  <c r="H17" i="5"/>
  <c r="G17" i="5"/>
  <c r="F17" i="5"/>
  <c r="E17" i="5"/>
  <c r="D17" i="5"/>
  <c r="C17" i="5"/>
  <c r="B17" i="5"/>
  <c r="A17" i="5"/>
  <c r="J16" i="5"/>
  <c r="I16" i="5"/>
  <c r="H16" i="5"/>
  <c r="G16" i="5"/>
  <c r="F16" i="5"/>
  <c r="E16" i="5"/>
  <c r="D16" i="5"/>
  <c r="C16" i="5"/>
  <c r="B16" i="5"/>
  <c r="A16" i="5"/>
  <c r="J15" i="5"/>
  <c r="I15" i="5"/>
  <c r="H15" i="5"/>
  <c r="G15" i="5"/>
  <c r="F15" i="5"/>
  <c r="E15" i="5"/>
  <c r="D15" i="5"/>
  <c r="C15" i="5"/>
  <c r="B15" i="5"/>
  <c r="A15" i="5"/>
  <c r="C9" i="5"/>
  <c r="A7" i="5"/>
  <c r="E5" i="5"/>
  <c r="C5" i="5"/>
  <c r="A5" i="5"/>
  <c r="A3" i="5"/>
  <c r="A1" i="5"/>
  <c r="D11" i="5" l="1"/>
</calcChain>
</file>

<file path=xl/sharedStrings.xml><?xml version="1.0" encoding="utf-8"?>
<sst xmlns="http://schemas.openxmlformats.org/spreadsheetml/2006/main" count="888" uniqueCount="259">
  <si>
    <t>Итоговый протокол результатов пробега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</si>
  <si>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</si>
  <si>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</si>
  <si>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</si>
  <si>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</si>
  <si>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</si>
  <si>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</si>
  <si>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</si>
  <si>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</si>
  <si>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</si>
  <si>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</si>
  <si>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</si>
  <si>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</si>
  <si>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</si>
  <si>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</si>
  <si>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</si>
  <si>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</si>
  <si>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</si>
  <si>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</si>
  <si>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Группа</t>
  </si>
  <si>
    <t>Золотая осень</t>
  </si>
  <si>
    <t>Харьков, Алексеевский лесопарк</t>
  </si>
  <si>
    <t>t=+5</t>
  </si>
  <si>
    <t>0,5 км</t>
  </si>
  <si>
    <t>Чурилина</t>
  </si>
  <si>
    <t>Арина</t>
  </si>
  <si>
    <t/>
  </si>
  <si>
    <t>ж</t>
  </si>
  <si>
    <t>10-13</t>
  </si>
  <si>
    <t>Глазунова</t>
  </si>
  <si>
    <t>Анастасия</t>
  </si>
  <si>
    <t>04.04.2005</t>
  </si>
  <si>
    <t>Харьков</t>
  </si>
  <si>
    <t>ГКДЮСШ</t>
  </si>
  <si>
    <t>Радченко</t>
  </si>
  <si>
    <t>Анна</t>
  </si>
  <si>
    <t>01.05.2005</t>
  </si>
  <si>
    <t>КДЮСШ 3</t>
  </si>
  <si>
    <t>Хлыстун</t>
  </si>
  <si>
    <t>Воросян</t>
  </si>
  <si>
    <t>Майя</t>
  </si>
  <si>
    <t>Чепрасова</t>
  </si>
  <si>
    <t>Альбина</t>
  </si>
  <si>
    <t>20.07.2006</t>
  </si>
  <si>
    <t>9 и мл.</t>
  </si>
  <si>
    <t>Фурман</t>
  </si>
  <si>
    <t>София</t>
  </si>
  <si>
    <t>14.07.2007</t>
  </si>
  <si>
    <t>КДЮСШ-3</t>
  </si>
  <si>
    <t>Куприк</t>
  </si>
  <si>
    <t>Настя</t>
  </si>
  <si>
    <t>03.06.2005</t>
  </si>
  <si>
    <t>Маслова</t>
  </si>
  <si>
    <t>Владислава</t>
  </si>
  <si>
    <t>27.12.2007</t>
  </si>
  <si>
    <t>Мазур</t>
  </si>
  <si>
    <t>Диана</t>
  </si>
  <si>
    <t>03.03.2005</t>
  </si>
  <si>
    <t>Чепрасов</t>
  </si>
  <si>
    <t>Филипп</t>
  </si>
  <si>
    <t>29.09.2009</t>
  </si>
  <si>
    <t>м</t>
  </si>
  <si>
    <t>Герасин</t>
  </si>
  <si>
    <t>Михаил</t>
  </si>
  <si>
    <t>01.01.2008</t>
  </si>
  <si>
    <t>Рыбалко</t>
  </si>
  <si>
    <t>Федор</t>
  </si>
  <si>
    <t>Мизь</t>
  </si>
  <si>
    <t>Дорий</t>
  </si>
  <si>
    <t>Александр</t>
  </si>
  <si>
    <t>Новодран</t>
  </si>
  <si>
    <t>Александра</t>
  </si>
  <si>
    <t>Шугунова</t>
  </si>
  <si>
    <t>Алена</t>
  </si>
  <si>
    <t>07.03.2007</t>
  </si>
  <si>
    <t>Мухин</t>
  </si>
  <si>
    <t>Руслан</t>
  </si>
  <si>
    <t>Минаева</t>
  </si>
  <si>
    <t>Валерия</t>
  </si>
  <si>
    <t>Кобзарь</t>
  </si>
  <si>
    <t>Даниил</t>
  </si>
  <si>
    <t>Шумить</t>
  </si>
  <si>
    <t>Никита</t>
  </si>
  <si>
    <t>Давыденко</t>
  </si>
  <si>
    <t>Ева</t>
  </si>
  <si>
    <t>Илья</t>
  </si>
  <si>
    <t>Гусь</t>
  </si>
  <si>
    <t>Натела</t>
  </si>
  <si>
    <t>Хлистун</t>
  </si>
  <si>
    <t>Запрудный</t>
  </si>
  <si>
    <t>Бережная</t>
  </si>
  <si>
    <t>Татьяна</t>
  </si>
  <si>
    <t>01.01.2009</t>
  </si>
  <si>
    <t>Серкова</t>
  </si>
  <si>
    <t>Лиза</t>
  </si>
  <si>
    <t>25.08.2009</t>
  </si>
  <si>
    <t>Чичина</t>
  </si>
  <si>
    <t>Эрика</t>
  </si>
  <si>
    <t>26.09.2009</t>
  </si>
  <si>
    <t>Васильев</t>
  </si>
  <si>
    <t>Владислав</t>
  </si>
  <si>
    <t>Луговая</t>
  </si>
  <si>
    <t>03.06.2010</t>
  </si>
  <si>
    <t>ДЮСШ-3</t>
  </si>
  <si>
    <t>Лебедева</t>
  </si>
  <si>
    <t>Соня</t>
  </si>
  <si>
    <t>Волошина</t>
  </si>
  <si>
    <t>Дарья</t>
  </si>
  <si>
    <t>13.02.2008</t>
  </si>
  <si>
    <t>Приходько</t>
  </si>
  <si>
    <t>Юлия</t>
  </si>
  <si>
    <t>Коневская</t>
  </si>
  <si>
    <t>Полина</t>
  </si>
  <si>
    <t>1 км</t>
  </si>
  <si>
    <t>Шип</t>
  </si>
  <si>
    <t>Алексей</t>
  </si>
  <si>
    <t>19.02.2007</t>
  </si>
  <si>
    <t>Найденов</t>
  </si>
  <si>
    <t>Максим</t>
  </si>
  <si>
    <t>29.01.2007</t>
  </si>
  <si>
    <t>Луговой</t>
  </si>
  <si>
    <t>12.07.2004</t>
  </si>
  <si>
    <t>Богатырь</t>
  </si>
  <si>
    <t>Шлычков</t>
  </si>
  <si>
    <t>Денис</t>
  </si>
  <si>
    <t>Дряжко</t>
  </si>
  <si>
    <t>Ростислав</t>
  </si>
  <si>
    <t>Задорожный</t>
  </si>
  <si>
    <t>Дмитрий</t>
  </si>
  <si>
    <t>06.07.2005</t>
  </si>
  <si>
    <t>Рог. ДЮСШ</t>
  </si>
  <si>
    <t>Бирченко</t>
  </si>
  <si>
    <t>Сергей</t>
  </si>
  <si>
    <t>Федоров</t>
  </si>
  <si>
    <t>Чичин</t>
  </si>
  <si>
    <t>Валерий</t>
  </si>
  <si>
    <t>01.01.2006</t>
  </si>
  <si>
    <t>Курбет</t>
  </si>
  <si>
    <t>Андриан</t>
  </si>
  <si>
    <t>Коваленко</t>
  </si>
  <si>
    <t>24.02.2005</t>
  </si>
  <si>
    <t>Лебедев</t>
  </si>
  <si>
    <t>Егор</t>
  </si>
  <si>
    <t>16.07.2006</t>
  </si>
  <si>
    <t>2,5 км</t>
  </si>
  <si>
    <t>Отрешко</t>
  </si>
  <si>
    <t>02.01.2003</t>
  </si>
  <si>
    <t>КДЮСШ 12</t>
  </si>
  <si>
    <t>14-15</t>
  </si>
  <si>
    <t>Жувага</t>
  </si>
  <si>
    <t>Никифоров</t>
  </si>
  <si>
    <t>Андрей</t>
  </si>
  <si>
    <t>16-17</t>
  </si>
  <si>
    <t>Чернов</t>
  </si>
  <si>
    <t>Кирилл</t>
  </si>
  <si>
    <t>27.11.2001</t>
  </si>
  <si>
    <t>Темп</t>
  </si>
  <si>
    <t>Колесник</t>
  </si>
  <si>
    <t>Данила</t>
  </si>
  <si>
    <t>20.10.2002</t>
  </si>
  <si>
    <t>Колчев</t>
  </si>
  <si>
    <t>10.09.2002</t>
  </si>
  <si>
    <t>Антонов</t>
  </si>
  <si>
    <t>Виталий</t>
  </si>
  <si>
    <t>Кононенко</t>
  </si>
  <si>
    <t>21.09.2000</t>
  </si>
  <si>
    <t>Цымбалюк</t>
  </si>
  <si>
    <t>Роман</t>
  </si>
  <si>
    <t>Тонкошкур</t>
  </si>
  <si>
    <t>27.05.1999</t>
  </si>
  <si>
    <t>ХВУФКС, КДЮСШ 3</t>
  </si>
  <si>
    <t>18-19</t>
  </si>
  <si>
    <t>Овчаренко</t>
  </si>
  <si>
    <t>01.01.2001</t>
  </si>
  <si>
    <t>Купуник</t>
  </si>
  <si>
    <t>Артемов</t>
  </si>
  <si>
    <t>Черных</t>
  </si>
  <si>
    <t>04.10.1953</t>
  </si>
  <si>
    <t>60-69</t>
  </si>
  <si>
    <t>Свидло</t>
  </si>
  <si>
    <t>10.01.2002</t>
  </si>
  <si>
    <t>Везонцев</t>
  </si>
  <si>
    <t>Богдан</t>
  </si>
  <si>
    <t>Мария</t>
  </si>
  <si>
    <t>Пунин</t>
  </si>
  <si>
    <t>Арсен</t>
  </si>
  <si>
    <t>Родак</t>
  </si>
  <si>
    <t>17.03.2003</t>
  </si>
  <si>
    <t>Чайковская</t>
  </si>
  <si>
    <t>Ольга</t>
  </si>
  <si>
    <t>Филоненко</t>
  </si>
  <si>
    <t>Евгения</t>
  </si>
  <si>
    <t>29.09.2003</t>
  </si>
  <si>
    <t>Рогань</t>
  </si>
  <si>
    <t>Тесленко</t>
  </si>
  <si>
    <t>Карина</t>
  </si>
  <si>
    <t>Литвин</t>
  </si>
  <si>
    <t>Валентина</t>
  </si>
  <si>
    <t>13.09.1948</t>
  </si>
  <si>
    <t>Родник</t>
  </si>
  <si>
    <t>Меший</t>
  </si>
  <si>
    <t>24.07.1953</t>
  </si>
  <si>
    <t>Евдошенко</t>
  </si>
  <si>
    <t>30.01.1951</t>
  </si>
  <si>
    <t>Усенко</t>
  </si>
  <si>
    <t>Анатолий</t>
  </si>
  <si>
    <t>26.12.1940</t>
  </si>
  <si>
    <t>70 и ст.</t>
  </si>
  <si>
    <t>Болдырев</t>
  </si>
  <si>
    <t>Петр</t>
  </si>
  <si>
    <t>22.09.1950</t>
  </si>
  <si>
    <t>Капустина</t>
  </si>
  <si>
    <t>15.07.1942</t>
  </si>
  <si>
    <t>Курапова</t>
  </si>
  <si>
    <t>31.07.2000</t>
  </si>
  <si>
    <t>Чуркина</t>
  </si>
  <si>
    <t>16.09.2005</t>
  </si>
  <si>
    <t>ГК ДЮСШ</t>
  </si>
  <si>
    <t>Меленец</t>
  </si>
  <si>
    <t>Мирослава</t>
  </si>
  <si>
    <t>11.08.2003</t>
  </si>
  <si>
    <t>Кравченко</t>
  </si>
  <si>
    <t>Школа 147</t>
  </si>
  <si>
    <t>Галич</t>
  </si>
  <si>
    <t>Леонид</t>
  </si>
  <si>
    <t>13.02.1938</t>
  </si>
  <si>
    <t>КЛБ "Оптимал"</t>
  </si>
  <si>
    <t>Ростовский</t>
  </si>
  <si>
    <t>Иван</t>
  </si>
  <si>
    <t>15.07.1941</t>
  </si>
  <si>
    <t>Веремеенко</t>
  </si>
  <si>
    <t>01.01.1994</t>
  </si>
  <si>
    <t>КСО Компас</t>
  </si>
  <si>
    <t>20-29</t>
  </si>
  <si>
    <t>Сухаревская</t>
  </si>
  <si>
    <t>Виктория</t>
  </si>
  <si>
    <t>Данькова</t>
  </si>
  <si>
    <t>01.01.2002</t>
  </si>
  <si>
    <t>Светлана</t>
  </si>
  <si>
    <t>30-39</t>
  </si>
  <si>
    <t>Елена</t>
  </si>
  <si>
    <t>12.04.1979</t>
  </si>
  <si>
    <t>Надежда</t>
  </si>
  <si>
    <t>30.09.1965</t>
  </si>
  <si>
    <t>50-59</t>
  </si>
  <si>
    <t>Погуновская</t>
  </si>
  <si>
    <t>Людмила</t>
  </si>
  <si>
    <t>23.05.1960</t>
  </si>
  <si>
    <t>Сытник</t>
  </si>
  <si>
    <t>Оксана</t>
  </si>
  <si>
    <t>14.04.1975</t>
  </si>
  <si>
    <t>УкрНДИГаз</t>
  </si>
  <si>
    <t>40-49</t>
  </si>
  <si>
    <t>Бородина</t>
  </si>
  <si>
    <t>Инна</t>
  </si>
  <si>
    <t>Суркова</t>
  </si>
  <si>
    <t>24.10.1967</t>
  </si>
  <si>
    <t>Екатерина</t>
  </si>
  <si>
    <t>01.12.2003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</si>
</sst>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F400]h:mm:ss\ AM/PM"/>
    <numFmt numFmtId="165" formatCode="[$-FC19]dd\ mmmm\ yyyy\ \г\.;@"/>
    <numFmt numFmtId="166" formatCode="h:mm;@"/>
    <numFmt numFmtId="167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3" fillId="0" borderId="1" xfId="0" applyFont="1" applyBorder="1" applyAlignment="1" applyProtection="1">
      <protection hidden="1"/>
    </xf>
    <xf numFmtId="0" fontId="1" fillId="0" borderId="2" xfId="0" applyFont="1" applyBorder="1" applyAlignment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5" fontId="1" fillId="0" borderId="1" xfId="0" applyNumberFormat="1" applyFont="1" applyFill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166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protection locked="0"/>
    </xf>
    <xf numFmtId="14" fontId="1" fillId="0" borderId="1" xfId="0" applyNumberFormat="1" applyFont="1" applyBorder="1" applyAlignment="1" applyProtection="1">
      <protection hidden="1"/>
    </xf>
    <xf numFmtId="0" fontId="1" fillId="0" borderId="3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Fill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5" fontId="1" fillId="0" borderId="0" xfId="0" applyNumberFormat="1" applyFont="1" applyAlignment="1" applyProtection="1">
      <protection locked="0"/>
    </xf>
    <xf numFmtId="167" fontId="1" fillId="0" borderId="0" xfId="0" applyNumberFormat="1" applyFont="1" applyAlignment="1" applyProtection="1">
      <alignment horizontal="center"/>
      <protection hidden="1"/>
    </xf>
    <xf numFmtId="1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/>
      <protection hidden="1"/>
    </xf>
    <xf numFmtId="1" fontId="5" fillId="0" borderId="4" xfId="0" applyNumberFormat="1" applyFont="1" applyFill="1" applyBorder="1" applyAlignment="1" applyProtection="1">
      <alignment horizontal="center"/>
      <protection hidden="1"/>
    </xf>
    <xf numFmtId="164" fontId="5" fillId="0" borderId="4" xfId="0" applyNumberFormat="1" applyFont="1" applyFill="1" applyBorder="1" applyAlignment="1" applyProtection="1">
      <alignment horizontal="left"/>
      <protection hidden="1"/>
    </xf>
    <xf numFmtId="14" fontId="5" fillId="0" borderId="4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protection hidden="1"/>
    </xf>
    <xf numFmtId="164" fontId="5" fillId="0" borderId="4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14" fontId="7" fillId="0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4" fontId="5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left"/>
      <protection locked="0"/>
    </xf>
    <xf numFmtId="0" fontId="1" fillId="0" borderId="4" xfId="0" applyFont="1" applyBorder="1" applyProtection="1">
      <protection locked="0"/>
    </xf>
    <xf numFmtId="164" fontId="8" fillId="0" borderId="0" xfId="1" applyNumberFormat="1" applyFont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1" fontId="5" fillId="0" borderId="0" xfId="0" applyNumberFormat="1" applyFont="1" applyBorder="1" applyAlignment="1" applyProtection="1">
      <alignment horizontal="center"/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Border="1" applyAlignment="1" applyProtection="1">
      <alignment horizontal="center"/>
      <protection hidden="1"/>
    </xf>
    <xf numFmtId="1" fontId="5" fillId="0" borderId="4" xfId="0" applyNumberFormat="1" applyFont="1" applyBorder="1" applyAlignment="1" applyProtection="1">
      <alignment horizontal="center"/>
      <protection hidden="1"/>
    </xf>
    <xf numFmtId="1" fontId="5" fillId="0" borderId="4" xfId="0" applyNumberFormat="1" applyFont="1" applyBorder="1" applyAlignment="1" applyProtection="1">
      <alignment horizontal="left"/>
      <protection hidden="1"/>
    </xf>
    <xf numFmtId="164" fontId="5" fillId="0" borderId="4" xfId="0" applyNumberFormat="1" applyFont="1" applyBorder="1" applyAlignment="1" applyProtection="1">
      <alignment horizontal="left"/>
      <protection hidden="1"/>
    </xf>
    <xf numFmtId="14" fontId="5" fillId="0" borderId="4" xfId="0" applyNumberFormat="1" applyFont="1" applyBorder="1" applyAlignment="1" applyProtection="1">
      <alignment horizontal="center"/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1" fontId="5" fillId="0" borderId="0" xfId="0" applyNumberFormat="1" applyFont="1" applyBorder="1" applyAlignment="1" applyProtection="1">
      <alignment horizontal="left"/>
      <protection hidden="1"/>
    </xf>
    <xf numFmtId="164" fontId="5" fillId="0" borderId="0" xfId="0" applyNumberFormat="1" applyFont="1" applyBorder="1" applyAlignment="1" applyProtection="1">
      <alignment horizontal="left"/>
      <protection hidden="1"/>
    </xf>
    <xf numFmtId="14" fontId="5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protection hidden="1"/>
    </xf>
    <xf numFmtId="164" fontId="5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2" xfId="0" applyBorder="1" applyAlignment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166" fontId="0" fillId="0" borderId="1" xfId="0" applyNumberForma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protection locked="0"/>
    </xf>
    <xf numFmtId="14" fontId="0" fillId="0" borderId="1" xfId="0" applyNumberFormat="1" applyBorder="1" applyAlignment="1" applyProtection="1">
      <protection hidden="1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Fill="1" applyAlignmen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Alignment="1" applyProtection="1">
      <protection locked="0"/>
    </xf>
    <xf numFmtId="167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0" fontId="0" fillId="0" borderId="0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64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164" fontId="8" fillId="0" borderId="0" xfId="1" applyNumberFormat="1" applyBorder="1" applyAlignment="1" applyProtection="1">
      <alignment horizontal="left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164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hidden="1"/>
    </xf>
  </cellXfs>
  <cellStyles count="2">
    <cellStyle name="Гиперссылка" xfId="1" builtinId="8"/>
    <cellStyle name="Обычный" xfId="0" builtinId="0"/>
  </cellStyles>
  <dxfs count="8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</font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83"/>
      <tableStyleElement type="headerRow" dxfId="82"/>
      <tableStyleElement type="firstRowStripe" dxfId="81"/>
    </tableStyle>
    <tableStyle name="Стиль таблицы 1" pivot="0" count="1" xr9:uid="{00000000-0011-0000-FFFF-FFFF02000000}">
      <tableStyleElement type="wholeTable" dxfId="6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&#1055;&#1056;&#1054;&#1058;&#1054;&#1050;&#1054;&#1051;&#1067;/01.%20&#1051;&#1045;&#1043;&#1050;&#1040;&#1071;%202017/&#1055;&#1056;&#1054;&#1041;&#1045;&#1043;&#1048;/2017_10_28_rezultat_&#1047;&#1086;&#1083;&#1086;&#1090;&#1072;&#1103;_&#1086;&#1089;&#1077;&#1085;&#110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2;&#1057;&#1045;_&#1055;&#1056;&#1054;&#1041;&#1045;&#1043;&#1048;_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иш"/>
      <sheetName val="КБЛУкр"/>
      <sheetName val="свод"/>
      <sheetName val="дист1"/>
      <sheetName val="дист2"/>
      <sheetName val="дист3"/>
      <sheetName val="дист4"/>
      <sheetName val="        "/>
      <sheetName val="дист5"/>
      <sheetName val="Зудину"/>
      <sheetName val="База"/>
      <sheetName val="ВидеоФиниш"/>
      <sheetName val="Категории"/>
      <sheetName val="DDLSettings"/>
    </sheetNames>
    <definedNames>
      <definedName name="ПокСкрытыеСтр"/>
      <definedName name="ЭтаКнига.ОбновитьДист4"/>
    </definedNames>
    <sheetDataSet>
      <sheetData sheetId="0">
        <row r="1">
          <cell r="F1" t="str">
            <v>Золотая осень</v>
          </cell>
        </row>
        <row r="2">
          <cell r="B2">
            <v>43036</v>
          </cell>
        </row>
        <row r="3">
          <cell r="B3">
            <v>0.45833333333333331</v>
          </cell>
          <cell r="K3">
            <v>10</v>
          </cell>
        </row>
        <row r="4">
          <cell r="B4" t="str">
            <v>Харьков, Алексеевский лесопарк</v>
          </cell>
          <cell r="F4">
            <v>1</v>
          </cell>
        </row>
        <row r="5">
          <cell r="B5" t="str">
            <v>t=+5</v>
          </cell>
          <cell r="F5">
            <v>2.5</v>
          </cell>
        </row>
        <row r="6">
          <cell r="F6">
            <v>5</v>
          </cell>
        </row>
        <row r="8">
          <cell r="H8" t="str">
            <v>Результат</v>
          </cell>
        </row>
        <row r="108">
          <cell r="D108">
            <v>1</v>
          </cell>
          <cell r="E108">
            <v>10</v>
          </cell>
          <cell r="F108" t="str">
            <v>м</v>
          </cell>
          <cell r="H108">
            <v>2.854166666666667E-2</v>
          </cell>
          <cell r="I108" t="str">
            <v>Ярош Валентин</v>
          </cell>
          <cell r="J108" t="str">
            <v>01.01.1999</v>
          </cell>
          <cell r="L108" t="str">
            <v>18-19</v>
          </cell>
          <cell r="P108">
            <v>0</v>
          </cell>
          <cell r="R108" t="str">
            <v>КДЮСШ Темп</v>
          </cell>
        </row>
        <row r="109">
          <cell r="D109">
            <v>2</v>
          </cell>
          <cell r="E109">
            <v>10</v>
          </cell>
          <cell r="F109" t="str">
            <v>м</v>
          </cell>
          <cell r="H109">
            <v>2.9421296296296296E-2</v>
          </cell>
          <cell r="I109" t="str">
            <v>Шинкарев Сергей</v>
          </cell>
          <cell r="J109" t="str">
            <v>06.04.1986</v>
          </cell>
          <cell r="L109" t="str">
            <v>30-39</v>
          </cell>
          <cell r="P109" t="str">
            <v>Харьков</v>
          </cell>
          <cell r="R109" t="str">
            <v>ХАИ</v>
          </cell>
        </row>
        <row r="110">
          <cell r="D110">
            <v>3</v>
          </cell>
          <cell r="E110">
            <v>10</v>
          </cell>
          <cell r="F110" t="str">
            <v>м</v>
          </cell>
          <cell r="H110">
            <v>2.9444444444444443E-2</v>
          </cell>
          <cell r="I110" t="str">
            <v>Милируд Евгений</v>
          </cell>
          <cell r="J110" t="str">
            <v/>
          </cell>
          <cell r="L110" t="str">
            <v>30-39</v>
          </cell>
          <cell r="P110" t="str">
            <v/>
          </cell>
          <cell r="R110" t="str">
            <v/>
          </cell>
        </row>
        <row r="111">
          <cell r="D111">
            <v>4</v>
          </cell>
          <cell r="E111">
            <v>10</v>
          </cell>
          <cell r="F111" t="str">
            <v>м</v>
          </cell>
          <cell r="H111">
            <v>3.0219907407407407E-2</v>
          </cell>
          <cell r="I111" t="str">
            <v>Старов Александр</v>
          </cell>
          <cell r="J111" t="str">
            <v/>
          </cell>
          <cell r="L111" t="str">
            <v>30-39</v>
          </cell>
          <cell r="P111" t="str">
            <v/>
          </cell>
          <cell r="R111" t="str">
            <v/>
          </cell>
        </row>
        <row r="112">
          <cell r="D112">
            <v>5</v>
          </cell>
          <cell r="E112">
            <v>10</v>
          </cell>
          <cell r="F112" t="str">
            <v>м</v>
          </cell>
          <cell r="H112">
            <v>3.0347222222222223E-2</v>
          </cell>
          <cell r="I112" t="str">
            <v>Литвин Александр</v>
          </cell>
          <cell r="J112" t="str">
            <v>01.01.1999</v>
          </cell>
          <cell r="L112" t="str">
            <v>18-19</v>
          </cell>
          <cell r="P112" t="str">
            <v>Харьков</v>
          </cell>
          <cell r="R112" t="str">
            <v>КДЮСШ Темп</v>
          </cell>
        </row>
        <row r="113">
          <cell r="D113">
            <v>6</v>
          </cell>
          <cell r="E113">
            <v>10</v>
          </cell>
          <cell r="F113" t="str">
            <v>м</v>
          </cell>
          <cell r="H113">
            <v>3.0486111111111113E-2</v>
          </cell>
          <cell r="I113" t="str">
            <v>Чухно Виталий</v>
          </cell>
          <cell r="J113" t="str">
            <v>11.04.1975</v>
          </cell>
          <cell r="L113" t="str">
            <v>40-49</v>
          </cell>
          <cell r="P113" t="str">
            <v>Харьков</v>
          </cell>
          <cell r="R113" t="str">
            <v>Харьков</v>
          </cell>
        </row>
        <row r="114">
          <cell r="D114">
            <v>7</v>
          </cell>
          <cell r="E114">
            <v>10</v>
          </cell>
          <cell r="F114" t="str">
            <v>м</v>
          </cell>
          <cell r="H114">
            <v>3.1574074074074074E-2</v>
          </cell>
          <cell r="I114" t="str">
            <v>Мамокин Андрей</v>
          </cell>
          <cell r="J114" t="str">
            <v/>
          </cell>
          <cell r="L114" t="str">
            <v>30-39</v>
          </cell>
          <cell r="P114" t="str">
            <v/>
          </cell>
          <cell r="R114" t="str">
            <v/>
          </cell>
        </row>
        <row r="115">
          <cell r="D115">
            <v>8</v>
          </cell>
          <cell r="E115">
            <v>10</v>
          </cell>
          <cell r="F115" t="str">
            <v>м</v>
          </cell>
          <cell r="H115">
            <v>3.2256944444444442E-2</v>
          </cell>
          <cell r="I115" t="str">
            <v>Беляев Михаил</v>
          </cell>
          <cell r="J115" t="str">
            <v>18.11.1988</v>
          </cell>
          <cell r="L115" t="str">
            <v>20-29</v>
          </cell>
          <cell r="P115" t="str">
            <v>Харьков</v>
          </cell>
          <cell r="R115" t="str">
            <v>МК Харьков</v>
          </cell>
        </row>
        <row r="116">
          <cell r="D116">
            <v>9</v>
          </cell>
          <cell r="E116">
            <v>10</v>
          </cell>
          <cell r="F116" t="str">
            <v>м</v>
          </cell>
          <cell r="H116">
            <v>3.3553240740740745E-2</v>
          </cell>
          <cell r="I116" t="str">
            <v>Мельник Сергей</v>
          </cell>
          <cell r="J116" t="str">
            <v>30.06.1959</v>
          </cell>
          <cell r="L116" t="str">
            <v>50-59</v>
          </cell>
          <cell r="P116" t="str">
            <v>Харьков</v>
          </cell>
          <cell r="R116" t="str">
            <v>Родник</v>
          </cell>
        </row>
        <row r="117">
          <cell r="D117">
            <v>10</v>
          </cell>
          <cell r="E117">
            <v>10</v>
          </cell>
          <cell r="F117" t="str">
            <v>м</v>
          </cell>
          <cell r="H117">
            <v>3.4062500000000002E-2</v>
          </cell>
          <cell r="I117" t="str">
            <v>Назаров Никита</v>
          </cell>
          <cell r="J117" t="str">
            <v>08.06.1988</v>
          </cell>
          <cell r="L117" t="str">
            <v>20-29</v>
          </cell>
          <cell r="P117">
            <v>0</v>
          </cell>
          <cell r="R117">
            <v>0</v>
          </cell>
        </row>
        <row r="118">
          <cell r="D118">
            <v>11</v>
          </cell>
          <cell r="E118">
            <v>10</v>
          </cell>
          <cell r="F118" t="str">
            <v>м</v>
          </cell>
          <cell r="H118">
            <v>3.4305555555555554E-2</v>
          </cell>
          <cell r="I118" t="str">
            <v>Китченко Николай</v>
          </cell>
          <cell r="J118" t="str">
            <v>22.06.1984</v>
          </cell>
          <cell r="L118" t="str">
            <v>30-39</v>
          </cell>
          <cell r="P118">
            <v>0</v>
          </cell>
          <cell r="R118" t="str">
            <v>Kharkiv Road Runners</v>
          </cell>
        </row>
        <row r="119">
          <cell r="D119">
            <v>12</v>
          </cell>
          <cell r="E119">
            <v>10</v>
          </cell>
          <cell r="F119" t="str">
            <v>м</v>
          </cell>
          <cell r="H119">
            <v>3.4432870370370371E-2</v>
          </cell>
          <cell r="I119" t="str">
            <v>Шип Павел</v>
          </cell>
          <cell r="J119" t="str">
            <v>01.01.1973</v>
          </cell>
          <cell r="L119" t="str">
            <v>40-49</v>
          </cell>
          <cell r="P119" t="str">
            <v>Харьков</v>
          </cell>
          <cell r="R119" t="str">
            <v>КСО Компас</v>
          </cell>
        </row>
        <row r="120">
          <cell r="D120">
            <v>13</v>
          </cell>
          <cell r="E120">
            <v>10</v>
          </cell>
          <cell r="F120" t="str">
            <v>м</v>
          </cell>
          <cell r="H120">
            <v>3.4618055555555555E-2</v>
          </cell>
          <cell r="I120" t="str">
            <v>Тимофеенко Олег</v>
          </cell>
          <cell r="J120" t="str">
            <v>11.05.1967</v>
          </cell>
          <cell r="L120" t="str">
            <v>50-59</v>
          </cell>
          <cell r="P120" t="str">
            <v>Балаклея</v>
          </cell>
          <cell r="R120" t="str">
            <v>Харьков</v>
          </cell>
        </row>
        <row r="121">
          <cell r="D121">
            <v>14</v>
          </cell>
          <cell r="E121">
            <v>10</v>
          </cell>
          <cell r="F121" t="str">
            <v>м</v>
          </cell>
          <cell r="H121">
            <v>3.5798611111111107E-2</v>
          </cell>
          <cell r="I121" t="str">
            <v>Жадан Андрей</v>
          </cell>
          <cell r="J121" t="str">
            <v>18.06.1977</v>
          </cell>
          <cell r="L121" t="str">
            <v>40-49</v>
          </cell>
          <cell r="P121">
            <v>0</v>
          </cell>
          <cell r="R121">
            <v>0</v>
          </cell>
        </row>
        <row r="122">
          <cell r="D122">
            <v>15</v>
          </cell>
          <cell r="E122">
            <v>10</v>
          </cell>
          <cell r="F122" t="str">
            <v>м</v>
          </cell>
          <cell r="H122">
            <v>3.6122685185185181E-2</v>
          </cell>
          <cell r="I122" t="str">
            <v>Хоменко Дмитрий</v>
          </cell>
          <cell r="J122" t="str">
            <v>02.07.1985</v>
          </cell>
          <cell r="L122" t="str">
            <v>30-39</v>
          </cell>
          <cell r="P122" t="str">
            <v>Харьков</v>
          </cell>
          <cell r="R122" t="str">
            <v>Харьков</v>
          </cell>
        </row>
        <row r="123">
          <cell r="D123">
            <v>16</v>
          </cell>
          <cell r="E123">
            <v>10</v>
          </cell>
          <cell r="F123" t="str">
            <v>м</v>
          </cell>
          <cell r="H123">
            <v>3.6620370370370373E-2</v>
          </cell>
          <cell r="I123" t="str">
            <v>Бойков Дмитрий</v>
          </cell>
          <cell r="J123" t="str">
            <v>17.07.2000</v>
          </cell>
          <cell r="L123" t="str">
            <v>18-19</v>
          </cell>
          <cell r="P123" t="str">
            <v>Рогань</v>
          </cell>
          <cell r="R123" t="str">
            <v>Рог. ДЮСШ</v>
          </cell>
        </row>
        <row r="124">
          <cell r="D124">
            <v>17</v>
          </cell>
          <cell r="E124">
            <v>10</v>
          </cell>
          <cell r="F124" t="str">
            <v>м</v>
          </cell>
          <cell r="H124">
            <v>3.8078703703703705E-2</v>
          </cell>
          <cell r="I124" t="str">
            <v>Мамаев Салим</v>
          </cell>
          <cell r="J124" t="str">
            <v>28.05.2000</v>
          </cell>
          <cell r="L124" t="str">
            <v>18-19</v>
          </cell>
          <cell r="P124" t="str">
            <v>Харьков</v>
          </cell>
          <cell r="R124">
            <v>0</v>
          </cell>
        </row>
        <row r="125">
          <cell r="D125">
            <v>18</v>
          </cell>
          <cell r="E125">
            <v>10</v>
          </cell>
          <cell r="F125" t="str">
            <v>м</v>
          </cell>
          <cell r="H125">
            <v>3.8483796296296294E-2</v>
          </cell>
          <cell r="I125" t="str">
            <v>Зимницкий Александр</v>
          </cell>
          <cell r="J125" t="str">
            <v>08.05.1971</v>
          </cell>
          <cell r="L125" t="str">
            <v>40-49</v>
          </cell>
          <cell r="P125" t="str">
            <v>Харьков</v>
          </cell>
          <cell r="R125" t="str">
            <v>Харьков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H2">
            <v>50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т в КЛБМатч"/>
      <sheetName val="2015РезМКХарьков_из_КЛБМатч"/>
      <sheetName val="ЧЛЕНЫ_КЛБМатч"/>
      <sheetName val="2015"/>
      <sheetName val="База"/>
      <sheetName val="Сводная2011_2015"/>
      <sheetName val="2011_2015"/>
      <sheetName val="Все_клубы"/>
      <sheetName val="2016Команды"/>
      <sheetName val="2016РезМКХарьковИзКЛБвсе"/>
      <sheetName val="Очки_МКХарьков"/>
      <sheetName val="Категории"/>
      <sheetName val="Все_результаты_2015"/>
      <sheetName val="Разряды"/>
      <sheetName val="ВСЕ_ПРОБЕГИ_2015"/>
    </sheetNames>
    <sheetDataSet>
      <sheetData sheetId="0"/>
      <sheetData sheetId="1"/>
      <sheetData sheetId="2">
        <row r="2">
          <cell r="D2" t="str">
            <v>Павелко Андрей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B1229D-B427-4106-A0AE-0C77169AEC1E}" name="Дист_1Ж1418" displayName="Дист_1Ж1418" ref="A15:J50" totalsRowShown="0" headerRowDxfId="80" dataDxfId="79" headerRowBorderDxfId="77" tableBorderDxfId="78" totalsRowBorderDxfId="76">
  <tableColumns count="10">
    <tableColumn id="1" xr3:uid="{8F02C32B-1DB6-4D84-B679-6FAB49736B05}" name="Место в абсолюте" dataDxfId="75"/>
    <tableColumn id="2" xr3:uid="{1D465966-2ED1-49FC-BF04-179C24C81892}" name="Номер" dataDxfId="74"/>
    <tableColumn id="3" xr3:uid="{93F460C4-CC10-437C-9B6D-407174B82C7D}" name="Фамилия" dataDxfId="73"/>
    <tableColumn id="5" xr3:uid="{E2E767BC-E2A1-4E5E-AB71-D5455ADD27E1}" name="Имя" dataDxfId="72"/>
    <tableColumn id="6" xr3:uid="{F0B63104-5469-449A-A6F4-2359002B0480}" name="Дата рождения (ДД.ММ.ГГ)" dataDxfId="71"/>
    <tableColumn id="7" xr3:uid="{D376FC0A-9240-476B-83FC-7D33A1BC087C}" name="Город " dataDxfId="70"/>
    <tableColumn id="10" xr3:uid="{648C828D-BC75-4B94-BB8B-2B0CCE2FD083}" name="Клуб" dataDxfId="69"/>
    <tableColumn id="11" xr3:uid="{B5DD6FDC-10C4-49DC-8BCA-7FABA1EE5D63}" name="Результат часы:мин:сек (ЧЧ:ММ:СС) или км, м" dataDxfId="68"/>
    <tableColumn id="4" xr3:uid="{110FD996-D362-4A82-A543-9E62800B47B5}" name="Пол" dataDxfId="67"/>
    <tableColumn id="8" xr3:uid="{08B01BF2-D6BA-4909-A557-6AC4BC72167C}" name="Группа" dataDxfId="66"/>
  </tableColumns>
  <tableStyleInfo name="TableStyleQueryPreview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3B4C09-F2C3-4186-A9BD-B21FF1962144}" name="Дист_2Ж162024" displayName="Дист_2Ж162024" ref="A15:J29" totalsRowShown="0" headerRowDxfId="64" dataDxfId="63" headerRowBorderDxfId="61" tableBorderDxfId="62" totalsRowBorderDxfId="60">
  <tableColumns count="10">
    <tableColumn id="1" xr3:uid="{C2EDE039-DF85-4F5B-93E2-3F3E5502D147}" name="Место в абсолюте" dataDxfId="59"/>
    <tableColumn id="2" xr3:uid="{8F413AA2-493B-4ACD-9C5B-84F84E65EF35}" name="Номер" dataDxfId="58"/>
    <tableColumn id="3" xr3:uid="{1C5AD3ED-5C97-4D5F-9645-88DF2CA9234F}" name="Фамилия" dataDxfId="57"/>
    <tableColumn id="5" xr3:uid="{5A992F0A-8DFC-461F-8DE6-BBEA6E989707}" name="Имя" dataDxfId="56"/>
    <tableColumn id="6" xr3:uid="{3D3C2C49-BB0E-43D1-910F-F8DD08D497F5}" name="Дата рождения (ДД.ММ.ГГ)" dataDxfId="55"/>
    <tableColumn id="7" xr3:uid="{C078A94E-7396-4619-9C74-4EC2410B2153}" name="Город " dataDxfId="54"/>
    <tableColumn id="10" xr3:uid="{70FE1A7C-FC57-4DB4-94D1-CB0DA519C916}" name="Клуб" dataDxfId="53"/>
    <tableColumn id="11" xr3:uid="{64222627-A1C6-42B6-BF74-DB30B450DC4A}" name="Результат часы:мин:сек (ЧЧ:ММ:СС) или км, м" dataDxfId="52"/>
    <tableColumn id="4" xr3:uid="{0A736D9A-2D75-4F4C-A1CE-511937AEEE93}" name="Пол" dataDxfId="51"/>
    <tableColumn id="8" xr3:uid="{AA43CD15-230B-4281-91DE-A9A2074F19F0}" name="Группа" dataDxfId="50"/>
  </tableColumns>
  <tableStyleInfo name="Стиль таблицы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420EF4-5D27-4097-84C2-B3D4403435D1}" name="Дист_3Ж17212529" displayName="Дист_3Ж17212529" ref="A15:J52" totalsRowShown="0" headerRowDxfId="49" dataDxfId="48" headerRowBorderDxfId="46" tableBorderDxfId="47" totalsRowBorderDxfId="45">
  <tableColumns count="10">
    <tableColumn id="1" xr3:uid="{807AF6AA-5392-4BEE-99EB-105D05A9A63B}" name="Место в абсолюте" dataDxfId="44"/>
    <tableColumn id="2" xr3:uid="{83B60D18-F5B1-4088-8BA6-7A90EF0FC3A3}" name="Номер" dataDxfId="43"/>
    <tableColumn id="3" xr3:uid="{F9425680-5D9C-4513-BF78-FF556F64BB04}" name="Фамилия" dataDxfId="42"/>
    <tableColumn id="5" xr3:uid="{68A5523B-CD39-43CC-8B53-3747A8218E90}" name="Имя" dataDxfId="41"/>
    <tableColumn id="6" xr3:uid="{7059327F-E2FA-4757-A42C-003041ED40AF}" name="Дата рождения (ДД.ММ.ГГ)" dataDxfId="40"/>
    <tableColumn id="7" xr3:uid="{F6342795-F49B-45AF-AAB4-CD9013E8B5BA}" name="Город " dataDxfId="39"/>
    <tableColumn id="10" xr3:uid="{1A2FB89D-D3BD-417E-98B0-AC56C2ED1F69}" name="Клуб" dataDxfId="38"/>
    <tableColumn id="11" xr3:uid="{55F939B4-78A0-4E3F-A235-18A0BB22F36E}" name="Результат часы:мин:сек (ЧЧ:ММ:СС) или км, м" dataDxfId="37"/>
    <tableColumn id="4" xr3:uid="{AF474816-678C-4DA5-B0E5-D82C3E726797}" name="Пол" dataDxfId="36"/>
    <tableColumn id="8" xr3:uid="{59D7CD6E-04B7-4A4D-85A2-4DF829D7215D}" name="Группа" dataDxfId="35"/>
  </tableColumns>
  <tableStyleInfo name="Стиль таблицы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994A6C1-B274-4B00-8589-D35070E09A4E}" name="Дист_4Ж1922263034" displayName="Дист_4Ж1922263034" ref="A15:J28" totalsRowShown="0" headerRowDxfId="34" dataDxfId="33" headerRowBorderDxfId="31" tableBorderDxfId="32" totalsRowBorderDxfId="30">
  <tableColumns count="10">
    <tableColumn id="1" xr3:uid="{90CCC044-897A-4EC5-BBDB-4452A98067B5}" name="Место в абсолюте" dataDxfId="29"/>
    <tableColumn id="2" xr3:uid="{FB877157-6A61-422E-8F32-0D6B7C46FF89}" name="Номер" dataDxfId="28"/>
    <tableColumn id="3" xr3:uid="{15C5F5B8-1BFC-4CD7-8BF4-356BA54D654E}" name="Фамилия" dataDxfId="27"/>
    <tableColumn id="5" xr3:uid="{9D329129-8D01-4B99-9B6F-264424B374DD}" name="Имя" dataDxfId="26"/>
    <tableColumn id="6" xr3:uid="{E8CE34BC-7584-4428-8C8E-C3EB7B705413}" name="Дата рождения (ДД.ММ.ГГ)" dataDxfId="25"/>
    <tableColumn id="7" xr3:uid="{8C3C8E58-9883-47DE-9759-B97A737B0F30}" name="Город " dataDxfId="24"/>
    <tableColumn id="10" xr3:uid="{9ABAAA24-1FD6-45C1-BC4F-F5FB48BFD68D}" name="Клуб" dataDxfId="23"/>
    <tableColumn id="11" xr3:uid="{9FD3FC57-0FDF-4827-8129-AEE6123526D7}" name="Результат часы:мин:сек (ЧЧ:ММ:СС) или км, м" dataDxfId="22"/>
    <tableColumn id="4" xr3:uid="{53C05B5C-C8D2-4FBE-8205-C097F68ED9A6}" name="Пол" dataDxfId="21"/>
    <tableColumn id="8" xr3:uid="{F72725F6-A353-4310-8611-555444C0ABEB}" name="Группа" dataDxfId="20"/>
  </tableColumns>
  <tableStyleInfo name="Стиль таблицы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B4DD2A7-6CE4-467C-B0A1-222F225D780A}" name="Дист_4Ж192226303419" displayName="Дист_4Ж192226303419" ref="A14:J32" totalsRowShown="0" headerRowDxfId="19" dataDxfId="18" headerRowBorderDxfId="16" tableBorderDxfId="17" totalsRowBorderDxfId="15">
  <tableColumns count="10">
    <tableColumn id="1" xr3:uid="{35388C38-590B-4C28-8E39-187C8E4DBB6B}" name="Место в абсолюте" dataDxfId="14">
      <calculatedColumnFormula>IF([1]Финиш!$E9=[1]Финиш!$K$3,[1]Финиш!D9,"")</calculatedColumnFormula>
    </tableColumn>
    <tableColumn id="2" xr3:uid="{E35E47F2-BBCF-4EE1-91F4-534C4EDA5DA5}" name="Номер" dataDxfId="13">
      <calculatedColumnFormula>IF([1]Финиш!$E9=[1]Финиш!$K$3,[1]Финиш!G9,"")</calculatedColumnFormula>
    </tableColumn>
    <tableColumn id="3" xr3:uid="{ED45E953-F837-4860-804E-BC1F6813EEA8}" name="Фамилия" dataDxfId="12">
      <calculatedColumnFormula>IFERROR(IF([1]Финиш!E9=[1]Финиш!$K$3,MID([1]Финиш!I9,1,FIND(" ",[1]Финиш!I9)-1),""),"")</calculatedColumnFormula>
    </tableColumn>
    <tableColumn id="5" xr3:uid="{5976A7B9-F0F8-4BE8-9A3D-CA87B5255E91}" name="Имя" dataDxfId="11">
      <calculatedColumnFormula>IFERROR(IF([1]Финиш!E9=[1]Финиш!$K$3,MID([1]Финиш!I9,FIND(" ",[1]Финиш!I9)+1,100),""),"")</calculatedColumnFormula>
    </tableColumn>
    <tableColumn id="6" xr3:uid="{64E46452-4671-4520-A670-634DEE962729}" name="Дата рождения (ДД.ММ.ГГ)" dataDxfId="10">
      <calculatedColumnFormula>IF([1]Финиш!$E9=[1]Финиш!$K$3,[1]Финиш!J9,"")</calculatedColumnFormula>
    </tableColumn>
    <tableColumn id="7" xr3:uid="{49164A86-A00E-4FFA-990F-49F113D17AAD}" name="Город " dataDxfId="9">
      <calculatedColumnFormula>IF([1]Финиш!$E9=[1]Финиш!$K$3,[1]Финиш!P9,"")</calculatedColumnFormula>
    </tableColumn>
    <tableColumn id="10" xr3:uid="{21433814-3D14-4897-8AC5-BF1E212FDDBA}" name="Клуб" dataDxfId="8">
      <calculatedColumnFormula>IF([1]Финиш!$E9=[1]Финиш!$K$3,[1]Финиш!R9,"")</calculatedColumnFormula>
    </tableColumn>
    <tableColumn id="11" xr3:uid="{F336D86D-2F5D-445A-A10D-89BFF0CF8996}" name="Результат часы:мин:сек (ЧЧ:ММ:СС) или км, м" dataDxfId="7">
      <calculatedColumnFormula>IF([1]Финиш!$E9=[1]Финиш!$K$3,[1]Финиш!H9,"")</calculatedColumnFormula>
    </tableColumn>
    <tableColumn id="4" xr3:uid="{DEE86774-16DC-444E-8CF8-03D9FAD75C42}" name="Пол" dataDxfId="6">
      <calculatedColumnFormula>IF([1]Финиш!$E9=[1]Финиш!$K$3,[1]Финиш!F9,"")</calculatedColumnFormula>
    </tableColumn>
    <tableColumn id="8" xr3:uid="{BF11E96E-6CC4-4FE5-8D98-FBA12B27B0EC}" name="Группа" dataDxfId="5">
      <calculatedColumnFormula>IF([1]Финиш!$E9=[1]Финиш!$K$3,[1]Финиш!L9,"")</calculatedColumnFormula>
    </tableColumn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BBB59-D19F-4C6A-AFFD-442F5F07D794}">
  <sheetPr codeName="Лист7">
    <pageSetUpPr fitToPage="1"/>
  </sheetPr>
  <dimension ref="A2:L57"/>
  <sheetViews>
    <sheetView zoomScaleNormal="100" workbookViewId="0">
      <selection activeCell="C14" sqref="C14"/>
    </sheetView>
  </sheetViews>
  <sheetFormatPr defaultColWidth="9.140625" defaultRowHeight="15" x14ac:dyDescent="0.25"/>
  <cols>
    <col min="1" max="1" width="19.42578125" style="3" customWidth="1"/>
    <col min="2" max="2" width="10.140625" style="3" customWidth="1"/>
    <col min="3" max="3" width="16.5703125" style="3" customWidth="1"/>
    <col min="4" max="4" width="11.42578125" style="3" bestFit="1" customWidth="1"/>
    <col min="5" max="5" width="25.140625" style="3" customWidth="1"/>
    <col min="6" max="6" width="8.42578125" style="3" bestFit="1" customWidth="1"/>
    <col min="7" max="7" width="15" style="3" bestFit="1" customWidth="1"/>
    <col min="8" max="8" width="18.28515625" style="4" bestFit="1" customWidth="1"/>
    <col min="9" max="9" width="4.5703125" style="3" bestFit="1" customWidth="1"/>
    <col min="10" max="10" width="10.28515625" style="3" bestFit="1" customWidth="1"/>
    <col min="11" max="16384" width="9.140625" style="3"/>
  </cols>
  <sheetData>
    <row r="2" spans="1:12" ht="21" x14ac:dyDescent="0.35">
      <c r="A2" s="1" t="s">
        <v>0</v>
      </c>
      <c r="B2" s="2"/>
      <c r="C2" s="2"/>
      <c r="D2" s="2"/>
      <c r="E2" s="2"/>
      <c r="G2" s="2"/>
      <c r="I2" s="2"/>
    </row>
    <row r="4" spans="1:12" ht="28.5" x14ac:dyDescent="0.45">
      <c r="A4" s="5" t="s">
        <v>20</v>
      </c>
      <c r="B4" s="6"/>
      <c r="C4" s="6"/>
      <c r="D4" s="6"/>
      <c r="E4" s="6"/>
      <c r="F4" s="6"/>
      <c r="G4" s="6"/>
      <c r="H4" s="7"/>
      <c r="I4" s="6"/>
    </row>
    <row r="5" spans="1:12" x14ac:dyDescent="0.25">
      <c r="A5" s="8" t="s">
        <v>1</v>
      </c>
    </row>
    <row r="6" spans="1:12" x14ac:dyDescent="0.25">
      <c r="A6" s="9">
        <v>43036</v>
      </c>
      <c r="B6" s="10"/>
      <c r="C6" s="11">
        <v>0.45833333333333331</v>
      </c>
      <c r="D6" s="12"/>
      <c r="E6" s="13" t="s">
        <v>21</v>
      </c>
      <c r="F6" s="14"/>
      <c r="G6" s="15"/>
      <c r="H6" s="16"/>
      <c r="I6" s="15"/>
    </row>
    <row r="7" spans="1:12" x14ac:dyDescent="0.25">
      <c r="A7" s="8" t="s">
        <v>2</v>
      </c>
      <c r="B7" s="17"/>
      <c r="C7" s="8" t="s">
        <v>3</v>
      </c>
      <c r="D7" s="8"/>
      <c r="E7" s="8" t="s">
        <v>4</v>
      </c>
      <c r="G7" s="8"/>
      <c r="H7" s="18"/>
      <c r="I7" s="8"/>
    </row>
    <row r="8" spans="1:12" x14ac:dyDescent="0.25">
      <c r="A8" s="11" t="s">
        <v>22</v>
      </c>
      <c r="B8" s="6"/>
      <c r="C8" s="6"/>
      <c r="D8" s="12"/>
    </row>
    <row r="9" spans="1:12" x14ac:dyDescent="0.25">
      <c r="A9" s="8" t="s">
        <v>5</v>
      </c>
      <c r="B9" s="8"/>
      <c r="C9" s="8"/>
      <c r="D9" s="8"/>
    </row>
    <row r="10" spans="1:12" x14ac:dyDescent="0.25">
      <c r="A10" s="19" t="s">
        <v>6</v>
      </c>
      <c r="B10" s="20"/>
      <c r="C10" s="21" t="s">
        <v>23</v>
      </c>
      <c r="D10" s="20"/>
      <c r="E10" s="19"/>
      <c r="G10" s="19"/>
      <c r="I10" s="19"/>
    </row>
    <row r="11" spans="1:12" ht="18" customHeight="1" x14ac:dyDescent="0.25">
      <c r="A11" s="3" t="s">
        <v>7</v>
      </c>
      <c r="C11" s="3" t="s">
        <v>8</v>
      </c>
      <c r="D11" s="22">
        <v>35</v>
      </c>
    </row>
    <row r="12" spans="1:12" ht="18" customHeight="1" x14ac:dyDescent="0.25">
      <c r="C12" s="3" t="s">
        <v>9</v>
      </c>
      <c r="D12" s="22">
        <v>35</v>
      </c>
    </row>
    <row r="13" spans="1:12" ht="18" customHeight="1" x14ac:dyDescent="0.25">
      <c r="A13" s="23"/>
      <c r="B13" s="23"/>
      <c r="C13" s="23"/>
      <c r="D13" s="23"/>
      <c r="E13" s="23"/>
      <c r="F13" s="23"/>
      <c r="G13" s="23"/>
      <c r="H13" s="24"/>
      <c r="I13" s="23"/>
    </row>
    <row r="14" spans="1:12" ht="18" customHeight="1" x14ac:dyDescent="0.25"/>
    <row r="15" spans="1:12" ht="60" x14ac:dyDescent="0.25">
      <c r="A15" s="25" t="s">
        <v>10</v>
      </c>
      <c r="B15" s="25" t="s">
        <v>11</v>
      </c>
      <c r="C15" s="25" t="s">
        <v>12</v>
      </c>
      <c r="D15" s="25" t="s">
        <v>13</v>
      </c>
      <c r="E15" s="25" t="s">
        <v>14</v>
      </c>
      <c r="F15" s="25" t="s">
        <v>15</v>
      </c>
      <c r="G15" s="25" t="s">
        <v>16</v>
      </c>
      <c r="H15" s="26" t="s">
        <v>17</v>
      </c>
      <c r="I15" s="27" t="s">
        <v>18</v>
      </c>
      <c r="J15" s="27" t="s">
        <v>19</v>
      </c>
    </row>
    <row r="16" spans="1:12" ht="18" customHeight="1" x14ac:dyDescent="0.25">
      <c r="A16" s="28">
        <v>1</v>
      </c>
      <c r="B16" s="29">
        <v>0</v>
      </c>
      <c r="C16" s="29" t="s">
        <v>24</v>
      </c>
      <c r="D16" s="30" t="s">
        <v>25</v>
      </c>
      <c r="E16" s="31" t="s">
        <v>26</v>
      </c>
      <c r="F16" s="32" t="s">
        <v>26</v>
      </c>
      <c r="G16" s="33" t="s">
        <v>26</v>
      </c>
      <c r="H16" s="34">
        <v>1.4467592592592594E-3</v>
      </c>
      <c r="I16" s="35" t="s">
        <v>27</v>
      </c>
      <c r="J16" s="35" t="s">
        <v>28</v>
      </c>
      <c r="L16" s="3" t="s">
        <v>26</v>
      </c>
    </row>
    <row r="17" spans="1:12" ht="18" customHeight="1" x14ac:dyDescent="0.25">
      <c r="A17" s="28">
        <v>2</v>
      </c>
      <c r="B17" s="29">
        <v>0</v>
      </c>
      <c r="C17" s="29" t="s">
        <v>29</v>
      </c>
      <c r="D17" s="30" t="s">
        <v>30</v>
      </c>
      <c r="E17" s="31" t="s">
        <v>31</v>
      </c>
      <c r="F17" s="32" t="s">
        <v>32</v>
      </c>
      <c r="G17" s="33" t="s">
        <v>33</v>
      </c>
      <c r="H17" s="34">
        <v>1.5046296296296294E-3</v>
      </c>
      <c r="I17" s="35" t="s">
        <v>27</v>
      </c>
      <c r="J17" s="35" t="s">
        <v>28</v>
      </c>
      <c r="L17" s="3" t="s">
        <v>26</v>
      </c>
    </row>
    <row r="18" spans="1:12" ht="18" customHeight="1" x14ac:dyDescent="0.25">
      <c r="A18" s="28">
        <v>2</v>
      </c>
      <c r="B18" s="29">
        <v>0</v>
      </c>
      <c r="C18" s="29" t="s">
        <v>34</v>
      </c>
      <c r="D18" s="30" t="s">
        <v>35</v>
      </c>
      <c r="E18" s="31" t="s">
        <v>36</v>
      </c>
      <c r="F18" s="32" t="s">
        <v>32</v>
      </c>
      <c r="G18" s="33" t="s">
        <v>37</v>
      </c>
      <c r="H18" s="34">
        <v>1.5046296296296294E-3</v>
      </c>
      <c r="I18" s="35" t="s">
        <v>27</v>
      </c>
      <c r="J18" s="35" t="s">
        <v>28</v>
      </c>
      <c r="L18" s="3" t="s">
        <v>26</v>
      </c>
    </row>
    <row r="19" spans="1:12" ht="18" customHeight="1" x14ac:dyDescent="0.25">
      <c r="A19" s="28">
        <v>4</v>
      </c>
      <c r="B19" s="29">
        <v>0</v>
      </c>
      <c r="C19" s="29" t="s">
        <v>38</v>
      </c>
      <c r="D19" s="30" t="s">
        <v>30</v>
      </c>
      <c r="E19" s="31" t="s">
        <v>26</v>
      </c>
      <c r="F19" s="32" t="s">
        <v>26</v>
      </c>
      <c r="G19" s="33" t="s">
        <v>26</v>
      </c>
      <c r="H19" s="34">
        <v>1.689814814814815E-3</v>
      </c>
      <c r="I19" s="35" t="s">
        <v>27</v>
      </c>
      <c r="J19" s="35" t="s">
        <v>28</v>
      </c>
      <c r="L19" s="3" t="s">
        <v>26</v>
      </c>
    </row>
    <row r="20" spans="1:12" ht="18" customHeight="1" x14ac:dyDescent="0.25">
      <c r="A20" s="28">
        <v>5</v>
      </c>
      <c r="B20" s="29">
        <v>0</v>
      </c>
      <c r="C20" s="29" t="s">
        <v>39</v>
      </c>
      <c r="D20" s="30" t="s">
        <v>40</v>
      </c>
      <c r="E20" s="31" t="s">
        <v>26</v>
      </c>
      <c r="F20" s="32" t="s">
        <v>26</v>
      </c>
      <c r="G20" s="33" t="s">
        <v>26</v>
      </c>
      <c r="H20" s="34">
        <v>1.7013888888888892E-3</v>
      </c>
      <c r="I20" s="35" t="s">
        <v>27</v>
      </c>
      <c r="J20" s="35" t="s">
        <v>28</v>
      </c>
      <c r="L20" s="3" t="s">
        <v>26</v>
      </c>
    </row>
    <row r="21" spans="1:12" ht="18" customHeight="1" x14ac:dyDescent="0.25">
      <c r="A21" s="28">
        <v>6</v>
      </c>
      <c r="B21" s="29">
        <v>0</v>
      </c>
      <c r="C21" s="29" t="s">
        <v>41</v>
      </c>
      <c r="D21" s="30" t="s">
        <v>42</v>
      </c>
      <c r="E21" s="31" t="s">
        <v>43</v>
      </c>
      <c r="F21" s="32" t="s">
        <v>32</v>
      </c>
      <c r="G21" s="33" t="s">
        <v>37</v>
      </c>
      <c r="H21" s="34">
        <v>1.712962962962963E-3</v>
      </c>
      <c r="I21" s="35" t="s">
        <v>27</v>
      </c>
      <c r="J21" s="35" t="s">
        <v>44</v>
      </c>
      <c r="L21" s="3" t="s">
        <v>26</v>
      </c>
    </row>
    <row r="22" spans="1:12" ht="18" customHeight="1" x14ac:dyDescent="0.25">
      <c r="A22" s="28">
        <v>7</v>
      </c>
      <c r="B22" s="29">
        <v>0</v>
      </c>
      <c r="C22" s="29" t="s">
        <v>45</v>
      </c>
      <c r="D22" s="30" t="s">
        <v>46</v>
      </c>
      <c r="E22" s="31" t="s">
        <v>47</v>
      </c>
      <c r="F22" s="32" t="s">
        <v>32</v>
      </c>
      <c r="G22" s="33" t="s">
        <v>48</v>
      </c>
      <c r="H22" s="34">
        <v>1.7476851851851852E-3</v>
      </c>
      <c r="I22" s="35" t="s">
        <v>27</v>
      </c>
      <c r="J22" s="35" t="s">
        <v>28</v>
      </c>
      <c r="L22" s="3" t="s">
        <v>26</v>
      </c>
    </row>
    <row r="23" spans="1:12" ht="18" customHeight="1" x14ac:dyDescent="0.25">
      <c r="A23" s="28">
        <v>8</v>
      </c>
      <c r="B23" s="29">
        <v>0</v>
      </c>
      <c r="C23" s="29" t="s">
        <v>49</v>
      </c>
      <c r="D23" s="30" t="s">
        <v>50</v>
      </c>
      <c r="E23" s="31" t="s">
        <v>51</v>
      </c>
      <c r="F23" s="32" t="s">
        <v>32</v>
      </c>
      <c r="G23" s="33" t="s">
        <v>37</v>
      </c>
      <c r="H23" s="34">
        <v>1.7708333333333332E-3</v>
      </c>
      <c r="I23" s="35" t="s">
        <v>27</v>
      </c>
      <c r="J23" s="35" t="s">
        <v>28</v>
      </c>
      <c r="L23" s="3" t="s">
        <v>26</v>
      </c>
    </row>
    <row r="24" spans="1:12" x14ac:dyDescent="0.25">
      <c r="A24" s="28">
        <v>9</v>
      </c>
      <c r="B24" s="29">
        <v>0</v>
      </c>
      <c r="C24" s="29" t="s">
        <v>52</v>
      </c>
      <c r="D24" s="30" t="s">
        <v>53</v>
      </c>
      <c r="E24" s="31" t="s">
        <v>54</v>
      </c>
      <c r="F24" s="32" t="s">
        <v>32</v>
      </c>
      <c r="G24" s="33" t="s">
        <v>37</v>
      </c>
      <c r="H24" s="34">
        <v>1.8055555555555557E-3</v>
      </c>
      <c r="I24" s="35" t="s">
        <v>27</v>
      </c>
      <c r="J24" s="35" t="s">
        <v>44</v>
      </c>
      <c r="L24" s="3" t="s">
        <v>26</v>
      </c>
    </row>
    <row r="25" spans="1:12" x14ac:dyDescent="0.25">
      <c r="A25" s="28">
        <v>10</v>
      </c>
      <c r="B25" s="29">
        <v>0</v>
      </c>
      <c r="C25" s="29" t="s">
        <v>55</v>
      </c>
      <c r="D25" s="30" t="s">
        <v>56</v>
      </c>
      <c r="E25" s="31" t="s">
        <v>57</v>
      </c>
      <c r="F25" s="32" t="s">
        <v>32</v>
      </c>
      <c r="G25" s="33" t="s">
        <v>37</v>
      </c>
      <c r="H25" s="34">
        <v>1.8634259259259261E-3</v>
      </c>
      <c r="I25" s="35" t="s">
        <v>27</v>
      </c>
      <c r="J25" s="35" t="s">
        <v>28</v>
      </c>
      <c r="L25" s="3" t="s">
        <v>26</v>
      </c>
    </row>
    <row r="26" spans="1:12" x14ac:dyDescent="0.25">
      <c r="A26" s="28">
        <v>11</v>
      </c>
      <c r="B26" s="29">
        <v>0</v>
      </c>
      <c r="C26" s="29" t="s">
        <v>58</v>
      </c>
      <c r="D26" s="30" t="s">
        <v>59</v>
      </c>
      <c r="E26" s="31" t="s">
        <v>60</v>
      </c>
      <c r="F26" s="32" t="s">
        <v>32</v>
      </c>
      <c r="G26" s="33" t="s">
        <v>37</v>
      </c>
      <c r="H26" s="34">
        <v>1.8750000000000001E-3</v>
      </c>
      <c r="I26" s="35" t="s">
        <v>61</v>
      </c>
      <c r="J26" s="35" t="s">
        <v>44</v>
      </c>
      <c r="L26" s="3" t="s">
        <v>26</v>
      </c>
    </row>
    <row r="27" spans="1:12" x14ac:dyDescent="0.25">
      <c r="A27" s="28">
        <v>12</v>
      </c>
      <c r="B27" s="29">
        <v>0</v>
      </c>
      <c r="C27" s="29" t="s">
        <v>62</v>
      </c>
      <c r="D27" s="30" t="s">
        <v>63</v>
      </c>
      <c r="E27" s="31" t="s">
        <v>64</v>
      </c>
      <c r="F27" s="32" t="s">
        <v>32</v>
      </c>
      <c r="G27" s="33" t="s">
        <v>37</v>
      </c>
      <c r="H27" s="34">
        <v>1.8865740740740742E-3</v>
      </c>
      <c r="I27" s="35" t="s">
        <v>61</v>
      </c>
      <c r="J27" s="35" t="s">
        <v>44</v>
      </c>
      <c r="L27" s="3" t="s">
        <v>26</v>
      </c>
    </row>
    <row r="28" spans="1:12" x14ac:dyDescent="0.25">
      <c r="A28" s="28">
        <v>13</v>
      </c>
      <c r="B28" s="29">
        <v>0</v>
      </c>
      <c r="C28" s="29" t="s">
        <v>65</v>
      </c>
      <c r="D28" s="30" t="s">
        <v>66</v>
      </c>
      <c r="E28" s="31" t="s">
        <v>26</v>
      </c>
      <c r="F28" s="32" t="s">
        <v>26</v>
      </c>
      <c r="G28" s="33" t="s">
        <v>26</v>
      </c>
      <c r="H28" s="34">
        <v>1.9097222222222222E-3</v>
      </c>
      <c r="I28" s="35" t="s">
        <v>61</v>
      </c>
      <c r="J28" s="35" t="s">
        <v>44</v>
      </c>
      <c r="L28" s="3" t="s">
        <v>26</v>
      </c>
    </row>
    <row r="29" spans="1:12" x14ac:dyDescent="0.25">
      <c r="A29" s="28">
        <v>14</v>
      </c>
      <c r="B29" s="29">
        <v>0</v>
      </c>
      <c r="C29" s="29" t="s">
        <v>67</v>
      </c>
      <c r="D29" s="30" t="s">
        <v>68</v>
      </c>
      <c r="E29" s="31" t="s">
        <v>26</v>
      </c>
      <c r="F29" s="32" t="s">
        <v>26</v>
      </c>
      <c r="G29" s="33" t="s">
        <v>26</v>
      </c>
      <c r="H29" s="34">
        <v>1.9212962962962962E-3</v>
      </c>
      <c r="I29" s="35" t="s">
        <v>61</v>
      </c>
      <c r="J29" s="35" t="s">
        <v>44</v>
      </c>
      <c r="L29" s="3" t="s">
        <v>26</v>
      </c>
    </row>
    <row r="30" spans="1:12" x14ac:dyDescent="0.25">
      <c r="A30" s="28">
        <v>15</v>
      </c>
      <c r="B30" s="29">
        <v>0</v>
      </c>
      <c r="C30" s="29" t="s">
        <v>34</v>
      </c>
      <c r="D30" s="30" t="s">
        <v>69</v>
      </c>
      <c r="E30" s="31" t="s">
        <v>26</v>
      </c>
      <c r="F30" s="32" t="s">
        <v>26</v>
      </c>
      <c r="G30" s="33" t="s">
        <v>26</v>
      </c>
      <c r="H30" s="34">
        <v>1.9328703703703704E-3</v>
      </c>
      <c r="I30" s="35" t="s">
        <v>61</v>
      </c>
      <c r="J30" s="35" t="s">
        <v>44</v>
      </c>
      <c r="L30" s="3" t="s">
        <v>26</v>
      </c>
    </row>
    <row r="31" spans="1:12" x14ac:dyDescent="0.25">
      <c r="A31" s="28">
        <v>15</v>
      </c>
      <c r="B31" s="29">
        <v>0</v>
      </c>
      <c r="C31" s="29" t="s">
        <v>70</v>
      </c>
      <c r="D31" s="30" t="s">
        <v>71</v>
      </c>
      <c r="E31" s="31" t="s">
        <v>26</v>
      </c>
      <c r="F31" s="32" t="s">
        <v>26</v>
      </c>
      <c r="G31" s="33" t="s">
        <v>26</v>
      </c>
      <c r="H31" s="34">
        <v>1.9328703703703704E-3</v>
      </c>
      <c r="I31" s="35" t="s">
        <v>27</v>
      </c>
      <c r="J31" s="35" t="s">
        <v>28</v>
      </c>
      <c r="L31" s="3" t="s">
        <v>26</v>
      </c>
    </row>
    <row r="32" spans="1:12" x14ac:dyDescent="0.25">
      <c r="A32" s="28">
        <v>17</v>
      </c>
      <c r="B32" s="29">
        <v>0</v>
      </c>
      <c r="C32" s="29" t="s">
        <v>72</v>
      </c>
      <c r="D32" s="30" t="s">
        <v>73</v>
      </c>
      <c r="E32" s="31" t="s">
        <v>74</v>
      </c>
      <c r="F32" s="32" t="s">
        <v>32</v>
      </c>
      <c r="G32" s="33" t="s">
        <v>37</v>
      </c>
      <c r="H32" s="34">
        <v>1.9444444444444442E-3</v>
      </c>
      <c r="I32" s="35" t="s">
        <v>27</v>
      </c>
      <c r="J32" s="35" t="s">
        <v>28</v>
      </c>
      <c r="L32" s="3" t="s">
        <v>26</v>
      </c>
    </row>
    <row r="33" spans="1:12" x14ac:dyDescent="0.25">
      <c r="A33" s="28">
        <v>18</v>
      </c>
      <c r="B33" s="29">
        <v>0</v>
      </c>
      <c r="C33" s="29" t="s">
        <v>75</v>
      </c>
      <c r="D33" s="30" t="s">
        <v>76</v>
      </c>
      <c r="E33" s="31" t="s">
        <v>26</v>
      </c>
      <c r="F33" s="32" t="s">
        <v>26</v>
      </c>
      <c r="G33" s="33" t="s">
        <v>26</v>
      </c>
      <c r="H33" s="34">
        <v>1.9791666666666668E-3</v>
      </c>
      <c r="I33" s="35" t="s">
        <v>61</v>
      </c>
      <c r="J33" s="35" t="s">
        <v>44</v>
      </c>
      <c r="L33" s="3" t="s">
        <v>26</v>
      </c>
    </row>
    <row r="34" spans="1:12" x14ac:dyDescent="0.25">
      <c r="A34" s="28">
        <v>18</v>
      </c>
      <c r="B34" s="29">
        <v>0</v>
      </c>
      <c r="C34" s="29" t="s">
        <v>77</v>
      </c>
      <c r="D34" s="30" t="s">
        <v>78</v>
      </c>
      <c r="E34" s="31" t="s">
        <v>26</v>
      </c>
      <c r="F34" s="32" t="s">
        <v>26</v>
      </c>
      <c r="G34" s="33" t="s">
        <v>26</v>
      </c>
      <c r="H34" s="34">
        <v>1.9791666666666668E-3</v>
      </c>
      <c r="I34" s="35" t="s">
        <v>27</v>
      </c>
      <c r="J34" s="35" t="s">
        <v>28</v>
      </c>
      <c r="L34" s="3" t="s">
        <v>26</v>
      </c>
    </row>
    <row r="35" spans="1:12" x14ac:dyDescent="0.25">
      <c r="A35" s="28">
        <v>20</v>
      </c>
      <c r="B35" s="29">
        <v>0</v>
      </c>
      <c r="C35" s="29" t="s">
        <v>79</v>
      </c>
      <c r="D35" s="30" t="s">
        <v>80</v>
      </c>
      <c r="E35" s="31" t="s">
        <v>26</v>
      </c>
      <c r="F35" s="32" t="s">
        <v>26</v>
      </c>
      <c r="G35" s="33" t="s">
        <v>26</v>
      </c>
      <c r="H35" s="34">
        <v>2.0601851851851853E-3</v>
      </c>
      <c r="I35" s="35" t="s">
        <v>61</v>
      </c>
      <c r="J35" s="35" t="s">
        <v>44</v>
      </c>
      <c r="L35" s="3" t="s">
        <v>26</v>
      </c>
    </row>
    <row r="36" spans="1:12" x14ac:dyDescent="0.25">
      <c r="A36" s="28">
        <v>21</v>
      </c>
      <c r="B36" s="29">
        <v>0</v>
      </c>
      <c r="C36" s="29" t="s">
        <v>81</v>
      </c>
      <c r="D36" s="30" t="s">
        <v>82</v>
      </c>
      <c r="E36" s="31" t="s">
        <v>26</v>
      </c>
      <c r="F36" s="32" t="s">
        <v>26</v>
      </c>
      <c r="G36" s="33" t="s">
        <v>26</v>
      </c>
      <c r="H36" s="34">
        <v>2.0717592592592593E-3</v>
      </c>
      <c r="I36" s="35" t="s">
        <v>61</v>
      </c>
      <c r="J36" s="35" t="s">
        <v>44</v>
      </c>
      <c r="L36" s="3" t="s">
        <v>26</v>
      </c>
    </row>
    <row r="37" spans="1:12" x14ac:dyDescent="0.25">
      <c r="A37" s="28">
        <v>21</v>
      </c>
      <c r="B37" s="29">
        <v>0</v>
      </c>
      <c r="C37" s="29" t="s">
        <v>83</v>
      </c>
      <c r="D37" s="30" t="s">
        <v>84</v>
      </c>
      <c r="E37" s="31" t="s">
        <v>26</v>
      </c>
      <c r="F37" s="32" t="s">
        <v>26</v>
      </c>
      <c r="G37" s="33" t="s">
        <v>26</v>
      </c>
      <c r="H37" s="34">
        <v>2.0717592592592593E-3</v>
      </c>
      <c r="I37" s="35" t="s">
        <v>27</v>
      </c>
      <c r="J37" s="35" t="s">
        <v>28</v>
      </c>
      <c r="L37" s="3" t="s">
        <v>26</v>
      </c>
    </row>
    <row r="38" spans="1:12" x14ac:dyDescent="0.25">
      <c r="A38" s="28">
        <v>23</v>
      </c>
      <c r="B38" s="29">
        <v>0</v>
      </c>
      <c r="C38" s="29" t="s">
        <v>81</v>
      </c>
      <c r="D38" s="30" t="s">
        <v>85</v>
      </c>
      <c r="E38" s="31" t="s">
        <v>26</v>
      </c>
      <c r="F38" s="32" t="s">
        <v>26</v>
      </c>
      <c r="G38" s="33" t="s">
        <v>26</v>
      </c>
      <c r="H38" s="34">
        <v>2.1412037037037038E-3</v>
      </c>
      <c r="I38" s="35" t="s">
        <v>61</v>
      </c>
      <c r="J38" s="35" t="s">
        <v>44</v>
      </c>
      <c r="L38" s="3" t="s">
        <v>26</v>
      </c>
    </row>
    <row r="39" spans="1:12" x14ac:dyDescent="0.25">
      <c r="A39" s="28">
        <v>23</v>
      </c>
      <c r="B39" s="29">
        <v>0</v>
      </c>
      <c r="C39" s="29" t="s">
        <v>86</v>
      </c>
      <c r="D39" s="30" t="s">
        <v>87</v>
      </c>
      <c r="E39" s="31" t="s">
        <v>26</v>
      </c>
      <c r="F39" s="32" t="s">
        <v>26</v>
      </c>
      <c r="G39" s="33" t="s">
        <v>26</v>
      </c>
      <c r="H39" s="34">
        <v>2.1412037037037038E-3</v>
      </c>
      <c r="I39" s="35" t="s">
        <v>27</v>
      </c>
      <c r="J39" s="35" t="s">
        <v>28</v>
      </c>
      <c r="L39" s="3" t="s">
        <v>26</v>
      </c>
    </row>
    <row r="40" spans="1:12" x14ac:dyDescent="0.25">
      <c r="A40" s="28">
        <v>25</v>
      </c>
      <c r="B40" s="29">
        <v>0</v>
      </c>
      <c r="C40" s="29" t="s">
        <v>88</v>
      </c>
      <c r="D40" s="30" t="s">
        <v>35</v>
      </c>
      <c r="E40" s="31" t="s">
        <v>26</v>
      </c>
      <c r="F40" s="32" t="s">
        <v>26</v>
      </c>
      <c r="G40" s="33" t="s">
        <v>26</v>
      </c>
      <c r="H40" s="34">
        <v>2.1874999999999998E-3</v>
      </c>
      <c r="I40" s="35" t="s">
        <v>27</v>
      </c>
      <c r="J40" s="35" t="s">
        <v>44</v>
      </c>
      <c r="L40" s="3" t="s">
        <v>26</v>
      </c>
    </row>
    <row r="41" spans="1:12" x14ac:dyDescent="0.25">
      <c r="A41" s="28">
        <v>25</v>
      </c>
      <c r="B41" s="29">
        <v>0</v>
      </c>
      <c r="C41" s="29" t="s">
        <v>89</v>
      </c>
      <c r="D41" s="30" t="s">
        <v>85</v>
      </c>
      <c r="E41" s="31" t="s">
        <v>26</v>
      </c>
      <c r="F41" s="32" t="s">
        <v>26</v>
      </c>
      <c r="G41" s="33" t="s">
        <v>26</v>
      </c>
      <c r="H41" s="34">
        <v>2.1874999999999998E-3</v>
      </c>
      <c r="I41" s="35" t="s">
        <v>61</v>
      </c>
      <c r="J41" s="35" t="s">
        <v>44</v>
      </c>
      <c r="L41" s="3" t="s">
        <v>26</v>
      </c>
    </row>
    <row r="42" spans="1:12" x14ac:dyDescent="0.25">
      <c r="A42" s="28">
        <v>27</v>
      </c>
      <c r="B42" s="29">
        <v>0</v>
      </c>
      <c r="C42" s="29" t="s">
        <v>90</v>
      </c>
      <c r="D42" s="30" t="s">
        <v>91</v>
      </c>
      <c r="E42" s="31" t="s">
        <v>92</v>
      </c>
      <c r="F42" s="32" t="s">
        <v>32</v>
      </c>
      <c r="G42" s="33" t="s">
        <v>48</v>
      </c>
      <c r="H42" s="34">
        <v>2.1990740740740742E-3</v>
      </c>
      <c r="I42" s="35" t="s">
        <v>27</v>
      </c>
      <c r="J42" s="35" t="s">
        <v>44</v>
      </c>
      <c r="L42" s="3" t="s">
        <v>26</v>
      </c>
    </row>
    <row r="43" spans="1:12" x14ac:dyDescent="0.25">
      <c r="A43" s="28">
        <v>28</v>
      </c>
      <c r="B43" s="29">
        <v>0</v>
      </c>
      <c r="C43" s="29" t="s">
        <v>93</v>
      </c>
      <c r="D43" s="30" t="s">
        <v>94</v>
      </c>
      <c r="E43" s="31" t="s">
        <v>95</v>
      </c>
      <c r="F43" s="32" t="s">
        <v>32</v>
      </c>
      <c r="G43" s="33" t="s">
        <v>48</v>
      </c>
      <c r="H43" s="34">
        <v>2.2222222222222222E-3</v>
      </c>
      <c r="I43" s="35" t="s">
        <v>27</v>
      </c>
      <c r="J43" s="35" t="s">
        <v>44</v>
      </c>
      <c r="L43" s="3" t="s">
        <v>26</v>
      </c>
    </row>
    <row r="44" spans="1:12" x14ac:dyDescent="0.25">
      <c r="A44" s="28">
        <v>29</v>
      </c>
      <c r="B44" s="29">
        <v>0</v>
      </c>
      <c r="C44" s="29" t="s">
        <v>96</v>
      </c>
      <c r="D44" s="30" t="s">
        <v>97</v>
      </c>
      <c r="E44" s="31" t="s">
        <v>98</v>
      </c>
      <c r="F44" s="32" t="s">
        <v>32</v>
      </c>
      <c r="G44" s="33" t="s">
        <v>48</v>
      </c>
      <c r="H44" s="34">
        <v>2.2453703703703702E-3</v>
      </c>
      <c r="I44" s="35" t="s">
        <v>27</v>
      </c>
      <c r="J44" s="35" t="s">
        <v>44</v>
      </c>
      <c r="L44" s="3" t="s">
        <v>26</v>
      </c>
    </row>
    <row r="45" spans="1:12" x14ac:dyDescent="0.25">
      <c r="A45" s="28">
        <v>29</v>
      </c>
      <c r="B45" s="29">
        <v>0</v>
      </c>
      <c r="C45" s="29" t="s">
        <v>99</v>
      </c>
      <c r="D45" s="30" t="s">
        <v>100</v>
      </c>
      <c r="E45" s="31" t="s">
        <v>26</v>
      </c>
      <c r="F45" s="32" t="s">
        <v>26</v>
      </c>
      <c r="G45" s="33" t="s">
        <v>26</v>
      </c>
      <c r="H45" s="34">
        <v>2.2453703703703702E-3</v>
      </c>
      <c r="I45" s="35" t="s">
        <v>61</v>
      </c>
      <c r="J45" s="35" t="s">
        <v>44</v>
      </c>
      <c r="L45" s="3" t="s">
        <v>26</v>
      </c>
    </row>
    <row r="46" spans="1:12" x14ac:dyDescent="0.25">
      <c r="A46" s="28">
        <v>31</v>
      </c>
      <c r="B46" s="29">
        <v>0</v>
      </c>
      <c r="C46" s="29" t="s">
        <v>101</v>
      </c>
      <c r="D46" s="30" t="s">
        <v>30</v>
      </c>
      <c r="E46" s="31" t="s">
        <v>102</v>
      </c>
      <c r="F46" s="32" t="s">
        <v>32</v>
      </c>
      <c r="G46" s="33" t="s">
        <v>103</v>
      </c>
      <c r="H46" s="34">
        <v>2.2569444444444447E-3</v>
      </c>
      <c r="I46" s="35" t="s">
        <v>27</v>
      </c>
      <c r="J46" s="35" t="s">
        <v>44</v>
      </c>
      <c r="L46" s="3" t="s">
        <v>26</v>
      </c>
    </row>
    <row r="47" spans="1:12" x14ac:dyDescent="0.25">
      <c r="A47" s="28">
        <v>32</v>
      </c>
      <c r="B47" s="29">
        <v>0</v>
      </c>
      <c r="C47" s="29" t="s">
        <v>104</v>
      </c>
      <c r="D47" s="30" t="s">
        <v>105</v>
      </c>
      <c r="E47" s="31" t="s">
        <v>26</v>
      </c>
      <c r="F47" s="32" t="s">
        <v>26</v>
      </c>
      <c r="G47" s="33" t="s">
        <v>26</v>
      </c>
      <c r="H47" s="34">
        <v>2.3263888888888887E-3</v>
      </c>
      <c r="I47" s="35" t="s">
        <v>27</v>
      </c>
      <c r="J47" s="35" t="s">
        <v>44</v>
      </c>
      <c r="L47" s="3" t="s">
        <v>26</v>
      </c>
    </row>
    <row r="48" spans="1:12" x14ac:dyDescent="0.25">
      <c r="A48" s="28">
        <v>33</v>
      </c>
      <c r="B48" s="29">
        <v>0</v>
      </c>
      <c r="C48" s="29" t="s">
        <v>106</v>
      </c>
      <c r="D48" s="30" t="s">
        <v>107</v>
      </c>
      <c r="E48" s="31" t="s">
        <v>108</v>
      </c>
      <c r="F48" s="32" t="s">
        <v>32</v>
      </c>
      <c r="G48" s="33" t="s">
        <v>48</v>
      </c>
      <c r="H48" s="34">
        <v>2.3726851851851851E-3</v>
      </c>
      <c r="I48" s="35" t="s">
        <v>27</v>
      </c>
      <c r="J48" s="35" t="s">
        <v>44</v>
      </c>
      <c r="L48" s="3" t="s">
        <v>26</v>
      </c>
    </row>
    <row r="49" spans="1:12" x14ac:dyDescent="0.25">
      <c r="A49" s="28">
        <v>34</v>
      </c>
      <c r="B49" s="29">
        <v>0</v>
      </c>
      <c r="C49" s="29" t="s">
        <v>109</v>
      </c>
      <c r="D49" s="30" t="s">
        <v>110</v>
      </c>
      <c r="E49" s="31" t="s">
        <v>26</v>
      </c>
      <c r="F49" s="32" t="s">
        <v>26</v>
      </c>
      <c r="G49" s="33" t="s">
        <v>26</v>
      </c>
      <c r="H49" s="34">
        <v>2.4305555555555556E-3</v>
      </c>
      <c r="I49" s="35" t="s">
        <v>27</v>
      </c>
      <c r="J49" s="35" t="s">
        <v>44</v>
      </c>
      <c r="L49" s="3" t="s">
        <v>26</v>
      </c>
    </row>
    <row r="50" spans="1:12" x14ac:dyDescent="0.25">
      <c r="A50" s="28">
        <v>35</v>
      </c>
      <c r="B50" s="29">
        <v>0</v>
      </c>
      <c r="C50" s="29" t="s">
        <v>111</v>
      </c>
      <c r="D50" s="30" t="s">
        <v>112</v>
      </c>
      <c r="E50" s="31" t="s">
        <v>26</v>
      </c>
      <c r="F50" s="32" t="s">
        <v>26</v>
      </c>
      <c r="G50" s="33" t="s">
        <v>26</v>
      </c>
      <c r="H50" s="34">
        <v>2.4421296296296296E-3</v>
      </c>
      <c r="I50" s="35" t="s">
        <v>27</v>
      </c>
      <c r="J50" s="35" t="s">
        <v>44</v>
      </c>
      <c r="L50" s="3" t="s">
        <v>26</v>
      </c>
    </row>
    <row r="51" spans="1:12" x14ac:dyDescent="0.25">
      <c r="A51" s="36"/>
      <c r="B51" s="37"/>
      <c r="C51" s="38"/>
      <c r="D51" s="39"/>
      <c r="E51" s="40"/>
      <c r="F51" s="41"/>
      <c r="G51" s="42"/>
      <c r="H51" s="40"/>
      <c r="I51" s="37"/>
    </row>
    <row r="52" spans="1:12" x14ac:dyDescent="0.25">
      <c r="B52" s="37"/>
      <c r="C52" s="38"/>
      <c r="D52" s="39"/>
      <c r="E52" s="40"/>
      <c r="F52" s="41"/>
      <c r="G52" s="42"/>
      <c r="H52" s="43"/>
      <c r="I52" s="37"/>
    </row>
    <row r="53" spans="1:12" x14ac:dyDescent="0.25">
      <c r="A53" s="44"/>
      <c r="B53" s="37"/>
      <c r="C53" s="38"/>
      <c r="D53" s="39"/>
      <c r="F53" s="41"/>
      <c r="G53" s="42"/>
      <c r="H53" s="45"/>
      <c r="I53" s="37"/>
    </row>
    <row r="54" spans="1:12" x14ac:dyDescent="0.25">
      <c r="B54" s="46"/>
      <c r="C54" s="46"/>
      <c r="D54" s="47"/>
      <c r="E54" s="48"/>
      <c r="F54" s="49"/>
      <c r="G54" s="50"/>
      <c r="H54" s="48"/>
      <c r="I54" s="51"/>
    </row>
    <row r="55" spans="1:12" x14ac:dyDescent="0.25">
      <c r="B55" s="46"/>
      <c r="C55" s="52"/>
      <c r="D55" s="47"/>
      <c r="E55" s="53"/>
      <c r="F55" s="49"/>
      <c r="G55" s="50"/>
      <c r="H55" s="48"/>
      <c r="I55" s="51"/>
    </row>
    <row r="56" spans="1:12" x14ac:dyDescent="0.25">
      <c r="B56" s="46"/>
      <c r="C56" s="46"/>
      <c r="E56" s="48"/>
      <c r="F56" s="49"/>
      <c r="G56" s="51"/>
      <c r="H56" s="48"/>
      <c r="I56" s="51"/>
    </row>
    <row r="57" spans="1:12" x14ac:dyDescent="0.25">
      <c r="A57" s="54"/>
    </row>
  </sheetData>
  <mergeCells count="1">
    <mergeCell ref="A6:B6"/>
  </mergeCells>
  <conditionalFormatting sqref="C54:I54 C55:D55 F55:I55 C56 E56:I56 A57 B53:D53 F53:I53 B51:I52 B16:H50">
    <cfRule type="cellIs" dxfId="4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E394D-1899-40D0-BA7D-94525377C69D}">
  <sheetPr codeName="Лист9">
    <pageSetUpPr fitToPage="1"/>
  </sheetPr>
  <dimension ref="A2:L37"/>
  <sheetViews>
    <sheetView topLeftCell="A4" zoomScaleNormal="100" workbookViewId="0"/>
  </sheetViews>
  <sheetFormatPr defaultColWidth="9.140625" defaultRowHeight="15" x14ac:dyDescent="0.25"/>
  <cols>
    <col min="1" max="1" width="19.42578125" style="3" customWidth="1"/>
    <col min="2" max="2" width="10.140625" style="3" customWidth="1"/>
    <col min="3" max="3" width="16.5703125" style="3" customWidth="1"/>
    <col min="4" max="4" width="11.42578125" style="3" bestFit="1" customWidth="1"/>
    <col min="5" max="5" width="25.140625" style="3" customWidth="1"/>
    <col min="6" max="6" width="8.42578125" style="3" bestFit="1" customWidth="1"/>
    <col min="7" max="7" width="15" style="3" bestFit="1" customWidth="1"/>
    <col min="8" max="8" width="18.28515625" style="4" bestFit="1" customWidth="1"/>
    <col min="9" max="9" width="4.5703125" style="3" bestFit="1" customWidth="1"/>
    <col min="10" max="10" width="10.28515625" style="3" bestFit="1" customWidth="1"/>
    <col min="11" max="16384" width="9.140625" style="3"/>
  </cols>
  <sheetData>
    <row r="2" spans="1:12" ht="21" x14ac:dyDescent="0.35">
      <c r="A2" s="1" t="s">
        <v>0</v>
      </c>
      <c r="B2" s="2"/>
      <c r="C2" s="2"/>
      <c r="D2" s="2"/>
      <c r="E2" s="2"/>
      <c r="G2" s="2"/>
      <c r="I2" s="2"/>
    </row>
    <row r="4" spans="1:12" ht="28.5" x14ac:dyDescent="0.45">
      <c r="A4" s="5" t="s">
        <v>20</v>
      </c>
      <c r="B4" s="6"/>
      <c r="C4" s="6"/>
      <c r="D4" s="6"/>
      <c r="E4" s="6"/>
      <c r="F4" s="6"/>
      <c r="G4" s="6"/>
      <c r="H4" s="7"/>
      <c r="I4" s="6"/>
    </row>
    <row r="5" spans="1:12" x14ac:dyDescent="0.25">
      <c r="A5" s="8" t="s">
        <v>1</v>
      </c>
    </row>
    <row r="6" spans="1:12" x14ac:dyDescent="0.25">
      <c r="A6" s="9">
        <v>43036</v>
      </c>
      <c r="B6" s="10"/>
      <c r="C6" s="11">
        <v>0.45833333333333331</v>
      </c>
      <c r="D6" s="12"/>
      <c r="E6" s="13" t="s">
        <v>21</v>
      </c>
      <c r="F6" s="14"/>
      <c r="G6" s="15"/>
      <c r="H6" s="16"/>
      <c r="I6" s="15"/>
    </row>
    <row r="7" spans="1:12" x14ac:dyDescent="0.25">
      <c r="A7" s="8" t="s">
        <v>2</v>
      </c>
      <c r="B7" s="17"/>
      <c r="C7" s="8" t="s">
        <v>3</v>
      </c>
      <c r="D7" s="8"/>
      <c r="E7" s="8" t="s">
        <v>4</v>
      </c>
      <c r="G7" s="8"/>
      <c r="H7" s="18"/>
      <c r="I7" s="8"/>
    </row>
    <row r="8" spans="1:12" x14ac:dyDescent="0.25">
      <c r="A8" s="11" t="s">
        <v>22</v>
      </c>
      <c r="B8" s="6"/>
      <c r="C8" s="6"/>
      <c r="D8" s="12"/>
    </row>
    <row r="9" spans="1:12" x14ac:dyDescent="0.25">
      <c r="A9" s="8" t="s">
        <v>5</v>
      </c>
      <c r="B9" s="8"/>
      <c r="C9" s="8"/>
      <c r="D9" s="8"/>
    </row>
    <row r="10" spans="1:12" x14ac:dyDescent="0.25">
      <c r="A10" s="19" t="s">
        <v>6</v>
      </c>
      <c r="B10" s="20"/>
      <c r="C10" s="21" t="s">
        <v>113</v>
      </c>
      <c r="D10" s="20"/>
      <c r="E10" s="55"/>
      <c r="F10" s="55"/>
      <c r="G10" s="55"/>
      <c r="H10" s="56"/>
      <c r="I10" s="55"/>
    </row>
    <row r="11" spans="1:12" x14ac:dyDescent="0.25">
      <c r="A11" s="3" t="s">
        <v>7</v>
      </c>
      <c r="C11" s="3" t="s">
        <v>8</v>
      </c>
      <c r="D11" s="22">
        <v>14</v>
      </c>
      <c r="E11" s="55"/>
      <c r="F11" s="55"/>
      <c r="G11" s="55"/>
      <c r="H11" s="56"/>
      <c r="I11" s="55"/>
    </row>
    <row r="12" spans="1:12" x14ac:dyDescent="0.25">
      <c r="C12" s="3" t="s">
        <v>9</v>
      </c>
      <c r="D12" s="22">
        <v>14</v>
      </c>
      <c r="E12" s="55"/>
      <c r="F12" s="55"/>
      <c r="G12" s="55"/>
      <c r="H12" s="56"/>
      <c r="I12" s="55"/>
    </row>
    <row r="13" spans="1:12" x14ac:dyDescent="0.25">
      <c r="A13" s="55"/>
      <c r="B13" s="55"/>
      <c r="C13" s="55"/>
      <c r="D13" s="55"/>
      <c r="E13" s="55"/>
      <c r="F13" s="55"/>
      <c r="G13" s="55"/>
      <c r="H13" s="56"/>
      <c r="I13" s="55"/>
    </row>
    <row r="14" spans="1:12" x14ac:dyDescent="0.25">
      <c r="A14" s="57"/>
      <c r="B14" s="58"/>
      <c r="C14" s="52"/>
      <c r="D14" s="47"/>
      <c r="E14" s="59"/>
      <c r="F14" s="49"/>
      <c r="G14" s="51"/>
      <c r="H14" s="48"/>
      <c r="I14" s="51"/>
    </row>
    <row r="15" spans="1:12" ht="60" x14ac:dyDescent="0.25">
      <c r="A15" s="60" t="s">
        <v>10</v>
      </c>
      <c r="B15" s="60" t="s">
        <v>11</v>
      </c>
      <c r="C15" s="60" t="s">
        <v>12</v>
      </c>
      <c r="D15" s="60" t="s">
        <v>13</v>
      </c>
      <c r="E15" s="60" t="s">
        <v>14</v>
      </c>
      <c r="F15" s="60" t="s">
        <v>15</v>
      </c>
      <c r="G15" s="60" t="s">
        <v>16</v>
      </c>
      <c r="H15" s="61" t="s">
        <v>17</v>
      </c>
      <c r="I15" s="62" t="s">
        <v>18</v>
      </c>
      <c r="J15" s="63" t="s">
        <v>19</v>
      </c>
    </row>
    <row r="16" spans="1:12" x14ac:dyDescent="0.25">
      <c r="A16" s="64">
        <v>1</v>
      </c>
      <c r="B16" s="65">
        <v>0</v>
      </c>
      <c r="C16" s="66" t="s">
        <v>114</v>
      </c>
      <c r="D16" s="67" t="s">
        <v>115</v>
      </c>
      <c r="E16" s="68" t="s">
        <v>116</v>
      </c>
      <c r="F16" s="32" t="s">
        <v>32</v>
      </c>
      <c r="G16" s="33" t="s">
        <v>37</v>
      </c>
      <c r="H16" s="34">
        <v>2.4652777777777776E-3</v>
      </c>
      <c r="I16" s="35" t="s">
        <v>61</v>
      </c>
      <c r="J16" s="35" t="s">
        <v>28</v>
      </c>
      <c r="L16" s="3" t="s">
        <v>26</v>
      </c>
    </row>
    <row r="17" spans="1:12" x14ac:dyDescent="0.25">
      <c r="A17" s="64">
        <v>2</v>
      </c>
      <c r="B17" s="65">
        <v>0</v>
      </c>
      <c r="C17" s="66" t="s">
        <v>117</v>
      </c>
      <c r="D17" s="67" t="s">
        <v>118</v>
      </c>
      <c r="E17" s="68" t="s">
        <v>119</v>
      </c>
      <c r="F17" s="32" t="s">
        <v>32</v>
      </c>
      <c r="G17" s="33" t="s">
        <v>37</v>
      </c>
      <c r="H17" s="34">
        <v>2.9050925925925928E-3</v>
      </c>
      <c r="I17" s="35" t="s">
        <v>61</v>
      </c>
      <c r="J17" s="35" t="s">
        <v>28</v>
      </c>
      <c r="L17" s="3" t="s">
        <v>26</v>
      </c>
    </row>
    <row r="18" spans="1:12" x14ac:dyDescent="0.25">
      <c r="A18" s="64">
        <v>3</v>
      </c>
      <c r="B18" s="65">
        <v>0</v>
      </c>
      <c r="C18" s="66" t="s">
        <v>120</v>
      </c>
      <c r="D18" s="67" t="s">
        <v>100</v>
      </c>
      <c r="E18" s="68" t="s">
        <v>121</v>
      </c>
      <c r="F18" s="32" t="s">
        <v>32</v>
      </c>
      <c r="G18" s="33" t="s">
        <v>48</v>
      </c>
      <c r="H18" s="34">
        <v>3.1481481481481482E-3</v>
      </c>
      <c r="I18" s="35" t="s">
        <v>61</v>
      </c>
      <c r="J18" s="35" t="s">
        <v>28</v>
      </c>
      <c r="L18" s="3" t="s">
        <v>26</v>
      </c>
    </row>
    <row r="19" spans="1:12" x14ac:dyDescent="0.25">
      <c r="A19" s="64">
        <v>4</v>
      </c>
      <c r="B19" s="65">
        <v>0</v>
      </c>
      <c r="C19" s="66" t="s">
        <v>122</v>
      </c>
      <c r="D19" s="67" t="s">
        <v>100</v>
      </c>
      <c r="E19" s="68" t="s">
        <v>26</v>
      </c>
      <c r="F19" s="32" t="s">
        <v>26</v>
      </c>
      <c r="G19" s="33" t="s">
        <v>26</v>
      </c>
      <c r="H19" s="34">
        <v>5.1736111111111115E-3</v>
      </c>
      <c r="I19" s="35" t="s">
        <v>61</v>
      </c>
      <c r="J19" s="35" t="s">
        <v>28</v>
      </c>
      <c r="L19" s="3" t="s">
        <v>26</v>
      </c>
    </row>
    <row r="20" spans="1:12" x14ac:dyDescent="0.25">
      <c r="A20" s="64">
        <v>5</v>
      </c>
      <c r="B20" s="65">
        <v>0</v>
      </c>
      <c r="C20" s="66" t="s">
        <v>123</v>
      </c>
      <c r="D20" s="67" t="s">
        <v>124</v>
      </c>
      <c r="E20" s="68" t="s">
        <v>26</v>
      </c>
      <c r="F20" s="32" t="s">
        <v>26</v>
      </c>
      <c r="G20" s="33" t="s">
        <v>26</v>
      </c>
      <c r="H20" s="34">
        <v>5.185185185185185E-3</v>
      </c>
      <c r="I20" s="35" t="s">
        <v>61</v>
      </c>
      <c r="J20" s="35" t="s">
        <v>28</v>
      </c>
      <c r="L20" s="3" t="s">
        <v>26</v>
      </c>
    </row>
    <row r="21" spans="1:12" x14ac:dyDescent="0.25">
      <c r="A21" s="64">
        <v>6</v>
      </c>
      <c r="B21" s="65">
        <v>0</v>
      </c>
      <c r="C21" s="66" t="s">
        <v>125</v>
      </c>
      <c r="D21" s="67" t="s">
        <v>126</v>
      </c>
      <c r="E21" s="68" t="s">
        <v>26</v>
      </c>
      <c r="F21" s="32" t="s">
        <v>26</v>
      </c>
      <c r="G21" s="33" t="s">
        <v>26</v>
      </c>
      <c r="H21" s="34">
        <v>5.1967592592592595E-3</v>
      </c>
      <c r="I21" s="35" t="s">
        <v>61</v>
      </c>
      <c r="J21" s="35" t="s">
        <v>28</v>
      </c>
      <c r="L21" s="3" t="s">
        <v>26</v>
      </c>
    </row>
    <row r="22" spans="1:12" x14ac:dyDescent="0.25">
      <c r="A22" s="64">
        <v>7</v>
      </c>
      <c r="B22" s="65">
        <v>0</v>
      </c>
      <c r="C22" s="66" t="s">
        <v>127</v>
      </c>
      <c r="D22" s="67" t="s">
        <v>128</v>
      </c>
      <c r="E22" s="68" t="s">
        <v>129</v>
      </c>
      <c r="F22" s="32" t="s">
        <v>32</v>
      </c>
      <c r="G22" s="33" t="s">
        <v>130</v>
      </c>
      <c r="H22" s="34">
        <v>5.208333333333333E-3</v>
      </c>
      <c r="I22" s="35" t="s">
        <v>61</v>
      </c>
      <c r="J22" s="35" t="s">
        <v>28</v>
      </c>
      <c r="L22" s="3" t="s">
        <v>26</v>
      </c>
    </row>
    <row r="23" spans="1:12" x14ac:dyDescent="0.25">
      <c r="A23" s="64">
        <v>8</v>
      </c>
      <c r="B23" s="65">
        <v>0</v>
      </c>
      <c r="C23" s="66" t="s">
        <v>125</v>
      </c>
      <c r="D23" s="67" t="s">
        <v>63</v>
      </c>
      <c r="E23" s="68" t="s">
        <v>26</v>
      </c>
      <c r="F23" s="32" t="s">
        <v>26</v>
      </c>
      <c r="G23" s="33" t="s">
        <v>26</v>
      </c>
      <c r="H23" s="34">
        <v>5.2199074074074066E-3</v>
      </c>
      <c r="I23" s="35" t="s">
        <v>61</v>
      </c>
      <c r="J23" s="35" t="s">
        <v>28</v>
      </c>
      <c r="L23" s="3" t="s">
        <v>26</v>
      </c>
    </row>
    <row r="24" spans="1:12" x14ac:dyDescent="0.25">
      <c r="A24" s="64">
        <v>9</v>
      </c>
      <c r="B24" s="65">
        <v>0</v>
      </c>
      <c r="C24" s="66" t="s">
        <v>131</v>
      </c>
      <c r="D24" s="67" t="s">
        <v>132</v>
      </c>
      <c r="E24" s="68" t="s">
        <v>26</v>
      </c>
      <c r="F24" s="32" t="s">
        <v>26</v>
      </c>
      <c r="G24" s="33" t="s">
        <v>26</v>
      </c>
      <c r="H24" s="34">
        <v>5.2314814814814819E-3</v>
      </c>
      <c r="I24" s="35" t="s">
        <v>61</v>
      </c>
      <c r="J24" s="35" t="s">
        <v>28</v>
      </c>
      <c r="L24" s="3" t="s">
        <v>26</v>
      </c>
    </row>
    <row r="25" spans="1:12" x14ac:dyDescent="0.25">
      <c r="A25" s="64">
        <v>10</v>
      </c>
      <c r="B25" s="65">
        <v>0</v>
      </c>
      <c r="C25" s="66" t="s">
        <v>133</v>
      </c>
      <c r="D25" s="67" t="s">
        <v>132</v>
      </c>
      <c r="E25" s="68" t="s">
        <v>26</v>
      </c>
      <c r="F25" s="32" t="s">
        <v>26</v>
      </c>
      <c r="G25" s="33" t="s">
        <v>26</v>
      </c>
      <c r="H25" s="34">
        <v>5.2430555555555555E-3</v>
      </c>
      <c r="I25" s="35" t="s">
        <v>61</v>
      </c>
      <c r="J25" s="35" t="s">
        <v>28</v>
      </c>
      <c r="L25" s="3" t="s">
        <v>26</v>
      </c>
    </row>
    <row r="26" spans="1:12" x14ac:dyDescent="0.25">
      <c r="A26" s="64">
        <v>11</v>
      </c>
      <c r="B26" s="65">
        <v>0</v>
      </c>
      <c r="C26" s="66" t="s">
        <v>134</v>
      </c>
      <c r="D26" s="67" t="s">
        <v>135</v>
      </c>
      <c r="E26" s="68" t="s">
        <v>136</v>
      </c>
      <c r="F26" s="32" t="s">
        <v>32</v>
      </c>
      <c r="G26" s="33" t="s">
        <v>37</v>
      </c>
      <c r="H26" s="34">
        <v>5.3240740740740748E-3</v>
      </c>
      <c r="I26" s="35" t="s">
        <v>61</v>
      </c>
      <c r="J26" s="35" t="s">
        <v>28</v>
      </c>
      <c r="L26" s="3" t="s">
        <v>26</v>
      </c>
    </row>
    <row r="27" spans="1:12" x14ac:dyDescent="0.25">
      <c r="A27" s="64">
        <v>12</v>
      </c>
      <c r="B27" s="65">
        <v>0</v>
      </c>
      <c r="C27" s="66" t="s">
        <v>137</v>
      </c>
      <c r="D27" s="67" t="s">
        <v>138</v>
      </c>
      <c r="E27" s="68" t="s">
        <v>26</v>
      </c>
      <c r="F27" s="32" t="s">
        <v>26</v>
      </c>
      <c r="G27" s="33" t="s">
        <v>26</v>
      </c>
      <c r="H27" s="34">
        <v>5.347222222222222E-3</v>
      </c>
      <c r="I27" s="35" t="s">
        <v>61</v>
      </c>
      <c r="J27" s="35" t="s">
        <v>28</v>
      </c>
      <c r="L27" s="3" t="s">
        <v>26</v>
      </c>
    </row>
    <row r="28" spans="1:12" x14ac:dyDescent="0.25">
      <c r="A28" s="64">
        <v>13</v>
      </c>
      <c r="B28" s="65">
        <v>0</v>
      </c>
      <c r="C28" s="66" t="s">
        <v>139</v>
      </c>
      <c r="D28" s="67" t="s">
        <v>76</v>
      </c>
      <c r="E28" s="68" t="s">
        <v>140</v>
      </c>
      <c r="F28" s="32" t="s">
        <v>32</v>
      </c>
      <c r="G28" s="33" t="s">
        <v>37</v>
      </c>
      <c r="H28" s="34">
        <v>5.3935185185185188E-3</v>
      </c>
      <c r="I28" s="35" t="s">
        <v>61</v>
      </c>
      <c r="J28" s="35" t="s">
        <v>28</v>
      </c>
      <c r="L28" s="3" t="s">
        <v>26</v>
      </c>
    </row>
    <row r="29" spans="1:12" x14ac:dyDescent="0.25">
      <c r="A29" s="64">
        <v>14</v>
      </c>
      <c r="B29" s="65">
        <v>0</v>
      </c>
      <c r="C29" s="66" t="s">
        <v>141</v>
      </c>
      <c r="D29" s="67" t="s">
        <v>142</v>
      </c>
      <c r="E29" s="68" t="s">
        <v>143</v>
      </c>
      <c r="F29" s="32" t="s">
        <v>32</v>
      </c>
      <c r="G29" s="33" t="s">
        <v>37</v>
      </c>
      <c r="H29" s="34">
        <v>5.4745370370370373E-3</v>
      </c>
      <c r="I29" s="35" t="s">
        <v>61</v>
      </c>
      <c r="J29" s="35" t="s">
        <v>28</v>
      </c>
      <c r="L29" s="3" t="s">
        <v>26</v>
      </c>
    </row>
    <row r="30" spans="1:12" x14ac:dyDescent="0.25">
      <c r="A30" s="69"/>
      <c r="B30" s="69"/>
      <c r="C30" s="70"/>
      <c r="D30" s="71"/>
      <c r="E30" s="72"/>
      <c r="F30" s="73"/>
      <c r="G30" s="74"/>
      <c r="H30" s="75"/>
      <c r="I30" s="35"/>
      <c r="J30" s="35"/>
    </row>
    <row r="31" spans="1:12" x14ac:dyDescent="0.25">
      <c r="A31" s="69"/>
      <c r="B31" s="69"/>
      <c r="C31" s="70"/>
      <c r="D31" s="71"/>
      <c r="E31" s="72"/>
      <c r="F31" s="73"/>
      <c r="G31" s="74"/>
      <c r="H31" s="75"/>
      <c r="I31" s="35"/>
      <c r="J31" s="35"/>
    </row>
    <row r="32" spans="1:12" x14ac:dyDescent="0.25">
      <c r="B32" s="37"/>
      <c r="C32" s="38"/>
      <c r="D32" s="39"/>
      <c r="E32" s="40"/>
      <c r="F32" s="41"/>
      <c r="G32" s="42"/>
      <c r="H32" s="43"/>
      <c r="I32" s="37"/>
    </row>
    <row r="33" spans="1:9" x14ac:dyDescent="0.25">
      <c r="A33" s="44"/>
      <c r="B33" s="37"/>
      <c r="C33" s="38"/>
      <c r="D33" s="39"/>
      <c r="F33" s="41"/>
      <c r="G33" s="42"/>
      <c r="H33" s="45"/>
      <c r="I33" s="37"/>
    </row>
    <row r="34" spans="1:9" x14ac:dyDescent="0.25">
      <c r="B34" s="46"/>
      <c r="C34" s="46"/>
      <c r="D34" s="47"/>
      <c r="E34" s="48"/>
      <c r="F34" s="49"/>
      <c r="G34" s="50"/>
      <c r="H34" s="48"/>
      <c r="I34" s="51"/>
    </row>
    <row r="35" spans="1:9" x14ac:dyDescent="0.25">
      <c r="B35" s="46"/>
      <c r="C35" s="52"/>
      <c r="D35" s="47"/>
      <c r="F35" s="49"/>
      <c r="G35" s="50"/>
      <c r="H35" s="48"/>
      <c r="I35" s="51"/>
    </row>
    <row r="36" spans="1:9" x14ac:dyDescent="0.25">
      <c r="B36" s="46"/>
      <c r="C36" s="46"/>
      <c r="E36" s="48"/>
      <c r="F36" s="49"/>
      <c r="G36" s="51"/>
      <c r="H36" s="48"/>
      <c r="I36" s="51"/>
    </row>
    <row r="37" spans="1:9" x14ac:dyDescent="0.25">
      <c r="A37" s="54"/>
    </row>
  </sheetData>
  <mergeCells count="1">
    <mergeCell ref="A6:B6"/>
  </mergeCells>
  <conditionalFormatting sqref="B14:I14 C34:I34 C35:D35 F35:I35 C36 E36:I36 A37 B33:D33 F33:I33 B32:I32 B16:H31">
    <cfRule type="cellIs" dxfId="3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2E6FF-E8FC-4CBF-83B8-4D20B2A4E9BF}">
  <sheetPr codeName="Лист10">
    <pageSetUpPr fitToPage="1"/>
  </sheetPr>
  <dimension ref="A2:L58"/>
  <sheetViews>
    <sheetView zoomScaleNormal="100" workbookViewId="0">
      <selection activeCell="D13" sqref="D13"/>
    </sheetView>
  </sheetViews>
  <sheetFormatPr defaultColWidth="9.140625" defaultRowHeight="15" x14ac:dyDescent="0.25"/>
  <cols>
    <col min="1" max="1" width="19.42578125" style="79" customWidth="1"/>
    <col min="2" max="2" width="10.140625" style="79" customWidth="1"/>
    <col min="3" max="3" width="16.5703125" style="79" customWidth="1"/>
    <col min="4" max="4" width="11.42578125" style="79" bestFit="1" customWidth="1"/>
    <col min="5" max="5" width="25.140625" style="79" customWidth="1"/>
    <col min="6" max="6" width="8.42578125" style="79" bestFit="1" customWidth="1"/>
    <col min="7" max="7" width="15" style="79" bestFit="1" customWidth="1"/>
    <col min="8" max="8" width="18.28515625" style="100" bestFit="1" customWidth="1"/>
    <col min="9" max="9" width="4.5703125" style="79" bestFit="1" customWidth="1"/>
    <col min="10" max="10" width="10.28515625" style="79" bestFit="1" customWidth="1"/>
    <col min="11" max="16384" width="9.140625" style="79"/>
  </cols>
  <sheetData>
    <row r="2" spans="1:12" ht="21" x14ac:dyDescent="0.35">
      <c r="A2" s="1" t="s">
        <v>0</v>
      </c>
      <c r="B2" s="76"/>
      <c r="C2" s="76"/>
      <c r="D2" s="76"/>
      <c r="E2" s="76"/>
      <c r="F2" s="77"/>
      <c r="G2" s="76"/>
      <c r="H2" s="78"/>
      <c r="I2" s="76"/>
    </row>
    <row r="3" spans="1:12" x14ac:dyDescent="0.25">
      <c r="A3" s="77"/>
      <c r="B3" s="77"/>
      <c r="C3" s="77"/>
      <c r="D3" s="77"/>
      <c r="E3" s="77"/>
      <c r="F3" s="77"/>
      <c r="G3" s="77"/>
      <c r="H3" s="78"/>
      <c r="I3" s="77"/>
    </row>
    <row r="4" spans="1:12" ht="28.5" x14ac:dyDescent="0.45">
      <c r="A4" s="5" t="s">
        <v>20</v>
      </c>
      <c r="B4" s="80"/>
      <c r="C4" s="80"/>
      <c r="D4" s="80"/>
      <c r="E4" s="80"/>
      <c r="F4" s="80"/>
      <c r="G4" s="80"/>
      <c r="H4" s="81"/>
      <c r="I4" s="80"/>
    </row>
    <row r="5" spans="1:12" x14ac:dyDescent="0.25">
      <c r="A5" s="8" t="s">
        <v>1</v>
      </c>
      <c r="B5" s="77"/>
      <c r="C5" s="77"/>
      <c r="D5" s="77"/>
      <c r="E5" s="77"/>
      <c r="F5" s="77"/>
      <c r="G5" s="77"/>
      <c r="H5" s="78"/>
      <c r="I5" s="77"/>
    </row>
    <row r="6" spans="1:12" x14ac:dyDescent="0.25">
      <c r="A6" s="82">
        <v>43036</v>
      </c>
      <c r="B6" s="83"/>
      <c r="C6" s="84">
        <v>0.45833333333333331</v>
      </c>
      <c r="D6" s="85"/>
      <c r="E6" s="86" t="s">
        <v>21</v>
      </c>
      <c r="F6" s="87"/>
      <c r="G6" s="88"/>
      <c r="H6" s="89"/>
      <c r="I6" s="88"/>
    </row>
    <row r="7" spans="1:12" x14ac:dyDescent="0.25">
      <c r="A7" s="8" t="s">
        <v>2</v>
      </c>
      <c r="B7" s="90"/>
      <c r="C7" s="8" t="s">
        <v>3</v>
      </c>
      <c r="D7" s="8"/>
      <c r="E7" s="8" t="s">
        <v>4</v>
      </c>
      <c r="F7" s="77"/>
      <c r="G7" s="8"/>
      <c r="H7" s="18"/>
      <c r="I7" s="8"/>
    </row>
    <row r="8" spans="1:12" x14ac:dyDescent="0.25">
      <c r="A8" s="84" t="s">
        <v>22</v>
      </c>
      <c r="B8" s="80"/>
      <c r="C8" s="80"/>
      <c r="D8" s="85"/>
      <c r="E8" s="77"/>
      <c r="F8" s="77"/>
      <c r="G8" s="77"/>
      <c r="H8" s="78"/>
      <c r="I8" s="77"/>
    </row>
    <row r="9" spans="1:12" x14ac:dyDescent="0.25">
      <c r="A9" s="8" t="s">
        <v>5</v>
      </c>
      <c r="B9" s="8"/>
      <c r="C9" s="8"/>
      <c r="D9" s="8"/>
      <c r="E9" s="77"/>
      <c r="F9" s="77"/>
      <c r="G9" s="77"/>
      <c r="H9" s="78"/>
      <c r="I9" s="77"/>
    </row>
    <row r="10" spans="1:12" x14ac:dyDescent="0.25">
      <c r="A10" s="91" t="s">
        <v>6</v>
      </c>
      <c r="B10" s="92"/>
      <c r="C10" s="93" t="s">
        <v>144</v>
      </c>
      <c r="D10" s="92"/>
      <c r="E10" s="55"/>
      <c r="F10" s="55"/>
      <c r="G10" s="55"/>
      <c r="H10" s="56"/>
      <c r="I10" s="55"/>
    </row>
    <row r="11" spans="1:12" x14ac:dyDescent="0.25">
      <c r="A11" s="77" t="s">
        <v>7</v>
      </c>
      <c r="B11" s="77"/>
      <c r="C11" s="77" t="s">
        <v>8</v>
      </c>
      <c r="D11" s="94">
        <v>37</v>
      </c>
      <c r="E11" s="55"/>
      <c r="F11" s="55"/>
      <c r="G11" s="55"/>
      <c r="H11" s="56"/>
      <c r="I11" s="55"/>
    </row>
    <row r="12" spans="1:12" x14ac:dyDescent="0.25">
      <c r="A12" s="77"/>
      <c r="B12" s="77"/>
      <c r="C12" s="77" t="s">
        <v>9</v>
      </c>
      <c r="D12" s="94">
        <v>37</v>
      </c>
      <c r="E12" s="55"/>
      <c r="F12" s="55"/>
      <c r="G12" s="55"/>
      <c r="H12" s="56"/>
      <c r="I12" s="55"/>
    </row>
    <row r="13" spans="1:12" x14ac:dyDescent="0.25">
      <c r="A13" s="55"/>
      <c r="B13" s="55"/>
      <c r="C13" s="55"/>
      <c r="D13" s="55"/>
      <c r="E13" s="55"/>
      <c r="F13" s="55"/>
      <c r="G13" s="55"/>
      <c r="H13" s="56"/>
      <c r="I13" s="55"/>
    </row>
    <row r="14" spans="1:12" x14ac:dyDescent="0.25">
      <c r="A14" s="57"/>
      <c r="B14" s="58"/>
      <c r="C14" s="52"/>
      <c r="D14" s="47"/>
      <c r="E14" s="59"/>
      <c r="F14" s="49"/>
      <c r="G14" s="95"/>
      <c r="H14" s="48"/>
      <c r="I14" s="51"/>
    </row>
    <row r="15" spans="1:12" ht="60" x14ac:dyDescent="0.25">
      <c r="A15" s="96" t="s">
        <v>10</v>
      </c>
      <c r="B15" s="96" t="s">
        <v>11</v>
      </c>
      <c r="C15" s="96" t="s">
        <v>12</v>
      </c>
      <c r="D15" s="96" t="s">
        <v>13</v>
      </c>
      <c r="E15" s="96" t="s">
        <v>14</v>
      </c>
      <c r="F15" s="96" t="s">
        <v>15</v>
      </c>
      <c r="G15" s="96" t="s">
        <v>16</v>
      </c>
      <c r="H15" s="97" t="s">
        <v>17</v>
      </c>
      <c r="I15" s="62" t="s">
        <v>18</v>
      </c>
      <c r="J15" s="63" t="s">
        <v>19</v>
      </c>
    </row>
    <row r="16" spans="1:12" x14ac:dyDescent="0.25">
      <c r="A16" s="64">
        <v>1</v>
      </c>
      <c r="B16" s="65">
        <v>0</v>
      </c>
      <c r="C16" s="66" t="s">
        <v>145</v>
      </c>
      <c r="D16" s="67" t="s">
        <v>85</v>
      </c>
      <c r="E16" s="68" t="s">
        <v>146</v>
      </c>
      <c r="F16" s="32" t="s">
        <v>32</v>
      </c>
      <c r="G16" s="33" t="s">
        <v>147</v>
      </c>
      <c r="H16" s="34">
        <v>6.1921296296296299E-3</v>
      </c>
      <c r="I16" s="35" t="s">
        <v>61</v>
      </c>
      <c r="J16" s="35" t="s">
        <v>148</v>
      </c>
      <c r="L16" s="79" t="s">
        <v>26</v>
      </c>
    </row>
    <row r="17" spans="1:12" x14ac:dyDescent="0.25">
      <c r="A17" s="64">
        <v>2</v>
      </c>
      <c r="B17" s="65">
        <v>0</v>
      </c>
      <c r="C17" s="66" t="s">
        <v>149</v>
      </c>
      <c r="D17" s="67" t="s">
        <v>115</v>
      </c>
      <c r="E17" s="68" t="s">
        <v>26</v>
      </c>
      <c r="F17" s="32" t="s">
        <v>26</v>
      </c>
      <c r="G17" s="33" t="s">
        <v>26</v>
      </c>
      <c r="H17" s="34">
        <v>6.6550925925925935E-3</v>
      </c>
      <c r="I17" s="35" t="s">
        <v>61</v>
      </c>
      <c r="J17" s="35" t="s">
        <v>148</v>
      </c>
      <c r="L17" s="79" t="s">
        <v>26</v>
      </c>
    </row>
    <row r="18" spans="1:12" x14ac:dyDescent="0.25">
      <c r="A18" s="64">
        <v>3</v>
      </c>
      <c r="B18" s="65">
        <v>0</v>
      </c>
      <c r="C18" s="66" t="s">
        <v>150</v>
      </c>
      <c r="D18" s="67" t="s">
        <v>151</v>
      </c>
      <c r="E18" s="68" t="s">
        <v>26</v>
      </c>
      <c r="F18" s="32" t="s">
        <v>26</v>
      </c>
      <c r="G18" s="33" t="s">
        <v>26</v>
      </c>
      <c r="H18" s="34">
        <v>6.7129629629629622E-3</v>
      </c>
      <c r="I18" s="35" t="s">
        <v>61</v>
      </c>
      <c r="J18" s="35" t="s">
        <v>152</v>
      </c>
      <c r="L18" s="79" t="s">
        <v>26</v>
      </c>
    </row>
    <row r="19" spans="1:12" x14ac:dyDescent="0.25">
      <c r="A19" s="64">
        <v>4</v>
      </c>
      <c r="B19" s="65">
        <v>0</v>
      </c>
      <c r="C19" s="66" t="s">
        <v>153</v>
      </c>
      <c r="D19" s="67" t="s">
        <v>154</v>
      </c>
      <c r="E19" s="68" t="s">
        <v>155</v>
      </c>
      <c r="F19" s="32" t="s">
        <v>32</v>
      </c>
      <c r="G19" s="33" t="s">
        <v>156</v>
      </c>
      <c r="H19" s="34">
        <v>6.851851851851852E-3</v>
      </c>
      <c r="I19" s="35" t="s">
        <v>61</v>
      </c>
      <c r="J19" s="35" t="s">
        <v>152</v>
      </c>
      <c r="L19" s="79" t="s">
        <v>26</v>
      </c>
    </row>
    <row r="20" spans="1:12" x14ac:dyDescent="0.25">
      <c r="A20" s="64">
        <v>5</v>
      </c>
      <c r="B20" s="65">
        <v>0</v>
      </c>
      <c r="C20" s="66" t="s">
        <v>157</v>
      </c>
      <c r="D20" s="67" t="s">
        <v>158</v>
      </c>
      <c r="E20" s="68" t="s">
        <v>159</v>
      </c>
      <c r="F20" s="32" t="s">
        <v>32</v>
      </c>
      <c r="G20" s="33" t="s">
        <v>33</v>
      </c>
      <c r="H20" s="34">
        <v>7.1527777777777787E-3</v>
      </c>
      <c r="I20" s="35" t="s">
        <v>61</v>
      </c>
      <c r="J20" s="35" t="s">
        <v>148</v>
      </c>
      <c r="L20" s="79" t="s">
        <v>26</v>
      </c>
    </row>
    <row r="21" spans="1:12" x14ac:dyDescent="0.25">
      <c r="A21" s="64">
        <v>6</v>
      </c>
      <c r="B21" s="65">
        <v>0</v>
      </c>
      <c r="C21" s="66" t="s">
        <v>160</v>
      </c>
      <c r="D21" s="67" t="s">
        <v>128</v>
      </c>
      <c r="E21" s="68" t="s">
        <v>161</v>
      </c>
      <c r="F21" s="32" t="s">
        <v>32</v>
      </c>
      <c r="G21" s="33" t="s">
        <v>33</v>
      </c>
      <c r="H21" s="34">
        <v>7.2685185185185188E-3</v>
      </c>
      <c r="I21" s="35" t="s">
        <v>61</v>
      </c>
      <c r="J21" s="35" t="s">
        <v>148</v>
      </c>
      <c r="L21" s="79" t="s">
        <v>26</v>
      </c>
    </row>
    <row r="22" spans="1:12" x14ac:dyDescent="0.25">
      <c r="A22" s="64">
        <v>7</v>
      </c>
      <c r="B22" s="65">
        <v>0</v>
      </c>
      <c r="C22" s="66" t="s">
        <v>162</v>
      </c>
      <c r="D22" s="67" t="s">
        <v>163</v>
      </c>
      <c r="E22" s="68" t="s">
        <v>26</v>
      </c>
      <c r="F22" s="32" t="s">
        <v>26</v>
      </c>
      <c r="G22" s="33" t="s">
        <v>26</v>
      </c>
      <c r="H22" s="34">
        <v>7.3842592592592597E-3</v>
      </c>
      <c r="I22" s="35" t="s">
        <v>61</v>
      </c>
      <c r="J22" s="35" t="s">
        <v>152</v>
      </c>
      <c r="L22" s="79" t="s">
        <v>26</v>
      </c>
    </row>
    <row r="23" spans="1:12" x14ac:dyDescent="0.25">
      <c r="A23" s="64">
        <v>8</v>
      </c>
      <c r="B23" s="65">
        <v>0</v>
      </c>
      <c r="C23" s="66" t="s">
        <v>164</v>
      </c>
      <c r="D23" s="67" t="s">
        <v>85</v>
      </c>
      <c r="E23" s="68" t="s">
        <v>165</v>
      </c>
      <c r="F23" s="32" t="s">
        <v>32</v>
      </c>
      <c r="G23" s="33" t="s">
        <v>37</v>
      </c>
      <c r="H23" s="34">
        <v>7.4189814814814813E-3</v>
      </c>
      <c r="I23" s="35" t="s">
        <v>61</v>
      </c>
      <c r="J23" s="35" t="s">
        <v>152</v>
      </c>
      <c r="L23" s="79" t="s">
        <v>26</v>
      </c>
    </row>
    <row r="24" spans="1:12" x14ac:dyDescent="0.25">
      <c r="A24" s="64">
        <v>9</v>
      </c>
      <c r="B24" s="65">
        <v>0</v>
      </c>
      <c r="C24" s="66" t="s">
        <v>166</v>
      </c>
      <c r="D24" s="67" t="s">
        <v>167</v>
      </c>
      <c r="E24" s="68" t="s">
        <v>26</v>
      </c>
      <c r="F24" s="32" t="s">
        <v>26</v>
      </c>
      <c r="G24" s="33" t="s">
        <v>26</v>
      </c>
      <c r="H24" s="34">
        <v>7.4537037037037028E-3</v>
      </c>
      <c r="I24" s="35" t="s">
        <v>61</v>
      </c>
      <c r="J24" s="35" t="s">
        <v>152</v>
      </c>
      <c r="L24" s="79" t="s">
        <v>26</v>
      </c>
    </row>
    <row r="25" spans="1:12" x14ac:dyDescent="0.25">
      <c r="A25" s="64">
        <v>10</v>
      </c>
      <c r="B25" s="65">
        <v>0</v>
      </c>
      <c r="C25" s="66" t="s">
        <v>168</v>
      </c>
      <c r="D25" s="67" t="s">
        <v>82</v>
      </c>
      <c r="E25" s="68" t="s">
        <v>169</v>
      </c>
      <c r="F25" s="32" t="s">
        <v>32</v>
      </c>
      <c r="G25" s="33" t="s">
        <v>170</v>
      </c>
      <c r="H25" s="34">
        <v>7.5578703703703702E-3</v>
      </c>
      <c r="I25" s="35" t="s">
        <v>61</v>
      </c>
      <c r="J25" s="35" t="s">
        <v>171</v>
      </c>
      <c r="L25" s="79" t="s">
        <v>26</v>
      </c>
    </row>
    <row r="26" spans="1:12" x14ac:dyDescent="0.25">
      <c r="A26" s="64">
        <v>11</v>
      </c>
      <c r="B26" s="65">
        <v>0</v>
      </c>
      <c r="C26" s="66" t="s">
        <v>172</v>
      </c>
      <c r="D26" s="67" t="s">
        <v>80</v>
      </c>
      <c r="E26" s="68" t="s">
        <v>173</v>
      </c>
      <c r="F26" s="32" t="s">
        <v>32</v>
      </c>
      <c r="G26" s="33" t="s">
        <v>37</v>
      </c>
      <c r="H26" s="34">
        <v>7.6157407407407415E-3</v>
      </c>
      <c r="I26" s="35" t="s">
        <v>61</v>
      </c>
      <c r="J26" s="35" t="s">
        <v>152</v>
      </c>
      <c r="L26" s="79" t="s">
        <v>26</v>
      </c>
    </row>
    <row r="27" spans="1:12" x14ac:dyDescent="0.25">
      <c r="A27" s="64">
        <v>12</v>
      </c>
      <c r="B27" s="65">
        <v>0</v>
      </c>
      <c r="C27" s="66" t="s">
        <v>174</v>
      </c>
      <c r="D27" s="67" t="s">
        <v>151</v>
      </c>
      <c r="E27" s="68" t="s">
        <v>26</v>
      </c>
      <c r="F27" s="32" t="s">
        <v>26</v>
      </c>
      <c r="G27" s="33" t="s">
        <v>26</v>
      </c>
      <c r="H27" s="34">
        <v>7.743055555555556E-3</v>
      </c>
      <c r="I27" s="35" t="s">
        <v>61</v>
      </c>
      <c r="J27" s="35" t="s">
        <v>152</v>
      </c>
      <c r="L27" s="79" t="s">
        <v>26</v>
      </c>
    </row>
    <row r="28" spans="1:12" x14ac:dyDescent="0.25">
      <c r="A28" s="64">
        <v>13</v>
      </c>
      <c r="B28" s="65">
        <v>0</v>
      </c>
      <c r="C28" s="66" t="s">
        <v>175</v>
      </c>
      <c r="D28" s="67" t="s">
        <v>69</v>
      </c>
      <c r="E28" s="68" t="s">
        <v>26</v>
      </c>
      <c r="F28" s="32" t="s">
        <v>26</v>
      </c>
      <c r="G28" s="33" t="s">
        <v>26</v>
      </c>
      <c r="H28" s="34">
        <v>7.8356481481481489E-3</v>
      </c>
      <c r="I28" s="35" t="s">
        <v>61</v>
      </c>
      <c r="J28" s="35" t="s">
        <v>152</v>
      </c>
      <c r="L28" s="79" t="s">
        <v>26</v>
      </c>
    </row>
    <row r="29" spans="1:12" x14ac:dyDescent="0.25">
      <c r="A29" s="64">
        <v>14</v>
      </c>
      <c r="B29" s="65">
        <v>0</v>
      </c>
      <c r="C29" s="66" t="s">
        <v>176</v>
      </c>
      <c r="D29" s="67" t="s">
        <v>63</v>
      </c>
      <c r="E29" s="68" t="s">
        <v>177</v>
      </c>
      <c r="F29" s="32" t="s">
        <v>32</v>
      </c>
      <c r="G29" s="33" t="s">
        <v>32</v>
      </c>
      <c r="H29" s="34">
        <v>7.8472222222222224E-3</v>
      </c>
      <c r="I29" s="35" t="s">
        <v>61</v>
      </c>
      <c r="J29" s="35" t="s">
        <v>178</v>
      </c>
      <c r="L29" s="79" t="s">
        <v>26</v>
      </c>
    </row>
    <row r="30" spans="1:12" x14ac:dyDescent="0.25">
      <c r="A30" s="64">
        <v>15</v>
      </c>
      <c r="B30" s="65">
        <v>0</v>
      </c>
      <c r="C30" s="66" t="s">
        <v>179</v>
      </c>
      <c r="D30" s="67" t="s">
        <v>115</v>
      </c>
      <c r="E30" s="68" t="s">
        <v>180</v>
      </c>
      <c r="F30" s="32" t="s">
        <v>32</v>
      </c>
      <c r="G30" s="33" t="s">
        <v>37</v>
      </c>
      <c r="H30" s="34">
        <v>7.9282407407407409E-3</v>
      </c>
      <c r="I30" s="35" t="s">
        <v>61</v>
      </c>
      <c r="J30" s="35" t="s">
        <v>148</v>
      </c>
      <c r="L30" s="79" t="s">
        <v>26</v>
      </c>
    </row>
    <row r="31" spans="1:12" x14ac:dyDescent="0.25">
      <c r="A31" s="64">
        <v>16</v>
      </c>
      <c r="B31" s="65">
        <v>0</v>
      </c>
      <c r="C31" s="66" t="s">
        <v>86</v>
      </c>
      <c r="D31" s="67" t="s">
        <v>100</v>
      </c>
      <c r="E31" s="68" t="s">
        <v>26</v>
      </c>
      <c r="F31" s="32" t="s">
        <v>26</v>
      </c>
      <c r="G31" s="33" t="s">
        <v>26</v>
      </c>
      <c r="H31" s="34">
        <v>7.9745370370370369E-3</v>
      </c>
      <c r="I31" s="35" t="s">
        <v>61</v>
      </c>
      <c r="J31" s="35" t="s">
        <v>148</v>
      </c>
      <c r="L31" s="79" t="s">
        <v>26</v>
      </c>
    </row>
    <row r="32" spans="1:12" x14ac:dyDescent="0.25">
      <c r="A32" s="64">
        <v>17</v>
      </c>
      <c r="B32" s="65">
        <v>0</v>
      </c>
      <c r="C32" s="66" t="s">
        <v>181</v>
      </c>
      <c r="D32" s="67" t="s">
        <v>182</v>
      </c>
      <c r="E32" s="68" t="s">
        <v>26</v>
      </c>
      <c r="F32" s="32" t="s">
        <v>26</v>
      </c>
      <c r="G32" s="33" t="s">
        <v>26</v>
      </c>
      <c r="H32" s="34">
        <v>8.0092592592592594E-3</v>
      </c>
      <c r="I32" s="35" t="s">
        <v>61</v>
      </c>
      <c r="J32" s="35" t="s">
        <v>148</v>
      </c>
      <c r="L32" s="79" t="s">
        <v>26</v>
      </c>
    </row>
    <row r="33" spans="1:12" x14ac:dyDescent="0.25">
      <c r="A33" s="64">
        <v>18</v>
      </c>
      <c r="B33" s="65">
        <v>0</v>
      </c>
      <c r="C33" s="66" t="s">
        <v>145</v>
      </c>
      <c r="D33" s="67" t="s">
        <v>183</v>
      </c>
      <c r="E33" s="68" t="s">
        <v>31</v>
      </c>
      <c r="F33" s="32" t="s">
        <v>32</v>
      </c>
      <c r="G33" s="33">
        <v>0</v>
      </c>
      <c r="H33" s="34">
        <v>8.0208333333333329E-3</v>
      </c>
      <c r="I33" s="35" t="s">
        <v>27</v>
      </c>
      <c r="J33" s="35" t="s">
        <v>148</v>
      </c>
      <c r="L33" s="79" t="s">
        <v>26</v>
      </c>
    </row>
    <row r="34" spans="1:12" x14ac:dyDescent="0.25">
      <c r="A34" s="64">
        <v>19</v>
      </c>
      <c r="B34" s="65">
        <v>0</v>
      </c>
      <c r="C34" s="66" t="s">
        <v>184</v>
      </c>
      <c r="D34" s="67" t="s">
        <v>185</v>
      </c>
      <c r="E34" s="68" t="s">
        <v>26</v>
      </c>
      <c r="F34" s="32" t="s">
        <v>26</v>
      </c>
      <c r="G34" s="33" t="s">
        <v>26</v>
      </c>
      <c r="H34" s="34">
        <v>8.113425925925925E-3</v>
      </c>
      <c r="I34" s="35" t="s">
        <v>61</v>
      </c>
      <c r="J34" s="35" t="s">
        <v>148</v>
      </c>
      <c r="L34" s="79" t="s">
        <v>26</v>
      </c>
    </row>
    <row r="35" spans="1:12" x14ac:dyDescent="0.25">
      <c r="A35" s="64">
        <v>20</v>
      </c>
      <c r="B35" s="65">
        <v>0</v>
      </c>
      <c r="C35" s="66" t="s">
        <v>186</v>
      </c>
      <c r="D35" s="67" t="s">
        <v>151</v>
      </c>
      <c r="E35" s="68" t="s">
        <v>187</v>
      </c>
      <c r="F35" s="32" t="s">
        <v>32</v>
      </c>
      <c r="G35" s="33" t="s">
        <v>37</v>
      </c>
      <c r="H35" s="34">
        <v>8.2754629629629619E-3</v>
      </c>
      <c r="I35" s="35" t="s">
        <v>61</v>
      </c>
      <c r="J35" s="35" t="s">
        <v>148</v>
      </c>
      <c r="L35" s="79" t="s">
        <v>26</v>
      </c>
    </row>
    <row r="36" spans="1:12" x14ac:dyDescent="0.25">
      <c r="A36" s="64">
        <v>21</v>
      </c>
      <c r="B36" s="65">
        <v>0</v>
      </c>
      <c r="C36" s="66" t="s">
        <v>188</v>
      </c>
      <c r="D36" s="67" t="s">
        <v>189</v>
      </c>
      <c r="E36" s="68" t="s">
        <v>26</v>
      </c>
      <c r="F36" s="32" t="s">
        <v>26</v>
      </c>
      <c r="G36" s="33" t="s">
        <v>26</v>
      </c>
      <c r="H36" s="34">
        <v>8.5069444444444437E-3</v>
      </c>
      <c r="I36" s="35" t="s">
        <v>27</v>
      </c>
      <c r="J36" s="35" t="s">
        <v>148</v>
      </c>
      <c r="L36" s="79" t="s">
        <v>26</v>
      </c>
    </row>
    <row r="37" spans="1:12" x14ac:dyDescent="0.25">
      <c r="A37" s="64">
        <v>22</v>
      </c>
      <c r="B37" s="65">
        <v>0</v>
      </c>
      <c r="C37" s="66" t="s">
        <v>190</v>
      </c>
      <c r="D37" s="67" t="s">
        <v>191</v>
      </c>
      <c r="E37" s="68" t="s">
        <v>192</v>
      </c>
      <c r="F37" s="32" t="s">
        <v>193</v>
      </c>
      <c r="G37" s="33" t="s">
        <v>130</v>
      </c>
      <c r="H37" s="34">
        <v>8.8773148148148153E-3</v>
      </c>
      <c r="I37" s="35" t="s">
        <v>27</v>
      </c>
      <c r="J37" s="35" t="s">
        <v>148</v>
      </c>
      <c r="L37" s="79" t="s">
        <v>26</v>
      </c>
    </row>
    <row r="38" spans="1:12" x14ac:dyDescent="0.25">
      <c r="A38" s="64">
        <v>23</v>
      </c>
      <c r="B38" s="65">
        <v>0</v>
      </c>
      <c r="C38" s="66" t="s">
        <v>194</v>
      </c>
      <c r="D38" s="67" t="s">
        <v>195</v>
      </c>
      <c r="E38" s="68" t="s">
        <v>26</v>
      </c>
      <c r="F38" s="32" t="s">
        <v>26</v>
      </c>
      <c r="G38" s="33" t="s">
        <v>26</v>
      </c>
      <c r="H38" s="34">
        <v>8.9120370370370378E-3</v>
      </c>
      <c r="I38" s="35" t="s">
        <v>27</v>
      </c>
      <c r="J38" s="35" t="s">
        <v>148</v>
      </c>
      <c r="L38" s="79" t="s">
        <v>26</v>
      </c>
    </row>
    <row r="39" spans="1:12" x14ac:dyDescent="0.25">
      <c r="A39" s="64">
        <v>24</v>
      </c>
      <c r="B39" s="65">
        <v>0</v>
      </c>
      <c r="C39" s="66" t="s">
        <v>196</v>
      </c>
      <c r="D39" s="67" t="s">
        <v>197</v>
      </c>
      <c r="E39" s="68" t="s">
        <v>198</v>
      </c>
      <c r="F39" s="32" t="s">
        <v>32</v>
      </c>
      <c r="G39" s="33" t="s">
        <v>199</v>
      </c>
      <c r="H39" s="34">
        <v>9.6296296296296303E-3</v>
      </c>
      <c r="I39" s="35" t="s">
        <v>27</v>
      </c>
      <c r="J39" s="35" t="s">
        <v>178</v>
      </c>
      <c r="L39" s="79" t="s">
        <v>26</v>
      </c>
    </row>
    <row r="40" spans="1:12" x14ac:dyDescent="0.25">
      <c r="A40" s="64">
        <v>25</v>
      </c>
      <c r="B40" s="65">
        <v>0</v>
      </c>
      <c r="C40" s="66" t="s">
        <v>29</v>
      </c>
      <c r="D40" s="67" t="s">
        <v>30</v>
      </c>
      <c r="E40" s="68" t="s">
        <v>31</v>
      </c>
      <c r="F40" s="32" t="s">
        <v>32</v>
      </c>
      <c r="G40" s="33" t="s">
        <v>33</v>
      </c>
      <c r="H40" s="34">
        <v>9.6759259259259264E-3</v>
      </c>
      <c r="I40" s="35" t="s">
        <v>27</v>
      </c>
      <c r="J40" s="35" t="s">
        <v>148</v>
      </c>
      <c r="L40" s="79" t="s">
        <v>26</v>
      </c>
    </row>
    <row r="41" spans="1:12" x14ac:dyDescent="0.25">
      <c r="A41" s="64">
        <v>26</v>
      </c>
      <c r="B41" s="65">
        <v>0</v>
      </c>
      <c r="C41" s="66" t="s">
        <v>200</v>
      </c>
      <c r="D41" s="67" t="s">
        <v>132</v>
      </c>
      <c r="E41" s="68" t="s">
        <v>201</v>
      </c>
      <c r="F41" s="32" t="s">
        <v>32</v>
      </c>
      <c r="G41" s="33" t="s">
        <v>32</v>
      </c>
      <c r="H41" s="34">
        <v>1.0543981481481481E-2</v>
      </c>
      <c r="I41" s="35" t="s">
        <v>61</v>
      </c>
      <c r="J41" s="35" t="s">
        <v>178</v>
      </c>
      <c r="L41" s="79" t="s">
        <v>26</v>
      </c>
    </row>
    <row r="42" spans="1:12" x14ac:dyDescent="0.25">
      <c r="A42" s="64">
        <v>27</v>
      </c>
      <c r="B42" s="65">
        <v>0</v>
      </c>
      <c r="C42" s="66" t="s">
        <v>202</v>
      </c>
      <c r="D42" s="67" t="s">
        <v>132</v>
      </c>
      <c r="E42" s="68" t="s">
        <v>203</v>
      </c>
      <c r="F42" s="32" t="s">
        <v>32</v>
      </c>
      <c r="G42" s="33" t="s">
        <v>199</v>
      </c>
      <c r="H42" s="34">
        <v>1.113425925925926E-2</v>
      </c>
      <c r="I42" s="35" t="s">
        <v>61</v>
      </c>
      <c r="J42" s="35" t="s">
        <v>178</v>
      </c>
      <c r="L42" s="79" t="s">
        <v>26</v>
      </c>
    </row>
    <row r="43" spans="1:12" x14ac:dyDescent="0.25">
      <c r="A43" s="64">
        <v>28</v>
      </c>
      <c r="B43" s="65">
        <v>0</v>
      </c>
      <c r="C43" s="66" t="s">
        <v>204</v>
      </c>
      <c r="D43" s="67" t="s">
        <v>205</v>
      </c>
      <c r="E43" s="68" t="s">
        <v>206</v>
      </c>
      <c r="F43" s="32" t="s">
        <v>32</v>
      </c>
      <c r="G43" s="33" t="s">
        <v>32</v>
      </c>
      <c r="H43" s="34">
        <v>1.238425925925926E-2</v>
      </c>
      <c r="I43" s="35" t="s">
        <v>61</v>
      </c>
      <c r="J43" s="35" t="s">
        <v>207</v>
      </c>
      <c r="L43" s="79" t="s">
        <v>26</v>
      </c>
    </row>
    <row r="44" spans="1:12" x14ac:dyDescent="0.25">
      <c r="A44" s="64">
        <v>29</v>
      </c>
      <c r="B44" s="65">
        <v>0</v>
      </c>
      <c r="C44" s="66" t="s">
        <v>208</v>
      </c>
      <c r="D44" s="67" t="s">
        <v>209</v>
      </c>
      <c r="E44" s="68" t="s">
        <v>210</v>
      </c>
      <c r="F44" s="32" t="s">
        <v>32</v>
      </c>
      <c r="G44" s="33" t="s">
        <v>32</v>
      </c>
      <c r="H44" s="34">
        <v>1.2418981481481482E-2</v>
      </c>
      <c r="I44" s="35" t="s">
        <v>61</v>
      </c>
      <c r="J44" s="35" t="s">
        <v>178</v>
      </c>
      <c r="L44" s="79" t="s">
        <v>26</v>
      </c>
    </row>
    <row r="45" spans="1:12" x14ac:dyDescent="0.25">
      <c r="A45" s="64">
        <v>30</v>
      </c>
      <c r="B45" s="65">
        <v>0</v>
      </c>
      <c r="C45" s="66" t="s">
        <v>211</v>
      </c>
      <c r="D45" s="67" t="s">
        <v>197</v>
      </c>
      <c r="E45" s="68" t="s">
        <v>212</v>
      </c>
      <c r="F45" s="32" t="s">
        <v>32</v>
      </c>
      <c r="G45" s="33" t="s">
        <v>32</v>
      </c>
      <c r="H45" s="34">
        <v>1.2453703703703703E-2</v>
      </c>
      <c r="I45" s="35" t="s">
        <v>27</v>
      </c>
      <c r="J45" s="35" t="s">
        <v>207</v>
      </c>
      <c r="L45" s="79" t="s">
        <v>26</v>
      </c>
    </row>
    <row r="46" spans="1:12" x14ac:dyDescent="0.25">
      <c r="A46" s="64">
        <v>31</v>
      </c>
      <c r="B46" s="65">
        <v>0</v>
      </c>
      <c r="C46" s="66" t="s">
        <v>213</v>
      </c>
      <c r="D46" s="67" t="s">
        <v>30</v>
      </c>
      <c r="E46" s="68" t="s">
        <v>214</v>
      </c>
      <c r="F46" s="32" t="s">
        <v>32</v>
      </c>
      <c r="G46" s="33" t="s">
        <v>37</v>
      </c>
      <c r="H46" s="34">
        <v>1.247685185185185E-2</v>
      </c>
      <c r="I46" s="35" t="s">
        <v>27</v>
      </c>
      <c r="J46" s="35" t="s">
        <v>152</v>
      </c>
      <c r="L46" s="79" t="s">
        <v>26</v>
      </c>
    </row>
    <row r="47" spans="1:12" x14ac:dyDescent="0.25">
      <c r="A47" s="64">
        <v>32</v>
      </c>
      <c r="B47" s="65">
        <v>0</v>
      </c>
      <c r="C47" s="66" t="s">
        <v>179</v>
      </c>
      <c r="D47" s="67" t="s">
        <v>30</v>
      </c>
      <c r="E47" s="68" t="s">
        <v>26</v>
      </c>
      <c r="F47" s="32" t="s">
        <v>26</v>
      </c>
      <c r="G47" s="33" t="s">
        <v>26</v>
      </c>
      <c r="H47" s="34">
        <v>1.2638888888888889E-2</v>
      </c>
      <c r="I47" s="35" t="s">
        <v>27</v>
      </c>
      <c r="J47" s="35" t="s">
        <v>152</v>
      </c>
      <c r="L47" s="79" t="s">
        <v>26</v>
      </c>
    </row>
    <row r="48" spans="1:12" x14ac:dyDescent="0.25">
      <c r="A48" s="64">
        <v>33</v>
      </c>
      <c r="B48" s="65">
        <v>0</v>
      </c>
      <c r="C48" s="66" t="s">
        <v>215</v>
      </c>
      <c r="D48" s="67" t="s">
        <v>25</v>
      </c>
      <c r="E48" s="68" t="s">
        <v>216</v>
      </c>
      <c r="F48" s="32" t="s">
        <v>32</v>
      </c>
      <c r="G48" s="33" t="s">
        <v>217</v>
      </c>
      <c r="H48" s="34">
        <v>1.2708333333333334E-2</v>
      </c>
      <c r="I48" s="35" t="s">
        <v>27</v>
      </c>
      <c r="J48" s="35" t="s">
        <v>148</v>
      </c>
      <c r="L48" s="79" t="s">
        <v>26</v>
      </c>
    </row>
    <row r="49" spans="1:12" x14ac:dyDescent="0.25">
      <c r="A49" s="64">
        <v>34</v>
      </c>
      <c r="B49" s="65">
        <v>0</v>
      </c>
      <c r="C49" s="66" t="s">
        <v>218</v>
      </c>
      <c r="D49" s="67" t="s">
        <v>219</v>
      </c>
      <c r="E49" s="68" t="s">
        <v>220</v>
      </c>
      <c r="F49" s="32" t="s">
        <v>32</v>
      </c>
      <c r="G49" s="33" t="s">
        <v>37</v>
      </c>
      <c r="H49" s="34">
        <v>1.2743055555555556E-2</v>
      </c>
      <c r="I49" s="35" t="s">
        <v>27</v>
      </c>
      <c r="J49" s="35" t="s">
        <v>148</v>
      </c>
      <c r="L49" s="79" t="s">
        <v>26</v>
      </c>
    </row>
    <row r="50" spans="1:12" x14ac:dyDescent="0.25">
      <c r="A50" s="64">
        <v>35</v>
      </c>
      <c r="B50" s="65">
        <v>0</v>
      </c>
      <c r="C50" s="66" t="s">
        <v>221</v>
      </c>
      <c r="D50" s="67" t="s">
        <v>50</v>
      </c>
      <c r="E50" s="68" t="s">
        <v>173</v>
      </c>
      <c r="F50" s="32" t="s">
        <v>32</v>
      </c>
      <c r="G50" s="33" t="s">
        <v>222</v>
      </c>
      <c r="H50" s="34">
        <v>1.298611111111111E-2</v>
      </c>
      <c r="I50" s="35" t="s">
        <v>27</v>
      </c>
      <c r="J50" s="35" t="s">
        <v>152</v>
      </c>
      <c r="L50" s="79" t="s">
        <v>26</v>
      </c>
    </row>
    <row r="51" spans="1:12" x14ac:dyDescent="0.25">
      <c r="A51" s="64">
        <v>36</v>
      </c>
      <c r="B51" s="65">
        <v>0</v>
      </c>
      <c r="C51" s="66" t="s">
        <v>223</v>
      </c>
      <c r="D51" s="67" t="s">
        <v>224</v>
      </c>
      <c r="E51" s="68" t="s">
        <v>225</v>
      </c>
      <c r="F51" s="32" t="s">
        <v>32</v>
      </c>
      <c r="G51" s="33" t="s">
        <v>226</v>
      </c>
      <c r="H51" s="34">
        <v>1.3483796296296298E-2</v>
      </c>
      <c r="I51" s="35" t="s">
        <v>61</v>
      </c>
      <c r="J51" s="35" t="s">
        <v>207</v>
      </c>
      <c r="L51" s="79" t="s">
        <v>26</v>
      </c>
    </row>
    <row r="52" spans="1:12" x14ac:dyDescent="0.25">
      <c r="A52" s="64">
        <v>37</v>
      </c>
      <c r="B52" s="65">
        <v>0</v>
      </c>
      <c r="C52" s="66" t="s">
        <v>227</v>
      </c>
      <c r="D52" s="67" t="s">
        <v>228</v>
      </c>
      <c r="E52" s="68" t="s">
        <v>229</v>
      </c>
      <c r="F52" s="32" t="s">
        <v>32</v>
      </c>
      <c r="G52" s="33" t="s">
        <v>32</v>
      </c>
      <c r="H52" s="34">
        <v>1.4930555555555556E-2</v>
      </c>
      <c r="I52" s="35" t="s">
        <v>61</v>
      </c>
      <c r="J52" s="35" t="s">
        <v>207</v>
      </c>
      <c r="L52" s="79" t="s">
        <v>26</v>
      </c>
    </row>
    <row r="53" spans="1:12" x14ac:dyDescent="0.25">
      <c r="A53" s="77"/>
      <c r="B53" s="37"/>
      <c r="C53" s="38"/>
      <c r="D53" s="39"/>
      <c r="E53" s="40"/>
      <c r="F53" s="41"/>
      <c r="G53" s="42"/>
      <c r="H53" s="43"/>
      <c r="I53" s="37"/>
    </row>
    <row r="54" spans="1:12" x14ac:dyDescent="0.25">
      <c r="A54" s="98"/>
      <c r="B54" s="37"/>
      <c r="C54" s="38"/>
      <c r="D54" s="39"/>
      <c r="F54" s="41"/>
      <c r="G54" s="42"/>
      <c r="H54" s="45"/>
      <c r="I54" s="37"/>
    </row>
    <row r="55" spans="1:12" x14ac:dyDescent="0.25">
      <c r="A55" s="77"/>
      <c r="B55" s="46"/>
      <c r="C55" s="46"/>
      <c r="D55" s="47"/>
      <c r="E55" s="48"/>
      <c r="F55" s="49"/>
      <c r="G55" s="95"/>
      <c r="H55" s="48"/>
      <c r="I55" s="51"/>
    </row>
    <row r="56" spans="1:12" x14ac:dyDescent="0.25">
      <c r="A56" s="77"/>
      <c r="B56" s="46"/>
      <c r="C56" s="52"/>
      <c r="D56" s="47"/>
      <c r="F56" s="49"/>
      <c r="G56" s="95"/>
      <c r="H56" s="48"/>
      <c r="I56" s="51"/>
    </row>
    <row r="57" spans="1:12" x14ac:dyDescent="0.25">
      <c r="B57" s="46"/>
      <c r="C57" s="46"/>
      <c r="E57" s="48"/>
      <c r="F57" s="49"/>
      <c r="G57" s="51"/>
      <c r="H57" s="48"/>
      <c r="I57" s="51"/>
    </row>
    <row r="58" spans="1:12" x14ac:dyDescent="0.25">
      <c r="A58" s="99"/>
    </row>
  </sheetData>
  <mergeCells count="1">
    <mergeCell ref="A6:B6"/>
  </mergeCells>
  <conditionalFormatting sqref="B14:I14 C55:I55 C56:D56 F56:I56 C57 E57:I57 A58 B54:D54 F54:I54 B53:I53 B16:H52">
    <cfRule type="cellIs" dxfId="2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1D513-C29E-4238-9977-A31227661F2A}">
  <sheetPr codeName="Лист11">
    <pageSetUpPr fitToPage="1"/>
  </sheetPr>
  <dimension ref="A2:J35"/>
  <sheetViews>
    <sheetView topLeftCell="A4" zoomScaleNormal="100" workbookViewId="0">
      <selection activeCell="D12" sqref="D12"/>
    </sheetView>
  </sheetViews>
  <sheetFormatPr defaultColWidth="9.140625" defaultRowHeight="15" x14ac:dyDescent="0.25"/>
  <cols>
    <col min="1" max="1" width="19.42578125" style="79" customWidth="1"/>
    <col min="2" max="2" width="10.140625" style="79" customWidth="1"/>
    <col min="3" max="3" width="16.5703125" style="79" customWidth="1"/>
    <col min="4" max="4" width="11.42578125" style="79" bestFit="1" customWidth="1"/>
    <col min="5" max="5" width="25.140625" style="79" customWidth="1"/>
    <col min="6" max="6" width="8.42578125" style="79" bestFit="1" customWidth="1"/>
    <col min="7" max="7" width="15" style="79" bestFit="1" customWidth="1"/>
    <col min="8" max="8" width="18.28515625" style="100" bestFit="1" customWidth="1"/>
    <col min="9" max="9" width="4.5703125" style="79" bestFit="1" customWidth="1"/>
    <col min="10" max="10" width="10.28515625" style="79" bestFit="1" customWidth="1"/>
    <col min="11" max="16384" width="9.140625" style="79"/>
  </cols>
  <sheetData>
    <row r="2" spans="1:10" ht="21" x14ac:dyDescent="0.35">
      <c r="A2" s="1" t="s">
        <v>0</v>
      </c>
      <c r="B2" s="76"/>
      <c r="C2" s="76"/>
      <c r="D2" s="76"/>
      <c r="E2" s="76"/>
      <c r="F2" s="77"/>
      <c r="G2" s="76"/>
      <c r="H2" s="78"/>
      <c r="I2" s="76"/>
    </row>
    <row r="3" spans="1:10" x14ac:dyDescent="0.25">
      <c r="A3" s="77"/>
      <c r="B3" s="77"/>
      <c r="C3" s="77"/>
      <c r="D3" s="77"/>
      <c r="E3" s="77"/>
      <c r="F3" s="77"/>
      <c r="G3" s="77"/>
      <c r="H3" s="78"/>
      <c r="I3" s="77"/>
    </row>
    <row r="4" spans="1:10" ht="28.5" x14ac:dyDescent="0.45">
      <c r="A4" s="5" t="s">
        <v>20</v>
      </c>
      <c r="B4" s="80"/>
      <c r="C4" s="80"/>
      <c r="D4" s="80"/>
      <c r="E4" s="80"/>
      <c r="F4" s="80"/>
      <c r="G4" s="80"/>
      <c r="H4" s="81"/>
      <c r="I4" s="80"/>
    </row>
    <row r="5" spans="1:10" x14ac:dyDescent="0.25">
      <c r="A5" s="8" t="s">
        <v>1</v>
      </c>
      <c r="B5" s="77"/>
      <c r="C5" s="77"/>
      <c r="D5" s="77"/>
      <c r="E5" s="77"/>
      <c r="F5" s="77"/>
      <c r="G5" s="77"/>
      <c r="H5" s="78"/>
      <c r="I5" s="77"/>
    </row>
    <row r="6" spans="1:10" x14ac:dyDescent="0.25">
      <c r="A6" s="82">
        <v>43036</v>
      </c>
      <c r="B6" s="83"/>
      <c r="C6" s="84">
        <v>0.45833333333333331</v>
      </c>
      <c r="D6" s="85"/>
      <c r="E6" s="86" t="s">
        <v>21</v>
      </c>
      <c r="F6" s="87"/>
      <c r="G6" s="88"/>
      <c r="H6" s="89"/>
      <c r="I6" s="88"/>
    </row>
    <row r="7" spans="1:10" x14ac:dyDescent="0.25">
      <c r="A7" s="8" t="s">
        <v>2</v>
      </c>
      <c r="B7" s="90"/>
      <c r="C7" s="8" t="s">
        <v>3</v>
      </c>
      <c r="D7" s="8"/>
      <c r="E7" s="8" t="s">
        <v>4</v>
      </c>
      <c r="F7" s="77"/>
      <c r="G7" s="8"/>
      <c r="H7" s="18"/>
      <c r="I7" s="8"/>
    </row>
    <row r="8" spans="1:10" x14ac:dyDescent="0.25">
      <c r="A8" s="84" t="s">
        <v>22</v>
      </c>
      <c r="B8" s="80"/>
      <c r="C8" s="80"/>
      <c r="D8" s="85"/>
      <c r="E8" s="77"/>
      <c r="F8" s="77"/>
      <c r="G8" s="77"/>
      <c r="H8" s="78"/>
      <c r="I8" s="77"/>
    </row>
    <row r="9" spans="1:10" x14ac:dyDescent="0.25">
      <c r="A9" s="8" t="s">
        <v>5</v>
      </c>
      <c r="B9" s="8"/>
      <c r="C9" s="8"/>
      <c r="D9" s="8"/>
      <c r="E9" s="77"/>
      <c r="F9" s="77"/>
      <c r="G9" s="77"/>
      <c r="H9" s="78"/>
      <c r="I9" s="77"/>
    </row>
    <row r="10" spans="1:10" x14ac:dyDescent="0.25">
      <c r="A10" s="91" t="s">
        <v>6</v>
      </c>
      <c r="B10" s="92"/>
      <c r="C10" s="93">
        <v>5</v>
      </c>
      <c r="D10" s="92"/>
      <c r="E10" s="55"/>
      <c r="F10" s="55"/>
      <c r="G10" s="55"/>
      <c r="H10" s="56"/>
      <c r="I10" s="55"/>
    </row>
    <row r="11" spans="1:10" x14ac:dyDescent="0.25">
      <c r="A11" s="77" t="s">
        <v>7</v>
      </c>
      <c r="B11" s="77"/>
      <c r="C11" s="77" t="s">
        <v>8</v>
      </c>
      <c r="D11" s="94">
        <v>13</v>
      </c>
      <c r="E11" s="55"/>
      <c r="F11" s="55"/>
      <c r="G11" s="55"/>
      <c r="H11" s="56"/>
      <c r="I11" s="55"/>
    </row>
    <row r="12" spans="1:10" x14ac:dyDescent="0.25">
      <c r="A12" s="77"/>
      <c r="B12" s="77"/>
      <c r="C12" s="77" t="s">
        <v>9</v>
      </c>
      <c r="D12" s="94">
        <v>13</v>
      </c>
      <c r="E12" s="55"/>
      <c r="F12" s="55"/>
      <c r="G12" s="55"/>
      <c r="H12" s="56"/>
      <c r="I12" s="55"/>
    </row>
    <row r="13" spans="1:10" x14ac:dyDescent="0.25">
      <c r="A13" s="55"/>
      <c r="B13" s="55"/>
      <c r="C13" s="55"/>
      <c r="D13" s="55"/>
      <c r="E13" s="55"/>
      <c r="F13" s="55"/>
      <c r="G13" s="55"/>
      <c r="H13" s="56"/>
      <c r="I13" s="55"/>
    </row>
    <row r="14" spans="1:10" x14ac:dyDescent="0.25">
      <c r="A14" s="51"/>
      <c r="B14" s="101"/>
      <c r="C14" s="102"/>
      <c r="D14" s="39"/>
      <c r="E14" s="103"/>
      <c r="F14" s="104"/>
      <c r="G14" s="101"/>
      <c r="H14" s="103"/>
      <c r="I14" s="101"/>
    </row>
    <row r="15" spans="1:10" ht="60" x14ac:dyDescent="0.25">
      <c r="A15" s="96" t="s">
        <v>10</v>
      </c>
      <c r="B15" s="96" t="s">
        <v>11</v>
      </c>
      <c r="C15" s="96" t="s">
        <v>12</v>
      </c>
      <c r="D15" s="96" t="s">
        <v>13</v>
      </c>
      <c r="E15" s="96" t="s">
        <v>14</v>
      </c>
      <c r="F15" s="96" t="s">
        <v>15</v>
      </c>
      <c r="G15" s="96" t="s">
        <v>16</v>
      </c>
      <c r="H15" s="97" t="s">
        <v>17</v>
      </c>
      <c r="I15" s="62" t="s">
        <v>18</v>
      </c>
      <c r="J15" s="63" t="s">
        <v>19</v>
      </c>
    </row>
    <row r="16" spans="1:10" x14ac:dyDescent="0.25">
      <c r="A16" s="64">
        <v>1</v>
      </c>
      <c r="B16" s="65">
        <v>0</v>
      </c>
      <c r="C16" s="66" t="s">
        <v>230</v>
      </c>
      <c r="D16" s="105" t="s">
        <v>191</v>
      </c>
      <c r="E16" s="68" t="s">
        <v>231</v>
      </c>
      <c r="F16" s="32" t="s">
        <v>32</v>
      </c>
      <c r="G16" s="33" t="s">
        <v>232</v>
      </c>
      <c r="H16" s="34">
        <v>1.5069444444444443E-2</v>
      </c>
      <c r="I16" s="35" t="s">
        <v>27</v>
      </c>
      <c r="J16" s="35" t="s">
        <v>233</v>
      </c>
    </row>
    <row r="17" spans="1:10" x14ac:dyDescent="0.25">
      <c r="A17" s="64">
        <v>2</v>
      </c>
      <c r="B17" s="65">
        <v>0</v>
      </c>
      <c r="C17" s="66" t="s">
        <v>234</v>
      </c>
      <c r="D17" s="105" t="s">
        <v>235</v>
      </c>
      <c r="E17" s="68" t="s">
        <v>231</v>
      </c>
      <c r="F17" s="32">
        <v>0</v>
      </c>
      <c r="G17" s="33" t="s">
        <v>232</v>
      </c>
      <c r="H17" s="34">
        <v>1.5243055555555557E-2</v>
      </c>
      <c r="I17" s="35" t="s">
        <v>27</v>
      </c>
      <c r="J17" s="35" t="s">
        <v>233</v>
      </c>
    </row>
    <row r="18" spans="1:10" x14ac:dyDescent="0.25">
      <c r="A18" s="64">
        <v>3</v>
      </c>
      <c r="B18" s="65">
        <v>0</v>
      </c>
      <c r="C18" s="66" t="s">
        <v>236</v>
      </c>
      <c r="D18" s="105" t="s">
        <v>73</v>
      </c>
      <c r="E18" s="68" t="s">
        <v>237</v>
      </c>
      <c r="F18" s="32">
        <v>0</v>
      </c>
      <c r="G18" s="33" t="s">
        <v>232</v>
      </c>
      <c r="H18" s="34">
        <v>1.8796296296296297E-2</v>
      </c>
      <c r="I18" s="35" t="s">
        <v>27</v>
      </c>
      <c r="J18" s="35" t="s">
        <v>171</v>
      </c>
    </row>
    <row r="19" spans="1:10" x14ac:dyDescent="0.25">
      <c r="A19" s="64">
        <v>4</v>
      </c>
      <c r="B19" s="65">
        <v>0</v>
      </c>
      <c r="C19" s="66" t="s">
        <v>88</v>
      </c>
      <c r="D19" s="105" t="s">
        <v>238</v>
      </c>
      <c r="E19" s="68" t="s">
        <v>26</v>
      </c>
      <c r="F19" s="32" t="s">
        <v>26</v>
      </c>
      <c r="G19" s="33" t="s">
        <v>26</v>
      </c>
      <c r="H19" s="34">
        <v>1.909722222222222E-2</v>
      </c>
      <c r="I19" s="35" t="s">
        <v>27</v>
      </c>
      <c r="J19" s="35" t="s">
        <v>239</v>
      </c>
    </row>
    <row r="20" spans="1:10" x14ac:dyDescent="0.25">
      <c r="A20" s="64">
        <v>5</v>
      </c>
      <c r="B20" s="65">
        <v>0</v>
      </c>
      <c r="C20" s="66" t="s">
        <v>179</v>
      </c>
      <c r="D20" s="105" t="s">
        <v>240</v>
      </c>
      <c r="E20" s="68" t="s">
        <v>241</v>
      </c>
      <c r="F20" s="32" t="s">
        <v>32</v>
      </c>
      <c r="G20" s="33">
        <v>0</v>
      </c>
      <c r="H20" s="34">
        <v>1.9560185185185184E-2</v>
      </c>
      <c r="I20" s="35" t="s">
        <v>27</v>
      </c>
      <c r="J20" s="35" t="s">
        <v>239</v>
      </c>
    </row>
    <row r="21" spans="1:10" x14ac:dyDescent="0.25">
      <c r="A21" s="64">
        <v>6</v>
      </c>
      <c r="B21" s="65">
        <v>0</v>
      </c>
      <c r="C21" s="66" t="s">
        <v>114</v>
      </c>
      <c r="D21" s="105" t="s">
        <v>242</v>
      </c>
      <c r="E21" s="68" t="s">
        <v>243</v>
      </c>
      <c r="F21" s="32" t="s">
        <v>32</v>
      </c>
      <c r="G21" s="33">
        <v>0</v>
      </c>
      <c r="H21" s="34">
        <v>1.9664351851851853E-2</v>
      </c>
      <c r="I21" s="35" t="s">
        <v>27</v>
      </c>
      <c r="J21" s="35" t="s">
        <v>244</v>
      </c>
    </row>
    <row r="22" spans="1:10" x14ac:dyDescent="0.25">
      <c r="A22" s="64">
        <v>7</v>
      </c>
      <c r="B22" s="65">
        <v>0</v>
      </c>
      <c r="C22" s="66" t="s">
        <v>245</v>
      </c>
      <c r="D22" s="105" t="s">
        <v>35</v>
      </c>
      <c r="E22" s="68" t="s">
        <v>26</v>
      </c>
      <c r="F22" s="32" t="s">
        <v>26</v>
      </c>
      <c r="G22" s="33" t="s">
        <v>26</v>
      </c>
      <c r="H22" s="34">
        <v>1.9861111111111111E-2</v>
      </c>
      <c r="I22" s="35" t="s">
        <v>27</v>
      </c>
      <c r="J22" s="35" t="s">
        <v>171</v>
      </c>
    </row>
    <row r="23" spans="1:10" x14ac:dyDescent="0.25">
      <c r="A23" s="64">
        <v>8</v>
      </c>
      <c r="B23" s="65">
        <v>0</v>
      </c>
      <c r="C23" s="66" t="s">
        <v>190</v>
      </c>
      <c r="D23" s="105" t="s">
        <v>246</v>
      </c>
      <c r="E23" s="68" t="s">
        <v>247</v>
      </c>
      <c r="F23" s="32" t="s">
        <v>32</v>
      </c>
      <c r="G23" s="33" t="s">
        <v>32</v>
      </c>
      <c r="H23" s="34">
        <v>2.0104166666666666E-2</v>
      </c>
      <c r="I23" s="35" t="s">
        <v>27</v>
      </c>
      <c r="J23" s="35" t="s">
        <v>244</v>
      </c>
    </row>
    <row r="24" spans="1:10" x14ac:dyDescent="0.25">
      <c r="A24" s="64">
        <v>9</v>
      </c>
      <c r="B24" s="65">
        <v>0</v>
      </c>
      <c r="C24" s="66" t="s">
        <v>248</v>
      </c>
      <c r="D24" s="105" t="s">
        <v>249</v>
      </c>
      <c r="E24" s="68" t="s">
        <v>250</v>
      </c>
      <c r="F24" s="32" t="s">
        <v>32</v>
      </c>
      <c r="G24" s="33" t="s">
        <v>251</v>
      </c>
      <c r="H24" s="34">
        <v>2.1226851851851854E-2</v>
      </c>
      <c r="I24" s="35" t="s">
        <v>27</v>
      </c>
      <c r="J24" s="35" t="s">
        <v>252</v>
      </c>
    </row>
    <row r="25" spans="1:10" x14ac:dyDescent="0.25">
      <c r="A25" s="64">
        <v>10</v>
      </c>
      <c r="B25" s="65">
        <v>0</v>
      </c>
      <c r="C25" s="66" t="s">
        <v>253</v>
      </c>
      <c r="D25" s="105" t="s">
        <v>254</v>
      </c>
      <c r="E25" s="68" t="s">
        <v>26</v>
      </c>
      <c r="F25" s="32" t="s">
        <v>26</v>
      </c>
      <c r="G25" s="33" t="s">
        <v>26</v>
      </c>
      <c r="H25" s="34">
        <v>2.1539351851851851E-2</v>
      </c>
      <c r="I25" s="35" t="s">
        <v>27</v>
      </c>
      <c r="J25" s="35" t="s">
        <v>252</v>
      </c>
    </row>
    <row r="26" spans="1:10" x14ac:dyDescent="0.25">
      <c r="A26" s="64">
        <v>11</v>
      </c>
      <c r="B26" s="65">
        <v>0</v>
      </c>
      <c r="C26" s="66" t="s">
        <v>255</v>
      </c>
      <c r="D26" s="105" t="s">
        <v>240</v>
      </c>
      <c r="E26" s="68" t="s">
        <v>256</v>
      </c>
      <c r="F26" s="32" t="s">
        <v>32</v>
      </c>
      <c r="G26" s="33" t="s">
        <v>199</v>
      </c>
      <c r="H26" s="34">
        <v>2.1817129629629631E-2</v>
      </c>
      <c r="I26" s="35" t="s">
        <v>27</v>
      </c>
      <c r="J26" s="35" t="s">
        <v>244</v>
      </c>
    </row>
    <row r="27" spans="1:10" x14ac:dyDescent="0.25">
      <c r="A27" s="64">
        <v>12</v>
      </c>
      <c r="B27" s="65">
        <v>0</v>
      </c>
      <c r="C27" s="66" t="s">
        <v>157</v>
      </c>
      <c r="D27" s="105" t="s">
        <v>257</v>
      </c>
      <c r="E27" s="68" t="s">
        <v>258</v>
      </c>
      <c r="F27" s="32" t="s">
        <v>193</v>
      </c>
      <c r="G27" s="33" t="s">
        <v>130</v>
      </c>
      <c r="H27" s="34">
        <v>2.3645833333333335E-2</v>
      </c>
      <c r="I27" s="35" t="s">
        <v>27</v>
      </c>
      <c r="J27" s="35" t="s">
        <v>171</v>
      </c>
    </row>
    <row r="28" spans="1:10" x14ac:dyDescent="0.25">
      <c r="A28" s="64">
        <v>13</v>
      </c>
      <c r="B28" s="65">
        <v>0</v>
      </c>
      <c r="C28" s="66" t="s">
        <v>179</v>
      </c>
      <c r="D28" s="105" t="s">
        <v>35</v>
      </c>
      <c r="E28" s="68" t="s">
        <v>26</v>
      </c>
      <c r="F28" s="32" t="s">
        <v>26</v>
      </c>
      <c r="G28" s="33" t="s">
        <v>26</v>
      </c>
      <c r="H28" s="34">
        <v>2.3784722222222221E-2</v>
      </c>
      <c r="I28" s="35" t="s">
        <v>27</v>
      </c>
      <c r="J28" s="35" t="s">
        <v>171</v>
      </c>
    </row>
    <row r="29" spans="1:10" x14ac:dyDescent="0.25">
      <c r="A29" s="36"/>
      <c r="B29" s="37"/>
      <c r="C29" s="38"/>
      <c r="D29" s="39"/>
      <c r="E29" s="40"/>
      <c r="F29" s="41"/>
      <c r="G29" s="42"/>
      <c r="H29" s="40"/>
      <c r="I29" s="37"/>
    </row>
    <row r="30" spans="1:10" x14ac:dyDescent="0.25">
      <c r="A30" s="77"/>
      <c r="B30" s="37"/>
      <c r="C30" s="38"/>
      <c r="D30" s="39"/>
      <c r="E30" s="40"/>
      <c r="F30" s="41"/>
      <c r="G30" s="42"/>
      <c r="H30" s="43"/>
      <c r="I30" s="37"/>
    </row>
    <row r="31" spans="1:10" x14ac:dyDescent="0.25">
      <c r="A31" s="98"/>
      <c r="B31" s="37"/>
      <c r="C31" s="38"/>
      <c r="D31" s="39"/>
      <c r="F31" s="41"/>
      <c r="G31" s="42"/>
      <c r="H31" s="45"/>
      <c r="I31" s="37"/>
    </row>
    <row r="32" spans="1:10" x14ac:dyDescent="0.25">
      <c r="A32" s="77"/>
      <c r="B32" s="46"/>
      <c r="C32" s="46"/>
      <c r="D32" s="47"/>
      <c r="E32" s="48"/>
      <c r="F32" s="49"/>
      <c r="G32" s="95"/>
      <c r="H32" s="48"/>
      <c r="I32" s="51"/>
    </row>
    <row r="33" spans="1:9" x14ac:dyDescent="0.25">
      <c r="A33" s="77"/>
      <c r="B33" s="46"/>
      <c r="C33" s="52"/>
      <c r="D33" s="47"/>
      <c r="F33" s="49"/>
      <c r="G33" s="95"/>
      <c r="H33" s="48"/>
      <c r="I33" s="51"/>
    </row>
    <row r="34" spans="1:9" x14ac:dyDescent="0.25">
      <c r="B34" s="46"/>
      <c r="C34" s="46"/>
      <c r="E34" s="48"/>
      <c r="F34" s="49"/>
      <c r="G34" s="51"/>
      <c r="H34" s="48"/>
      <c r="I34" s="51"/>
    </row>
    <row r="35" spans="1:9" x14ac:dyDescent="0.25">
      <c r="A35" s="99"/>
    </row>
  </sheetData>
  <mergeCells count="1">
    <mergeCell ref="A6:B6"/>
  </mergeCells>
  <conditionalFormatting sqref="B14:I14 C32:I32 C33:D33 F33:I33 C34 E34:I34 A35 B31:D31 F31:I31 B29:I30 B16:H28">
    <cfRule type="cellIs" dxfId="1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5F64B-420E-4214-BFAC-B5E64141BECA}">
  <sheetPr codeName="Лист13">
    <pageSetUpPr fitToPage="1"/>
  </sheetPr>
  <dimension ref="A1:J32"/>
  <sheetViews>
    <sheetView tabSelected="1" topLeftCell="A4" zoomScaleNormal="100" workbookViewId="0">
      <selection activeCell="C34" sqref="C34"/>
    </sheetView>
  </sheetViews>
  <sheetFormatPr defaultColWidth="9.140625" defaultRowHeight="15" x14ac:dyDescent="0.25"/>
  <cols>
    <col min="1" max="1" width="19.42578125" style="79" customWidth="1"/>
    <col min="2" max="2" width="10.140625" style="79" customWidth="1"/>
    <col min="3" max="3" width="16.5703125" style="79" customWidth="1"/>
    <col min="4" max="4" width="11.42578125" style="79" bestFit="1" customWidth="1"/>
    <col min="5" max="5" width="25.140625" style="79" customWidth="1"/>
    <col min="6" max="6" width="8.42578125" style="79" bestFit="1" customWidth="1"/>
    <col min="7" max="7" width="15" style="79" bestFit="1" customWidth="1"/>
    <col min="8" max="8" width="18.28515625" style="100" bestFit="1" customWidth="1"/>
    <col min="9" max="9" width="4.5703125" style="79" bestFit="1" customWidth="1"/>
    <col min="10" max="10" width="10.28515625" style="79" bestFit="1" customWidth="1"/>
    <col min="11" max="16384" width="9.140625" style="79"/>
  </cols>
  <sheetData>
    <row r="1" spans="1:10" ht="21" x14ac:dyDescent="0.35">
      <c r="A1" s="1" t="str">
        <f>'0,5'!A2</f>
        <v>Итоговый протокол результатов пробега</v>
      </c>
      <c r="B1" s="76"/>
      <c r="C1" s="76"/>
      <c r="D1" s="76"/>
      <c r="E1" s="76"/>
      <c r="F1" s="77"/>
      <c r="G1" s="76"/>
      <c r="H1" s="78"/>
      <c r="I1" s="76"/>
    </row>
    <row r="2" spans="1:10" x14ac:dyDescent="0.25">
      <c r="A2" s="77"/>
      <c r="B2" s="77"/>
      <c r="C2" s="77"/>
      <c r="D2" s="77"/>
      <c r="E2" s="77"/>
      <c r="F2" s="77"/>
      <c r="G2" s="77"/>
      <c r="H2" s="78"/>
      <c r="I2" s="77"/>
    </row>
    <row r="3" spans="1:10" ht="28.5" x14ac:dyDescent="0.45">
      <c r="A3" s="5" t="str">
        <f>[1]Финиш!F1</f>
        <v>Золотая осень</v>
      </c>
      <c r="B3" s="80"/>
      <c r="C3" s="80"/>
      <c r="D3" s="80"/>
      <c r="E3" s="80"/>
      <c r="F3" s="80"/>
      <c r="G3" s="80"/>
      <c r="H3" s="81"/>
      <c r="I3" s="80"/>
    </row>
    <row r="4" spans="1:10" x14ac:dyDescent="0.25">
      <c r="A4" s="8" t="s">
        <v>1</v>
      </c>
      <c r="B4" s="77"/>
      <c r="C4" s="77"/>
      <c r="D4" s="77"/>
      <c r="E4" s="77"/>
      <c r="F4" s="77"/>
      <c r="G4" s="77"/>
      <c r="H4" s="78"/>
      <c r="I4" s="77"/>
    </row>
    <row r="5" spans="1:10" x14ac:dyDescent="0.25">
      <c r="A5" s="82">
        <f>[1]Финиш!B2</f>
        <v>43036</v>
      </c>
      <c r="B5" s="83"/>
      <c r="C5" s="84">
        <f>[1]Финиш!B3</f>
        <v>0.45833333333333331</v>
      </c>
      <c r="D5" s="85"/>
      <c r="E5" s="86" t="str">
        <f>[1]Финиш!B4</f>
        <v>Харьков, Алексеевский лесопарк</v>
      </c>
      <c r="F5" s="87"/>
      <c r="G5" s="88"/>
      <c r="H5" s="89"/>
      <c r="I5" s="88"/>
    </row>
    <row r="6" spans="1:10" x14ac:dyDescent="0.25">
      <c r="A6" s="8" t="s">
        <v>2</v>
      </c>
      <c r="B6" s="90"/>
      <c r="C6" s="8" t="s">
        <v>3</v>
      </c>
      <c r="D6" s="8"/>
      <c r="E6" s="8" t="s">
        <v>4</v>
      </c>
      <c r="F6" s="77"/>
      <c r="G6" s="8"/>
      <c r="H6" s="18"/>
      <c r="I6" s="8"/>
    </row>
    <row r="7" spans="1:10" x14ac:dyDescent="0.25">
      <c r="A7" s="84" t="str">
        <f>[1]Финиш!B5</f>
        <v>t=+5</v>
      </c>
      <c r="B7" s="80"/>
      <c r="C7" s="80"/>
      <c r="D7" s="85"/>
      <c r="E7" s="77"/>
      <c r="F7" s="77"/>
      <c r="G7" s="77"/>
      <c r="H7" s="78"/>
      <c r="I7" s="77"/>
    </row>
    <row r="8" spans="1:10" x14ac:dyDescent="0.25">
      <c r="A8" s="8" t="s">
        <v>5</v>
      </c>
      <c r="B8" s="8"/>
      <c r="C8" s="8"/>
      <c r="D8" s="8"/>
      <c r="E8" s="77"/>
      <c r="F8" s="77"/>
      <c r="G8" s="77"/>
      <c r="H8" s="78"/>
      <c r="I8" s="77"/>
    </row>
    <row r="9" spans="1:10" x14ac:dyDescent="0.25">
      <c r="A9" s="91" t="s">
        <v>6</v>
      </c>
      <c r="B9" s="92"/>
      <c r="C9" s="93">
        <f>[1]Финиш!K3</f>
        <v>10</v>
      </c>
      <c r="D9" s="92"/>
      <c r="E9" s="55"/>
      <c r="F9" s="55"/>
      <c r="G9" s="55"/>
      <c r="H9" s="56"/>
      <c r="I9" s="55"/>
    </row>
    <row r="10" spans="1:10" x14ac:dyDescent="0.25">
      <c r="A10" s="77" t="s">
        <v>7</v>
      </c>
      <c r="B10" s="77"/>
      <c r="C10" s="77" t="s">
        <v>8</v>
      </c>
      <c r="D10" s="94">
        <v>18</v>
      </c>
      <c r="E10" s="55"/>
      <c r="F10" s="55"/>
      <c r="G10" s="55"/>
      <c r="H10" s="56"/>
      <c r="I10" s="55"/>
    </row>
    <row r="11" spans="1:10" x14ac:dyDescent="0.25">
      <c r="A11" s="77"/>
      <c r="B11" s="77"/>
      <c r="C11" s="77" t="s">
        <v>9</v>
      </c>
      <c r="D11" s="94">
        <f>COUNTIF(Дист_4Ж192226303419[Место в абсолюте],"&gt;=0")</f>
        <v>18</v>
      </c>
      <c r="E11" s="55"/>
      <c r="F11" s="55"/>
      <c r="G11" s="55"/>
      <c r="H11" s="56"/>
      <c r="I11" s="55"/>
    </row>
    <row r="12" spans="1:10" x14ac:dyDescent="0.25">
      <c r="A12" s="55"/>
      <c r="B12" s="55"/>
      <c r="C12" s="55"/>
      <c r="D12" s="55"/>
      <c r="E12" s="55"/>
      <c r="F12" s="55"/>
      <c r="G12" s="55"/>
      <c r="H12" s="56"/>
      <c r="I12" s="55"/>
    </row>
    <row r="13" spans="1:10" x14ac:dyDescent="0.25">
      <c r="A13" s="51"/>
      <c r="B13" s="101"/>
      <c r="C13" s="102"/>
      <c r="D13" s="39"/>
      <c r="E13" s="103"/>
      <c r="F13" s="104"/>
      <c r="G13" s="101"/>
      <c r="H13" s="103"/>
      <c r="I13" s="101"/>
    </row>
    <row r="14" spans="1:10" ht="60" x14ac:dyDescent="0.25">
      <c r="A14" s="96" t="s">
        <v>10</v>
      </c>
      <c r="B14" s="96" t="s">
        <v>11</v>
      </c>
      <c r="C14" s="96" t="s">
        <v>12</v>
      </c>
      <c r="D14" s="96" t="s">
        <v>13</v>
      </c>
      <c r="E14" s="96" t="s">
        <v>14</v>
      </c>
      <c r="F14" s="96" t="s">
        <v>15</v>
      </c>
      <c r="G14" s="96" t="s">
        <v>16</v>
      </c>
      <c r="H14" s="97" t="s">
        <v>17</v>
      </c>
      <c r="I14" s="62" t="s">
        <v>18</v>
      </c>
      <c r="J14" s="63" t="s">
        <v>19</v>
      </c>
    </row>
    <row r="15" spans="1:10" x14ac:dyDescent="0.25">
      <c r="A15" s="64">
        <f>IF([1]Финиш!$E108=[1]Финиш!$K$3,[1]Финиш!D108,"")</f>
        <v>1</v>
      </c>
      <c r="B15" s="65">
        <f>IF([1]Финиш!$E108=[1]Финиш!$K$3,[1]Финиш!G108,"")</f>
        <v>0</v>
      </c>
      <c r="C15" s="66" t="str">
        <f>IFERROR(IF([1]Финиш!E108=[1]Финиш!$K$3,MID([1]Финиш!I108,1,FIND(" ",[1]Финиш!I108)-1),""),"")</f>
        <v>Ярош</v>
      </c>
      <c r="D15" s="105" t="str">
        <f>IFERROR(IF([1]Финиш!E108=[1]Финиш!$K$3,MID([1]Финиш!I108,FIND(" ",[1]Финиш!I108)+1,100),""),"")</f>
        <v>Валентин</v>
      </c>
      <c r="E15" s="68" t="str">
        <f>IF([1]Финиш!$E108=[1]Финиш!$K$3,[1]Финиш!J108,"")</f>
        <v>01.01.1999</v>
      </c>
      <c r="F15" s="32">
        <f>IF([1]Финиш!$E108=[1]Финиш!$K$3,[1]Финиш!P108,"")</f>
        <v>0</v>
      </c>
      <c r="G15" s="33" t="str">
        <f>IF([1]Финиш!$E108=[1]Финиш!$K$3,[1]Финиш!R108,"")</f>
        <v>КДЮСШ Темп</v>
      </c>
      <c r="H15" s="34">
        <f>IF([1]Финиш!$E108=[1]Финиш!$K$3,[1]Финиш!H108,"")</f>
        <v>2.854166666666667E-2</v>
      </c>
      <c r="I15" s="35" t="str">
        <f>IF([1]Финиш!$E108=[1]Финиш!$K$3,[1]Финиш!F108,"")</f>
        <v>м</v>
      </c>
      <c r="J15" s="35" t="str">
        <f>IF([1]Финиш!$E108=[1]Финиш!$K$3,[1]Финиш!L108,"")</f>
        <v>18-19</v>
      </c>
    </row>
    <row r="16" spans="1:10" x14ac:dyDescent="0.25">
      <c r="A16" s="64">
        <f>IF([1]Финиш!$E109=[1]Финиш!$K$3,[1]Финиш!D109,"")</f>
        <v>2</v>
      </c>
      <c r="B16" s="65">
        <f>IF([1]Финиш!$E109=[1]Финиш!$K$3,[1]Финиш!G109,"")</f>
        <v>0</v>
      </c>
      <c r="C16" s="66" t="str">
        <f>IFERROR(IF([1]Финиш!E109=[1]Финиш!$K$3,MID([1]Финиш!I109,1,FIND(" ",[1]Финиш!I109)-1),""),"")</f>
        <v>Шинкарев</v>
      </c>
      <c r="D16" s="105" t="str">
        <f>IFERROR(IF([1]Финиш!E109=[1]Финиш!$K$3,MID([1]Финиш!I109,FIND(" ",[1]Финиш!I109)+1,100),""),"")</f>
        <v>Сергей</v>
      </c>
      <c r="E16" s="68" t="str">
        <f>IF([1]Финиш!$E109=[1]Финиш!$K$3,[1]Финиш!J109,"")</f>
        <v>06.04.1986</v>
      </c>
      <c r="F16" s="32" t="str">
        <f>IF([1]Финиш!$E109=[1]Финиш!$K$3,[1]Финиш!P109,"")</f>
        <v>Харьков</v>
      </c>
      <c r="G16" s="33" t="str">
        <f>IF([1]Финиш!$E109=[1]Финиш!$K$3,[1]Финиш!R109,"")</f>
        <v>ХАИ</v>
      </c>
      <c r="H16" s="34">
        <f>IF([1]Финиш!$E109=[1]Финиш!$K$3,[1]Финиш!H109,"")</f>
        <v>2.9421296296296296E-2</v>
      </c>
      <c r="I16" s="35" t="str">
        <f>IF([1]Финиш!$E109=[1]Финиш!$K$3,[1]Финиш!F109,"")</f>
        <v>м</v>
      </c>
      <c r="J16" s="35" t="str">
        <f>IF([1]Финиш!$E109=[1]Финиш!$K$3,[1]Финиш!L109,"")</f>
        <v>30-39</v>
      </c>
    </row>
    <row r="17" spans="1:10" x14ac:dyDescent="0.25">
      <c r="A17" s="64">
        <f>IF([1]Финиш!$E110=[1]Финиш!$K$3,[1]Финиш!D110,"")</f>
        <v>3</v>
      </c>
      <c r="B17" s="65">
        <f>IF([1]Финиш!$E110=[1]Финиш!$K$3,[1]Финиш!G110,"")</f>
        <v>0</v>
      </c>
      <c r="C17" s="66" t="str">
        <f>IFERROR(IF([1]Финиш!E110=[1]Финиш!$K$3,MID([1]Финиш!I110,1,FIND(" ",[1]Финиш!I110)-1),""),"")</f>
        <v>Милируд</v>
      </c>
      <c r="D17" s="105" t="str">
        <f>IFERROR(IF([1]Финиш!E110=[1]Финиш!$K$3,MID([1]Финиш!I110,FIND(" ",[1]Финиш!I110)+1,100),""),"")</f>
        <v>Евгений</v>
      </c>
      <c r="E17" s="68" t="str">
        <f>IF([1]Финиш!$E110=[1]Финиш!$K$3,[1]Финиш!J110,"")</f>
        <v/>
      </c>
      <c r="F17" s="32" t="str">
        <f>IF([1]Финиш!$E110=[1]Финиш!$K$3,[1]Финиш!P110,"")</f>
        <v/>
      </c>
      <c r="G17" s="33" t="str">
        <f>IF([1]Финиш!$E110=[1]Финиш!$K$3,[1]Финиш!R110,"")</f>
        <v/>
      </c>
      <c r="H17" s="34">
        <f>IF([1]Финиш!$E110=[1]Финиш!$K$3,[1]Финиш!H110,"")</f>
        <v>2.9444444444444443E-2</v>
      </c>
      <c r="I17" s="35" t="str">
        <f>IF([1]Финиш!$E110=[1]Финиш!$K$3,[1]Финиш!F110,"")</f>
        <v>м</v>
      </c>
      <c r="J17" s="35" t="str">
        <f>IF([1]Финиш!$E110=[1]Финиш!$K$3,[1]Финиш!L110,"")</f>
        <v>30-39</v>
      </c>
    </row>
    <row r="18" spans="1:10" x14ac:dyDescent="0.25">
      <c r="A18" s="64">
        <f>IF([1]Финиш!$E111=[1]Финиш!$K$3,[1]Финиш!D111,"")</f>
        <v>4</v>
      </c>
      <c r="B18" s="65">
        <f>IF([1]Финиш!$E111=[1]Финиш!$K$3,[1]Финиш!G111,"")</f>
        <v>0</v>
      </c>
      <c r="C18" s="66" t="str">
        <f>IFERROR(IF([1]Финиш!E111=[1]Финиш!$K$3,MID([1]Финиш!I111,1,FIND(" ",[1]Финиш!I111)-1),""),"")</f>
        <v>Старов</v>
      </c>
      <c r="D18" s="105" t="str">
        <f>IFERROR(IF([1]Финиш!E111=[1]Финиш!$K$3,MID([1]Финиш!I111,FIND(" ",[1]Финиш!I111)+1,100),""),"")</f>
        <v>Александр</v>
      </c>
      <c r="E18" s="68" t="str">
        <f>IF([1]Финиш!$E111=[1]Финиш!$K$3,[1]Финиш!J111,"")</f>
        <v/>
      </c>
      <c r="F18" s="32" t="str">
        <f>IF([1]Финиш!$E111=[1]Финиш!$K$3,[1]Финиш!P111,"")</f>
        <v/>
      </c>
      <c r="G18" s="33" t="str">
        <f>IF([1]Финиш!$E111=[1]Финиш!$K$3,[1]Финиш!R111,"")</f>
        <v/>
      </c>
      <c r="H18" s="34">
        <f>IF([1]Финиш!$E111=[1]Финиш!$K$3,[1]Финиш!H111,"")</f>
        <v>3.0219907407407407E-2</v>
      </c>
      <c r="I18" s="35" t="str">
        <f>IF([1]Финиш!$E111=[1]Финиш!$K$3,[1]Финиш!F111,"")</f>
        <v>м</v>
      </c>
      <c r="J18" s="35" t="str">
        <f>IF([1]Финиш!$E111=[1]Финиш!$K$3,[1]Финиш!L111,"")</f>
        <v>30-39</v>
      </c>
    </row>
    <row r="19" spans="1:10" x14ac:dyDescent="0.25">
      <c r="A19" s="64">
        <f>IF([1]Финиш!$E112=[1]Финиш!$K$3,[1]Финиш!D112,"")</f>
        <v>5</v>
      </c>
      <c r="B19" s="65">
        <f>IF([1]Финиш!$E112=[1]Финиш!$K$3,[1]Финиш!G112,"")</f>
        <v>0</v>
      </c>
      <c r="C19" s="66" t="str">
        <f>IFERROR(IF([1]Финиш!E112=[1]Финиш!$K$3,MID([1]Финиш!I112,1,FIND(" ",[1]Финиш!I112)-1),""),"")</f>
        <v>Литвин</v>
      </c>
      <c r="D19" s="105" t="str">
        <f>IFERROR(IF([1]Финиш!E112=[1]Финиш!$K$3,MID([1]Финиш!I112,FIND(" ",[1]Финиш!I112)+1,100),""),"")</f>
        <v>Александр</v>
      </c>
      <c r="E19" s="68" t="str">
        <f>IF([1]Финиш!$E112=[1]Финиш!$K$3,[1]Финиш!J112,"")</f>
        <v>01.01.1999</v>
      </c>
      <c r="F19" s="32" t="str">
        <f>IF([1]Финиш!$E112=[1]Финиш!$K$3,[1]Финиш!P112,"")</f>
        <v>Харьков</v>
      </c>
      <c r="G19" s="33" t="str">
        <f>IF([1]Финиш!$E112=[1]Финиш!$K$3,[1]Финиш!R112,"")</f>
        <v>КДЮСШ Темп</v>
      </c>
      <c r="H19" s="34">
        <f>IF([1]Финиш!$E112=[1]Финиш!$K$3,[1]Финиш!H112,"")</f>
        <v>3.0347222222222223E-2</v>
      </c>
      <c r="I19" s="35" t="str">
        <f>IF([1]Финиш!$E112=[1]Финиш!$K$3,[1]Финиш!F112,"")</f>
        <v>м</v>
      </c>
      <c r="J19" s="35" t="str">
        <f>IF([1]Финиш!$E112=[1]Финиш!$K$3,[1]Финиш!L112,"")</f>
        <v>18-19</v>
      </c>
    </row>
    <row r="20" spans="1:10" x14ac:dyDescent="0.25">
      <c r="A20" s="64">
        <f>IF([1]Финиш!$E113=[1]Финиш!$K$3,[1]Финиш!D113,"")</f>
        <v>6</v>
      </c>
      <c r="B20" s="65">
        <f>IF([1]Финиш!$E113=[1]Финиш!$K$3,[1]Финиш!G113,"")</f>
        <v>0</v>
      </c>
      <c r="C20" s="66" t="str">
        <f>IFERROR(IF([1]Финиш!E113=[1]Финиш!$K$3,MID([1]Финиш!I113,1,FIND(" ",[1]Финиш!I113)-1),""),"")</f>
        <v>Чухно</v>
      </c>
      <c r="D20" s="105" t="str">
        <f>IFERROR(IF([1]Финиш!E113=[1]Финиш!$K$3,MID([1]Финиш!I113,FIND(" ",[1]Финиш!I113)+1,100),""),"")</f>
        <v>Виталий</v>
      </c>
      <c r="E20" s="68" t="str">
        <f>IF([1]Финиш!$E113=[1]Финиш!$K$3,[1]Финиш!J113,"")</f>
        <v>11.04.1975</v>
      </c>
      <c r="F20" s="32" t="str">
        <f>IF([1]Финиш!$E113=[1]Финиш!$K$3,[1]Финиш!P113,"")</f>
        <v>Харьков</v>
      </c>
      <c r="G20" s="33" t="str">
        <f>IF([1]Финиш!$E113=[1]Финиш!$K$3,[1]Финиш!R113,"")</f>
        <v>Харьков</v>
      </c>
      <c r="H20" s="34">
        <f>IF([1]Финиш!$E113=[1]Финиш!$K$3,[1]Финиш!H113,"")</f>
        <v>3.0486111111111113E-2</v>
      </c>
      <c r="I20" s="35" t="str">
        <f>IF([1]Финиш!$E113=[1]Финиш!$K$3,[1]Финиш!F113,"")</f>
        <v>м</v>
      </c>
      <c r="J20" s="35" t="str">
        <f>IF([1]Финиш!$E113=[1]Финиш!$K$3,[1]Финиш!L113,"")</f>
        <v>40-49</v>
      </c>
    </row>
    <row r="21" spans="1:10" x14ac:dyDescent="0.25">
      <c r="A21" s="64">
        <f>IF([1]Финиш!$E114=[1]Финиш!$K$3,[1]Финиш!D114,"")</f>
        <v>7</v>
      </c>
      <c r="B21" s="65">
        <f>IF([1]Финиш!$E114=[1]Финиш!$K$3,[1]Финиш!G114,"")</f>
        <v>0</v>
      </c>
      <c r="C21" s="66" t="str">
        <f>IFERROR(IF([1]Финиш!E114=[1]Финиш!$K$3,MID([1]Финиш!I114,1,FIND(" ",[1]Финиш!I114)-1),""),"")</f>
        <v>Мамокин</v>
      </c>
      <c r="D21" s="105" t="str">
        <f>IFERROR(IF([1]Финиш!E114=[1]Финиш!$K$3,MID([1]Финиш!I114,FIND(" ",[1]Финиш!I114)+1,100),""),"")</f>
        <v>Андрей</v>
      </c>
      <c r="E21" s="68" t="str">
        <f>IF([1]Финиш!$E114=[1]Финиш!$K$3,[1]Финиш!J114,"")</f>
        <v/>
      </c>
      <c r="F21" s="32" t="str">
        <f>IF([1]Финиш!$E114=[1]Финиш!$K$3,[1]Финиш!P114,"")</f>
        <v/>
      </c>
      <c r="G21" s="33" t="str">
        <f>IF([1]Финиш!$E114=[1]Финиш!$K$3,[1]Финиш!R114,"")</f>
        <v/>
      </c>
      <c r="H21" s="34">
        <f>IF([1]Финиш!$E114=[1]Финиш!$K$3,[1]Финиш!H114,"")</f>
        <v>3.1574074074074074E-2</v>
      </c>
      <c r="I21" s="35" t="str">
        <f>IF([1]Финиш!$E114=[1]Финиш!$K$3,[1]Финиш!F114,"")</f>
        <v>м</v>
      </c>
      <c r="J21" s="35" t="str">
        <f>IF([1]Финиш!$E114=[1]Финиш!$K$3,[1]Финиш!L114,"")</f>
        <v>30-39</v>
      </c>
    </row>
    <row r="22" spans="1:10" x14ac:dyDescent="0.25">
      <c r="A22" s="64">
        <f>IF([1]Финиш!$E115=[1]Финиш!$K$3,[1]Финиш!D115,"")</f>
        <v>8</v>
      </c>
      <c r="B22" s="65">
        <f>IF([1]Финиш!$E115=[1]Финиш!$K$3,[1]Финиш!G115,"")</f>
        <v>0</v>
      </c>
      <c r="C22" s="66" t="str">
        <f>IFERROR(IF([1]Финиш!E115=[1]Финиш!$K$3,MID([1]Финиш!I115,1,FIND(" ",[1]Финиш!I115)-1),""),"")</f>
        <v>Беляев</v>
      </c>
      <c r="D22" s="105" t="str">
        <f>IFERROR(IF([1]Финиш!E115=[1]Финиш!$K$3,MID([1]Финиш!I115,FIND(" ",[1]Финиш!I115)+1,100),""),"")</f>
        <v>Михаил</v>
      </c>
      <c r="E22" s="68" t="str">
        <f>IF([1]Финиш!$E115=[1]Финиш!$K$3,[1]Финиш!J115,"")</f>
        <v>18.11.1988</v>
      </c>
      <c r="F22" s="32" t="str">
        <f>IF([1]Финиш!$E115=[1]Финиш!$K$3,[1]Финиш!P115,"")</f>
        <v>Харьков</v>
      </c>
      <c r="G22" s="33" t="str">
        <f>IF([1]Финиш!$E115=[1]Финиш!$K$3,[1]Финиш!R115,"")</f>
        <v>МК Харьков</v>
      </c>
      <c r="H22" s="34">
        <f>IF([1]Финиш!$E115=[1]Финиш!$K$3,[1]Финиш!H115,"")</f>
        <v>3.2256944444444442E-2</v>
      </c>
      <c r="I22" s="35" t="str">
        <f>IF([1]Финиш!$E115=[1]Финиш!$K$3,[1]Финиш!F115,"")</f>
        <v>м</v>
      </c>
      <c r="J22" s="35" t="str">
        <f>IF([1]Финиш!$E115=[1]Финиш!$K$3,[1]Финиш!L115,"")</f>
        <v>20-29</v>
      </c>
    </row>
    <row r="23" spans="1:10" x14ac:dyDescent="0.25">
      <c r="A23" s="64">
        <f>IF([1]Финиш!$E116=[1]Финиш!$K$3,[1]Финиш!D116,"")</f>
        <v>9</v>
      </c>
      <c r="B23" s="65">
        <f>IF([1]Финиш!$E116=[1]Финиш!$K$3,[1]Финиш!G116,"")</f>
        <v>0</v>
      </c>
      <c r="C23" s="66" t="str">
        <f>IFERROR(IF([1]Финиш!E116=[1]Финиш!$K$3,MID([1]Финиш!I116,1,FIND(" ",[1]Финиш!I116)-1),""),"")</f>
        <v>Мельник</v>
      </c>
      <c r="D23" s="105" t="str">
        <f>IFERROR(IF([1]Финиш!E116=[1]Финиш!$K$3,MID([1]Финиш!I116,FIND(" ",[1]Финиш!I116)+1,100),""),"")</f>
        <v>Сергей</v>
      </c>
      <c r="E23" s="68" t="str">
        <f>IF([1]Финиш!$E116=[1]Финиш!$K$3,[1]Финиш!J116,"")</f>
        <v>30.06.1959</v>
      </c>
      <c r="F23" s="32" t="str">
        <f>IF([1]Финиш!$E116=[1]Финиш!$K$3,[1]Финиш!P116,"")</f>
        <v>Харьков</v>
      </c>
      <c r="G23" s="33" t="str">
        <f>IF([1]Финиш!$E116=[1]Финиш!$K$3,[1]Финиш!R116,"")</f>
        <v>Родник</v>
      </c>
      <c r="H23" s="34">
        <f>IF([1]Финиш!$E116=[1]Финиш!$K$3,[1]Финиш!H116,"")</f>
        <v>3.3553240740740745E-2</v>
      </c>
      <c r="I23" s="35" t="str">
        <f>IF([1]Финиш!$E116=[1]Финиш!$K$3,[1]Финиш!F116,"")</f>
        <v>м</v>
      </c>
      <c r="J23" s="35" t="str">
        <f>IF([1]Финиш!$E116=[1]Финиш!$K$3,[1]Финиш!L116,"")</f>
        <v>50-59</v>
      </c>
    </row>
    <row r="24" spans="1:10" x14ac:dyDescent="0.25">
      <c r="A24" s="64">
        <f>IF([1]Финиш!$E117=[1]Финиш!$K$3,[1]Финиш!D117,"")</f>
        <v>10</v>
      </c>
      <c r="B24" s="65">
        <f>IF([1]Финиш!$E117=[1]Финиш!$K$3,[1]Финиш!G117,"")</f>
        <v>0</v>
      </c>
      <c r="C24" s="66" t="str">
        <f>IFERROR(IF([1]Финиш!E117=[1]Финиш!$K$3,MID([1]Финиш!I117,1,FIND(" ",[1]Финиш!I117)-1),""),"")</f>
        <v>Назаров</v>
      </c>
      <c r="D24" s="105" t="str">
        <f>IFERROR(IF([1]Финиш!E117=[1]Финиш!$K$3,MID([1]Финиш!I117,FIND(" ",[1]Финиш!I117)+1,100),""),"")</f>
        <v>Никита</v>
      </c>
      <c r="E24" s="68" t="str">
        <f>IF([1]Финиш!$E117=[1]Финиш!$K$3,[1]Финиш!J117,"")</f>
        <v>08.06.1988</v>
      </c>
      <c r="F24" s="32">
        <f>IF([1]Финиш!$E117=[1]Финиш!$K$3,[1]Финиш!P117,"")</f>
        <v>0</v>
      </c>
      <c r="G24" s="33">
        <f>IF([1]Финиш!$E117=[1]Финиш!$K$3,[1]Финиш!R117,"")</f>
        <v>0</v>
      </c>
      <c r="H24" s="34">
        <f>IF([1]Финиш!$E117=[1]Финиш!$K$3,[1]Финиш!H117,"")</f>
        <v>3.4062500000000002E-2</v>
      </c>
      <c r="I24" s="35" t="str">
        <f>IF([1]Финиш!$E117=[1]Финиш!$K$3,[1]Финиш!F117,"")</f>
        <v>м</v>
      </c>
      <c r="J24" s="35" t="str">
        <f>IF([1]Финиш!$E117=[1]Финиш!$K$3,[1]Финиш!L117,"")</f>
        <v>20-29</v>
      </c>
    </row>
    <row r="25" spans="1:10" x14ac:dyDescent="0.25">
      <c r="A25" s="64">
        <f>IF([1]Финиш!$E118=[1]Финиш!$K$3,[1]Финиш!D118,"")</f>
        <v>11</v>
      </c>
      <c r="B25" s="65">
        <f>IF([1]Финиш!$E118=[1]Финиш!$K$3,[1]Финиш!G118,"")</f>
        <v>0</v>
      </c>
      <c r="C25" s="66" t="str">
        <f>IFERROR(IF([1]Финиш!E118=[1]Финиш!$K$3,MID([1]Финиш!I118,1,FIND(" ",[1]Финиш!I118)-1),""),"")</f>
        <v>Китченко</v>
      </c>
      <c r="D25" s="105" t="str">
        <f>IFERROR(IF([1]Финиш!E118=[1]Финиш!$K$3,MID([1]Финиш!I118,FIND(" ",[1]Финиш!I118)+1,100),""),"")</f>
        <v>Николай</v>
      </c>
      <c r="E25" s="68" t="str">
        <f>IF([1]Финиш!$E118=[1]Финиш!$K$3,[1]Финиш!J118,"")</f>
        <v>22.06.1984</v>
      </c>
      <c r="F25" s="32">
        <f>IF([1]Финиш!$E118=[1]Финиш!$K$3,[1]Финиш!P118,"")</f>
        <v>0</v>
      </c>
      <c r="G25" s="33" t="str">
        <f>IF([1]Финиш!$E118=[1]Финиш!$K$3,[1]Финиш!R118,"")</f>
        <v>Kharkiv Road Runners</v>
      </c>
      <c r="H25" s="34">
        <f>IF([1]Финиш!$E118=[1]Финиш!$K$3,[1]Финиш!H118,"")</f>
        <v>3.4305555555555554E-2</v>
      </c>
      <c r="I25" s="35" t="str">
        <f>IF([1]Финиш!$E118=[1]Финиш!$K$3,[1]Финиш!F118,"")</f>
        <v>м</v>
      </c>
      <c r="J25" s="35" t="str">
        <f>IF([1]Финиш!$E118=[1]Финиш!$K$3,[1]Финиш!L118,"")</f>
        <v>30-39</v>
      </c>
    </row>
    <row r="26" spans="1:10" x14ac:dyDescent="0.25">
      <c r="A26" s="64">
        <f>IF([1]Финиш!$E119=[1]Финиш!$K$3,[1]Финиш!D119,"")</f>
        <v>12</v>
      </c>
      <c r="B26" s="65">
        <f>IF([1]Финиш!$E119=[1]Финиш!$K$3,[1]Финиш!G119,"")</f>
        <v>0</v>
      </c>
      <c r="C26" s="66" t="str">
        <f>IFERROR(IF([1]Финиш!E119=[1]Финиш!$K$3,MID([1]Финиш!I119,1,FIND(" ",[1]Финиш!I119)-1),""),"")</f>
        <v>Шип</v>
      </c>
      <c r="D26" s="105" t="str">
        <f>IFERROR(IF([1]Финиш!E119=[1]Финиш!$K$3,MID([1]Финиш!I119,FIND(" ",[1]Финиш!I119)+1,100),""),"")</f>
        <v>Павел</v>
      </c>
      <c r="E26" s="68" t="str">
        <f>IF([1]Финиш!$E119=[1]Финиш!$K$3,[1]Финиш!J119,"")</f>
        <v>01.01.1973</v>
      </c>
      <c r="F26" s="32" t="str">
        <f>IF([1]Финиш!$E119=[1]Финиш!$K$3,[1]Финиш!P119,"")</f>
        <v>Харьков</v>
      </c>
      <c r="G26" s="33" t="str">
        <f>IF([1]Финиш!$E119=[1]Финиш!$K$3,[1]Финиш!R119,"")</f>
        <v>КСО Компас</v>
      </c>
      <c r="H26" s="34">
        <f>IF([1]Финиш!$E119=[1]Финиш!$K$3,[1]Финиш!H119,"")</f>
        <v>3.4432870370370371E-2</v>
      </c>
      <c r="I26" s="35" t="str">
        <f>IF([1]Финиш!$E119=[1]Финиш!$K$3,[1]Финиш!F119,"")</f>
        <v>м</v>
      </c>
      <c r="J26" s="35" t="str">
        <f>IF([1]Финиш!$E119=[1]Финиш!$K$3,[1]Финиш!L119,"")</f>
        <v>40-49</v>
      </c>
    </row>
    <row r="27" spans="1:10" x14ac:dyDescent="0.25">
      <c r="A27" s="64">
        <f>IF([1]Финиш!$E120=[1]Финиш!$K$3,[1]Финиш!D120,"")</f>
        <v>13</v>
      </c>
      <c r="B27" s="65">
        <f>IF([1]Финиш!$E120=[1]Финиш!$K$3,[1]Финиш!G120,"")</f>
        <v>0</v>
      </c>
      <c r="C27" s="66" t="str">
        <f>IFERROR(IF([1]Финиш!E120=[1]Финиш!$K$3,MID([1]Финиш!I120,1,FIND(" ",[1]Финиш!I120)-1),""),"")</f>
        <v>Тимофеенко</v>
      </c>
      <c r="D27" s="105" t="str">
        <f>IFERROR(IF([1]Финиш!E120=[1]Финиш!$K$3,MID([1]Финиш!I120,FIND(" ",[1]Финиш!I120)+1,100),""),"")</f>
        <v>Олег</v>
      </c>
      <c r="E27" s="68" t="str">
        <f>IF([1]Финиш!$E120=[1]Финиш!$K$3,[1]Финиш!J120,"")</f>
        <v>11.05.1967</v>
      </c>
      <c r="F27" s="32" t="str">
        <f>IF([1]Финиш!$E120=[1]Финиш!$K$3,[1]Финиш!P120,"")</f>
        <v>Балаклея</v>
      </c>
      <c r="G27" s="33" t="str">
        <f>IF([1]Финиш!$E120=[1]Финиш!$K$3,[1]Финиш!R120,"")</f>
        <v>Харьков</v>
      </c>
      <c r="H27" s="34">
        <f>IF([1]Финиш!$E120=[1]Финиш!$K$3,[1]Финиш!H120,"")</f>
        <v>3.4618055555555555E-2</v>
      </c>
      <c r="I27" s="35" t="str">
        <f>IF([1]Финиш!$E120=[1]Финиш!$K$3,[1]Финиш!F120,"")</f>
        <v>м</v>
      </c>
      <c r="J27" s="35" t="str">
        <f>IF([1]Финиш!$E120=[1]Финиш!$K$3,[1]Финиш!L120,"")</f>
        <v>50-59</v>
      </c>
    </row>
    <row r="28" spans="1:10" x14ac:dyDescent="0.25">
      <c r="A28" s="64">
        <f>IF([1]Финиш!$E121=[1]Финиш!$K$3,[1]Финиш!D121,"")</f>
        <v>14</v>
      </c>
      <c r="B28" s="65">
        <f>IF([1]Финиш!$E121=[1]Финиш!$K$3,[1]Финиш!G121,"")</f>
        <v>0</v>
      </c>
      <c r="C28" s="66" t="str">
        <f>IFERROR(IF([1]Финиш!E121=[1]Финиш!$K$3,MID([1]Финиш!I121,1,FIND(" ",[1]Финиш!I121)-1),""),"")</f>
        <v>Жадан</v>
      </c>
      <c r="D28" s="105" t="str">
        <f>IFERROR(IF([1]Финиш!E121=[1]Финиш!$K$3,MID([1]Финиш!I121,FIND(" ",[1]Финиш!I121)+1,100),""),"")</f>
        <v>Андрей</v>
      </c>
      <c r="E28" s="68" t="str">
        <f>IF([1]Финиш!$E121=[1]Финиш!$K$3,[1]Финиш!J121,"")</f>
        <v>18.06.1977</v>
      </c>
      <c r="F28" s="32">
        <f>IF([1]Финиш!$E121=[1]Финиш!$K$3,[1]Финиш!P121,"")</f>
        <v>0</v>
      </c>
      <c r="G28" s="33">
        <f>IF([1]Финиш!$E121=[1]Финиш!$K$3,[1]Финиш!R121,"")</f>
        <v>0</v>
      </c>
      <c r="H28" s="34">
        <f>IF([1]Финиш!$E121=[1]Финиш!$K$3,[1]Финиш!H121,"")</f>
        <v>3.5798611111111107E-2</v>
      </c>
      <c r="I28" s="35" t="str">
        <f>IF([1]Финиш!$E121=[1]Финиш!$K$3,[1]Финиш!F121,"")</f>
        <v>м</v>
      </c>
      <c r="J28" s="35" t="str">
        <f>IF([1]Финиш!$E121=[1]Финиш!$K$3,[1]Финиш!L121,"")</f>
        <v>40-49</v>
      </c>
    </row>
    <row r="29" spans="1:10" x14ac:dyDescent="0.25">
      <c r="A29" s="64">
        <f>IF([1]Финиш!$E122=[1]Финиш!$K$3,[1]Финиш!D122,"")</f>
        <v>15</v>
      </c>
      <c r="B29" s="65">
        <f>IF([1]Финиш!$E122=[1]Финиш!$K$3,[1]Финиш!G122,"")</f>
        <v>0</v>
      </c>
      <c r="C29" s="66" t="str">
        <f>IFERROR(IF([1]Финиш!E122=[1]Финиш!$K$3,MID([1]Финиш!I122,1,FIND(" ",[1]Финиш!I122)-1),""),"")</f>
        <v>Хоменко</v>
      </c>
      <c r="D29" s="105" t="str">
        <f>IFERROR(IF([1]Финиш!E122=[1]Финиш!$K$3,MID([1]Финиш!I122,FIND(" ",[1]Финиш!I122)+1,100),""),"")</f>
        <v>Дмитрий</v>
      </c>
      <c r="E29" s="68" t="str">
        <f>IF([1]Финиш!$E122=[1]Финиш!$K$3,[1]Финиш!J122,"")</f>
        <v>02.07.1985</v>
      </c>
      <c r="F29" s="32" t="str">
        <f>IF([1]Финиш!$E122=[1]Финиш!$K$3,[1]Финиш!P122,"")</f>
        <v>Харьков</v>
      </c>
      <c r="G29" s="33" t="str">
        <f>IF([1]Финиш!$E122=[1]Финиш!$K$3,[1]Финиш!R122,"")</f>
        <v>Харьков</v>
      </c>
      <c r="H29" s="34">
        <f>IF([1]Финиш!$E122=[1]Финиш!$K$3,[1]Финиш!H122,"")</f>
        <v>3.6122685185185181E-2</v>
      </c>
      <c r="I29" s="35" t="str">
        <f>IF([1]Финиш!$E122=[1]Финиш!$K$3,[1]Финиш!F122,"")</f>
        <v>м</v>
      </c>
      <c r="J29" s="35" t="str">
        <f>IF([1]Финиш!$E122=[1]Финиш!$K$3,[1]Финиш!L122,"")</f>
        <v>30-39</v>
      </c>
    </row>
    <row r="30" spans="1:10" x14ac:dyDescent="0.25">
      <c r="A30" s="64">
        <f>IF([1]Финиш!$E123=[1]Финиш!$K$3,[1]Финиш!D123,"")</f>
        <v>16</v>
      </c>
      <c r="B30" s="65">
        <f>IF([1]Финиш!$E123=[1]Финиш!$K$3,[1]Финиш!G123,"")</f>
        <v>0</v>
      </c>
      <c r="C30" s="66" t="str">
        <f>IFERROR(IF([1]Финиш!E123=[1]Финиш!$K$3,MID([1]Финиш!I123,1,FIND(" ",[1]Финиш!I123)-1),""),"")</f>
        <v>Бойков</v>
      </c>
      <c r="D30" s="105" t="str">
        <f>IFERROR(IF([1]Финиш!E123=[1]Финиш!$K$3,MID([1]Финиш!I123,FIND(" ",[1]Финиш!I123)+1,100),""),"")</f>
        <v>Дмитрий</v>
      </c>
      <c r="E30" s="68" t="str">
        <f>IF([1]Финиш!$E123=[1]Финиш!$K$3,[1]Финиш!J123,"")</f>
        <v>17.07.2000</v>
      </c>
      <c r="F30" s="32" t="str">
        <f>IF([1]Финиш!$E123=[1]Финиш!$K$3,[1]Финиш!P123,"")</f>
        <v>Рогань</v>
      </c>
      <c r="G30" s="33" t="str">
        <f>IF([1]Финиш!$E123=[1]Финиш!$K$3,[1]Финиш!R123,"")</f>
        <v>Рог. ДЮСШ</v>
      </c>
      <c r="H30" s="34">
        <f>IF([1]Финиш!$E123=[1]Финиш!$K$3,[1]Финиш!H123,"")</f>
        <v>3.6620370370370373E-2</v>
      </c>
      <c r="I30" s="35" t="str">
        <f>IF([1]Финиш!$E123=[1]Финиш!$K$3,[1]Финиш!F123,"")</f>
        <v>м</v>
      </c>
      <c r="J30" s="35" t="str">
        <f>IF([1]Финиш!$E123=[1]Финиш!$K$3,[1]Финиш!L123,"")</f>
        <v>18-19</v>
      </c>
    </row>
    <row r="31" spans="1:10" x14ac:dyDescent="0.25">
      <c r="A31" s="64">
        <f>IF([1]Финиш!$E124=[1]Финиш!$K$3,[1]Финиш!D124,"")</f>
        <v>17</v>
      </c>
      <c r="B31" s="65">
        <f>IF([1]Финиш!$E124=[1]Финиш!$K$3,[1]Финиш!G124,"")</f>
        <v>0</v>
      </c>
      <c r="C31" s="66" t="str">
        <f>IFERROR(IF([1]Финиш!E124=[1]Финиш!$K$3,MID([1]Финиш!I124,1,FIND(" ",[1]Финиш!I124)-1),""),"")</f>
        <v>Мамаев</v>
      </c>
      <c r="D31" s="105" t="str">
        <f>IFERROR(IF([1]Финиш!E124=[1]Финиш!$K$3,MID([1]Финиш!I124,FIND(" ",[1]Финиш!I124)+1,100),""),"")</f>
        <v>Салим</v>
      </c>
      <c r="E31" s="68" t="str">
        <f>IF([1]Финиш!$E124=[1]Финиш!$K$3,[1]Финиш!J124,"")</f>
        <v>28.05.2000</v>
      </c>
      <c r="F31" s="32" t="str">
        <f>IF([1]Финиш!$E124=[1]Финиш!$K$3,[1]Финиш!P124,"")</f>
        <v>Харьков</v>
      </c>
      <c r="G31" s="33">
        <f>IF([1]Финиш!$E124=[1]Финиш!$K$3,[1]Финиш!R124,"")</f>
        <v>0</v>
      </c>
      <c r="H31" s="34">
        <f>IF([1]Финиш!$E124=[1]Финиш!$K$3,[1]Финиш!H124,"")</f>
        <v>3.8078703703703705E-2</v>
      </c>
      <c r="I31" s="35" t="str">
        <f>IF([1]Финиш!$E124=[1]Финиш!$K$3,[1]Финиш!F124,"")</f>
        <v>м</v>
      </c>
      <c r="J31" s="35" t="str">
        <f>IF([1]Финиш!$E124=[1]Финиш!$K$3,[1]Финиш!L124,"")</f>
        <v>18-19</v>
      </c>
    </row>
    <row r="32" spans="1:10" x14ac:dyDescent="0.25">
      <c r="A32" s="64">
        <f>IF([1]Финиш!$E125=[1]Финиш!$K$3,[1]Финиш!D125,"")</f>
        <v>18</v>
      </c>
      <c r="B32" s="65">
        <f>IF([1]Финиш!$E125=[1]Финиш!$K$3,[1]Финиш!G125,"")</f>
        <v>0</v>
      </c>
      <c r="C32" s="66" t="str">
        <f>IFERROR(IF([1]Финиш!E125=[1]Финиш!$K$3,MID([1]Финиш!I125,1,FIND(" ",[1]Финиш!I125)-1),""),"")</f>
        <v>Зимницкий</v>
      </c>
      <c r="D32" s="105" t="str">
        <f>IFERROR(IF([1]Финиш!E125=[1]Финиш!$K$3,MID([1]Финиш!I125,FIND(" ",[1]Финиш!I125)+1,100),""),"")</f>
        <v>Александр</v>
      </c>
      <c r="E32" s="68" t="str">
        <f>IF([1]Финиш!$E125=[1]Финиш!$K$3,[1]Финиш!J125,"")</f>
        <v>08.05.1971</v>
      </c>
      <c r="F32" s="32" t="str">
        <f>IF([1]Финиш!$E125=[1]Финиш!$K$3,[1]Финиш!P125,"")</f>
        <v>Харьков</v>
      </c>
      <c r="G32" s="33" t="str">
        <f>IF([1]Финиш!$E125=[1]Финиш!$K$3,[1]Финиш!R125,"")</f>
        <v>Харьков</v>
      </c>
      <c r="H32" s="34">
        <f>IF([1]Финиш!$E125=[1]Финиш!$K$3,[1]Финиш!H125,"")</f>
        <v>3.8483796296296294E-2</v>
      </c>
      <c r="I32" s="35" t="str">
        <f>IF([1]Финиш!$E125=[1]Финиш!$K$3,[1]Финиш!F125,"")</f>
        <v>м</v>
      </c>
      <c r="J32" s="35" t="str">
        <f>IF([1]Финиш!$E125=[1]Финиш!$K$3,[1]Финиш!L125,"")</f>
        <v>40-49</v>
      </c>
    </row>
  </sheetData>
  <mergeCells count="1">
    <mergeCell ref="A5:B5"/>
  </mergeCells>
  <conditionalFormatting sqref="B13:I13 B15:H32">
    <cfRule type="cellIs" dxfId="0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0,5</vt:lpstr>
      <vt:lpstr>1</vt:lpstr>
      <vt:lpstr>2,5</vt:lpstr>
      <vt:lpstr>5</vt:lpstr>
      <vt:lpstr>10</vt:lpstr>
      <vt:lpstr>Дист_1Ж_Пол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2017-11-21T08:29:04Z</dcterms:created>
  <dcterms:modified xsi:type="dcterms:W3CDTF">2017-11-21T08:36:10Z</dcterms:modified>
</cp:coreProperties>
</file>