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. ПРОТОКОЛЫ\01. ЛЕГКАЯ 2018\ПРОБЕГИ\probeg.org\"/>
    </mc:Choice>
  </mc:AlternateContent>
  <xr:revisionPtr revIDLastSave="0" documentId="8_{802F7BDD-234D-43C6-B6A9-EC62A5FC0424}" xr6:coauthVersionLast="32" xr6:coauthVersionMax="32" xr10:uidLastSave="{00000000-0000-0000-0000-000000000000}"/>
  <bookViews>
    <workbookView xWindow="0" yWindow="0" windowWidth="19200" windowHeight="10785" xr2:uid="{0E0C5BD2-7075-4602-AE06-F626ADE3A18E}"/>
  </bookViews>
  <sheets>
    <sheet name="1" sheetId="1" r:id="rId1"/>
    <sheet name="4" sheetId="2" r:id="rId2"/>
    <sheet name="8" sheetId="3" r:id="rId3"/>
    <sheet name="12" sheetId="4" r:id="rId4"/>
  </sheets>
  <externalReferences>
    <externalReference r:id="rId5"/>
  </externalReferences>
  <definedNames>
    <definedName name="ExternalData_1" localSheetId="0" hidden="1">'1'!$A$18:$J$48</definedName>
    <definedName name="ExternalData_1" localSheetId="3" hidden="1">'12'!$A$18:$J$41</definedName>
    <definedName name="ExternalData_1" localSheetId="1" hidden="1">'4'!$A$18:$J$45</definedName>
    <definedName name="ExternalData_1" localSheetId="2" hidden="1">'8'!$A$18:$J$30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D15" i="4"/>
  <c r="C14" i="4"/>
  <c r="A12" i="4"/>
  <c r="E10" i="4"/>
  <c r="C10" i="4"/>
  <c r="A10" i="4"/>
  <c r="A8" i="4"/>
  <c r="D16" i="3"/>
  <c r="D15" i="3"/>
  <c r="C14" i="3"/>
  <c r="A12" i="3"/>
  <c r="E10" i="3"/>
  <c r="C10" i="3"/>
  <c r="A10" i="3"/>
  <c r="A8" i="3"/>
  <c r="D16" i="2"/>
  <c r="D15" i="2"/>
  <c r="C14" i="2"/>
  <c r="A12" i="2"/>
  <c r="E10" i="2"/>
  <c r="C10" i="2"/>
  <c r="A10" i="2"/>
  <c r="A8" i="2"/>
  <c r="D16" i="1"/>
  <c r="D15" i="1"/>
  <c r="C14" i="1"/>
  <c r="A12" i="1"/>
  <c r="E10" i="1"/>
  <c r="C10" i="1"/>
  <c r="A10" i="1"/>
  <c r="A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4FC0A1-10EA-4EA3-8A48-3E055C084F31}" keepAlive="1" name="Запрос — probeg" description="Соединение с запросом &quot;probeg&quot; в книге." type="5" refreshedVersion="0" background="1">
    <dbPr connection="Provider=Microsoft.Mashup.OleDb.1;Data Source=$Workbook$;Location=probeg;Extended Properties=&quot;&quot;" command="SELECT * FROM [probeg]"/>
  </connection>
  <connection id="2" xr16:uid="{D905A83B-DE37-4712-8AF6-727606F4EE02}" keepAlive="1" name="Запрос — probeg (2)" description="Соединение с запросом &quot;probeg (2)&quot; в книге." type="5" refreshedVersion="0" background="1">
    <dbPr connection="Provider=Microsoft.Mashup.OleDb.1;Data Source=$Workbook$;Location=&quot;probeg (2)&quot;;Extended Properties=&quot;&quot;" command="SELECT * FROM [probeg (2)]"/>
  </connection>
  <connection id="3" xr16:uid="{A7D5AB11-1AFA-4A11-A65C-E9C7461B54E6}" keepAlive="1" name="Запрос — probeg (3)" description="Соединение с запросом &quot;probeg (3)&quot; в книге." type="5" refreshedVersion="0" background="1">
    <dbPr connection="Provider=Microsoft.Mashup.OleDb.1;Data Source=$Workbook$;Location=&quot;probeg (3)&quot;;Extended Properties=&quot;&quot;" command="SELECT * FROM [probeg (3)]"/>
  </connection>
  <connection id="4" xr16:uid="{24E9CFF0-7566-4496-9CF7-EEC8722BD736}" keepAlive="1" name="Запрос — probeg (4)" description="Соединение с запросом &quot;probeg (4)&quot; в книге." type="5" refreshedVersion="0" background="1">
    <dbPr connection="Provider=Microsoft.Mashup.OleDb.1;Data Source=$Workbook$;Location=&quot;probeg (4)&quot;;Extended Properties=&quot;&quot;" command="SELECT * FROM [probeg (4)]"/>
  </connection>
  <connection id="5" xr16:uid="{EA4AF641-0F7C-4399-BA01-19A9CB206852}" keepAlive="1" name="Запрос — дист1" description="Соединение с запросом &quot;дист1&quot; в книге." type="5" refreshedVersion="6" background="1" saveData="1">
    <dbPr connection="Provider=Microsoft.Mashup.OleDb.1;Data Source=$Workbook$;Location=дист1;Extended Properties=&quot;&quot;" command="SELECT * FROM [дист1]"/>
  </connection>
  <connection id="6" xr16:uid="{E38911EA-2CAA-412C-83D0-50969C9E98B8}" keepAlive="1" name="Запрос — дист2" description="Соединение с запросом &quot;дист2&quot; в книге." type="5" refreshedVersion="6" background="1" saveData="1">
    <dbPr connection="Provider=Microsoft.Mashup.OleDb.1;Data Source=$Workbook$;Location=дист2;Extended Properties=&quot;&quot;" command="SELECT * FROM [дист2]"/>
  </connection>
  <connection id="7" xr16:uid="{318368F9-7377-4CE1-B63B-EC3B240EDDC1}" keepAlive="1" name="Запрос — дист3" description="Соединение с запросом &quot;дист3&quot; в книге." type="5" refreshedVersion="6" background="1" saveData="1">
    <dbPr connection="Provider=Microsoft.Mashup.OleDb.1;Data Source=$Workbook$;Location=дист3;Extended Properties=&quot;&quot;" command="SELECT * FROM [дист3]"/>
  </connection>
  <connection id="8" xr16:uid="{92A1D47B-DF02-4B17-84C1-D19A61060611}" keepAlive="1" name="Запрос — дист4" description="Соединение с запросом &quot;дист4&quot; в книге." type="5" refreshedVersion="6" background="1" saveData="1">
    <dbPr connection="Provider=Microsoft.Mashup.OleDb.1;Data Source=$Workbook$;Location=дист4;Extended Properties=&quot;&quot;" command="SELECT * FROM [дист4]"/>
  </connection>
</connections>
</file>

<file path=xl/sharedStrings.xml><?xml version="1.0" encoding="utf-8"?>
<sst xmlns="http://schemas.openxmlformats.org/spreadsheetml/2006/main" count="619" uniqueCount="192">
  <si>
    <t>Итоговый протокол результатов пробега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</si>
  <si>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</si>
  <si>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</si>
  <si>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</si>
  <si>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</si>
  <si>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</si>
  <si>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</si>
  <si>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</si>
  <si>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</si>
  <si>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</si>
  <si>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</si>
  <si>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</si>
  <si>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</si>
  <si>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</si>
  <si>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</si>
  <si>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</si>
  <si>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</si>
  <si>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</si>
  <si>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</si>
  <si>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Группа</t>
  </si>
  <si>
    <t>Овчаренко</t>
  </si>
  <si>
    <t>Владислава</t>
  </si>
  <si>
    <t>Рогань</t>
  </si>
  <si>
    <t>Рог. ДЮСШ</t>
  </si>
  <si>
    <t>ж</t>
  </si>
  <si>
    <t>12-13</t>
  </si>
  <si>
    <t>Зубик</t>
  </si>
  <si>
    <t>Анастасия</t>
  </si>
  <si>
    <t>Харьков</t>
  </si>
  <si>
    <t>ГКДЮСШ</t>
  </si>
  <si>
    <t>9 и мл.</t>
  </si>
  <si>
    <t>Тишковец</t>
  </si>
  <si>
    <t>Дарья</t>
  </si>
  <si>
    <t>КДЮСШ 3</t>
  </si>
  <si>
    <t>Радченко</t>
  </si>
  <si>
    <t>Анна</t>
  </si>
  <si>
    <t>Кузьменко</t>
  </si>
  <si>
    <t>Павел</t>
  </si>
  <si>
    <t>м</t>
  </si>
  <si>
    <t>Абдуллаев</t>
  </si>
  <si>
    <t>Рустам</t>
  </si>
  <si>
    <t>Роганская КДЮСШ</t>
  </si>
  <si>
    <t>Омельченко</t>
  </si>
  <si>
    <t>Владислав</t>
  </si>
  <si>
    <t>Сологуб</t>
  </si>
  <si>
    <t>Александр</t>
  </si>
  <si>
    <t>ДЮСШ 12</t>
  </si>
  <si>
    <t>10-11</t>
  </si>
  <si>
    <t>Карпич</t>
  </si>
  <si>
    <t>Ярослав</t>
  </si>
  <si>
    <t>Добрый молодец</t>
  </si>
  <si>
    <t>Хлыстун</t>
  </si>
  <si>
    <t>Иваницкий</t>
  </si>
  <si>
    <t>Тараненко</t>
  </si>
  <si>
    <t>Артем</t>
  </si>
  <si>
    <t>Прасов</t>
  </si>
  <si>
    <t>Святослав</t>
  </si>
  <si>
    <t>Пономарев</t>
  </si>
  <si>
    <t>Иван</t>
  </si>
  <si>
    <t>Поповкин</t>
  </si>
  <si>
    <t>Михаил</t>
  </si>
  <si>
    <t>ДЮСШ12</t>
  </si>
  <si>
    <t>Ковтун</t>
  </si>
  <si>
    <t>Андрей</t>
  </si>
  <si>
    <t>Тристапшон</t>
  </si>
  <si>
    <t>Никита</t>
  </si>
  <si>
    <t>Яцун</t>
  </si>
  <si>
    <t>Ева</t>
  </si>
  <si>
    <t>Мандрыкин</t>
  </si>
  <si>
    <t>Юрий</t>
  </si>
  <si>
    <t>Эсхар</t>
  </si>
  <si>
    <t>Сементовская</t>
  </si>
  <si>
    <t>Лидия</t>
  </si>
  <si>
    <t>Фигурное катание</t>
  </si>
  <si>
    <t>АнтоненкоТатьяна</t>
  </si>
  <si>
    <t>Беззубов</t>
  </si>
  <si>
    <t>Ештокина</t>
  </si>
  <si>
    <t>Элина</t>
  </si>
  <si>
    <t>Кутецкий</t>
  </si>
  <si>
    <t>Валерий</t>
  </si>
  <si>
    <t>Родник</t>
  </si>
  <si>
    <t>Ештокин</t>
  </si>
  <si>
    <t>Дейнеко</t>
  </si>
  <si>
    <t>Алексей</t>
  </si>
  <si>
    <t>Лилия</t>
  </si>
  <si>
    <t>Гридин</t>
  </si>
  <si>
    <t>Ковалев</t>
  </si>
  <si>
    <t>Владимир</t>
  </si>
  <si>
    <t>23-39</t>
  </si>
  <si>
    <t>Новак</t>
  </si>
  <si>
    <t>Свидло</t>
  </si>
  <si>
    <t>16-17</t>
  </si>
  <si>
    <t>Вадим</t>
  </si>
  <si>
    <t>Сигинава</t>
  </si>
  <si>
    <t>КДЮСШ-ХАИ</t>
  </si>
  <si>
    <t>20-22</t>
  </si>
  <si>
    <t>Черных</t>
  </si>
  <si>
    <t>60-69</t>
  </si>
  <si>
    <t>Лысак</t>
  </si>
  <si>
    <t>Руслан</t>
  </si>
  <si>
    <t>14-15</t>
  </si>
  <si>
    <t>Каверзин</t>
  </si>
  <si>
    <t>Николай</t>
  </si>
  <si>
    <t>Первомайский</t>
  </si>
  <si>
    <t>Быков</t>
  </si>
  <si>
    <t>Игорь</t>
  </si>
  <si>
    <t>Кутецкая</t>
  </si>
  <si>
    <t>Яна</t>
  </si>
  <si>
    <t>0</t>
  </si>
  <si>
    <t>Кравченко</t>
  </si>
  <si>
    <t>София</t>
  </si>
  <si>
    <t>Нестеренко</t>
  </si>
  <si>
    <t>Максим</t>
  </si>
  <si>
    <t>Темп</t>
  </si>
  <si>
    <t>Книжка</t>
  </si>
  <si>
    <t>Лозовая</t>
  </si>
  <si>
    <t>Москалец</t>
  </si>
  <si>
    <t>Кирилл</t>
  </si>
  <si>
    <t>Буерова</t>
  </si>
  <si>
    <t>Ирина</t>
  </si>
  <si>
    <t>50-59</t>
  </si>
  <si>
    <t>Буеров</t>
  </si>
  <si>
    <t>Геннадий</t>
  </si>
  <si>
    <t>70 и ст</t>
  </si>
  <si>
    <t>Захаров</t>
  </si>
  <si>
    <t>Борис</t>
  </si>
  <si>
    <t>Отрешко</t>
  </si>
  <si>
    <t>Наталья</t>
  </si>
  <si>
    <t>Усенко</t>
  </si>
  <si>
    <t>Анатолий</t>
  </si>
  <si>
    <t>Мандрыка</t>
  </si>
  <si>
    <t>Татьяна</t>
  </si>
  <si>
    <t>Капустина</t>
  </si>
  <si>
    <t>Валентина</t>
  </si>
  <si>
    <t>Мунтян</t>
  </si>
  <si>
    <t>Константин</t>
  </si>
  <si>
    <t>Галич</t>
  </si>
  <si>
    <t>Леонид</t>
  </si>
  <si>
    <t>КЛБ "Оптимал"</t>
  </si>
  <si>
    <t>Панина</t>
  </si>
  <si>
    <t>Елена</t>
  </si>
  <si>
    <t>Дробная</t>
  </si>
  <si>
    <t>Ольга</t>
  </si>
  <si>
    <t>Будник</t>
  </si>
  <si>
    <t>Алла</t>
  </si>
  <si>
    <t>Патлачев</t>
  </si>
  <si>
    <t>Евгений</t>
  </si>
  <si>
    <t>Корж</t>
  </si>
  <si>
    <t>40-49</t>
  </si>
  <si>
    <t>Мовсумов</t>
  </si>
  <si>
    <t>Анвер</t>
  </si>
  <si>
    <t>Линьков</t>
  </si>
  <si>
    <t>Косой</t>
  </si>
  <si>
    <t>ХФТИ Темп</t>
  </si>
  <si>
    <t>Филоненко</t>
  </si>
  <si>
    <t>Людмила</t>
  </si>
  <si>
    <t>Шипов</t>
  </si>
  <si>
    <t>Валентин</t>
  </si>
  <si>
    <t>Шульженко</t>
  </si>
  <si>
    <t>Болдырев</t>
  </si>
  <si>
    <t>Петр</t>
  </si>
  <si>
    <t>Еременко</t>
  </si>
  <si>
    <t>Григорий</t>
  </si>
  <si>
    <t>Рукин</t>
  </si>
  <si>
    <t>Молочко</t>
  </si>
  <si>
    <t>Носенко</t>
  </si>
  <si>
    <t>Антон</t>
  </si>
  <si>
    <t>Слабченко</t>
  </si>
  <si>
    <t>Олег</t>
  </si>
  <si>
    <t>Гелета</t>
  </si>
  <si>
    <t>18-19</t>
  </si>
  <si>
    <t>Дерябин</t>
  </si>
  <si>
    <t>Назаров</t>
  </si>
  <si>
    <t>Перебейнос</t>
  </si>
  <si>
    <t>Василий</t>
  </si>
  <si>
    <t>Драч</t>
  </si>
  <si>
    <t>Чухно</t>
  </si>
  <si>
    <t>Виталий</t>
  </si>
  <si>
    <t>Караван</t>
  </si>
  <si>
    <t>Худешенко</t>
  </si>
  <si>
    <t>Мандрыгин</t>
  </si>
  <si>
    <t>Сергей</t>
  </si>
  <si>
    <t>Бобринцев</t>
  </si>
  <si>
    <t>Жадан</t>
  </si>
  <si>
    <t>Панасенко</t>
  </si>
  <si>
    <t>Попов</t>
  </si>
  <si>
    <t>Мастер</t>
  </si>
  <si>
    <t>Светлана</t>
  </si>
  <si>
    <t>Бабич</t>
  </si>
  <si>
    <t>Меший</t>
  </si>
  <si>
    <t>Даниленко</t>
  </si>
  <si>
    <t>Ростовский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</si>
</sst>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[$-FC19]dd\ mmmm\ yyyy\ \г\.;@"/>
    <numFmt numFmtId="166" formatCode="h:mm;@"/>
    <numFmt numFmtId="167" formatCode="0.0"/>
    <numFmt numFmtId="168" formatCode="h:mm:ss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Georgia"/>
      <family val="1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protection hidden="1"/>
    </xf>
    <xf numFmtId="0" fontId="1" fillId="0" borderId="2" xfId="0" applyFont="1" applyBorder="1" applyAlignment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5" fontId="1" fillId="0" borderId="1" xfId="0" applyNumberFormat="1" applyFont="1" applyFill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protection locked="0"/>
    </xf>
    <xf numFmtId="14" fontId="1" fillId="0" borderId="1" xfId="0" applyNumberFormat="1" applyFont="1" applyBorder="1" applyAlignment="1" applyProtection="1">
      <protection hidden="1"/>
    </xf>
    <xf numFmtId="0" fontId="1" fillId="0" borderId="3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65" fontId="1" fillId="0" borderId="0" xfId="0" applyNumberFormat="1" applyFont="1" applyFill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5" fontId="1" fillId="0" borderId="0" xfId="0" applyNumberFormat="1" applyFont="1" applyAlignment="1" applyProtection="1">
      <protection locked="0"/>
    </xf>
    <xf numFmtId="167" fontId="1" fillId="0" borderId="0" xfId="0" applyNumberFormat="1" applyFont="1" applyAlignment="1" applyProtection="1">
      <alignment horizontal="center"/>
      <protection hidden="1"/>
    </xf>
    <xf numFmtId="1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wrapText="1" shrinkToFit="1"/>
      <protection locked="0"/>
    </xf>
    <xf numFmtId="164" fontId="1" fillId="0" borderId="0" xfId="0" applyNumberFormat="1" applyFont="1" applyAlignment="1" applyProtection="1">
      <alignment horizontal="center" wrapText="1" shrinkToFi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14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 shrinkToFit="1"/>
      <protection hidden="1"/>
    </xf>
    <xf numFmtId="1" fontId="5" fillId="0" borderId="0" xfId="0" applyNumberFormat="1" applyFont="1" applyBorder="1" applyAlignment="1" applyProtection="1">
      <alignment horizontal="left" wrapText="1" shrinkToFit="1"/>
      <protection hidden="1"/>
    </xf>
    <xf numFmtId="164" fontId="5" fillId="0" borderId="0" xfId="0" applyNumberFormat="1" applyFont="1" applyBorder="1" applyAlignment="1" applyProtection="1">
      <alignment horizontal="left" wrapText="1" shrinkToFit="1"/>
      <protection hidden="1"/>
    </xf>
    <xf numFmtId="14" fontId="5" fillId="0" borderId="0" xfId="0" applyNumberFormat="1" applyFont="1" applyBorder="1" applyAlignment="1" applyProtection="1">
      <alignment horizontal="center" wrapText="1" shrinkToFit="1"/>
      <protection hidden="1"/>
    </xf>
    <xf numFmtId="0" fontId="5" fillId="0" borderId="0" xfId="0" applyFont="1" applyFill="1" applyBorder="1" applyAlignment="1" applyProtection="1">
      <alignment horizontal="center" wrapText="1" shrinkToFit="1"/>
      <protection hidden="1"/>
    </xf>
    <xf numFmtId="0" fontId="5" fillId="0" borderId="0" xfId="0" applyFont="1" applyFill="1" applyBorder="1" applyAlignment="1" applyProtection="1">
      <alignment wrapText="1" shrinkToFit="1"/>
      <protection hidden="1"/>
    </xf>
    <xf numFmtId="164" fontId="5" fillId="0" borderId="0" xfId="0" applyNumberFormat="1" applyFont="1" applyFill="1" applyBorder="1" applyAlignment="1" applyProtection="1">
      <alignment horizontal="center" wrapText="1" shrinkToFit="1"/>
      <protection hidden="1"/>
    </xf>
    <xf numFmtId="0" fontId="8" fillId="0" borderId="0" xfId="0" applyFont="1" applyAlignment="1" applyProtection="1">
      <alignment wrapText="1" shrinkToFit="1"/>
      <protection hidden="1"/>
    </xf>
    <xf numFmtId="14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166" fontId="0" fillId="0" borderId="1" xfId="0" applyNumberForma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protection locked="0"/>
    </xf>
    <xf numFmtId="14" fontId="0" fillId="0" borderId="1" xfId="0" applyNumberFormat="1" applyBorder="1" applyAlignment="1" applyProtection="1">
      <protection hidden="1"/>
    </xf>
    <xf numFmtId="0" fontId="0" fillId="0" borderId="3" xfId="0" applyBorder="1" applyProtection="1">
      <protection locked="0"/>
    </xf>
    <xf numFmtId="0" fontId="0" fillId="0" borderId="0" xfId="0" applyBorder="1" applyAlignment="1" applyProtection="1"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Fill="1" applyAlignmen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Alignment="1" applyProtection="1">
      <protection locked="0"/>
    </xf>
    <xf numFmtId="167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8" fontId="0" fillId="0" borderId="0" xfId="0" applyNumberFormat="1" applyFont="1" applyProtection="1">
      <protection locked="0"/>
    </xf>
    <xf numFmtId="164" fontId="9" fillId="0" borderId="0" xfId="1" applyNumberFormat="1" applyBorder="1" applyAlignment="1" applyProtection="1">
      <alignment horizontal="left"/>
      <protection locked="0"/>
    </xf>
  </cellXfs>
  <cellStyles count="2">
    <cellStyle name="Гиперссылка" xfId="1" builtinId="8"/>
    <cellStyle name="Обычный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[$-F400]h:mm:ss\ AM/PM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8" formatCode="h:mm:ss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[$-F400]h:mm:ss\ AM/PM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protection locked="0" hidden="0"/>
    </dxf>
    <dxf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&#1055;&#1056;&#1054;&#1058;&#1054;&#1050;&#1054;&#1051;&#1067;/01.%20&#1051;&#1045;&#1043;&#1050;&#1040;&#1071;%202018/&#1055;&#1056;&#1054;&#1041;&#1045;&#1043;&#1048;/2018_05_28_&#1047;&#1077;&#1083;&#1077;&#1085;&#1099;&#1077;%20&#1075;&#1086;&#1088;&#1082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иш"/>
      <sheetName val="разряды"/>
      <sheetName val="Категории"/>
      <sheetName val="База"/>
      <sheetName val="DDLSettings"/>
      <sheetName val="сводная"/>
      <sheetName val="Зудину"/>
      <sheetName val="1"/>
      <sheetName val="4"/>
      <sheetName val="8"/>
      <sheetName val="12"/>
      <sheetName val="тренеры"/>
    </sheetNames>
    <sheetDataSet>
      <sheetData sheetId="0">
        <row r="1">
          <cell r="F1" t="str">
            <v xml:space="preserve">Открытый чемпионат Харькова по кроссу Зеленые горки
</v>
          </cell>
        </row>
        <row r="2">
          <cell r="B2">
            <v>43248</v>
          </cell>
        </row>
        <row r="3">
          <cell r="B3">
            <v>0.45833333333333331</v>
          </cell>
          <cell r="C3">
            <v>1</v>
          </cell>
        </row>
        <row r="4">
          <cell r="B4" t="str">
            <v>г. Харьков</v>
          </cell>
          <cell r="C4">
            <v>4</v>
          </cell>
        </row>
        <row r="5">
          <cell r="B5" t="str">
            <v>t=22</v>
          </cell>
          <cell r="C5">
            <v>8</v>
          </cell>
        </row>
        <row r="6">
          <cell r="C6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preserveFormatting="0" adjustColumnWidth="0" connectionId="5" xr16:uid="{D1FF6F65-17B8-4513-A65D-9357A01EEB35}" autoFormatId="16" applyNumberFormats="0" applyBorderFormats="0" applyFontFormats="0" applyPatternFormats="0" applyAlignmentFormats="0" applyWidthHeightFormats="0">
  <queryTableRefresh nextId="15">
    <queryTableFields count="10">
      <queryTableField id="1" name="Место в абсолюте" tableColumnId="12"/>
      <queryTableField id="2" name="Номер" tableColumnId="13"/>
      <queryTableField id="3" name="Фамилия" tableColumnId="14"/>
      <queryTableField id="4" name="Имя" tableColumnId="15"/>
      <queryTableField id="11" name="Дата рождения (ДД.ММ.ГГ)" tableColumnId="22"/>
      <queryTableField id="6" name="Город " tableColumnId="17"/>
      <queryTableField id="7" name="Клуб" tableColumnId="18"/>
      <queryTableField id="12" name="Результат часы:мин:сек (ЧЧ:ММ:СС) или км, м" tableColumnId="23"/>
      <queryTableField id="9" name="Пол" tableColumnId="20"/>
      <queryTableField id="10" name="Группа" tableColumnId="2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preserveFormatting="0" adjustColumnWidth="0" connectionId="6" xr16:uid="{10705B26-01B1-4866-9462-F1A5AAB960D7}" autoFormatId="16" applyNumberFormats="0" applyBorderFormats="0" applyFontFormats="0" applyPatternFormats="0" applyAlignmentFormats="0" applyWidthHeightFormats="0">
  <queryTableRefresh nextId="11">
    <queryTableFields count="10">
      <queryTableField id="1" name="Место в абсолюте" tableColumnId="1"/>
      <queryTableField id="2" name="Номер" tableColumnId="2"/>
      <queryTableField id="3" name="Фамилия" tableColumnId="3"/>
      <queryTableField id="4" name="Имя" tableColumnId="4"/>
      <queryTableField id="5" name="Дата рождения (ДД.ММ.ГГ)" tableColumnId="5"/>
      <queryTableField id="6" name="Город " tableColumnId="6"/>
      <queryTableField id="7" name="Клуб" tableColumnId="7"/>
      <queryTableField id="8" name="Результат часы:мин:сек (ЧЧ:ММ:СС) или км, м" tableColumnId="8"/>
      <queryTableField id="9" name="Пол" tableColumnId="9"/>
      <queryTableField id="10" name="Группа" tableColumnId="1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preserveFormatting="0" adjustColumnWidth="0" connectionId="7" xr16:uid="{E31E75D5-1D20-4350-8EDF-B1F8C7E1E42D}" autoFormatId="16" applyNumberFormats="0" applyBorderFormats="0" applyFontFormats="0" applyPatternFormats="0" applyAlignmentFormats="0" applyWidthHeightFormats="0">
  <queryTableRefresh nextId="11">
    <queryTableFields count="10">
      <queryTableField id="1" name="Место в абсолюте" tableColumnId="51"/>
      <queryTableField id="2" name="Номер" tableColumnId="52"/>
      <queryTableField id="3" name="Фамилия" tableColumnId="53"/>
      <queryTableField id="4" name="Имя" tableColumnId="54"/>
      <queryTableField id="5" name="Дата рождения (ДД.ММ.ГГ)" tableColumnId="55"/>
      <queryTableField id="6" name="Город " tableColumnId="56"/>
      <queryTableField id="7" name="Клуб" tableColumnId="57"/>
      <queryTableField id="8" name="Результат часы:мин:сек (ЧЧ:ММ:СС) или км, м" tableColumnId="58"/>
      <queryTableField id="9" name="Пол" tableColumnId="59"/>
      <queryTableField id="10" name="Группа" tableColumnId="60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1E299ED2-6278-47D3-94C4-B8005078E841}" autoFormatId="16" applyNumberFormats="0" applyBorderFormats="0" applyFontFormats="0" applyPatternFormats="0" applyAlignmentFormats="0" applyWidthHeightFormats="0">
  <queryTableRefresh nextId="11">
    <queryTableFields count="10">
      <queryTableField id="1" name="Место в абсолюте" tableColumnId="1"/>
      <queryTableField id="2" name="Номер" tableColumnId="2"/>
      <queryTableField id="3" name="Фамилия" tableColumnId="3"/>
      <queryTableField id="4" name="Имя" tableColumnId="4"/>
      <queryTableField id="5" name="Дата рождения (ДД.ММ.ГГ)" tableColumnId="5"/>
      <queryTableField id="6" name="Город " tableColumnId="6"/>
      <queryTableField id="7" name="Клуб" tableColumnId="7"/>
      <queryTableField id="8" name="Результат часы:мин:сек (ЧЧ:ММ:СС) или км, м" tableColumnId="8"/>
      <queryTableField id="9" name="Пол" tableColumnId="9"/>
      <queryTableField id="10" name="Группа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656984-D731-432D-9BE0-2C8B73A5013F}" name="дист1_1" displayName="дист1_1" ref="A18:J48" tableType="queryTable" totalsRowShown="0" headerRowDxfId="54" dataDxfId="53" headerRowBorderDxfId="52">
  <autoFilter ref="A18:J48" xr:uid="{F2308EFA-9E5D-461F-B520-D8976D3B76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2" xr3:uid="{62138B25-6BFA-4DFA-92CD-F8384FDA212D}" uniqueName="12" name="Место в абсолюте" queryTableFieldId="1" dataDxfId="51"/>
    <tableColumn id="13" xr3:uid="{2DC8B9FC-F4C5-4CB1-8263-2CAF24796EA7}" uniqueName="13" name="Номер" queryTableFieldId="2" dataDxfId="50"/>
    <tableColumn id="14" xr3:uid="{76446681-AD84-41E7-B8DD-1AEFEF536EDF}" uniqueName="14" name="Фамилия" queryTableFieldId="3" dataDxfId="49"/>
    <tableColumn id="15" xr3:uid="{B1B6188C-9DAB-4D07-A473-0DDA09F77105}" uniqueName="15" name="Имя" queryTableFieldId="4" dataDxfId="48"/>
    <tableColumn id="22" xr3:uid="{410C7B1D-FA55-41C3-8C83-4C02E352C33D}" uniqueName="22" name="Дата рождения (ДД.ММ.ГГ)" queryTableFieldId="11" dataDxfId="47"/>
    <tableColumn id="17" xr3:uid="{2E75E303-048E-49C9-9014-D365257C852A}" uniqueName="17" name="Город " queryTableFieldId="6" dataDxfId="46"/>
    <tableColumn id="18" xr3:uid="{32DFC5B1-8341-475E-8632-5F486DE7F390}" uniqueName="18" name="Клуб" queryTableFieldId="7" dataDxfId="45"/>
    <tableColumn id="23" xr3:uid="{829D646F-6B14-46DC-A405-E444906B7698}" uniqueName="23" name="Результат часы:мин:сек (ЧЧ:ММ:СС) или км, м" queryTableFieldId="12" dataDxfId="44"/>
    <tableColumn id="20" xr3:uid="{0AC53552-59EF-4CB2-8990-2293268A3D4F}" uniqueName="20" name="Пол" queryTableFieldId="9" dataDxfId="43"/>
    <tableColumn id="21" xr3:uid="{46BCB6CB-4BC2-4496-8BFA-0B0811273FFD}" uniqueName="21" name="Группа" queryTableFieldId="10" dataDxfId="42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6C1B9B-A5F0-473A-A892-AAF681A8522F}" name="дист2_1" displayName="дист2_1" ref="A18:J45" tableType="queryTable" totalsRowShown="0" headerRowDxfId="40" dataDxfId="39" headerRowBorderDxfId="38">
  <autoFilter ref="A18:J45" xr:uid="{A8D3BD10-A868-41BB-8691-F871C2A9A2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22B5EF7-507E-4DEA-8ED5-4B1610C9295F}" uniqueName="1" name="Место в абсолюте" queryTableFieldId="1" dataDxfId="37"/>
    <tableColumn id="2" xr3:uid="{DA843C20-FCAE-4731-829B-86F4F643F9DF}" uniqueName="2" name="Номер" queryTableFieldId="2" dataDxfId="36"/>
    <tableColumn id="3" xr3:uid="{4316D56D-AAD7-453F-9064-E3B748E30BB2}" uniqueName="3" name="Фамилия" queryTableFieldId="3" dataDxfId="35"/>
    <tableColumn id="4" xr3:uid="{3FDC3C0F-1705-4D72-9F3D-4B9E4A6535BD}" uniqueName="4" name="Имя" queryTableFieldId="4" dataDxfId="34"/>
    <tableColumn id="5" xr3:uid="{17DBD3A2-7B47-46CF-81F6-45E6C956A4E9}" uniqueName="5" name="Дата рождения (ДД.ММ.ГГ)" queryTableFieldId="5" dataDxfId="33"/>
    <tableColumn id="6" xr3:uid="{BF7A6911-33A0-4A62-89FC-28DD877F018B}" uniqueName="6" name="Город " queryTableFieldId="6" dataDxfId="32"/>
    <tableColumn id="7" xr3:uid="{DC081353-1F02-463C-9A9B-E0EBDAA6F800}" uniqueName="7" name="Клуб" queryTableFieldId="7" dataDxfId="31"/>
    <tableColumn id="8" xr3:uid="{112099A8-4064-4B9E-9DDE-1B4E497A80B5}" uniqueName="8" name="Результат часы:мин:сек (ЧЧ:ММ:СС) или км, м" queryTableFieldId="8" dataDxfId="30"/>
    <tableColumn id="9" xr3:uid="{ABBE32F2-2195-4B5D-B658-6331B6A29403}" uniqueName="9" name="Пол" queryTableFieldId="9" dataDxfId="29"/>
    <tableColumn id="10" xr3:uid="{DDFE0888-0841-49CA-B1FA-C37257EA0C90}" uniqueName="10" name="Группа" queryTableFieldId="10" dataDxfId="2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64BB01-3865-4A02-98FE-A1A1BD4209A7}" name="дист3_1" displayName="дист3_1" ref="A18:J30" tableType="queryTable" totalsRowShown="0" headerRowDxfId="26" dataDxfId="25" headerRowBorderDxfId="24">
  <autoFilter ref="A18:J30" xr:uid="{A7B7EF30-36E5-4DF3-91C8-D2C123DEBF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51" xr3:uid="{570D7B85-E3EF-4501-AB10-65DF14BC59FC}" uniqueName="51" name="Место в абсолюте" queryTableFieldId="1" dataDxfId="23"/>
    <tableColumn id="52" xr3:uid="{DAA414F1-D839-4322-86D2-3D9986D14DF8}" uniqueName="52" name="Номер" queryTableFieldId="2" dataDxfId="22"/>
    <tableColumn id="53" xr3:uid="{483EFC1D-464E-4708-911E-D4AA3D141C71}" uniqueName="53" name="Фамилия" queryTableFieldId="3" dataDxfId="21"/>
    <tableColumn id="54" xr3:uid="{B444E55F-580D-4BF3-B311-FC5B4FA4A30E}" uniqueName="54" name="Имя" queryTableFieldId="4" dataDxfId="20"/>
    <tableColumn id="55" xr3:uid="{6D12BC28-0110-4728-A974-52E55F3BB8CD}" uniqueName="55" name="Дата рождения (ДД.ММ.ГГ)" queryTableFieldId="5" dataDxfId="19"/>
    <tableColumn id="56" xr3:uid="{CFCAE1A0-E2A2-4C1D-85FA-F3FD4A4CB4AA}" uniqueName="56" name="Город " queryTableFieldId="6" dataDxfId="18"/>
    <tableColumn id="57" xr3:uid="{0E81F219-753B-4CC7-8692-F8966D4432D6}" uniqueName="57" name="Клуб" queryTableFieldId="7" dataDxfId="17"/>
    <tableColumn id="58" xr3:uid="{80AB84A1-26D0-414B-95D9-491A3D8634FF}" uniqueName="58" name="Результат часы:мин:сек (ЧЧ:ММ:СС) или км, м" queryTableFieldId="8" dataDxfId="16"/>
    <tableColumn id="59" xr3:uid="{9611BBEA-5C6E-4FA3-9CBE-87E6EAF889D9}" uniqueName="59" name="Пол" queryTableFieldId="9" dataDxfId="15"/>
    <tableColumn id="60" xr3:uid="{663F7E44-E884-4E6E-9449-39200BE9BDAF}" uniqueName="60" name="Группа" queryTableFieldId="10" dataDxfId="1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BFC75DA-1DC7-4321-85B4-7BBAFCB65648}" name="дист4_1" displayName="дист4_1" ref="A18:J41" tableType="queryTable" totalsRowShown="0" headerRowDxfId="12" dataDxfId="11" headerRowBorderDxfId="10">
  <autoFilter ref="A18:J41" xr:uid="{9373D44A-28B6-49D4-A870-FAF0FE2FCE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569A90A-5109-46C2-954F-736865910B18}" uniqueName="1" name="Место в абсолюте" queryTableFieldId="1" dataDxfId="9"/>
    <tableColumn id="2" xr3:uid="{B8CA670C-9070-447D-AB9F-DDBB12D6C02D}" uniqueName="2" name="Номер" queryTableFieldId="2" dataDxfId="8"/>
    <tableColumn id="3" xr3:uid="{D0E44B6E-6DC9-4559-952A-05E55F6A2368}" uniqueName="3" name="Фамилия" queryTableFieldId="3" dataDxfId="7"/>
    <tableColumn id="4" xr3:uid="{4BAD0069-1E0F-4FBB-8300-4853FC68F789}" uniqueName="4" name="Имя" queryTableFieldId="4" dataDxfId="6"/>
    <tableColumn id="5" xr3:uid="{2AD44312-131D-4B93-A818-098A0D3D489F}" uniqueName="5" name="Дата рождения (ДД.ММ.ГГ)" queryTableFieldId="5" dataDxfId="5"/>
    <tableColumn id="6" xr3:uid="{30676BFE-582C-49B7-A6C0-B5A415F8F2E8}" uniqueName="6" name="Город " queryTableFieldId="6" dataDxfId="4"/>
    <tableColumn id="7" xr3:uid="{58E269C8-DCE4-4BCF-913F-929593C49CC2}" uniqueName="7" name="Клуб" queryTableFieldId="7" dataDxfId="3"/>
    <tableColumn id="8" xr3:uid="{0B15A34A-07F7-4630-B059-AE9E0CDE6DBD}" uniqueName="8" name="Результат часы:мин:сек (ЧЧ:ММ:СС) или км, м" queryTableFieldId="8" dataDxfId="2"/>
    <tableColumn id="9" xr3:uid="{EF914B2F-21E3-4026-BAA9-587CFBFAB725}" uniqueName="9" name="Пол" queryTableFieldId="9" dataDxfId="1"/>
    <tableColumn id="10" xr3:uid="{843CDB14-CEDD-4C7A-9DEA-9177C0F22100}" uniqueName="10" name="Группа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BFA3-2EB1-41E1-BCA6-F869E46F1DA6}">
  <sheetPr codeName="Лист7">
    <pageSetUpPr fitToPage="1"/>
  </sheetPr>
  <dimension ref="A6:V88"/>
  <sheetViews>
    <sheetView tabSelected="1" topLeftCell="A13" zoomScaleNormal="100" workbookViewId="0"/>
  </sheetViews>
  <sheetFormatPr defaultColWidth="9.140625" defaultRowHeight="15" x14ac:dyDescent="0.25"/>
  <cols>
    <col min="1" max="1" width="15.85546875" style="3" bestFit="1" customWidth="1"/>
    <col min="2" max="2" width="12.28515625" style="3" bestFit="1" customWidth="1"/>
    <col min="3" max="3" width="14.5703125" style="3" bestFit="1" customWidth="1"/>
    <col min="4" max="4" width="11.28515625" style="3" bestFit="1" customWidth="1"/>
    <col min="5" max="5" width="15.85546875" style="3" bestFit="1" customWidth="1"/>
    <col min="6" max="6" width="11.5703125" style="3" bestFit="1" customWidth="1"/>
    <col min="7" max="7" width="15.5703125" style="3" bestFit="1" customWidth="1"/>
    <col min="8" max="8" width="23.28515625" style="3" bestFit="1" customWidth="1"/>
    <col min="9" max="9" width="9.5703125" style="3" bestFit="1" customWidth="1"/>
    <col min="10" max="10" width="12.28515625" style="3" bestFit="1" customWidth="1"/>
    <col min="11" max="11" width="9.140625" style="3" bestFit="1" customWidth="1"/>
    <col min="12" max="13" width="11.85546875" style="3" bestFit="1" customWidth="1"/>
    <col min="14" max="14" width="19.42578125" style="3" customWidth="1"/>
    <col min="15" max="15" width="10.140625" style="3" customWidth="1"/>
    <col min="16" max="16" width="16.5703125" style="3" customWidth="1"/>
    <col min="17" max="17" width="11.42578125" style="3" bestFit="1" customWidth="1"/>
    <col min="18" max="18" width="25.140625" style="3" customWidth="1"/>
    <col min="19" max="19" width="8.42578125" style="3" bestFit="1" customWidth="1"/>
    <col min="20" max="20" width="15" style="3" bestFit="1" customWidth="1"/>
    <col min="21" max="21" width="18.28515625" style="4" bestFit="1" customWidth="1"/>
    <col min="22" max="22" width="4.5703125" style="3" bestFit="1" customWidth="1"/>
    <col min="23" max="23" width="10.28515625" style="3" bestFit="1" customWidth="1"/>
    <col min="24" max="16384" width="9.140625" style="3"/>
  </cols>
  <sheetData>
    <row r="6" spans="1:22" ht="21" x14ac:dyDescent="0.35">
      <c r="A6" s="1" t="s">
        <v>0</v>
      </c>
      <c r="B6" s="2"/>
      <c r="C6" s="2"/>
      <c r="D6" s="2"/>
      <c r="E6" s="2"/>
      <c r="G6" s="2"/>
      <c r="H6" s="4"/>
      <c r="I6" s="4"/>
      <c r="J6" s="4"/>
      <c r="K6" s="5"/>
      <c r="L6" s="5"/>
      <c r="M6" s="5"/>
      <c r="V6" s="2"/>
    </row>
    <row r="7" spans="1:22" x14ac:dyDescent="0.25">
      <c r="H7" s="4"/>
      <c r="I7" s="4"/>
      <c r="J7" s="4"/>
      <c r="K7" s="5"/>
      <c r="L7" s="5"/>
      <c r="M7" s="5"/>
    </row>
    <row r="8" spans="1:22" ht="28.5" x14ac:dyDescent="0.45">
      <c r="A8" s="6" t="str">
        <f>[1]Финиш!F1</f>
        <v xml:space="preserve">Открытый чемпионат Харькова по кроссу Зеленые горки
</v>
      </c>
      <c r="B8" s="7"/>
      <c r="C8" s="7"/>
      <c r="D8" s="7"/>
      <c r="E8" s="7"/>
      <c r="F8" s="7"/>
      <c r="G8" s="7"/>
      <c r="H8" s="8"/>
      <c r="I8" s="9"/>
      <c r="J8" s="9"/>
      <c r="K8" s="5"/>
      <c r="L8" s="5"/>
      <c r="M8" s="5"/>
      <c r="V8" s="7"/>
    </row>
    <row r="9" spans="1:22" x14ac:dyDescent="0.25">
      <c r="A9" s="10" t="s">
        <v>1</v>
      </c>
      <c r="H9" s="4"/>
      <c r="I9" s="4"/>
      <c r="J9" s="4"/>
      <c r="K9" s="5"/>
      <c r="L9" s="5"/>
      <c r="M9" s="5"/>
    </row>
    <row r="10" spans="1:22" x14ac:dyDescent="0.25">
      <c r="A10" s="11">
        <f>[1]Финиш!B2</f>
        <v>43248</v>
      </c>
      <c r="B10" s="12"/>
      <c r="C10" s="13">
        <f>[1]Финиш!B3</f>
        <v>0.45833333333333331</v>
      </c>
      <c r="D10" s="14"/>
      <c r="E10" s="15" t="str">
        <f>[1]Финиш!B4</f>
        <v>г. Харьков</v>
      </c>
      <c r="F10" s="16"/>
      <c r="G10" s="17"/>
      <c r="H10" s="9"/>
      <c r="I10" s="9"/>
      <c r="J10" s="9"/>
      <c r="K10" s="5"/>
      <c r="L10" s="5"/>
      <c r="M10" s="5"/>
      <c r="V10" s="17"/>
    </row>
    <row r="11" spans="1:22" x14ac:dyDescent="0.25">
      <c r="A11" s="10" t="s">
        <v>2</v>
      </c>
      <c r="B11" s="18"/>
      <c r="C11" s="10" t="s">
        <v>3</v>
      </c>
      <c r="D11" s="10"/>
      <c r="E11" s="10" t="s">
        <v>4</v>
      </c>
      <c r="G11" s="10"/>
      <c r="H11" s="19"/>
      <c r="I11" s="19"/>
      <c r="J11" s="19"/>
      <c r="K11" s="5"/>
      <c r="L11" s="5"/>
      <c r="M11" s="5"/>
      <c r="V11" s="10"/>
    </row>
    <row r="12" spans="1:22" x14ac:dyDescent="0.25">
      <c r="A12" s="13" t="str">
        <f>[1]Финиш!B5</f>
        <v>t=22</v>
      </c>
      <c r="B12" s="7"/>
      <c r="C12" s="7"/>
      <c r="D12" s="14"/>
      <c r="H12" s="4"/>
      <c r="I12" s="4"/>
      <c r="J12" s="4"/>
      <c r="K12" s="5"/>
      <c r="L12" s="5"/>
      <c r="M12" s="5"/>
    </row>
    <row r="13" spans="1:22" x14ac:dyDescent="0.25">
      <c r="A13" s="10" t="s">
        <v>5</v>
      </c>
      <c r="B13" s="10"/>
      <c r="C13" s="10"/>
      <c r="D13" s="10"/>
      <c r="H13" s="4"/>
      <c r="I13" s="4"/>
      <c r="J13" s="4"/>
      <c r="K13" s="5"/>
      <c r="L13" s="5"/>
      <c r="M13" s="5"/>
    </row>
    <row r="14" spans="1:22" x14ac:dyDescent="0.25">
      <c r="A14" s="20" t="s">
        <v>6</v>
      </c>
      <c r="B14" s="21"/>
      <c r="C14" s="22">
        <f>[1]Финиш!C3</f>
        <v>1</v>
      </c>
      <c r="D14" s="21"/>
      <c r="E14" s="20"/>
      <c r="G14" s="20"/>
      <c r="H14" s="4"/>
      <c r="I14" s="4"/>
      <c r="J14" s="4"/>
      <c r="K14" s="5"/>
      <c r="L14" s="5"/>
      <c r="M14" s="5"/>
      <c r="V14" s="20"/>
    </row>
    <row r="15" spans="1:22" ht="18" customHeight="1" x14ac:dyDescent="0.25">
      <c r="A15" s="3" t="s">
        <v>7</v>
      </c>
      <c r="C15" s="3" t="s">
        <v>8</v>
      </c>
      <c r="D15" s="23">
        <f>COUNTIF(дист1_1[Результат часы:мин:сек (ЧЧ:ММ:СС) или км, м],"&gt;=0")</f>
        <v>30</v>
      </c>
      <c r="H15" s="4"/>
      <c r="I15" s="4"/>
      <c r="J15" s="4"/>
      <c r="K15" s="5"/>
      <c r="L15" s="5"/>
      <c r="M15" s="5"/>
    </row>
    <row r="16" spans="1:22" ht="18" customHeight="1" x14ac:dyDescent="0.25">
      <c r="C16" s="3" t="s">
        <v>9</v>
      </c>
      <c r="D16" s="23">
        <f>COUNTIF(дист1_1[Результат часы:мин:сек (ЧЧ:ММ:СС) или км, м],"&gt;=0")</f>
        <v>30</v>
      </c>
      <c r="H16" s="4"/>
      <c r="I16" s="4"/>
      <c r="J16" s="4"/>
      <c r="K16" s="5"/>
      <c r="L16" s="5"/>
      <c r="M16" s="5"/>
    </row>
    <row r="17" spans="1:22" ht="18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24"/>
    </row>
    <row r="18" spans="1:22" s="28" customFormat="1" ht="30" customHeight="1" x14ac:dyDescent="0.25">
      <c r="A18" s="26" t="s">
        <v>10</v>
      </c>
      <c r="B18" s="26" t="s">
        <v>11</v>
      </c>
      <c r="C18" s="26" t="s">
        <v>12</v>
      </c>
      <c r="D18" s="26" t="s">
        <v>13</v>
      </c>
      <c r="E18" s="26" t="s">
        <v>14</v>
      </c>
      <c r="F18" s="26" t="s">
        <v>15</v>
      </c>
      <c r="G18" s="26" t="s">
        <v>16</v>
      </c>
      <c r="H18" s="26" t="s">
        <v>17</v>
      </c>
      <c r="I18" s="27" t="s">
        <v>18</v>
      </c>
      <c r="J18" s="27" t="s">
        <v>19</v>
      </c>
      <c r="R18" s="29"/>
    </row>
    <row r="19" spans="1:22" x14ac:dyDescent="0.25">
      <c r="A19" s="30">
        <v>1</v>
      </c>
      <c r="B19" s="30">
        <v>1005</v>
      </c>
      <c r="C19" s="31" t="s">
        <v>20</v>
      </c>
      <c r="D19" s="31" t="s">
        <v>21</v>
      </c>
      <c r="E19" s="32">
        <v>38661</v>
      </c>
      <c r="F19" s="31" t="s">
        <v>22</v>
      </c>
      <c r="G19" s="31" t="s">
        <v>23</v>
      </c>
      <c r="H19" s="33">
        <v>2.1527777777777778E-3</v>
      </c>
      <c r="I19" s="34" t="s">
        <v>24</v>
      </c>
      <c r="J19" s="35" t="s">
        <v>25</v>
      </c>
      <c r="L19" s="36"/>
      <c r="M19" s="37"/>
      <c r="N19" s="38"/>
      <c r="O19" s="39"/>
      <c r="P19" s="40"/>
      <c r="Q19" s="41"/>
      <c r="R19" s="42"/>
      <c r="S19" s="36"/>
      <c r="U19" s="3"/>
    </row>
    <row r="20" spans="1:22" x14ac:dyDescent="0.25">
      <c r="A20" s="30">
        <v>2</v>
      </c>
      <c r="B20" s="30">
        <v>1007</v>
      </c>
      <c r="C20" s="31" t="s">
        <v>26</v>
      </c>
      <c r="D20" s="31" t="s">
        <v>27</v>
      </c>
      <c r="E20" s="32">
        <v>39733</v>
      </c>
      <c r="F20" s="31" t="s">
        <v>28</v>
      </c>
      <c r="G20" s="31" t="s">
        <v>29</v>
      </c>
      <c r="H20" s="33">
        <v>2.1643518518518518E-3</v>
      </c>
      <c r="I20" s="34" t="s">
        <v>24</v>
      </c>
      <c r="J20" s="35" t="s">
        <v>30</v>
      </c>
      <c r="S20" s="36"/>
      <c r="U20" s="3"/>
    </row>
    <row r="21" spans="1:22" x14ac:dyDescent="0.25">
      <c r="A21" s="30">
        <v>2</v>
      </c>
      <c r="B21" s="30">
        <v>1001</v>
      </c>
      <c r="C21" s="31" t="s">
        <v>31</v>
      </c>
      <c r="D21" s="31" t="s">
        <v>32</v>
      </c>
      <c r="E21" s="32">
        <v>38452</v>
      </c>
      <c r="F21" s="31" t="s">
        <v>28</v>
      </c>
      <c r="G21" s="31" t="s">
        <v>33</v>
      </c>
      <c r="H21" s="33">
        <v>2.1643518518518518E-3</v>
      </c>
      <c r="I21" s="34" t="s">
        <v>24</v>
      </c>
      <c r="J21" s="35" t="s">
        <v>25</v>
      </c>
      <c r="S21" s="43"/>
      <c r="U21" s="3"/>
    </row>
    <row r="22" spans="1:22" x14ac:dyDescent="0.25">
      <c r="A22" s="30">
        <v>2</v>
      </c>
      <c r="B22" s="30">
        <v>1006</v>
      </c>
      <c r="C22" s="31" t="s">
        <v>34</v>
      </c>
      <c r="D22" s="31" t="s">
        <v>35</v>
      </c>
      <c r="E22" s="32">
        <v>38473</v>
      </c>
      <c r="F22" s="31" t="s">
        <v>28</v>
      </c>
      <c r="G22" s="31" t="s">
        <v>33</v>
      </c>
      <c r="H22" s="33">
        <v>2.1643518518518518E-3</v>
      </c>
      <c r="I22" s="34" t="s">
        <v>24</v>
      </c>
      <c r="J22" s="35" t="s">
        <v>25</v>
      </c>
      <c r="S22" s="43"/>
      <c r="U22" s="3"/>
    </row>
    <row r="23" spans="1:22" x14ac:dyDescent="0.25">
      <c r="A23" s="30">
        <v>5</v>
      </c>
      <c r="B23" s="30">
        <v>1013</v>
      </c>
      <c r="C23" s="31" t="s">
        <v>36</v>
      </c>
      <c r="D23" s="31" t="s">
        <v>37</v>
      </c>
      <c r="E23" s="32">
        <v>38353</v>
      </c>
      <c r="F23" s="31" t="s">
        <v>28</v>
      </c>
      <c r="G23" s="31"/>
      <c r="H23" s="33">
        <v>2.1759259259259258E-3</v>
      </c>
      <c r="I23" s="34" t="s">
        <v>38</v>
      </c>
      <c r="J23" s="35" t="s">
        <v>25</v>
      </c>
      <c r="R23" s="4"/>
      <c r="U23" s="3"/>
    </row>
    <row r="24" spans="1:22" x14ac:dyDescent="0.25">
      <c r="A24" s="30">
        <v>6</v>
      </c>
      <c r="B24" s="30">
        <v>1024</v>
      </c>
      <c r="C24" s="31" t="s">
        <v>39</v>
      </c>
      <c r="D24" s="31" t="s">
        <v>40</v>
      </c>
      <c r="E24" s="32">
        <v>39676</v>
      </c>
      <c r="F24" s="31" t="s">
        <v>22</v>
      </c>
      <c r="G24" s="31" t="s">
        <v>41</v>
      </c>
      <c r="H24" s="33">
        <v>2.2569444444444442E-3</v>
      </c>
      <c r="I24" s="34" t="s">
        <v>38</v>
      </c>
      <c r="J24" s="35" t="s">
        <v>30</v>
      </c>
      <c r="R24" s="4"/>
      <c r="U24" s="3"/>
    </row>
    <row r="25" spans="1:22" x14ac:dyDescent="0.25">
      <c r="A25" s="30">
        <v>6</v>
      </c>
      <c r="B25" s="30">
        <v>1014</v>
      </c>
      <c r="C25" s="31" t="s">
        <v>42</v>
      </c>
      <c r="D25" s="31" t="s">
        <v>43</v>
      </c>
      <c r="E25" s="32">
        <v>38253</v>
      </c>
      <c r="F25" s="31" t="s">
        <v>28</v>
      </c>
      <c r="G25" s="31" t="s">
        <v>33</v>
      </c>
      <c r="H25" s="33">
        <v>2.2569444444444442E-3</v>
      </c>
      <c r="I25" s="34" t="s">
        <v>38</v>
      </c>
      <c r="J25" s="35" t="s">
        <v>25</v>
      </c>
      <c r="R25" s="4"/>
      <c r="U25" s="3"/>
    </row>
    <row r="26" spans="1:22" x14ac:dyDescent="0.25">
      <c r="A26" s="30">
        <v>8</v>
      </c>
      <c r="B26" s="30">
        <v>1027</v>
      </c>
      <c r="C26" s="31" t="s">
        <v>44</v>
      </c>
      <c r="D26" s="31" t="s">
        <v>45</v>
      </c>
      <c r="E26" s="32">
        <v>39000</v>
      </c>
      <c r="F26" s="31" t="s">
        <v>28</v>
      </c>
      <c r="G26" s="31" t="s">
        <v>46</v>
      </c>
      <c r="H26" s="33">
        <v>2.3495370370370371E-3</v>
      </c>
      <c r="I26" s="34" t="s">
        <v>38</v>
      </c>
      <c r="J26" s="35" t="s">
        <v>47</v>
      </c>
      <c r="R26" s="4"/>
      <c r="U26" s="3"/>
    </row>
    <row r="27" spans="1:22" x14ac:dyDescent="0.25">
      <c r="A27" s="30">
        <v>9</v>
      </c>
      <c r="B27" s="30">
        <v>1019</v>
      </c>
      <c r="C27" s="31" t="s">
        <v>48</v>
      </c>
      <c r="D27" s="31" t="s">
        <v>49</v>
      </c>
      <c r="E27" s="32">
        <v>40399</v>
      </c>
      <c r="F27" s="31" t="s">
        <v>28</v>
      </c>
      <c r="G27" s="31" t="s">
        <v>50</v>
      </c>
      <c r="H27" s="33">
        <v>2.4421296296296296E-3</v>
      </c>
      <c r="I27" s="34" t="s">
        <v>38</v>
      </c>
      <c r="J27" s="35" t="s">
        <v>30</v>
      </c>
      <c r="R27" s="4"/>
      <c r="U27" s="3"/>
    </row>
    <row r="28" spans="1:22" x14ac:dyDescent="0.25">
      <c r="A28" s="30">
        <v>10</v>
      </c>
      <c r="B28" s="30">
        <v>1004</v>
      </c>
      <c r="C28" s="31" t="s">
        <v>51</v>
      </c>
      <c r="D28" s="31" t="s">
        <v>27</v>
      </c>
      <c r="E28" s="32">
        <v>38718</v>
      </c>
      <c r="F28" s="31" t="s">
        <v>28</v>
      </c>
      <c r="G28" s="31" t="s">
        <v>33</v>
      </c>
      <c r="H28" s="33">
        <v>2.4652777777777776E-3</v>
      </c>
      <c r="I28" s="34" t="s">
        <v>24</v>
      </c>
      <c r="J28" s="35" t="s">
        <v>25</v>
      </c>
      <c r="R28" s="4"/>
      <c r="U28" s="3"/>
    </row>
    <row r="29" spans="1:22" x14ac:dyDescent="0.25">
      <c r="A29" s="30">
        <v>11</v>
      </c>
      <c r="B29" s="30">
        <v>1015</v>
      </c>
      <c r="C29" s="31" t="s">
        <v>52</v>
      </c>
      <c r="D29" s="31" t="s">
        <v>43</v>
      </c>
      <c r="E29" s="32">
        <v>38163</v>
      </c>
      <c r="F29" s="31" t="s">
        <v>28</v>
      </c>
      <c r="G29" s="31" t="s">
        <v>50</v>
      </c>
      <c r="H29" s="33">
        <v>2.488425925925926E-3</v>
      </c>
      <c r="I29" s="34" t="s">
        <v>38</v>
      </c>
      <c r="J29" s="35" t="s">
        <v>25</v>
      </c>
      <c r="R29" s="4"/>
      <c r="U29" s="3"/>
    </row>
    <row r="30" spans="1:22" x14ac:dyDescent="0.25">
      <c r="A30" s="30">
        <v>11</v>
      </c>
      <c r="B30" s="30">
        <v>1028</v>
      </c>
      <c r="C30" s="31" t="s">
        <v>53</v>
      </c>
      <c r="D30" s="31" t="s">
        <v>54</v>
      </c>
      <c r="E30" s="32">
        <v>39110</v>
      </c>
      <c r="F30" s="31" t="s">
        <v>28</v>
      </c>
      <c r="G30" s="31"/>
      <c r="H30" s="33">
        <v>2.488425925925926E-3</v>
      </c>
      <c r="I30" s="34" t="s">
        <v>38</v>
      </c>
      <c r="J30" s="35" t="s">
        <v>47</v>
      </c>
      <c r="R30" s="4"/>
      <c r="U30" s="3"/>
    </row>
    <row r="31" spans="1:22" x14ac:dyDescent="0.25">
      <c r="A31" s="30">
        <v>13</v>
      </c>
      <c r="B31" s="30">
        <v>1016</v>
      </c>
      <c r="C31" s="31" t="s">
        <v>55</v>
      </c>
      <c r="D31" s="31" t="s">
        <v>56</v>
      </c>
      <c r="E31" s="32">
        <v>38699</v>
      </c>
      <c r="F31" s="31" t="s">
        <v>28</v>
      </c>
      <c r="G31" s="31"/>
      <c r="H31" s="33">
        <v>2.5347222222222221E-3</v>
      </c>
      <c r="I31" s="34" t="s">
        <v>38</v>
      </c>
      <c r="J31" s="35" t="s">
        <v>25</v>
      </c>
      <c r="R31" s="4"/>
      <c r="U31" s="3"/>
    </row>
    <row r="32" spans="1:22" x14ac:dyDescent="0.25">
      <c r="A32" s="30">
        <v>14</v>
      </c>
      <c r="B32" s="30">
        <v>1017</v>
      </c>
      <c r="C32" s="31" t="s">
        <v>57</v>
      </c>
      <c r="D32" s="31" t="s">
        <v>58</v>
      </c>
      <c r="E32" s="32">
        <v>38609</v>
      </c>
      <c r="F32" s="31" t="s">
        <v>28</v>
      </c>
      <c r="G32" s="31" t="s">
        <v>46</v>
      </c>
      <c r="H32" s="33">
        <v>2.5694444444444445E-3</v>
      </c>
      <c r="I32" s="34" t="s">
        <v>38</v>
      </c>
      <c r="J32" s="35" t="s">
        <v>25</v>
      </c>
      <c r="R32" s="4"/>
      <c r="U32" s="3"/>
    </row>
    <row r="33" spans="1:21" x14ac:dyDescent="0.25">
      <c r="A33" s="30">
        <v>15</v>
      </c>
      <c r="B33" s="30">
        <v>1018</v>
      </c>
      <c r="C33" s="31" t="s">
        <v>59</v>
      </c>
      <c r="D33" s="31" t="s">
        <v>60</v>
      </c>
      <c r="E33" s="32">
        <v>38609</v>
      </c>
      <c r="F33" s="31" t="s">
        <v>28</v>
      </c>
      <c r="G33" s="31" t="s">
        <v>61</v>
      </c>
      <c r="H33" s="33">
        <v>2.6041666666666665E-3</v>
      </c>
      <c r="I33" s="34" t="s">
        <v>38</v>
      </c>
      <c r="J33" s="35" t="s">
        <v>25</v>
      </c>
      <c r="R33" s="4"/>
      <c r="U33" s="3"/>
    </row>
    <row r="34" spans="1:21" x14ac:dyDescent="0.25">
      <c r="A34" s="30">
        <v>16</v>
      </c>
      <c r="B34" s="30">
        <v>1025</v>
      </c>
      <c r="C34" s="31" t="s">
        <v>62</v>
      </c>
      <c r="D34" s="31" t="s">
        <v>63</v>
      </c>
      <c r="E34" s="32">
        <v>39685</v>
      </c>
      <c r="F34" s="31" t="s">
        <v>28</v>
      </c>
      <c r="G34" s="31" t="s">
        <v>33</v>
      </c>
      <c r="H34" s="33">
        <v>2.662037037037037E-3</v>
      </c>
      <c r="I34" s="34" t="s">
        <v>38</v>
      </c>
      <c r="J34" s="35" t="s">
        <v>30</v>
      </c>
      <c r="R34" s="4"/>
      <c r="U34" s="3"/>
    </row>
    <row r="35" spans="1:21" x14ac:dyDescent="0.25">
      <c r="A35" s="30">
        <v>17</v>
      </c>
      <c r="B35" s="30">
        <v>1029</v>
      </c>
      <c r="C35" s="31" t="s">
        <v>64</v>
      </c>
      <c r="D35" s="31" t="s">
        <v>65</v>
      </c>
      <c r="E35" s="32">
        <v>38742</v>
      </c>
      <c r="F35" s="31" t="s">
        <v>28</v>
      </c>
      <c r="G35" s="31" t="s">
        <v>33</v>
      </c>
      <c r="H35" s="33">
        <v>2.7777777777777779E-3</v>
      </c>
      <c r="I35" s="34" t="s">
        <v>38</v>
      </c>
      <c r="J35" s="35" t="s">
        <v>25</v>
      </c>
      <c r="R35" s="4"/>
      <c r="U35" s="3"/>
    </row>
    <row r="36" spans="1:21" x14ac:dyDescent="0.25">
      <c r="A36" s="30">
        <v>18</v>
      </c>
      <c r="B36" s="30">
        <v>1002</v>
      </c>
      <c r="C36" s="31" t="s">
        <v>66</v>
      </c>
      <c r="D36" s="31" t="s">
        <v>67</v>
      </c>
      <c r="E36" s="32">
        <v>38768</v>
      </c>
      <c r="F36" s="31" t="s">
        <v>22</v>
      </c>
      <c r="G36" s="31" t="s">
        <v>41</v>
      </c>
      <c r="H36" s="33">
        <v>2.7893518518518519E-3</v>
      </c>
      <c r="I36" s="34" t="s">
        <v>24</v>
      </c>
      <c r="J36" s="35" t="s">
        <v>25</v>
      </c>
      <c r="R36" s="4"/>
      <c r="U36" s="3"/>
    </row>
    <row r="37" spans="1:21" x14ac:dyDescent="0.25">
      <c r="A37" s="30">
        <v>19</v>
      </c>
      <c r="B37" s="30">
        <v>1020</v>
      </c>
      <c r="C37" s="31" t="s">
        <v>68</v>
      </c>
      <c r="D37" s="31" t="s">
        <v>69</v>
      </c>
      <c r="E37" s="32">
        <v>40388</v>
      </c>
      <c r="F37" s="31" t="s">
        <v>70</v>
      </c>
      <c r="G37" s="31"/>
      <c r="H37" s="33">
        <v>2.8124999999999999E-3</v>
      </c>
      <c r="I37" s="34" t="s">
        <v>38</v>
      </c>
      <c r="J37" s="35" t="s">
        <v>30</v>
      </c>
      <c r="R37" s="4"/>
      <c r="U37" s="3"/>
    </row>
    <row r="38" spans="1:21" x14ac:dyDescent="0.25">
      <c r="A38" s="30">
        <v>20</v>
      </c>
      <c r="B38" s="30">
        <v>1008</v>
      </c>
      <c r="C38" s="31" t="s">
        <v>71</v>
      </c>
      <c r="D38" s="31" t="s">
        <v>72</v>
      </c>
      <c r="E38" s="32">
        <v>39892</v>
      </c>
      <c r="F38" s="31" t="s">
        <v>28</v>
      </c>
      <c r="G38" s="31" t="s">
        <v>73</v>
      </c>
      <c r="H38" s="33">
        <v>2.8935185185185184E-3</v>
      </c>
      <c r="I38" s="34" t="s">
        <v>24</v>
      </c>
      <c r="J38" s="35" t="s">
        <v>30</v>
      </c>
      <c r="R38" s="4"/>
      <c r="U38" s="3"/>
    </row>
    <row r="39" spans="1:21" x14ac:dyDescent="0.25">
      <c r="A39" s="30">
        <v>21</v>
      </c>
      <c r="B39" s="30">
        <v>1003</v>
      </c>
      <c r="C39" s="31" t="s">
        <v>74</v>
      </c>
      <c r="D39" s="31"/>
      <c r="E39" s="32">
        <v>38732</v>
      </c>
      <c r="F39" s="31" t="s">
        <v>28</v>
      </c>
      <c r="G39" s="31" t="s">
        <v>50</v>
      </c>
      <c r="H39" s="33">
        <v>2.9166666666666668E-3</v>
      </c>
      <c r="I39" s="34" t="s">
        <v>24</v>
      </c>
      <c r="J39" s="35" t="s">
        <v>25</v>
      </c>
      <c r="R39" s="4"/>
      <c r="U39" s="3"/>
    </row>
    <row r="40" spans="1:21" x14ac:dyDescent="0.25">
      <c r="A40" s="30">
        <v>22</v>
      </c>
      <c r="B40" s="30">
        <v>1030</v>
      </c>
      <c r="C40" s="31" t="s">
        <v>75</v>
      </c>
      <c r="D40" s="31" t="s">
        <v>49</v>
      </c>
      <c r="E40" s="32">
        <v>39310</v>
      </c>
      <c r="F40" s="31" t="s">
        <v>28</v>
      </c>
      <c r="G40" s="31" t="s">
        <v>33</v>
      </c>
      <c r="H40" s="33">
        <v>2.9513888888888888E-3</v>
      </c>
      <c r="I40" s="34" t="s">
        <v>38</v>
      </c>
      <c r="J40" s="35" t="s">
        <v>47</v>
      </c>
      <c r="R40" s="4"/>
      <c r="U40" s="3"/>
    </row>
    <row r="41" spans="1:21" x14ac:dyDescent="0.25">
      <c r="A41" s="30">
        <v>22</v>
      </c>
      <c r="B41" s="30">
        <v>1011</v>
      </c>
      <c r="C41" s="31" t="s">
        <v>51</v>
      </c>
      <c r="D41" s="31" t="s">
        <v>35</v>
      </c>
      <c r="E41" s="32">
        <v>40544</v>
      </c>
      <c r="F41" s="31" t="s">
        <v>28</v>
      </c>
      <c r="G41" s="31" t="s">
        <v>33</v>
      </c>
      <c r="H41" s="33">
        <v>2.9513888888888888E-3</v>
      </c>
      <c r="I41" s="34" t="s">
        <v>24</v>
      </c>
      <c r="J41" s="35" t="s">
        <v>30</v>
      </c>
      <c r="R41" s="4"/>
      <c r="U41" s="3"/>
    </row>
    <row r="42" spans="1:21" x14ac:dyDescent="0.25">
      <c r="A42" s="30">
        <v>24</v>
      </c>
      <c r="B42" s="30">
        <v>1009</v>
      </c>
      <c r="C42" s="31" t="s">
        <v>76</v>
      </c>
      <c r="D42" s="31" t="s">
        <v>77</v>
      </c>
      <c r="E42" s="32">
        <v>40350</v>
      </c>
      <c r="F42" s="31" t="s">
        <v>28</v>
      </c>
      <c r="G42" s="31" t="s">
        <v>28</v>
      </c>
      <c r="H42" s="33">
        <v>2.9745370370370373E-3</v>
      </c>
      <c r="I42" s="34" t="s">
        <v>24</v>
      </c>
      <c r="J42" s="35" t="s">
        <v>30</v>
      </c>
      <c r="R42" s="4"/>
      <c r="U42" s="3"/>
    </row>
    <row r="43" spans="1:21" x14ac:dyDescent="0.25">
      <c r="A43" s="30">
        <v>25</v>
      </c>
      <c r="B43" s="30">
        <v>1021</v>
      </c>
      <c r="C43" s="31" t="s">
        <v>78</v>
      </c>
      <c r="D43" s="31" t="s">
        <v>79</v>
      </c>
      <c r="E43" s="32">
        <v>40766</v>
      </c>
      <c r="F43" s="31" t="s">
        <v>28</v>
      </c>
      <c r="G43" s="31" t="s">
        <v>80</v>
      </c>
      <c r="H43" s="33">
        <v>2.9976851851851853E-3</v>
      </c>
      <c r="I43" s="34" t="s">
        <v>38</v>
      </c>
      <c r="J43" s="35" t="s">
        <v>30</v>
      </c>
      <c r="R43" s="4"/>
      <c r="U43" s="3"/>
    </row>
    <row r="44" spans="1:21" x14ac:dyDescent="0.25">
      <c r="A44" s="30">
        <v>26</v>
      </c>
      <c r="B44" s="30">
        <v>1022</v>
      </c>
      <c r="C44" s="31" t="s">
        <v>81</v>
      </c>
      <c r="D44" s="31" t="s">
        <v>54</v>
      </c>
      <c r="E44" s="32">
        <v>40969</v>
      </c>
      <c r="F44" s="31" t="s">
        <v>28</v>
      </c>
      <c r="G44" s="31" t="s">
        <v>28</v>
      </c>
      <c r="H44" s="33">
        <v>3.0208333333333333E-3</v>
      </c>
      <c r="I44" s="34" t="s">
        <v>38</v>
      </c>
      <c r="J44" s="35" t="s">
        <v>30</v>
      </c>
      <c r="R44" s="4"/>
      <c r="U44" s="3"/>
    </row>
    <row r="45" spans="1:21" x14ac:dyDescent="0.25">
      <c r="A45" s="30">
        <v>27</v>
      </c>
      <c r="B45" s="30">
        <v>1026</v>
      </c>
      <c r="C45" s="31" t="s">
        <v>82</v>
      </c>
      <c r="D45" s="31" t="s">
        <v>83</v>
      </c>
      <c r="E45" s="32">
        <v>39626</v>
      </c>
      <c r="F45" s="31" t="s">
        <v>28</v>
      </c>
      <c r="G45" s="31" t="s">
        <v>80</v>
      </c>
      <c r="H45" s="33">
        <v>3.0324074074074073E-3</v>
      </c>
      <c r="I45" s="34" t="s">
        <v>38</v>
      </c>
      <c r="J45" s="35" t="s">
        <v>30</v>
      </c>
      <c r="R45" s="4"/>
      <c r="U45" s="3"/>
    </row>
    <row r="46" spans="1:21" x14ac:dyDescent="0.25">
      <c r="A46" s="30">
        <v>28</v>
      </c>
      <c r="B46" s="30">
        <v>1010</v>
      </c>
      <c r="C46" s="31" t="s">
        <v>71</v>
      </c>
      <c r="D46" s="31" t="s">
        <v>84</v>
      </c>
      <c r="E46" s="32">
        <v>40570</v>
      </c>
      <c r="F46" s="31" t="s">
        <v>28</v>
      </c>
      <c r="G46" s="31" t="s">
        <v>73</v>
      </c>
      <c r="H46" s="33">
        <v>3.0439814814814813E-3</v>
      </c>
      <c r="I46" s="34" t="s">
        <v>24</v>
      </c>
      <c r="J46" s="35" t="s">
        <v>30</v>
      </c>
      <c r="R46" s="4"/>
      <c r="U46" s="3"/>
    </row>
    <row r="47" spans="1:21" x14ac:dyDescent="0.25">
      <c r="A47" s="30">
        <v>29</v>
      </c>
      <c r="B47" s="30">
        <v>1023</v>
      </c>
      <c r="C47" s="31" t="s">
        <v>85</v>
      </c>
      <c r="D47" s="31" t="s">
        <v>45</v>
      </c>
      <c r="E47" s="32">
        <v>41480</v>
      </c>
      <c r="F47" s="31" t="s">
        <v>28</v>
      </c>
      <c r="G47" s="31"/>
      <c r="H47" s="33">
        <v>3.1712962962962962E-3</v>
      </c>
      <c r="I47" s="34" t="s">
        <v>38</v>
      </c>
      <c r="J47" s="35" t="s">
        <v>30</v>
      </c>
      <c r="R47" s="4"/>
      <c r="U47" s="3"/>
    </row>
    <row r="48" spans="1:21" x14ac:dyDescent="0.25">
      <c r="A48" s="30">
        <v>30</v>
      </c>
      <c r="B48" s="30">
        <v>1012</v>
      </c>
      <c r="C48" s="31" t="s">
        <v>78</v>
      </c>
      <c r="D48" s="31" t="s">
        <v>43</v>
      </c>
      <c r="E48" s="32">
        <v>42020</v>
      </c>
      <c r="F48" s="31" t="s">
        <v>28</v>
      </c>
      <c r="G48" s="31" t="s">
        <v>80</v>
      </c>
      <c r="H48" s="33">
        <v>5.9143518518518521E-3</v>
      </c>
      <c r="I48" s="34" t="s">
        <v>38</v>
      </c>
      <c r="J48" s="35" t="s">
        <v>30</v>
      </c>
      <c r="R48" s="4"/>
      <c r="U48" s="3"/>
    </row>
    <row r="49" spans="18:21" x14ac:dyDescent="0.25">
      <c r="R49" s="4"/>
      <c r="U49" s="3"/>
    </row>
    <row r="50" spans="18:21" x14ac:dyDescent="0.25">
      <c r="R50" s="4"/>
      <c r="U50" s="3"/>
    </row>
    <row r="51" spans="18:21" x14ac:dyDescent="0.25">
      <c r="R51" s="4"/>
      <c r="U51" s="3"/>
    </row>
    <row r="52" spans="18:21" x14ac:dyDescent="0.25">
      <c r="R52" s="4"/>
      <c r="U52" s="3"/>
    </row>
    <row r="53" spans="18:21" x14ac:dyDescent="0.25">
      <c r="R53" s="4"/>
      <c r="U53" s="3"/>
    </row>
    <row r="54" spans="18:21" x14ac:dyDescent="0.25">
      <c r="R54" s="4"/>
      <c r="U54" s="3"/>
    </row>
    <row r="55" spans="18:21" x14ac:dyDescent="0.25">
      <c r="T55" s="4"/>
      <c r="U55" s="3"/>
    </row>
    <row r="56" spans="18:21" x14ac:dyDescent="0.25">
      <c r="T56" s="4"/>
      <c r="U56" s="3"/>
    </row>
    <row r="57" spans="18:21" x14ac:dyDescent="0.25">
      <c r="T57" s="4"/>
      <c r="U57" s="3"/>
    </row>
    <row r="58" spans="18:21" x14ac:dyDescent="0.25">
      <c r="T58" s="4"/>
      <c r="U58" s="3"/>
    </row>
    <row r="59" spans="18:21" x14ac:dyDescent="0.25">
      <c r="T59" s="4"/>
      <c r="U59" s="3"/>
    </row>
    <row r="60" spans="18:21" x14ac:dyDescent="0.25">
      <c r="T60" s="4"/>
      <c r="U60" s="3"/>
    </row>
    <row r="61" spans="18:21" x14ac:dyDescent="0.25">
      <c r="T61" s="4"/>
      <c r="U61" s="3"/>
    </row>
    <row r="62" spans="18:21" x14ac:dyDescent="0.25">
      <c r="T62" s="4"/>
      <c r="U62" s="3"/>
    </row>
    <row r="63" spans="18:21" x14ac:dyDescent="0.25">
      <c r="T63" s="4"/>
      <c r="U63" s="3"/>
    </row>
    <row r="64" spans="18:21" x14ac:dyDescent="0.25">
      <c r="T64" s="4"/>
      <c r="U64" s="3"/>
    </row>
    <row r="65" spans="20:21" x14ac:dyDescent="0.25">
      <c r="T65" s="4"/>
      <c r="U65" s="3"/>
    </row>
    <row r="66" spans="20:21" x14ac:dyDescent="0.25">
      <c r="T66" s="4"/>
      <c r="U66" s="3"/>
    </row>
    <row r="67" spans="20:21" x14ac:dyDescent="0.25">
      <c r="T67" s="4"/>
      <c r="U67" s="3"/>
    </row>
    <row r="68" spans="20:21" x14ac:dyDescent="0.25">
      <c r="T68" s="4"/>
      <c r="U68" s="3"/>
    </row>
    <row r="69" spans="20:21" x14ac:dyDescent="0.25">
      <c r="T69" s="4"/>
      <c r="U69" s="3"/>
    </row>
    <row r="70" spans="20:21" x14ac:dyDescent="0.25">
      <c r="T70" s="4"/>
      <c r="U70" s="3"/>
    </row>
    <row r="71" spans="20:21" x14ac:dyDescent="0.25">
      <c r="T71" s="4"/>
      <c r="U71" s="3"/>
    </row>
    <row r="72" spans="20:21" x14ac:dyDescent="0.25">
      <c r="T72" s="4"/>
      <c r="U72" s="3"/>
    </row>
    <row r="73" spans="20:21" x14ac:dyDescent="0.25">
      <c r="T73" s="4"/>
      <c r="U73" s="3"/>
    </row>
    <row r="74" spans="20:21" x14ac:dyDescent="0.25">
      <c r="T74" s="4"/>
      <c r="U74" s="3"/>
    </row>
    <row r="75" spans="20:21" x14ac:dyDescent="0.25">
      <c r="T75" s="4"/>
      <c r="U75" s="3"/>
    </row>
    <row r="76" spans="20:21" x14ac:dyDescent="0.25">
      <c r="T76" s="4"/>
      <c r="U76" s="3"/>
    </row>
    <row r="77" spans="20:21" x14ac:dyDescent="0.25">
      <c r="T77" s="4"/>
      <c r="U77" s="3"/>
    </row>
    <row r="78" spans="20:21" x14ac:dyDescent="0.25">
      <c r="T78" s="4"/>
      <c r="U78" s="3"/>
    </row>
    <row r="79" spans="20:21" x14ac:dyDescent="0.25">
      <c r="T79" s="4"/>
      <c r="U79" s="3"/>
    </row>
    <row r="80" spans="20:21" x14ac:dyDescent="0.25">
      <c r="T80" s="4"/>
      <c r="U80" s="3"/>
    </row>
    <row r="81" spans="20:21" x14ac:dyDescent="0.25">
      <c r="T81" s="4"/>
      <c r="U81" s="3"/>
    </row>
    <row r="82" spans="20:21" x14ac:dyDescent="0.25">
      <c r="T82" s="4"/>
      <c r="U82" s="3"/>
    </row>
    <row r="83" spans="20:21" x14ac:dyDescent="0.25">
      <c r="T83" s="4"/>
      <c r="U83" s="3"/>
    </row>
    <row r="84" spans="20:21" x14ac:dyDescent="0.25">
      <c r="T84" s="4"/>
      <c r="U84" s="3"/>
    </row>
    <row r="85" spans="20:21" x14ac:dyDescent="0.25">
      <c r="T85" s="4"/>
      <c r="U85" s="3"/>
    </row>
    <row r="86" spans="20:21" x14ac:dyDescent="0.25">
      <c r="T86" s="4"/>
      <c r="U86" s="3"/>
    </row>
    <row r="87" spans="20:21" x14ac:dyDescent="0.25">
      <c r="T87" s="4"/>
      <c r="U87" s="3"/>
    </row>
    <row r="88" spans="20:21" x14ac:dyDescent="0.25">
      <c r="T88" s="4"/>
      <c r="U88" s="3"/>
    </row>
  </sheetData>
  <mergeCells count="1">
    <mergeCell ref="A10:B10"/>
  </mergeCells>
  <conditionalFormatting sqref="L19:S19 S20:S22">
    <cfRule type="cellIs" dxfId="55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D0E7-A680-4573-A60A-2B4E3095ADBB}">
  <sheetPr codeName="Лист10">
    <pageSetUpPr fitToPage="1"/>
  </sheetPr>
  <dimension ref="A6:T46"/>
  <sheetViews>
    <sheetView topLeftCell="A13" zoomScaleNormal="100" workbookViewId="0"/>
  </sheetViews>
  <sheetFormatPr defaultColWidth="9.140625" defaultRowHeight="15" x14ac:dyDescent="0.25"/>
  <cols>
    <col min="1" max="1" width="15.85546875" style="3" bestFit="1" customWidth="1"/>
    <col min="2" max="2" width="12.28515625" style="3" bestFit="1" customWidth="1"/>
    <col min="3" max="3" width="14.5703125" style="3" bestFit="1" customWidth="1"/>
    <col min="4" max="4" width="11.28515625" style="3" bestFit="1" customWidth="1"/>
    <col min="5" max="5" width="15.85546875" style="3" bestFit="1" customWidth="1"/>
    <col min="6" max="6" width="11.5703125" style="3" bestFit="1" customWidth="1"/>
    <col min="7" max="7" width="10.42578125" style="3" bestFit="1" customWidth="1"/>
    <col min="8" max="8" width="23.28515625" style="3" bestFit="1" customWidth="1"/>
    <col min="9" max="9" width="9.5703125" style="3" bestFit="1" customWidth="1"/>
    <col min="10" max="10" width="12.28515625" style="3" bestFit="1" customWidth="1"/>
    <col min="11" max="11" width="19.42578125" style="3" customWidth="1"/>
    <col min="12" max="12" width="10.140625" style="3" customWidth="1"/>
    <col min="13" max="13" width="16.5703125" style="3" customWidth="1"/>
    <col min="14" max="14" width="11.42578125" style="3" bestFit="1" customWidth="1"/>
    <col min="15" max="15" width="25.140625" style="3" customWidth="1"/>
    <col min="16" max="16" width="8.42578125" style="3" bestFit="1" customWidth="1"/>
    <col min="17" max="17" width="15" style="3" bestFit="1" customWidth="1"/>
    <col min="18" max="18" width="18.28515625" style="4" bestFit="1" customWidth="1"/>
    <col min="19" max="19" width="4.5703125" style="3" bestFit="1" customWidth="1"/>
    <col min="20" max="20" width="10.28515625" style="3" bestFit="1" customWidth="1"/>
    <col min="21" max="16384" width="9.140625" style="3"/>
  </cols>
  <sheetData>
    <row r="6" spans="1:10" ht="21" x14ac:dyDescent="0.35">
      <c r="A6" s="1" t="s">
        <v>0</v>
      </c>
      <c r="B6" s="2"/>
      <c r="C6" s="2"/>
      <c r="D6" s="2"/>
      <c r="E6" s="2"/>
      <c r="G6" s="2"/>
      <c r="H6" s="4"/>
      <c r="I6" s="2"/>
      <c r="J6" s="5"/>
    </row>
    <row r="7" spans="1:10" x14ac:dyDescent="0.25">
      <c r="H7" s="4"/>
      <c r="J7" s="5"/>
    </row>
    <row r="8" spans="1:10" ht="28.5" x14ac:dyDescent="0.45">
      <c r="A8" s="6" t="str">
        <f>[1]Финиш!F1</f>
        <v xml:space="preserve">Открытый чемпионат Харькова по кроссу Зеленые горки
</v>
      </c>
      <c r="B8" s="7"/>
      <c r="C8" s="7"/>
      <c r="D8" s="7"/>
      <c r="E8" s="7"/>
      <c r="F8" s="7"/>
      <c r="G8" s="7"/>
      <c r="H8" s="8"/>
      <c r="I8" s="7"/>
      <c r="J8" s="5"/>
    </row>
    <row r="9" spans="1:10" x14ac:dyDescent="0.25">
      <c r="A9" s="10" t="s">
        <v>1</v>
      </c>
      <c r="H9" s="4"/>
      <c r="J9" s="5"/>
    </row>
    <row r="10" spans="1:10" x14ac:dyDescent="0.25">
      <c r="A10" s="11">
        <f>[1]Финиш!B2</f>
        <v>43248</v>
      </c>
      <c r="B10" s="12"/>
      <c r="C10" s="13">
        <f>[1]Финиш!B3</f>
        <v>0.45833333333333331</v>
      </c>
      <c r="D10" s="14"/>
      <c r="E10" s="15" t="str">
        <f>[1]Финиш!B4</f>
        <v>г. Харьков</v>
      </c>
      <c r="F10" s="16"/>
      <c r="G10" s="17"/>
      <c r="H10" s="9"/>
      <c r="I10" s="17"/>
      <c r="J10" s="5"/>
    </row>
    <row r="11" spans="1:10" x14ac:dyDescent="0.25">
      <c r="A11" s="10" t="s">
        <v>2</v>
      </c>
      <c r="B11" s="18"/>
      <c r="C11" s="10" t="s">
        <v>3</v>
      </c>
      <c r="D11" s="10"/>
      <c r="E11" s="10" t="s">
        <v>4</v>
      </c>
      <c r="G11" s="10"/>
      <c r="H11" s="19"/>
      <c r="I11" s="10"/>
      <c r="J11" s="5"/>
    </row>
    <row r="12" spans="1:10" x14ac:dyDescent="0.25">
      <c r="A12" s="13" t="str">
        <f>[1]Финиш!B5</f>
        <v>t=22</v>
      </c>
      <c r="B12" s="7"/>
      <c r="C12" s="7"/>
      <c r="D12" s="14"/>
      <c r="H12" s="4"/>
      <c r="J12" s="5"/>
    </row>
    <row r="13" spans="1:10" x14ac:dyDescent="0.25">
      <c r="A13" s="10" t="s">
        <v>5</v>
      </c>
      <c r="B13" s="10"/>
      <c r="C13" s="10"/>
      <c r="D13" s="10"/>
      <c r="H13" s="4"/>
      <c r="J13" s="5"/>
    </row>
    <row r="14" spans="1:10" x14ac:dyDescent="0.25">
      <c r="A14" s="20" t="s">
        <v>6</v>
      </c>
      <c r="B14" s="21"/>
      <c r="C14" s="22">
        <f>[1]Финиш!C4</f>
        <v>4</v>
      </c>
      <c r="D14" s="21"/>
      <c r="E14" s="44"/>
      <c r="F14" s="44"/>
      <c r="G14" s="44"/>
      <c r="H14" s="45"/>
      <c r="I14" s="44"/>
    </row>
    <row r="15" spans="1:10" x14ac:dyDescent="0.25">
      <c r="A15" s="3" t="s">
        <v>7</v>
      </c>
      <c r="C15" s="3" t="s">
        <v>8</v>
      </c>
      <c r="D15" s="23">
        <f>COUNTIF(дист2_1[Результат часы:мин:сек (ЧЧ:ММ:СС) или км, м],"&gt;=0")</f>
        <v>27</v>
      </c>
      <c r="E15" s="44"/>
      <c r="F15" s="44"/>
      <c r="G15" s="44"/>
      <c r="H15" s="45"/>
      <c r="I15" s="44"/>
    </row>
    <row r="16" spans="1:10" x14ac:dyDescent="0.25">
      <c r="C16" s="3" t="s">
        <v>9</v>
      </c>
      <c r="D16" s="23">
        <f>COUNTIF(дист2_1[Результат часы:мин:сек (ЧЧ:ММ:СС) или км, м],"&gt;=0")</f>
        <v>27</v>
      </c>
      <c r="E16" s="44"/>
      <c r="F16" s="44"/>
      <c r="G16" s="44"/>
      <c r="H16" s="45"/>
      <c r="I16" s="44"/>
    </row>
    <row r="17" spans="1:20" x14ac:dyDescent="0.25">
      <c r="K17" s="44"/>
      <c r="L17" s="44"/>
      <c r="M17" s="44"/>
      <c r="N17" s="44"/>
      <c r="O17" s="44"/>
      <c r="P17" s="44"/>
      <c r="Q17" s="44"/>
      <c r="R17" s="45"/>
      <c r="S17" s="44"/>
    </row>
    <row r="18" spans="1:20" s="28" customFormat="1" ht="30" customHeight="1" x14ac:dyDescent="0.25">
      <c r="A18" s="26" t="s">
        <v>10</v>
      </c>
      <c r="B18" s="26" t="s">
        <v>11</v>
      </c>
      <c r="C18" s="26" t="s">
        <v>12</v>
      </c>
      <c r="D18" s="26" t="s">
        <v>13</v>
      </c>
      <c r="E18" s="26" t="s">
        <v>14</v>
      </c>
      <c r="F18" s="26" t="s">
        <v>15</v>
      </c>
      <c r="G18" s="26" t="s">
        <v>16</v>
      </c>
      <c r="H18" s="26" t="s">
        <v>17</v>
      </c>
      <c r="I18" s="27" t="s">
        <v>18</v>
      </c>
      <c r="J18" s="27" t="s">
        <v>19</v>
      </c>
      <c r="K18" s="46"/>
      <c r="L18" s="46"/>
      <c r="M18" s="47"/>
      <c r="N18" s="48"/>
      <c r="O18" s="49"/>
      <c r="P18" s="50"/>
      <c r="Q18" s="51"/>
      <c r="R18" s="52"/>
      <c r="S18" s="53"/>
      <c r="T18" s="53"/>
    </row>
    <row r="19" spans="1:20" x14ac:dyDescent="0.25">
      <c r="A19" s="35">
        <v>1</v>
      </c>
      <c r="B19" s="35">
        <v>450</v>
      </c>
      <c r="C19" s="34" t="s">
        <v>86</v>
      </c>
      <c r="D19" s="34" t="s">
        <v>87</v>
      </c>
      <c r="E19" s="54">
        <v>30835</v>
      </c>
      <c r="F19" s="34" t="s">
        <v>28</v>
      </c>
      <c r="G19" s="34"/>
      <c r="H19" s="55">
        <v>1.0393518518518519E-2</v>
      </c>
      <c r="I19" s="34" t="s">
        <v>38</v>
      </c>
      <c r="J19" s="35" t="s">
        <v>88</v>
      </c>
      <c r="L19" s="36"/>
      <c r="M19" s="37"/>
      <c r="N19" s="38"/>
      <c r="O19" s="39"/>
      <c r="P19" s="40"/>
      <c r="Q19" s="41"/>
      <c r="R19" s="42"/>
      <c r="S19" s="36"/>
    </row>
    <row r="20" spans="1:20" x14ac:dyDescent="0.25">
      <c r="A20" s="35">
        <v>2</v>
      </c>
      <c r="B20" s="35">
        <v>1075</v>
      </c>
      <c r="C20" s="34" t="s">
        <v>89</v>
      </c>
      <c r="D20" s="34" t="s">
        <v>69</v>
      </c>
      <c r="E20" s="54">
        <v>32675</v>
      </c>
      <c r="F20" s="34" t="s">
        <v>28</v>
      </c>
      <c r="G20" s="34" t="s">
        <v>28</v>
      </c>
      <c r="H20" s="55">
        <v>1.0648148148148148E-2</v>
      </c>
      <c r="I20" s="34" t="s">
        <v>38</v>
      </c>
      <c r="J20" s="35" t="s">
        <v>88</v>
      </c>
      <c r="S20" s="36"/>
    </row>
    <row r="21" spans="1:20" x14ac:dyDescent="0.25">
      <c r="A21" s="35">
        <v>3</v>
      </c>
      <c r="B21" s="35">
        <v>489</v>
      </c>
      <c r="C21" s="34" t="s">
        <v>90</v>
      </c>
      <c r="D21" s="34" t="s">
        <v>83</v>
      </c>
      <c r="E21" s="54">
        <v>37266</v>
      </c>
      <c r="F21" s="34" t="s">
        <v>28</v>
      </c>
      <c r="G21" s="34" t="s">
        <v>33</v>
      </c>
      <c r="H21" s="55">
        <v>1.0775462962962962E-2</v>
      </c>
      <c r="I21" s="34" t="s">
        <v>38</v>
      </c>
      <c r="J21" s="35" t="s">
        <v>91</v>
      </c>
      <c r="S21" s="43"/>
    </row>
    <row r="22" spans="1:20" x14ac:dyDescent="0.25">
      <c r="A22" s="35">
        <v>3</v>
      </c>
      <c r="B22" s="35">
        <v>480</v>
      </c>
      <c r="C22" s="34" t="s">
        <v>78</v>
      </c>
      <c r="D22" s="34" t="s">
        <v>92</v>
      </c>
      <c r="E22" s="54">
        <v>37114</v>
      </c>
      <c r="F22" s="34" t="s">
        <v>28</v>
      </c>
      <c r="G22" s="34" t="s">
        <v>80</v>
      </c>
      <c r="H22" s="55">
        <v>1.0775462962962962E-2</v>
      </c>
      <c r="I22" s="34" t="s">
        <v>38</v>
      </c>
      <c r="J22" s="35" t="s">
        <v>91</v>
      </c>
      <c r="S22" s="43"/>
    </row>
    <row r="23" spans="1:20" x14ac:dyDescent="0.25">
      <c r="A23" s="35">
        <v>5</v>
      </c>
      <c r="B23" s="35">
        <v>658</v>
      </c>
      <c r="C23" s="34" t="s">
        <v>93</v>
      </c>
      <c r="D23" s="34" t="s">
        <v>87</v>
      </c>
      <c r="E23" s="54">
        <v>35600</v>
      </c>
      <c r="F23" s="34" t="s">
        <v>28</v>
      </c>
      <c r="G23" s="34" t="s">
        <v>94</v>
      </c>
      <c r="H23" s="55">
        <v>1.0856481481481481E-2</v>
      </c>
      <c r="I23" s="34" t="s">
        <v>38</v>
      </c>
      <c r="J23" s="35" t="s">
        <v>95</v>
      </c>
      <c r="S23" s="43"/>
    </row>
    <row r="24" spans="1:20" x14ac:dyDescent="0.25">
      <c r="A24" s="35">
        <v>6</v>
      </c>
      <c r="B24" s="35">
        <v>54</v>
      </c>
      <c r="C24" s="34" t="s">
        <v>96</v>
      </c>
      <c r="D24" s="34" t="s">
        <v>60</v>
      </c>
      <c r="E24" s="54">
        <v>19636</v>
      </c>
      <c r="F24" s="34" t="s">
        <v>28</v>
      </c>
      <c r="G24" s="34" t="s">
        <v>28</v>
      </c>
      <c r="H24" s="55">
        <v>1.2210648148148148E-2</v>
      </c>
      <c r="I24" s="34" t="s">
        <v>38</v>
      </c>
      <c r="J24" s="35" t="s">
        <v>97</v>
      </c>
    </row>
    <row r="25" spans="1:20" x14ac:dyDescent="0.25">
      <c r="A25" s="35">
        <v>7</v>
      </c>
      <c r="B25" s="35">
        <v>29</v>
      </c>
      <c r="C25" s="34" t="s">
        <v>98</v>
      </c>
      <c r="D25" s="34" t="s">
        <v>99</v>
      </c>
      <c r="E25" s="54">
        <v>37436</v>
      </c>
      <c r="F25" s="34" t="s">
        <v>28</v>
      </c>
      <c r="G25" s="34" t="s">
        <v>28</v>
      </c>
      <c r="H25" s="55">
        <v>1.2997685185185185E-2</v>
      </c>
      <c r="I25" s="34" t="s">
        <v>38</v>
      </c>
      <c r="J25" s="35" t="s">
        <v>100</v>
      </c>
    </row>
    <row r="26" spans="1:20" x14ac:dyDescent="0.25">
      <c r="A26" s="35">
        <v>8</v>
      </c>
      <c r="B26" s="35">
        <v>452</v>
      </c>
      <c r="C26" s="34" t="s">
        <v>101</v>
      </c>
      <c r="D26" s="34" t="s">
        <v>102</v>
      </c>
      <c r="E26" s="54">
        <v>20580</v>
      </c>
      <c r="F26" s="34" t="s">
        <v>103</v>
      </c>
      <c r="G26" s="34" t="s">
        <v>28</v>
      </c>
      <c r="H26" s="55">
        <v>1.306712962962963E-2</v>
      </c>
      <c r="I26" s="34" t="s">
        <v>38</v>
      </c>
      <c r="J26" s="35" t="s">
        <v>97</v>
      </c>
    </row>
    <row r="27" spans="1:20" x14ac:dyDescent="0.25">
      <c r="A27" s="35">
        <v>9</v>
      </c>
      <c r="B27" s="35">
        <v>483</v>
      </c>
      <c r="C27" s="34" t="s">
        <v>104</v>
      </c>
      <c r="D27" s="34" t="s">
        <v>105</v>
      </c>
      <c r="E27" s="54">
        <v>31599</v>
      </c>
      <c r="F27" s="34" t="s">
        <v>28</v>
      </c>
      <c r="G27" s="34" t="s">
        <v>50</v>
      </c>
      <c r="H27" s="55">
        <v>1.3171296296296296E-2</v>
      </c>
      <c r="I27" s="34" t="s">
        <v>38</v>
      </c>
      <c r="J27" s="35" t="s">
        <v>88</v>
      </c>
    </row>
    <row r="28" spans="1:20" x14ac:dyDescent="0.25">
      <c r="A28" s="35">
        <v>10</v>
      </c>
      <c r="B28" s="35">
        <v>459</v>
      </c>
      <c r="C28" s="34" t="s">
        <v>106</v>
      </c>
      <c r="D28" s="34" t="s">
        <v>107</v>
      </c>
      <c r="E28" s="54">
        <v>29362</v>
      </c>
      <c r="F28" s="34" t="s">
        <v>108</v>
      </c>
      <c r="G28" s="34"/>
      <c r="H28" s="55">
        <v>1.369212962962963E-2</v>
      </c>
      <c r="I28" s="34" t="s">
        <v>24</v>
      </c>
      <c r="J28" s="35" t="s">
        <v>88</v>
      </c>
    </row>
    <row r="29" spans="1:20" x14ac:dyDescent="0.25">
      <c r="A29" s="35">
        <v>11</v>
      </c>
      <c r="B29" s="35">
        <v>41</v>
      </c>
      <c r="C29" s="34" t="s">
        <v>109</v>
      </c>
      <c r="D29" s="34" t="s">
        <v>110</v>
      </c>
      <c r="E29" s="54">
        <v>37878</v>
      </c>
      <c r="F29" s="34" t="s">
        <v>28</v>
      </c>
      <c r="G29" s="34"/>
      <c r="H29" s="55">
        <v>1.40625E-2</v>
      </c>
      <c r="I29" s="34" t="s">
        <v>24</v>
      </c>
      <c r="J29" s="35" t="s">
        <v>100</v>
      </c>
    </row>
    <row r="30" spans="1:20" x14ac:dyDescent="0.25">
      <c r="A30" s="35">
        <v>12</v>
      </c>
      <c r="B30" s="35">
        <v>35</v>
      </c>
      <c r="C30" s="34" t="s">
        <v>111</v>
      </c>
      <c r="D30" s="34" t="s">
        <v>112</v>
      </c>
      <c r="E30" s="54">
        <v>37257</v>
      </c>
      <c r="F30" s="34" t="s">
        <v>28</v>
      </c>
      <c r="G30" s="34" t="s">
        <v>113</v>
      </c>
      <c r="H30" s="55">
        <v>1.4490740740740742E-2</v>
      </c>
      <c r="I30" s="34" t="s">
        <v>38</v>
      </c>
      <c r="J30" s="35" t="s">
        <v>91</v>
      </c>
    </row>
    <row r="31" spans="1:20" x14ac:dyDescent="0.25">
      <c r="A31" s="35">
        <v>13</v>
      </c>
      <c r="B31" s="35">
        <v>8</v>
      </c>
      <c r="C31" s="34" t="s">
        <v>114</v>
      </c>
      <c r="D31" s="34" t="s">
        <v>87</v>
      </c>
      <c r="E31" s="54">
        <v>20612</v>
      </c>
      <c r="F31" s="34" t="s">
        <v>115</v>
      </c>
      <c r="G31" s="34" t="s">
        <v>28</v>
      </c>
      <c r="H31" s="55">
        <v>1.5023148148148148E-2</v>
      </c>
      <c r="I31" s="34" t="s">
        <v>38</v>
      </c>
      <c r="J31" s="35" t="s">
        <v>97</v>
      </c>
    </row>
    <row r="32" spans="1:20" x14ac:dyDescent="0.25">
      <c r="A32" s="35">
        <v>14</v>
      </c>
      <c r="B32" s="35">
        <v>446</v>
      </c>
      <c r="C32" s="34" t="s">
        <v>116</v>
      </c>
      <c r="D32" s="34" t="s">
        <v>117</v>
      </c>
      <c r="E32" s="54">
        <v>37392</v>
      </c>
      <c r="F32" s="34" t="s">
        <v>28</v>
      </c>
      <c r="G32" s="34"/>
      <c r="H32" s="55">
        <v>1.5497685185185186E-2</v>
      </c>
      <c r="I32" s="34" t="s">
        <v>38</v>
      </c>
      <c r="J32" s="35" t="s">
        <v>91</v>
      </c>
    </row>
    <row r="33" spans="1:10" x14ac:dyDescent="0.25">
      <c r="A33" s="35">
        <v>15</v>
      </c>
      <c r="B33" s="35">
        <v>44</v>
      </c>
      <c r="C33" s="34" t="s">
        <v>118</v>
      </c>
      <c r="D33" s="34" t="s">
        <v>119</v>
      </c>
      <c r="E33" s="54">
        <v>21738</v>
      </c>
      <c r="F33" s="34" t="s">
        <v>28</v>
      </c>
      <c r="G33" s="34" t="s">
        <v>80</v>
      </c>
      <c r="H33" s="55">
        <v>1.6597222222222222E-2</v>
      </c>
      <c r="I33" s="34" t="s">
        <v>24</v>
      </c>
      <c r="J33" s="35" t="s">
        <v>120</v>
      </c>
    </row>
    <row r="34" spans="1:10" x14ac:dyDescent="0.25">
      <c r="A34" s="35">
        <v>16</v>
      </c>
      <c r="B34" s="35">
        <v>492</v>
      </c>
      <c r="C34" s="34" t="s">
        <v>121</v>
      </c>
      <c r="D34" s="34" t="s">
        <v>122</v>
      </c>
      <c r="E34" s="54">
        <v>16906</v>
      </c>
      <c r="F34" s="34" t="s">
        <v>28</v>
      </c>
      <c r="G34" s="34" t="s">
        <v>80</v>
      </c>
      <c r="H34" s="55">
        <v>1.667824074074074E-2</v>
      </c>
      <c r="I34" s="34" t="s">
        <v>38</v>
      </c>
      <c r="J34" s="35" t="s">
        <v>123</v>
      </c>
    </row>
    <row r="35" spans="1:10" x14ac:dyDescent="0.25">
      <c r="A35" s="35">
        <v>17</v>
      </c>
      <c r="B35" s="35">
        <v>78</v>
      </c>
      <c r="C35" s="34" t="s">
        <v>124</v>
      </c>
      <c r="D35" s="34" t="s">
        <v>125</v>
      </c>
      <c r="E35" s="54">
        <v>14943</v>
      </c>
      <c r="F35" s="34" t="s">
        <v>28</v>
      </c>
      <c r="G35" s="34" t="s">
        <v>80</v>
      </c>
      <c r="H35" s="55">
        <v>1.7060185185185185E-2</v>
      </c>
      <c r="I35" s="34" t="s">
        <v>38</v>
      </c>
      <c r="J35" s="35" t="s">
        <v>123</v>
      </c>
    </row>
    <row r="36" spans="1:10" x14ac:dyDescent="0.25">
      <c r="A36" s="35">
        <v>18</v>
      </c>
      <c r="B36" s="35">
        <v>12</v>
      </c>
      <c r="C36" s="34" t="s">
        <v>126</v>
      </c>
      <c r="D36" s="34" t="s">
        <v>127</v>
      </c>
      <c r="E36" s="54">
        <v>18971</v>
      </c>
      <c r="F36" s="34" t="s">
        <v>28</v>
      </c>
      <c r="G36" s="34" t="s">
        <v>80</v>
      </c>
      <c r="H36" s="55">
        <v>1.712962962962963E-2</v>
      </c>
      <c r="I36" s="34" t="s">
        <v>24</v>
      </c>
      <c r="J36" s="35" t="s">
        <v>97</v>
      </c>
    </row>
    <row r="37" spans="1:10" x14ac:dyDescent="0.25">
      <c r="A37" s="35">
        <v>19</v>
      </c>
      <c r="B37" s="35">
        <v>40</v>
      </c>
      <c r="C37" s="34" t="s">
        <v>128</v>
      </c>
      <c r="D37" s="34" t="s">
        <v>129</v>
      </c>
      <c r="E37" s="54">
        <v>14971</v>
      </c>
      <c r="F37" s="34" t="s">
        <v>28</v>
      </c>
      <c r="G37" s="34" t="s">
        <v>28</v>
      </c>
      <c r="H37" s="55">
        <v>1.7164351851851851E-2</v>
      </c>
      <c r="I37" s="34" t="s">
        <v>38</v>
      </c>
      <c r="J37" s="35" t="s">
        <v>123</v>
      </c>
    </row>
    <row r="38" spans="1:10" x14ac:dyDescent="0.25">
      <c r="A38" s="35">
        <v>20</v>
      </c>
      <c r="B38" s="35">
        <v>608</v>
      </c>
      <c r="C38" s="34" t="s">
        <v>130</v>
      </c>
      <c r="D38" s="34" t="s">
        <v>131</v>
      </c>
      <c r="E38" s="54">
        <v>17576</v>
      </c>
      <c r="F38" s="34" t="s">
        <v>28</v>
      </c>
      <c r="G38" s="34" t="s">
        <v>80</v>
      </c>
      <c r="H38" s="55">
        <v>1.8576388888888889E-2</v>
      </c>
      <c r="I38" s="34" t="s">
        <v>24</v>
      </c>
      <c r="J38" s="35" t="s">
        <v>123</v>
      </c>
    </row>
    <row r="39" spans="1:10" x14ac:dyDescent="0.25">
      <c r="A39" s="35">
        <v>21</v>
      </c>
      <c r="B39" s="35">
        <v>82</v>
      </c>
      <c r="C39" s="34" t="s">
        <v>132</v>
      </c>
      <c r="D39" s="34" t="s">
        <v>133</v>
      </c>
      <c r="E39" s="54">
        <v>15537</v>
      </c>
      <c r="F39" s="34" t="s">
        <v>28</v>
      </c>
      <c r="G39" s="34" t="s">
        <v>28</v>
      </c>
      <c r="H39" s="55">
        <v>1.9664351851851853E-2</v>
      </c>
      <c r="I39" s="34" t="s">
        <v>24</v>
      </c>
      <c r="J39" s="35" t="s">
        <v>123</v>
      </c>
    </row>
    <row r="40" spans="1:10" x14ac:dyDescent="0.25">
      <c r="A40" s="35">
        <v>22</v>
      </c>
      <c r="B40" s="35">
        <v>907</v>
      </c>
      <c r="C40" s="34" t="s">
        <v>111</v>
      </c>
      <c r="D40" s="34" t="s">
        <v>69</v>
      </c>
      <c r="E40" s="54">
        <v>13368</v>
      </c>
      <c r="F40" s="34" t="s">
        <v>28</v>
      </c>
      <c r="G40" s="34" t="s">
        <v>28</v>
      </c>
      <c r="H40" s="55">
        <v>2.0972222222222222E-2</v>
      </c>
      <c r="I40" s="34" t="s">
        <v>38</v>
      </c>
      <c r="J40" s="35" t="s">
        <v>123</v>
      </c>
    </row>
    <row r="41" spans="1:10" x14ac:dyDescent="0.25">
      <c r="A41" s="35">
        <v>23</v>
      </c>
      <c r="B41" s="35">
        <v>493</v>
      </c>
      <c r="C41" s="34" t="s">
        <v>134</v>
      </c>
      <c r="D41" s="34" t="s">
        <v>135</v>
      </c>
      <c r="E41" s="54">
        <v>17080</v>
      </c>
      <c r="F41" s="34" t="s">
        <v>28</v>
      </c>
      <c r="G41" s="34" t="s">
        <v>80</v>
      </c>
      <c r="H41" s="55">
        <v>2.0983796296296296E-2</v>
      </c>
      <c r="I41" s="34" t="s">
        <v>38</v>
      </c>
      <c r="J41" s="35" t="s">
        <v>123</v>
      </c>
    </row>
    <row r="42" spans="1:10" x14ac:dyDescent="0.25">
      <c r="A42" s="35">
        <v>24</v>
      </c>
      <c r="B42" s="35">
        <v>443</v>
      </c>
      <c r="C42" s="34" t="s">
        <v>136</v>
      </c>
      <c r="D42" s="34" t="s">
        <v>137</v>
      </c>
      <c r="E42" s="54">
        <v>13924</v>
      </c>
      <c r="F42" s="34" t="s">
        <v>28</v>
      </c>
      <c r="G42" s="34" t="s">
        <v>138</v>
      </c>
      <c r="H42" s="55">
        <v>2.207175925925926E-2</v>
      </c>
      <c r="I42" s="34" t="s">
        <v>38</v>
      </c>
      <c r="J42" s="35" t="s">
        <v>123</v>
      </c>
    </row>
    <row r="43" spans="1:10" x14ac:dyDescent="0.25">
      <c r="A43" s="35">
        <v>25</v>
      </c>
      <c r="B43" s="35">
        <v>81</v>
      </c>
      <c r="C43" s="34" t="s">
        <v>139</v>
      </c>
      <c r="D43" s="34" t="s">
        <v>140</v>
      </c>
      <c r="E43" s="54">
        <v>17570</v>
      </c>
      <c r="F43" s="34" t="s">
        <v>28</v>
      </c>
      <c r="G43" s="34"/>
      <c r="H43" s="55">
        <v>2.2210648148148149E-2</v>
      </c>
      <c r="I43" s="34" t="s">
        <v>24</v>
      </c>
      <c r="J43" s="35" t="s">
        <v>123</v>
      </c>
    </row>
    <row r="44" spans="1:10" x14ac:dyDescent="0.25">
      <c r="A44" s="35">
        <v>26</v>
      </c>
      <c r="B44" s="35">
        <v>494</v>
      </c>
      <c r="C44" s="34" t="s">
        <v>141</v>
      </c>
      <c r="D44" s="34" t="s">
        <v>142</v>
      </c>
      <c r="E44" s="54">
        <v>18227</v>
      </c>
      <c r="F44" s="34" t="s">
        <v>28</v>
      </c>
      <c r="G44" s="34" t="s">
        <v>80</v>
      </c>
      <c r="H44" s="55">
        <v>2.2604166666666668E-2</v>
      </c>
      <c r="I44" s="34" t="s">
        <v>24</v>
      </c>
      <c r="J44" s="35" t="s">
        <v>97</v>
      </c>
    </row>
    <row r="45" spans="1:10" x14ac:dyDescent="0.25">
      <c r="A45" s="35">
        <v>27</v>
      </c>
      <c r="B45" s="35">
        <v>451</v>
      </c>
      <c r="C45" s="34" t="s">
        <v>143</v>
      </c>
      <c r="D45" s="34" t="s">
        <v>144</v>
      </c>
      <c r="E45" s="54">
        <v>14121</v>
      </c>
      <c r="F45" s="34" t="s">
        <v>28</v>
      </c>
      <c r="G45" s="34" t="s">
        <v>28</v>
      </c>
      <c r="H45" s="55">
        <v>3.7708333333333337E-2</v>
      </c>
      <c r="I45" s="34" t="s">
        <v>24</v>
      </c>
      <c r="J45" s="35" t="s">
        <v>123</v>
      </c>
    </row>
    <row r="46" spans="1:10" x14ac:dyDescent="0.25">
      <c r="B46" s="56"/>
      <c r="C46" s="56"/>
      <c r="E46" s="57"/>
      <c r="F46" s="58"/>
      <c r="G46" s="43"/>
      <c r="H46" s="57"/>
    </row>
  </sheetData>
  <mergeCells count="1">
    <mergeCell ref="A10:B10"/>
  </mergeCells>
  <conditionalFormatting sqref="C46 L19:S19 L18:R18 E46:H46 S20:S23">
    <cfRule type="cellIs" dxfId="41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6765-F8AA-458E-99E1-FF630921753F}">
  <sheetPr codeName="Лист11">
    <pageSetUpPr fitToPage="1"/>
  </sheetPr>
  <dimension ref="A6:S30"/>
  <sheetViews>
    <sheetView topLeftCell="A4" zoomScaleNormal="100" workbookViewId="0"/>
  </sheetViews>
  <sheetFormatPr defaultColWidth="9.140625" defaultRowHeight="15" x14ac:dyDescent="0.25"/>
  <cols>
    <col min="1" max="1" width="15.85546875" style="35" bestFit="1" customWidth="1"/>
    <col min="2" max="2" width="12" style="35" bestFit="1" customWidth="1"/>
    <col min="3" max="3" width="14.28515625" style="35" bestFit="1" customWidth="1"/>
    <col min="4" max="4" width="9.85546875" style="35" bestFit="1" customWidth="1"/>
    <col min="5" max="5" width="15.85546875" style="35" bestFit="1" customWidth="1"/>
    <col min="6" max="6" width="11.28515625" style="35" bestFit="1" customWidth="1"/>
    <col min="7" max="7" width="10.140625" style="35" bestFit="1" customWidth="1"/>
    <col min="8" max="8" width="23.28515625" style="35" bestFit="1" customWidth="1"/>
    <col min="9" max="9" width="9.28515625" style="35" bestFit="1" customWidth="1"/>
    <col min="10" max="10" width="12" style="35" bestFit="1" customWidth="1"/>
    <col min="11" max="11" width="19.42578125" style="35" customWidth="1"/>
    <col min="12" max="12" width="10.140625" style="35" customWidth="1"/>
    <col min="13" max="13" width="16.5703125" style="35" customWidth="1"/>
    <col min="14" max="14" width="11.42578125" style="35" bestFit="1" customWidth="1"/>
    <col min="15" max="15" width="25.140625" style="35" customWidth="1"/>
    <col min="16" max="16" width="8.42578125" style="35" bestFit="1" customWidth="1"/>
    <col min="17" max="17" width="15" style="35" bestFit="1" customWidth="1"/>
    <col min="18" max="18" width="18.28515625" style="64" bestFit="1" customWidth="1"/>
    <col min="19" max="19" width="4.5703125" style="35" bestFit="1" customWidth="1"/>
    <col min="20" max="20" width="10.28515625" style="35" bestFit="1" customWidth="1"/>
    <col min="21" max="16384" width="9.140625" style="35"/>
  </cols>
  <sheetData>
    <row r="6" spans="1:19" ht="21" x14ac:dyDescent="0.35">
      <c r="A6" s="1" t="s">
        <v>0</v>
      </c>
      <c r="L6" s="59"/>
      <c r="M6" s="59"/>
      <c r="N6" s="59"/>
      <c r="O6" s="59"/>
      <c r="P6" s="60"/>
      <c r="Q6" s="59"/>
      <c r="R6" s="61"/>
      <c r="S6" s="59"/>
    </row>
    <row r="7" spans="1:19" x14ac:dyDescent="0.25">
      <c r="K7" s="60"/>
      <c r="L7" s="60"/>
      <c r="M7" s="60"/>
      <c r="N7" s="60"/>
      <c r="O7" s="60"/>
      <c r="P7" s="60"/>
      <c r="Q7" s="60"/>
      <c r="R7" s="61"/>
      <c r="S7" s="60"/>
    </row>
    <row r="8" spans="1:19" ht="28.5" x14ac:dyDescent="0.45">
      <c r="A8" s="6" t="str">
        <f>[1]Финиш!F1</f>
        <v xml:space="preserve">Открытый чемпионат Харькова по кроссу Зеленые горки
</v>
      </c>
      <c r="B8" s="62"/>
      <c r="C8" s="62"/>
      <c r="D8" s="62"/>
      <c r="E8" s="62"/>
      <c r="F8" s="62"/>
      <c r="G8" s="62"/>
      <c r="H8" s="63"/>
      <c r="S8" s="62"/>
    </row>
    <row r="9" spans="1:19" x14ac:dyDescent="0.25">
      <c r="A9" s="10" t="s">
        <v>1</v>
      </c>
      <c r="B9" s="60"/>
      <c r="C9" s="60"/>
      <c r="D9" s="60"/>
      <c r="E9" s="60"/>
      <c r="F9" s="60"/>
      <c r="G9" s="60"/>
      <c r="H9" s="61"/>
      <c r="S9" s="60"/>
    </row>
    <row r="10" spans="1:19" x14ac:dyDescent="0.25">
      <c r="A10" s="65">
        <f>[1]Финиш!B2</f>
        <v>43248</v>
      </c>
      <c r="B10" s="66"/>
      <c r="C10" s="67">
        <f>[1]Финиш!B3</f>
        <v>0.45833333333333331</v>
      </c>
      <c r="D10" s="68"/>
      <c r="E10" s="69" t="str">
        <f>[1]Финиш!B4</f>
        <v>г. Харьков</v>
      </c>
      <c r="F10" s="70"/>
      <c r="G10" s="71"/>
      <c r="H10" s="72"/>
      <c r="S10" s="71"/>
    </row>
    <row r="11" spans="1:19" x14ac:dyDescent="0.25">
      <c r="A11" s="10" t="s">
        <v>2</v>
      </c>
      <c r="B11" s="73"/>
      <c r="C11" s="10" t="s">
        <v>3</v>
      </c>
      <c r="D11" s="10"/>
      <c r="E11" s="10" t="s">
        <v>4</v>
      </c>
      <c r="F11" s="60"/>
      <c r="G11" s="10"/>
      <c r="H11" s="19"/>
      <c r="S11" s="10"/>
    </row>
    <row r="12" spans="1:19" x14ac:dyDescent="0.25">
      <c r="A12" s="67" t="str">
        <f>[1]Финиш!B5</f>
        <v>t=22</v>
      </c>
      <c r="B12" s="62"/>
      <c r="C12" s="62"/>
      <c r="D12" s="68"/>
      <c r="E12" s="60"/>
      <c r="F12" s="60"/>
      <c r="G12" s="60"/>
      <c r="H12" s="61"/>
      <c r="S12" s="60"/>
    </row>
    <row r="13" spans="1:19" x14ac:dyDescent="0.25">
      <c r="A13" s="10" t="s">
        <v>5</v>
      </c>
      <c r="B13" s="10"/>
      <c r="C13" s="10"/>
      <c r="D13" s="10"/>
      <c r="E13" s="60"/>
      <c r="F13" s="60"/>
      <c r="G13" s="60"/>
      <c r="H13" s="61"/>
      <c r="S13" s="60"/>
    </row>
    <row r="14" spans="1:19" x14ac:dyDescent="0.25">
      <c r="A14" s="74" t="s">
        <v>6</v>
      </c>
      <c r="B14" s="75"/>
      <c r="C14" s="76">
        <f>[1]Финиш!C5</f>
        <v>8</v>
      </c>
      <c r="D14" s="75"/>
      <c r="E14" s="44"/>
      <c r="F14" s="44"/>
      <c r="G14" s="44"/>
      <c r="H14" s="45"/>
      <c r="S14" s="44"/>
    </row>
    <row r="15" spans="1:19" x14ac:dyDescent="0.25">
      <c r="A15" s="60" t="s">
        <v>7</v>
      </c>
      <c r="B15" s="60"/>
      <c r="C15" s="60" t="s">
        <v>8</v>
      </c>
      <c r="D15" s="77">
        <f>COUNTIF(дист3_1[Результат часы:мин:сек (ЧЧ:ММ:СС) или км, м],"&gt;0")</f>
        <v>12</v>
      </c>
      <c r="E15" s="44"/>
      <c r="F15" s="44"/>
      <c r="G15" s="44"/>
      <c r="H15" s="45"/>
      <c r="S15" s="44"/>
    </row>
    <row r="16" spans="1:19" x14ac:dyDescent="0.25">
      <c r="A16" s="60"/>
      <c r="B16" s="60"/>
      <c r="C16" s="60" t="s">
        <v>9</v>
      </c>
      <c r="D16" s="77">
        <f>COUNTIF(дист3_1[Результат часы:мин:сек (ЧЧ:ММ:СС) или км, м],"&gt;=0")</f>
        <v>12</v>
      </c>
      <c r="E16" s="44"/>
      <c r="F16" s="44"/>
      <c r="G16" s="44"/>
      <c r="H16" s="45"/>
      <c r="R16" s="35"/>
      <c r="S16" s="44"/>
    </row>
    <row r="17" spans="1:19" x14ac:dyDescent="0.25">
      <c r="K17" s="60"/>
      <c r="L17" s="60"/>
      <c r="M17" s="60"/>
      <c r="N17" s="77"/>
      <c r="O17" s="44"/>
      <c r="P17" s="44"/>
      <c r="Q17" s="44"/>
      <c r="R17" s="45"/>
      <c r="S17" s="44"/>
    </row>
    <row r="18" spans="1:19" ht="30" customHeight="1" x14ac:dyDescent="0.25">
      <c r="A18" s="78" t="s">
        <v>10</v>
      </c>
      <c r="B18" s="78" t="s">
        <v>11</v>
      </c>
      <c r="C18" s="78" t="s">
        <v>12</v>
      </c>
      <c r="D18" s="78" t="s">
        <v>13</v>
      </c>
      <c r="E18" s="78" t="s">
        <v>14</v>
      </c>
      <c r="F18" s="78" t="s">
        <v>15</v>
      </c>
      <c r="G18" s="78" t="s">
        <v>16</v>
      </c>
      <c r="H18" s="78" t="s">
        <v>17</v>
      </c>
      <c r="I18" s="79" t="s">
        <v>18</v>
      </c>
      <c r="J18" s="79" t="s">
        <v>19</v>
      </c>
      <c r="K18" s="60"/>
      <c r="L18" s="60"/>
      <c r="M18" s="60"/>
      <c r="N18" s="77"/>
      <c r="O18" s="44"/>
      <c r="P18" s="44"/>
      <c r="Q18" s="44"/>
      <c r="R18" s="45"/>
      <c r="S18" s="44"/>
    </row>
    <row r="19" spans="1:19" x14ac:dyDescent="0.25">
      <c r="A19" s="35">
        <v>1</v>
      </c>
      <c r="B19" s="35">
        <v>448</v>
      </c>
      <c r="C19" s="35" t="s">
        <v>145</v>
      </c>
      <c r="D19" s="35" t="s">
        <v>146</v>
      </c>
      <c r="E19" s="54">
        <v>31978</v>
      </c>
      <c r="F19" s="35" t="s">
        <v>28</v>
      </c>
      <c r="G19" s="35" t="s">
        <v>28</v>
      </c>
      <c r="H19" s="80">
        <v>2.2893518518518518E-2</v>
      </c>
      <c r="I19" s="35" t="s">
        <v>38</v>
      </c>
      <c r="J19" s="35" t="s">
        <v>88</v>
      </c>
      <c r="K19" s="60"/>
      <c r="L19" s="60"/>
      <c r="M19" s="60"/>
      <c r="N19" s="77"/>
      <c r="O19" s="44"/>
      <c r="P19" s="44"/>
      <c r="Q19" s="44"/>
      <c r="R19" s="45"/>
      <c r="S19" s="44"/>
    </row>
    <row r="20" spans="1:19" x14ac:dyDescent="0.25">
      <c r="A20" s="35">
        <v>2</v>
      </c>
      <c r="B20" s="35">
        <v>298</v>
      </c>
      <c r="C20" s="35" t="s">
        <v>147</v>
      </c>
      <c r="D20" s="35" t="s">
        <v>122</v>
      </c>
      <c r="E20" s="54">
        <v>22158</v>
      </c>
      <c r="F20" s="35" t="s">
        <v>115</v>
      </c>
      <c r="G20" s="35" t="s">
        <v>28</v>
      </c>
      <c r="H20" s="80">
        <v>2.3645833333333335E-2</v>
      </c>
      <c r="I20" s="35" t="s">
        <v>38</v>
      </c>
      <c r="J20" s="35" t="s">
        <v>120</v>
      </c>
      <c r="K20" s="44"/>
      <c r="L20" s="44"/>
      <c r="M20" s="44"/>
      <c r="N20" s="44"/>
      <c r="O20" s="44"/>
      <c r="P20" s="44"/>
      <c r="Q20" s="44"/>
      <c r="R20" s="45"/>
      <c r="S20" s="44"/>
    </row>
    <row r="21" spans="1:19" x14ac:dyDescent="0.25">
      <c r="A21" s="35">
        <v>3</v>
      </c>
      <c r="B21" s="35">
        <v>251</v>
      </c>
      <c r="C21" s="35" t="s">
        <v>53</v>
      </c>
      <c r="D21" s="35" t="s">
        <v>63</v>
      </c>
      <c r="E21" s="54">
        <v>27513</v>
      </c>
      <c r="F21" s="35" t="s">
        <v>28</v>
      </c>
      <c r="G21" s="35" t="s">
        <v>28</v>
      </c>
      <c r="H21" s="80">
        <v>2.4687500000000001E-2</v>
      </c>
      <c r="I21" s="35" t="s">
        <v>38</v>
      </c>
      <c r="J21" s="35" t="s">
        <v>148</v>
      </c>
      <c r="S21" s="36"/>
    </row>
    <row r="22" spans="1:19" x14ac:dyDescent="0.25">
      <c r="A22" s="35">
        <v>4</v>
      </c>
      <c r="B22" s="35">
        <v>478</v>
      </c>
      <c r="C22" s="35" t="s">
        <v>78</v>
      </c>
      <c r="D22" s="35" t="s">
        <v>49</v>
      </c>
      <c r="E22" s="54">
        <v>26491</v>
      </c>
      <c r="F22" s="35" t="s">
        <v>28</v>
      </c>
      <c r="G22" s="35" t="s">
        <v>80</v>
      </c>
      <c r="H22" s="80">
        <v>2.6516203703703705E-2</v>
      </c>
      <c r="I22" s="35" t="s">
        <v>38</v>
      </c>
      <c r="J22" s="35" t="s">
        <v>148</v>
      </c>
      <c r="S22" s="43"/>
    </row>
    <row r="23" spans="1:19" x14ac:dyDescent="0.25">
      <c r="A23" s="35">
        <v>5</v>
      </c>
      <c r="B23" s="35">
        <v>60</v>
      </c>
      <c r="C23" s="35" t="s">
        <v>149</v>
      </c>
      <c r="D23" s="35" t="s">
        <v>150</v>
      </c>
      <c r="E23" s="54">
        <v>22197</v>
      </c>
      <c r="F23" s="35" t="s">
        <v>28</v>
      </c>
      <c r="G23" s="35" t="s">
        <v>28</v>
      </c>
      <c r="H23" s="80">
        <v>2.8668981481481483E-2</v>
      </c>
      <c r="I23" s="35" t="s">
        <v>38</v>
      </c>
      <c r="J23" s="35" t="s">
        <v>120</v>
      </c>
      <c r="S23" s="43"/>
    </row>
    <row r="24" spans="1:19" x14ac:dyDescent="0.25">
      <c r="A24" s="35">
        <v>6</v>
      </c>
      <c r="B24" s="35">
        <v>297</v>
      </c>
      <c r="C24" s="35" t="s">
        <v>151</v>
      </c>
      <c r="D24" s="35" t="s">
        <v>45</v>
      </c>
      <c r="E24" s="54">
        <v>17229</v>
      </c>
      <c r="F24" s="35" t="s">
        <v>28</v>
      </c>
      <c r="G24" s="35" t="s">
        <v>28</v>
      </c>
      <c r="H24" s="80">
        <v>2.9629629629629631E-2</v>
      </c>
      <c r="I24" s="35" t="s">
        <v>38</v>
      </c>
      <c r="J24" s="35" t="s">
        <v>123</v>
      </c>
      <c r="L24" s="56"/>
      <c r="M24" s="56"/>
      <c r="O24" s="57"/>
      <c r="P24" s="58"/>
      <c r="Q24" s="43"/>
      <c r="R24" s="57"/>
      <c r="S24" s="43"/>
    </row>
    <row r="25" spans="1:19" x14ac:dyDescent="0.25">
      <c r="A25" s="35">
        <v>7</v>
      </c>
      <c r="B25" s="35">
        <v>178</v>
      </c>
      <c r="C25" s="35" t="s">
        <v>152</v>
      </c>
      <c r="D25" s="35" t="s">
        <v>45</v>
      </c>
      <c r="E25" s="54">
        <v>18381</v>
      </c>
      <c r="F25" s="35" t="s">
        <v>28</v>
      </c>
      <c r="G25" s="35" t="s">
        <v>153</v>
      </c>
      <c r="H25" s="80">
        <v>3.0636574074074073E-2</v>
      </c>
      <c r="I25" s="35" t="s">
        <v>38</v>
      </c>
      <c r="J25" s="35" t="s">
        <v>97</v>
      </c>
      <c r="K25" s="81"/>
    </row>
    <row r="26" spans="1:19" x14ac:dyDescent="0.25">
      <c r="A26" s="35">
        <v>8</v>
      </c>
      <c r="B26" s="35">
        <v>256</v>
      </c>
      <c r="C26" s="35" t="s">
        <v>154</v>
      </c>
      <c r="D26" s="35" t="s">
        <v>155</v>
      </c>
      <c r="E26" s="54">
        <v>22059</v>
      </c>
      <c r="F26" s="35" t="s">
        <v>28</v>
      </c>
      <c r="G26" s="35" t="s">
        <v>28</v>
      </c>
      <c r="H26" s="80">
        <v>3.1921296296296295E-2</v>
      </c>
      <c r="I26" s="35" t="s">
        <v>24</v>
      </c>
      <c r="J26" s="35" t="s">
        <v>120</v>
      </c>
    </row>
    <row r="27" spans="1:19" x14ac:dyDescent="0.25">
      <c r="A27" s="35">
        <v>9</v>
      </c>
      <c r="B27" s="35">
        <v>491</v>
      </c>
      <c r="C27" s="35" t="s">
        <v>156</v>
      </c>
      <c r="D27" s="35" t="s">
        <v>157</v>
      </c>
      <c r="E27" s="54">
        <v>19347</v>
      </c>
      <c r="F27" s="35" t="s">
        <v>28</v>
      </c>
      <c r="G27" s="35" t="s">
        <v>80</v>
      </c>
      <c r="H27" s="80">
        <v>3.2407407407407406E-2</v>
      </c>
      <c r="I27" s="35" t="s">
        <v>38</v>
      </c>
      <c r="J27" s="35" t="s">
        <v>97</v>
      </c>
    </row>
    <row r="28" spans="1:19" x14ac:dyDescent="0.25">
      <c r="A28" s="35">
        <v>10</v>
      </c>
      <c r="B28" s="35">
        <v>13</v>
      </c>
      <c r="C28" s="35" t="s">
        <v>158</v>
      </c>
      <c r="D28" s="35" t="s">
        <v>119</v>
      </c>
      <c r="E28" s="54">
        <v>24577</v>
      </c>
      <c r="F28" s="35" t="s">
        <v>28</v>
      </c>
      <c r="G28" s="35" t="s">
        <v>28</v>
      </c>
      <c r="H28" s="80">
        <v>3.2696759259259259E-2</v>
      </c>
      <c r="I28" s="35" t="s">
        <v>24</v>
      </c>
      <c r="J28" s="35" t="s">
        <v>120</v>
      </c>
    </row>
    <row r="29" spans="1:19" x14ac:dyDescent="0.25">
      <c r="A29" s="35">
        <v>11</v>
      </c>
      <c r="B29" s="35">
        <v>67</v>
      </c>
      <c r="C29" s="35" t="s">
        <v>159</v>
      </c>
      <c r="D29" s="35" t="s">
        <v>160</v>
      </c>
      <c r="E29" s="54">
        <v>18528</v>
      </c>
      <c r="F29" s="35" t="s">
        <v>28</v>
      </c>
      <c r="G29" s="35" t="s">
        <v>28</v>
      </c>
      <c r="H29" s="80">
        <v>3.8124999999999999E-2</v>
      </c>
      <c r="I29" s="35" t="s">
        <v>38</v>
      </c>
      <c r="J29" s="35" t="s">
        <v>97</v>
      </c>
    </row>
    <row r="30" spans="1:19" x14ac:dyDescent="0.25">
      <c r="A30" s="35">
        <v>12</v>
      </c>
      <c r="B30" s="35">
        <v>496</v>
      </c>
      <c r="C30" s="35" t="s">
        <v>161</v>
      </c>
      <c r="D30" s="35" t="s">
        <v>162</v>
      </c>
      <c r="E30" s="54">
        <v>13120</v>
      </c>
      <c r="F30" s="35" t="s">
        <v>28</v>
      </c>
      <c r="G30" s="35" t="s">
        <v>80</v>
      </c>
      <c r="H30" s="80">
        <v>4.3541666666666666E-2</v>
      </c>
      <c r="I30" s="35" t="s">
        <v>38</v>
      </c>
      <c r="J30" s="35" t="s">
        <v>123</v>
      </c>
    </row>
  </sheetData>
  <mergeCells count="1">
    <mergeCell ref="A10:B10"/>
  </mergeCells>
  <conditionalFormatting sqref="M24 O24:S24 K25 S21:S23">
    <cfRule type="cellIs" dxfId="27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DE77-8961-420E-8626-F2682BB97340}">
  <sheetPr codeName="Лист12">
    <pageSetUpPr fitToPage="1"/>
  </sheetPr>
  <dimension ref="A6:S41"/>
  <sheetViews>
    <sheetView topLeftCell="A16" zoomScaleNormal="100" workbookViewId="0">
      <selection activeCell="D44" sqref="D44"/>
    </sheetView>
  </sheetViews>
  <sheetFormatPr defaultColWidth="9.140625" defaultRowHeight="15" x14ac:dyDescent="0.25"/>
  <cols>
    <col min="1" max="1" width="22.42578125" style="35" bestFit="1" customWidth="1"/>
    <col min="2" max="2" width="11.85546875" style="35" bestFit="1" customWidth="1"/>
    <col min="3" max="3" width="14.140625" style="35" bestFit="1" customWidth="1"/>
    <col min="4" max="4" width="9.7109375" style="35" bestFit="1" customWidth="1"/>
    <col min="5" max="5" width="31.7109375" style="35" bestFit="1" customWidth="1"/>
    <col min="6" max="6" width="11.140625" style="35" bestFit="1" customWidth="1"/>
    <col min="7" max="7" width="10" style="35" bestFit="1" customWidth="1"/>
    <col min="8" max="8" width="49.5703125" style="35" bestFit="1" customWidth="1"/>
    <col min="9" max="9" width="9.140625" style="35" bestFit="1" customWidth="1"/>
    <col min="10" max="10" width="11.85546875" style="35" bestFit="1" customWidth="1"/>
    <col min="11" max="11" width="19.42578125" style="35" customWidth="1"/>
    <col min="12" max="12" width="10.140625" style="35" customWidth="1"/>
    <col min="13" max="13" width="16.5703125" style="35" customWidth="1"/>
    <col min="14" max="14" width="11.42578125" style="35" bestFit="1" customWidth="1"/>
    <col min="15" max="15" width="25.140625" style="35" customWidth="1"/>
    <col min="16" max="16" width="8.42578125" style="35" bestFit="1" customWidth="1"/>
    <col min="17" max="17" width="15" style="35" bestFit="1" customWidth="1"/>
    <col min="18" max="18" width="18.28515625" style="64" bestFit="1" customWidth="1"/>
    <col min="19" max="19" width="4.5703125" style="35" bestFit="1" customWidth="1"/>
    <col min="20" max="20" width="10.28515625" style="35" bestFit="1" customWidth="1"/>
    <col min="21" max="16384" width="9.140625" style="35"/>
  </cols>
  <sheetData>
    <row r="6" spans="1:19" ht="21" x14ac:dyDescent="0.35">
      <c r="A6" s="1" t="s">
        <v>0</v>
      </c>
      <c r="L6" s="59"/>
      <c r="M6" s="59"/>
      <c r="N6" s="59"/>
      <c r="O6" s="59"/>
      <c r="P6" s="60"/>
      <c r="Q6" s="59"/>
      <c r="R6" s="61"/>
      <c r="S6" s="59"/>
    </row>
    <row r="7" spans="1:19" x14ac:dyDescent="0.25">
      <c r="K7" s="60"/>
      <c r="L7" s="60"/>
      <c r="M7" s="60"/>
      <c r="N7" s="60"/>
      <c r="O7" s="60"/>
      <c r="P7" s="60"/>
      <c r="Q7" s="60"/>
      <c r="R7" s="61"/>
      <c r="S7" s="60"/>
    </row>
    <row r="8" spans="1:19" ht="28.5" x14ac:dyDescent="0.45">
      <c r="A8" s="6" t="str">
        <f>[1]Финиш!F1</f>
        <v xml:space="preserve">Открытый чемпионат Харькова по кроссу Зеленые горки
</v>
      </c>
      <c r="B8" s="62"/>
      <c r="C8" s="62"/>
      <c r="D8" s="62"/>
      <c r="E8" s="62"/>
      <c r="F8" s="62"/>
      <c r="G8" s="62"/>
      <c r="H8" s="63"/>
      <c r="S8" s="62"/>
    </row>
    <row r="9" spans="1:19" x14ac:dyDescent="0.25">
      <c r="A9" s="10" t="s">
        <v>1</v>
      </c>
      <c r="B9" s="60"/>
      <c r="C9" s="60"/>
      <c r="D9" s="60"/>
      <c r="E9" s="60"/>
      <c r="F9" s="60"/>
      <c r="G9" s="60"/>
      <c r="H9" s="61"/>
      <c r="S9" s="60"/>
    </row>
    <row r="10" spans="1:19" x14ac:dyDescent="0.25">
      <c r="A10" s="65">
        <f>[1]Финиш!B2</f>
        <v>43248</v>
      </c>
      <c r="B10" s="66"/>
      <c r="C10" s="67">
        <f>[1]Финиш!B3</f>
        <v>0.45833333333333331</v>
      </c>
      <c r="D10" s="68"/>
      <c r="E10" s="69" t="str">
        <f>[1]Финиш!B4</f>
        <v>г. Харьков</v>
      </c>
      <c r="F10" s="70"/>
      <c r="G10" s="71"/>
      <c r="H10" s="72"/>
      <c r="S10" s="71"/>
    </row>
    <row r="11" spans="1:19" x14ac:dyDescent="0.25">
      <c r="A11" s="10" t="s">
        <v>2</v>
      </c>
      <c r="B11" s="73"/>
      <c r="C11" s="10" t="s">
        <v>3</v>
      </c>
      <c r="D11" s="10"/>
      <c r="E11" s="10" t="s">
        <v>4</v>
      </c>
      <c r="F11" s="60"/>
      <c r="G11" s="10"/>
      <c r="H11" s="19"/>
      <c r="S11" s="10"/>
    </row>
    <row r="12" spans="1:19" x14ac:dyDescent="0.25">
      <c r="A12" s="67" t="str">
        <f>[1]Финиш!B5</f>
        <v>t=22</v>
      </c>
      <c r="B12" s="62"/>
      <c r="C12" s="62"/>
      <c r="D12" s="68"/>
      <c r="E12" s="60"/>
      <c r="F12" s="60"/>
      <c r="G12" s="60"/>
      <c r="H12" s="61"/>
      <c r="S12" s="60"/>
    </row>
    <row r="13" spans="1:19" x14ac:dyDescent="0.25">
      <c r="A13" s="10" t="s">
        <v>5</v>
      </c>
      <c r="B13" s="10"/>
      <c r="C13" s="10"/>
      <c r="D13" s="10"/>
      <c r="E13" s="60"/>
      <c r="F13" s="60"/>
      <c r="G13" s="60"/>
      <c r="H13" s="61"/>
      <c r="S13" s="60"/>
    </row>
    <row r="14" spans="1:19" x14ac:dyDescent="0.25">
      <c r="A14" s="74" t="s">
        <v>6</v>
      </c>
      <c r="B14" s="75"/>
      <c r="C14" s="76">
        <f>[1]Финиш!C6</f>
        <v>12</v>
      </c>
      <c r="D14" s="75"/>
      <c r="E14" s="44"/>
      <c r="F14" s="44"/>
      <c r="G14" s="44"/>
      <c r="H14" s="45"/>
      <c r="S14" s="44"/>
    </row>
    <row r="15" spans="1:19" x14ac:dyDescent="0.25">
      <c r="A15" s="60" t="s">
        <v>7</v>
      </c>
      <c r="B15" s="60"/>
      <c r="C15" s="60" t="s">
        <v>8</v>
      </c>
      <c r="D15" s="77">
        <f>COUNTIF(дист4_1[Результат часы:мин:сек (ЧЧ:ММ:СС) или км, м],"&gt;0")</f>
        <v>23</v>
      </c>
      <c r="E15" s="44"/>
      <c r="F15" s="44"/>
      <c r="G15" s="44"/>
      <c r="H15" s="45"/>
      <c r="S15" s="44"/>
    </row>
    <row r="16" spans="1:19" x14ac:dyDescent="0.25">
      <c r="A16" s="60"/>
      <c r="B16" s="60"/>
      <c r="C16" s="60" t="s">
        <v>9</v>
      </c>
      <c r="D16" s="77">
        <f>COUNTIF(дист4_1[Результат часы:мин:сек (ЧЧ:ММ:СС) или км, м],"&gt;=0")</f>
        <v>23</v>
      </c>
      <c r="E16" s="44"/>
      <c r="F16" s="44"/>
      <c r="G16" s="44"/>
      <c r="H16" s="45"/>
      <c r="R16" s="35"/>
      <c r="S16" s="44"/>
    </row>
    <row r="17" spans="1:19" x14ac:dyDescent="0.25">
      <c r="K17" s="60"/>
      <c r="L17" s="60"/>
      <c r="M17" s="60"/>
      <c r="N17" s="77"/>
      <c r="O17" s="44"/>
      <c r="P17" s="44"/>
      <c r="Q17" s="44"/>
      <c r="R17" s="45"/>
      <c r="S17" s="44"/>
    </row>
    <row r="18" spans="1:19" x14ac:dyDescent="0.25">
      <c r="A18" s="26" t="s">
        <v>10</v>
      </c>
      <c r="B18" s="26" t="s">
        <v>11</v>
      </c>
      <c r="C18" s="26" t="s">
        <v>12</v>
      </c>
      <c r="D18" s="26" t="s">
        <v>13</v>
      </c>
      <c r="E18" s="26" t="s">
        <v>14</v>
      </c>
      <c r="F18" s="26" t="s">
        <v>15</v>
      </c>
      <c r="G18" s="26" t="s">
        <v>16</v>
      </c>
      <c r="H18" s="26" t="s">
        <v>17</v>
      </c>
      <c r="I18" s="27" t="s">
        <v>18</v>
      </c>
      <c r="J18" s="27" t="s">
        <v>19</v>
      </c>
      <c r="K18" s="60"/>
      <c r="L18" s="60"/>
      <c r="M18" s="60"/>
      <c r="N18" s="77"/>
      <c r="O18" s="44"/>
      <c r="P18" s="44"/>
      <c r="Q18" s="44"/>
      <c r="R18" s="45"/>
      <c r="S18" s="44"/>
    </row>
    <row r="19" spans="1:19" x14ac:dyDescent="0.25">
      <c r="A19" s="35">
        <v>1</v>
      </c>
      <c r="B19" s="35">
        <v>66</v>
      </c>
      <c r="C19" s="34" t="s">
        <v>163</v>
      </c>
      <c r="D19" s="34" t="s">
        <v>83</v>
      </c>
      <c r="E19" s="54">
        <v>31295</v>
      </c>
      <c r="F19" s="34" t="s">
        <v>28</v>
      </c>
      <c r="G19" s="34" t="s">
        <v>28</v>
      </c>
      <c r="H19" s="55">
        <v>3.0127314814814815E-2</v>
      </c>
      <c r="I19" s="34" t="s">
        <v>38</v>
      </c>
      <c r="J19" s="35" t="s">
        <v>88</v>
      </c>
      <c r="K19" s="60"/>
      <c r="L19" s="60"/>
      <c r="M19" s="60"/>
      <c r="N19" s="77"/>
      <c r="O19" s="44"/>
      <c r="P19" s="44"/>
      <c r="Q19" s="44"/>
      <c r="R19" s="45"/>
      <c r="S19" s="44"/>
    </row>
    <row r="20" spans="1:19" x14ac:dyDescent="0.25">
      <c r="A20" s="35">
        <v>2</v>
      </c>
      <c r="B20" s="35">
        <v>50</v>
      </c>
      <c r="C20" s="34" t="s">
        <v>164</v>
      </c>
      <c r="D20" s="34" t="s">
        <v>69</v>
      </c>
      <c r="E20" s="54">
        <v>29985</v>
      </c>
      <c r="F20" s="34" t="s">
        <v>28</v>
      </c>
      <c r="G20" s="34" t="s">
        <v>28</v>
      </c>
      <c r="H20" s="55">
        <v>3.1678240740740743E-2</v>
      </c>
      <c r="I20" s="34" t="s">
        <v>38</v>
      </c>
      <c r="J20" s="35" t="s">
        <v>88</v>
      </c>
      <c r="K20" s="44"/>
      <c r="L20" s="44"/>
      <c r="M20" s="44"/>
      <c r="N20" s="44"/>
      <c r="O20" s="44"/>
      <c r="P20" s="44"/>
      <c r="Q20" s="44"/>
      <c r="R20" s="45"/>
      <c r="S20" s="44"/>
    </row>
    <row r="21" spans="1:19" x14ac:dyDescent="0.25">
      <c r="A21" s="35">
        <v>3</v>
      </c>
      <c r="B21" s="35">
        <v>481</v>
      </c>
      <c r="C21" s="34" t="s">
        <v>165</v>
      </c>
      <c r="D21" s="34" t="s">
        <v>166</v>
      </c>
      <c r="E21" s="54">
        <v>30819</v>
      </c>
      <c r="F21" s="34" t="s">
        <v>28</v>
      </c>
      <c r="G21" s="34" t="s">
        <v>28</v>
      </c>
      <c r="H21" s="55">
        <v>3.1828703703703706E-2</v>
      </c>
      <c r="I21" s="34" t="s">
        <v>38</v>
      </c>
      <c r="J21" s="35" t="s">
        <v>88</v>
      </c>
      <c r="S21" s="36"/>
    </row>
    <row r="22" spans="1:19" x14ac:dyDescent="0.25">
      <c r="A22" s="35">
        <v>4</v>
      </c>
      <c r="B22" s="35">
        <v>480</v>
      </c>
      <c r="C22" s="34" t="s">
        <v>81</v>
      </c>
      <c r="D22" s="34" t="s">
        <v>58</v>
      </c>
      <c r="E22" s="54">
        <v>31851</v>
      </c>
      <c r="F22" s="34" t="s">
        <v>28</v>
      </c>
      <c r="G22" s="34" t="s">
        <v>28</v>
      </c>
      <c r="H22" s="55">
        <v>3.1898148148148148E-2</v>
      </c>
      <c r="I22" s="34" t="s">
        <v>38</v>
      </c>
      <c r="J22" s="35" t="s">
        <v>88</v>
      </c>
      <c r="S22" s="43"/>
    </row>
    <row r="23" spans="1:19" x14ac:dyDescent="0.25">
      <c r="A23" s="35">
        <v>5</v>
      </c>
      <c r="B23" s="35">
        <v>25</v>
      </c>
      <c r="C23" s="34" t="s">
        <v>167</v>
      </c>
      <c r="D23" s="34" t="s">
        <v>168</v>
      </c>
      <c r="E23" s="54">
        <v>29489</v>
      </c>
      <c r="F23" s="34" t="s">
        <v>28</v>
      </c>
      <c r="G23" s="34" t="s">
        <v>28</v>
      </c>
      <c r="H23" s="55">
        <v>3.2407407407407406E-2</v>
      </c>
      <c r="I23" s="34" t="s">
        <v>38</v>
      </c>
      <c r="J23" s="35" t="s">
        <v>88</v>
      </c>
      <c r="S23" s="43"/>
    </row>
    <row r="24" spans="1:19" x14ac:dyDescent="0.25">
      <c r="A24" s="35">
        <v>6</v>
      </c>
      <c r="B24" s="35">
        <v>65</v>
      </c>
      <c r="C24" s="34" t="s">
        <v>169</v>
      </c>
      <c r="D24" s="34" t="s">
        <v>99</v>
      </c>
      <c r="E24" s="54">
        <v>36443</v>
      </c>
      <c r="F24" s="34" t="s">
        <v>28</v>
      </c>
      <c r="G24" s="34" t="s">
        <v>28</v>
      </c>
      <c r="H24" s="55">
        <v>3.3402777777777781E-2</v>
      </c>
      <c r="I24" s="34" t="s">
        <v>38</v>
      </c>
      <c r="J24" s="35" t="s">
        <v>170</v>
      </c>
      <c r="L24" s="56"/>
      <c r="M24" s="56"/>
      <c r="O24" s="57"/>
      <c r="P24" s="58"/>
      <c r="Q24" s="43"/>
      <c r="R24" s="57"/>
      <c r="S24" s="43"/>
    </row>
    <row r="25" spans="1:19" x14ac:dyDescent="0.25">
      <c r="A25" s="35">
        <v>7</v>
      </c>
      <c r="B25" s="35">
        <v>487</v>
      </c>
      <c r="C25" s="34" t="s">
        <v>171</v>
      </c>
      <c r="D25" s="34" t="s">
        <v>146</v>
      </c>
      <c r="E25" s="54">
        <v>31624</v>
      </c>
      <c r="F25" s="34" t="s">
        <v>28</v>
      </c>
      <c r="G25" s="34" t="s">
        <v>28</v>
      </c>
      <c r="H25" s="55">
        <v>3.4201388888888892E-2</v>
      </c>
      <c r="I25" s="34" t="s">
        <v>38</v>
      </c>
      <c r="J25" s="35" t="s">
        <v>88</v>
      </c>
      <c r="K25" s="81"/>
    </row>
    <row r="26" spans="1:19" x14ac:dyDescent="0.25">
      <c r="A26" s="35">
        <v>8</v>
      </c>
      <c r="B26" s="35">
        <v>485</v>
      </c>
      <c r="C26" s="34" t="s">
        <v>172</v>
      </c>
      <c r="D26" s="34" t="s">
        <v>65</v>
      </c>
      <c r="E26" s="54">
        <v>32302</v>
      </c>
      <c r="F26" s="34" t="s">
        <v>108</v>
      </c>
      <c r="G26" s="34"/>
      <c r="H26" s="55">
        <v>3.5057870370370371E-2</v>
      </c>
      <c r="I26" s="34" t="s">
        <v>38</v>
      </c>
      <c r="J26" s="35" t="s">
        <v>88</v>
      </c>
    </row>
    <row r="27" spans="1:19" x14ac:dyDescent="0.25">
      <c r="A27" s="35">
        <v>9</v>
      </c>
      <c r="B27" s="35">
        <v>62</v>
      </c>
      <c r="C27" s="34" t="s">
        <v>173</v>
      </c>
      <c r="D27" s="34" t="s">
        <v>174</v>
      </c>
      <c r="E27" s="54">
        <v>21068</v>
      </c>
      <c r="F27" s="34" t="s">
        <v>28</v>
      </c>
      <c r="G27" s="34" t="s">
        <v>28</v>
      </c>
      <c r="H27" s="55">
        <v>3.5590277777777776E-2</v>
      </c>
      <c r="I27" s="34" t="s">
        <v>38</v>
      </c>
      <c r="J27" s="35" t="s">
        <v>97</v>
      </c>
    </row>
    <row r="28" spans="1:19" x14ac:dyDescent="0.25">
      <c r="A28" s="35">
        <v>10</v>
      </c>
      <c r="B28" s="35">
        <v>91</v>
      </c>
      <c r="C28" s="34" t="s">
        <v>175</v>
      </c>
      <c r="D28" s="34" t="s">
        <v>69</v>
      </c>
      <c r="E28" s="54">
        <v>23180</v>
      </c>
      <c r="F28" s="34" t="s">
        <v>28</v>
      </c>
      <c r="G28" s="34" t="s">
        <v>80</v>
      </c>
      <c r="H28" s="55">
        <v>3.6145833333333335E-2</v>
      </c>
      <c r="I28" s="34" t="s">
        <v>38</v>
      </c>
      <c r="J28" s="35" t="s">
        <v>120</v>
      </c>
    </row>
    <row r="29" spans="1:19" x14ac:dyDescent="0.25">
      <c r="A29" s="35">
        <v>11</v>
      </c>
      <c r="B29" s="35">
        <v>1201</v>
      </c>
      <c r="C29" s="34" t="s">
        <v>176</v>
      </c>
      <c r="D29" s="34" t="s">
        <v>177</v>
      </c>
      <c r="E29" s="54">
        <v>27495</v>
      </c>
      <c r="F29" s="34" t="s">
        <v>28</v>
      </c>
      <c r="G29" s="34" t="s">
        <v>28</v>
      </c>
      <c r="H29" s="55">
        <v>3.6284722222222225E-2</v>
      </c>
      <c r="I29" s="34" t="s">
        <v>38</v>
      </c>
      <c r="J29" s="35" t="s">
        <v>148</v>
      </c>
    </row>
    <row r="30" spans="1:19" x14ac:dyDescent="0.25">
      <c r="A30" s="35">
        <v>12</v>
      </c>
      <c r="B30" s="35">
        <v>11</v>
      </c>
      <c r="C30" s="34" t="s">
        <v>178</v>
      </c>
      <c r="D30" s="34" t="s">
        <v>127</v>
      </c>
      <c r="E30" s="54">
        <v>28796</v>
      </c>
      <c r="F30" s="34" t="s">
        <v>28</v>
      </c>
      <c r="G30" s="34" t="s">
        <v>28</v>
      </c>
      <c r="H30" s="55">
        <v>3.6782407407407409E-2</v>
      </c>
      <c r="I30" s="34" t="s">
        <v>24</v>
      </c>
      <c r="J30" s="35" t="s">
        <v>88</v>
      </c>
    </row>
    <row r="31" spans="1:19" x14ac:dyDescent="0.25">
      <c r="A31" s="35">
        <v>13</v>
      </c>
      <c r="B31" s="35">
        <v>592</v>
      </c>
      <c r="C31" s="34" t="s">
        <v>179</v>
      </c>
      <c r="D31" s="34" t="s">
        <v>69</v>
      </c>
      <c r="E31" s="54">
        <v>23012</v>
      </c>
      <c r="F31" s="34" t="s">
        <v>28</v>
      </c>
      <c r="G31" s="34" t="s">
        <v>80</v>
      </c>
      <c r="H31" s="55">
        <v>3.6828703703703704E-2</v>
      </c>
      <c r="I31" s="34" t="s">
        <v>38</v>
      </c>
      <c r="J31" s="35" t="s">
        <v>120</v>
      </c>
    </row>
    <row r="32" spans="1:19" x14ac:dyDescent="0.25">
      <c r="A32" s="35">
        <v>14</v>
      </c>
      <c r="B32" s="35">
        <v>445</v>
      </c>
      <c r="C32" s="34" t="s">
        <v>180</v>
      </c>
      <c r="D32" s="34" t="s">
        <v>181</v>
      </c>
      <c r="E32" s="54">
        <v>26079</v>
      </c>
      <c r="F32" s="34" t="s">
        <v>70</v>
      </c>
      <c r="G32" s="34" t="s">
        <v>70</v>
      </c>
      <c r="H32" s="55">
        <v>3.7037037037037035E-2</v>
      </c>
      <c r="I32" s="34" t="s">
        <v>38</v>
      </c>
      <c r="J32" s="35" t="s">
        <v>148</v>
      </c>
    </row>
    <row r="33" spans="1:10" x14ac:dyDescent="0.25">
      <c r="A33" s="35">
        <v>15</v>
      </c>
      <c r="B33" s="35">
        <v>291</v>
      </c>
      <c r="C33" s="34" t="s">
        <v>182</v>
      </c>
      <c r="D33" s="34" t="s">
        <v>92</v>
      </c>
      <c r="E33" s="54">
        <v>19378</v>
      </c>
      <c r="F33" s="34" t="s">
        <v>28</v>
      </c>
      <c r="G33" s="34" t="s">
        <v>28</v>
      </c>
      <c r="H33" s="55">
        <v>3.7384259259259256E-2</v>
      </c>
      <c r="I33" s="34" t="s">
        <v>38</v>
      </c>
      <c r="J33" s="35" t="s">
        <v>97</v>
      </c>
    </row>
    <row r="34" spans="1:10" x14ac:dyDescent="0.25">
      <c r="A34" s="35">
        <v>16</v>
      </c>
      <c r="B34" s="35">
        <v>484</v>
      </c>
      <c r="C34" s="34" t="s">
        <v>183</v>
      </c>
      <c r="D34" s="34" t="s">
        <v>63</v>
      </c>
      <c r="E34" s="54">
        <v>28294</v>
      </c>
      <c r="F34" s="34" t="s">
        <v>108</v>
      </c>
      <c r="G34" s="34"/>
      <c r="H34" s="55">
        <v>3.9837962962962964E-2</v>
      </c>
      <c r="I34" s="34" t="s">
        <v>38</v>
      </c>
      <c r="J34" s="35" t="s">
        <v>148</v>
      </c>
    </row>
    <row r="35" spans="1:10" x14ac:dyDescent="0.25">
      <c r="A35" s="35">
        <v>17</v>
      </c>
      <c r="B35" s="35">
        <v>179</v>
      </c>
      <c r="C35" s="34" t="s">
        <v>184</v>
      </c>
      <c r="D35" s="34" t="s">
        <v>181</v>
      </c>
      <c r="E35" s="54">
        <v>23607</v>
      </c>
      <c r="F35" s="34" t="s">
        <v>28</v>
      </c>
      <c r="G35" s="34" t="s">
        <v>28</v>
      </c>
      <c r="H35" s="55">
        <v>4.0138888888888891E-2</v>
      </c>
      <c r="I35" s="34" t="s">
        <v>38</v>
      </c>
      <c r="J35" s="35" t="s">
        <v>120</v>
      </c>
    </row>
    <row r="36" spans="1:10" x14ac:dyDescent="0.25">
      <c r="A36" s="35">
        <v>18</v>
      </c>
      <c r="B36" s="35">
        <v>482</v>
      </c>
      <c r="C36" s="34" t="s">
        <v>185</v>
      </c>
      <c r="D36" s="34" t="s">
        <v>122</v>
      </c>
      <c r="E36" s="54">
        <v>29741</v>
      </c>
      <c r="F36" s="34" t="s">
        <v>28</v>
      </c>
      <c r="G36" s="34" t="s">
        <v>186</v>
      </c>
      <c r="H36" s="55">
        <v>4.2881944444444445E-2</v>
      </c>
      <c r="I36" s="34" t="s">
        <v>38</v>
      </c>
      <c r="J36" s="35" t="s">
        <v>88</v>
      </c>
    </row>
    <row r="37" spans="1:10" x14ac:dyDescent="0.25">
      <c r="A37" s="35">
        <v>19</v>
      </c>
      <c r="B37" s="35">
        <v>70</v>
      </c>
      <c r="C37" s="34" t="s">
        <v>169</v>
      </c>
      <c r="D37" s="34" t="s">
        <v>187</v>
      </c>
      <c r="E37" s="54">
        <v>23943</v>
      </c>
      <c r="F37" s="34" t="s">
        <v>28</v>
      </c>
      <c r="G37" s="34" t="s">
        <v>28</v>
      </c>
      <c r="H37" s="55">
        <v>4.3240740740740739E-2</v>
      </c>
      <c r="I37" s="34" t="s">
        <v>24</v>
      </c>
      <c r="J37" s="35" t="s">
        <v>120</v>
      </c>
    </row>
    <row r="38" spans="1:10" x14ac:dyDescent="0.25">
      <c r="A38" s="35">
        <v>20</v>
      </c>
      <c r="B38" s="35">
        <v>7</v>
      </c>
      <c r="C38" s="34" t="s">
        <v>188</v>
      </c>
      <c r="D38" s="34" t="s">
        <v>83</v>
      </c>
      <c r="E38" s="54">
        <v>16091</v>
      </c>
      <c r="F38" s="34" t="s">
        <v>28</v>
      </c>
      <c r="G38" s="34" t="s">
        <v>28</v>
      </c>
      <c r="H38" s="55">
        <v>4.3749999999999997E-2</v>
      </c>
      <c r="I38" s="34" t="s">
        <v>38</v>
      </c>
      <c r="J38" s="35" t="s">
        <v>123</v>
      </c>
    </row>
    <row r="39" spans="1:10" x14ac:dyDescent="0.25">
      <c r="A39" s="35">
        <v>21</v>
      </c>
      <c r="B39" s="35">
        <v>43</v>
      </c>
      <c r="C39" s="34" t="s">
        <v>189</v>
      </c>
      <c r="D39" s="34" t="s">
        <v>181</v>
      </c>
      <c r="E39" s="54">
        <v>19564</v>
      </c>
      <c r="F39" s="34" t="s">
        <v>28</v>
      </c>
      <c r="G39" s="34" t="s">
        <v>28</v>
      </c>
      <c r="H39" s="55">
        <v>4.7384259259259258E-2</v>
      </c>
      <c r="I39" s="34" t="s">
        <v>38</v>
      </c>
      <c r="J39" s="35" t="s">
        <v>97</v>
      </c>
    </row>
    <row r="40" spans="1:10" x14ac:dyDescent="0.25">
      <c r="A40" s="35">
        <v>22</v>
      </c>
      <c r="B40" s="35">
        <v>47</v>
      </c>
      <c r="C40" s="34" t="s">
        <v>190</v>
      </c>
      <c r="D40" s="34" t="s">
        <v>146</v>
      </c>
      <c r="E40" s="54">
        <v>24302</v>
      </c>
      <c r="F40" s="34" t="s">
        <v>28</v>
      </c>
      <c r="G40" s="34" t="s">
        <v>28</v>
      </c>
      <c r="H40" s="55">
        <v>4.7395833333333331E-2</v>
      </c>
      <c r="I40" s="34" t="s">
        <v>38</v>
      </c>
      <c r="J40" s="35" t="s">
        <v>120</v>
      </c>
    </row>
    <row r="41" spans="1:10" x14ac:dyDescent="0.25">
      <c r="A41" s="35">
        <v>23</v>
      </c>
      <c r="B41" s="35">
        <v>76</v>
      </c>
      <c r="C41" s="34" t="s">
        <v>191</v>
      </c>
      <c r="D41" s="34" t="s">
        <v>58</v>
      </c>
      <c r="E41" s="54">
        <v>15172</v>
      </c>
      <c r="F41" s="34" t="s">
        <v>28</v>
      </c>
      <c r="G41" s="34" t="s">
        <v>28</v>
      </c>
      <c r="H41" s="55">
        <v>4.9305555555555554E-2</v>
      </c>
      <c r="I41" s="34" t="s">
        <v>38</v>
      </c>
      <c r="J41" s="35" t="s">
        <v>123</v>
      </c>
    </row>
  </sheetData>
  <mergeCells count="1">
    <mergeCell ref="A10:B10"/>
  </mergeCells>
  <conditionalFormatting sqref="M24 O24:S24 K25 S21:S23">
    <cfRule type="cellIs" dxfId="13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69A516-B92F-4579-BF14-92A50F2D0A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4</vt:lpstr>
      <vt:lpstr>8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2018-05-31T12:50:39Z</dcterms:created>
  <dcterms:modified xsi:type="dcterms:W3CDTF">2018-05-31T12:51:38Z</dcterms:modified>
</cp:coreProperties>
</file>