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19440" windowHeight="10365"/>
  </bookViews>
  <sheets>
    <sheet name="11111" sheetId="2" r:id="rId1"/>
  </sheets>
  <definedNames>
    <definedName name="_xlnm._FilterDatabase" localSheetId="0" hidden="1">'11111'!$A$7:$P$13</definedName>
  </definedNames>
  <calcPr calcId="125725"/>
</workbook>
</file>

<file path=xl/calcChain.xml><?xml version="1.0" encoding="utf-8"?>
<calcChain xmlns="http://schemas.openxmlformats.org/spreadsheetml/2006/main">
  <c r="M13" i="2"/>
  <c r="P13"/>
  <c r="I13"/>
  <c r="P12"/>
  <c r="M12"/>
  <c r="I12"/>
  <c r="P9"/>
  <c r="M9"/>
  <c r="I9"/>
  <c r="P10"/>
  <c r="M10"/>
  <c r="I10"/>
  <c r="P8"/>
  <c r="M8"/>
  <c r="I8"/>
  <c r="P11"/>
  <c r="M11"/>
  <c r="I11"/>
</calcChain>
</file>

<file path=xl/sharedStrings.xml><?xml version="1.0" encoding="utf-8"?>
<sst xmlns="http://schemas.openxmlformats.org/spreadsheetml/2006/main" count="53" uniqueCount="39">
  <si>
    <t>М/Ж</t>
  </si>
  <si>
    <t>ФИО</t>
  </si>
  <si>
    <t>Организация</t>
  </si>
  <si>
    <t>Город</t>
  </si>
  <si>
    <t>Дата рождения</t>
  </si>
  <si>
    <t>Время</t>
  </si>
  <si>
    <t>Место</t>
  </si>
  <si>
    <t>М</t>
  </si>
  <si>
    <t>-</t>
  </si>
  <si>
    <t>Нижневартовск</t>
  </si>
  <si>
    <t>Ж</t>
  </si>
  <si>
    <t>Возраст</t>
  </si>
  <si>
    <t>№ забега</t>
  </si>
  <si>
    <t>Старт. №</t>
  </si>
  <si>
    <t>Чистое время</t>
  </si>
  <si>
    <t>Гандикап</t>
  </si>
  <si>
    <t>г. Нижневартовск</t>
  </si>
  <si>
    <t>Сергей</t>
  </si>
  <si>
    <t>Марина</t>
  </si>
  <si>
    <t>Ярков Юрий</t>
  </si>
  <si>
    <t>Дистанция: 11111 м.</t>
  </si>
  <si>
    <t>Литвинова</t>
  </si>
  <si>
    <t>Кристина</t>
  </si>
  <si>
    <t>Шевелева</t>
  </si>
  <si>
    <t>Зиля</t>
  </si>
  <si>
    <t>Татьяна</t>
  </si>
  <si>
    <t>Скрипачева</t>
  </si>
  <si>
    <t>Гостенко</t>
  </si>
  <si>
    <t>Екатерина</t>
  </si>
  <si>
    <t>Боровых</t>
  </si>
  <si>
    <t>Боровых Сергей</t>
  </si>
  <si>
    <t>Марафонец</t>
  </si>
  <si>
    <t>Итоговый протокол пробега-гандикапа</t>
  </si>
  <si>
    <t>Дата старта: 25.11.2018 г.</t>
  </si>
  <si>
    <t>Время старта: 12:00 (местное)</t>
  </si>
  <si>
    <t>Рознин Сергей</t>
  </si>
  <si>
    <t>Галина Фаниса</t>
  </si>
  <si>
    <t>Пазигутов Вадим</t>
  </si>
  <si>
    <t>Ивашикин Михаил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</si>
</sst>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/>
    <xf numFmtId="21" fontId="0" fillId="0" borderId="1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21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4" fontId="0" fillId="0" borderId="2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21" fontId="0" fillId="2" borderId="1" xfId="0" applyNumberFormat="1" applyFont="1" applyFill="1" applyBorder="1" applyAlignment="1"/>
    <xf numFmtId="0" fontId="6" fillId="2" borderId="0" xfId="0" applyFont="1" applyFill="1"/>
    <xf numFmtId="0" fontId="0" fillId="2" borderId="0" xfId="0" applyFont="1" applyFill="1" applyBorder="1" applyAlignment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21" fontId="2" fillId="2" borderId="1" xfId="0" applyNumberFormat="1" applyFont="1" applyFill="1" applyBorder="1"/>
    <xf numFmtId="1" fontId="0" fillId="2" borderId="1" xfId="0" applyNumberFormat="1" applyFont="1" applyFill="1" applyBorder="1" applyAlignment="1"/>
    <xf numFmtId="0" fontId="3" fillId="2" borderId="3" xfId="0" applyFont="1" applyFill="1" applyBorder="1" applyAlignment="1">
      <alignment horizontal="center"/>
    </xf>
    <xf numFmtId="0" fontId="6" fillId="3" borderId="0" xfId="0" applyFont="1" applyFill="1"/>
    <xf numFmtId="0" fontId="0" fillId="3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1" xfId="0" applyFont="1" applyBorder="1" applyAlignment="1"/>
    <xf numFmtId="21" fontId="0" fillId="0" borderId="1" xfId="0" applyNumberFormat="1" applyFont="1" applyBorder="1" applyAlignment="1"/>
    <xf numFmtId="0" fontId="4" fillId="0" borderId="1" xfId="0" applyFont="1" applyFill="1" applyBorder="1" applyAlignment="1"/>
    <xf numFmtId="0" fontId="0" fillId="0" borderId="1" xfId="0" applyBorder="1" applyAlignment="1"/>
    <xf numFmtId="14" fontId="2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0" fillId="0" borderId="5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21" fontId="0" fillId="0" borderId="0" xfId="0" applyNumberFormat="1" applyFont="1" applyAlignment="1"/>
    <xf numFmtId="21" fontId="5" fillId="0" borderId="0" xfId="0" applyNumberFormat="1" applyFont="1" applyAlignment="1"/>
    <xf numFmtId="0" fontId="4" fillId="2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right"/>
    </xf>
    <xf numFmtId="21" fontId="2" fillId="4" borderId="1" xfId="0" applyNumberFormat="1" applyFont="1" applyFill="1" applyBorder="1"/>
    <xf numFmtId="14" fontId="0" fillId="4" borderId="2" xfId="0" applyNumberFormat="1" applyFont="1" applyFill="1" applyBorder="1" applyAlignment="1"/>
    <xf numFmtId="1" fontId="0" fillId="4" borderId="1" xfId="0" applyNumberFormat="1" applyFont="1" applyFill="1" applyBorder="1" applyAlignment="1"/>
    <xf numFmtId="0" fontId="3" fillId="4" borderId="3" xfId="0" applyFont="1" applyFill="1" applyBorder="1" applyAlignment="1">
      <alignment horizontal="center"/>
    </xf>
    <xf numFmtId="21" fontId="0" fillId="4" borderId="1" xfId="0" applyNumberFormat="1" applyFont="1" applyFill="1" applyBorder="1" applyAlignment="1"/>
    <xf numFmtId="0" fontId="4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C10" sqref="C10"/>
    </sheetView>
  </sheetViews>
  <sheetFormatPr defaultColWidth="14.42578125" defaultRowHeight="15" customHeight="1"/>
  <cols>
    <col min="1" max="2" width="7.5703125" customWidth="1"/>
    <col min="3" max="3" width="23.5703125" customWidth="1"/>
    <col min="4" max="4" width="14.42578125" customWidth="1"/>
    <col min="5" max="5" width="17.5703125" customWidth="1"/>
    <col min="6" max="6" width="11.28515625" bestFit="1" customWidth="1"/>
    <col min="7" max="7" width="12.140625" customWidth="1"/>
    <col min="8" max="8" width="10.140625" hidden="1" customWidth="1"/>
    <col min="9" max="9" width="11" customWidth="1"/>
    <col min="10" max="10" width="10.5703125" bestFit="1" customWidth="1"/>
    <col min="11" max="11" width="10.5703125" customWidth="1"/>
    <col min="12" max="12" width="7.28515625" bestFit="1" customWidth="1"/>
    <col min="13" max="13" width="10.85546875" customWidth="1"/>
    <col min="14" max="16" width="0" hidden="1" customWidth="1"/>
  </cols>
  <sheetData>
    <row r="1" spans="1:18" ht="1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"/>
      <c r="O1" s="6"/>
      <c r="P1" s="6"/>
    </row>
    <row r="2" spans="1:18" ht="15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39"/>
      <c r="L2" s="39"/>
      <c r="M2" s="39"/>
      <c r="N2" s="6"/>
      <c r="O2" s="6"/>
      <c r="P2" s="6"/>
    </row>
    <row r="3" spans="1:18" ht="15" customHeight="1">
      <c r="A3" s="16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6"/>
      <c r="O3" s="6"/>
      <c r="P3" s="6"/>
    </row>
    <row r="4" spans="1:18" ht="15" customHeight="1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6"/>
      <c r="O4" s="6"/>
      <c r="P4" s="6"/>
    </row>
    <row r="5" spans="1:18" ht="15" customHeight="1">
      <c r="A5" s="16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  <c r="N5" s="6"/>
      <c r="O5" s="6"/>
      <c r="P5" s="6"/>
    </row>
    <row r="6" spans="1:18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6"/>
      <c r="O6" s="6"/>
      <c r="P6" s="6"/>
    </row>
    <row r="7" spans="1:18" ht="28.5" customHeight="1">
      <c r="A7" s="9" t="s">
        <v>0</v>
      </c>
      <c r="B7" s="10" t="s">
        <v>13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7"/>
      <c r="I7" s="12" t="s">
        <v>11</v>
      </c>
      <c r="J7" s="12" t="s">
        <v>12</v>
      </c>
      <c r="K7" s="14" t="s">
        <v>15</v>
      </c>
      <c r="L7" s="10" t="s">
        <v>6</v>
      </c>
      <c r="M7" s="10" t="s">
        <v>14</v>
      </c>
      <c r="N7" s="7"/>
      <c r="O7" s="7"/>
      <c r="P7" s="7"/>
    </row>
    <row r="8" spans="1:18" ht="15" customHeight="1">
      <c r="A8" s="45" t="s">
        <v>10</v>
      </c>
      <c r="B8" s="46">
        <v>1</v>
      </c>
      <c r="C8" s="47" t="s">
        <v>36</v>
      </c>
      <c r="D8" s="47" t="s">
        <v>8</v>
      </c>
      <c r="E8" s="47" t="s">
        <v>9</v>
      </c>
      <c r="F8" s="48">
        <v>24180</v>
      </c>
      <c r="G8" s="49">
        <v>5.0821759259259254E-2</v>
      </c>
      <c r="H8" s="50">
        <v>43429</v>
      </c>
      <c r="I8" s="51">
        <f>INT((H8-F8)/365.25)</f>
        <v>52</v>
      </c>
      <c r="J8" s="52">
        <v>5</v>
      </c>
      <c r="K8" s="53">
        <v>2.7083333333333334E-3</v>
      </c>
      <c r="L8" s="54">
        <v>1</v>
      </c>
      <c r="M8" s="53">
        <f>G8-(K8-TIME(HOUR("00:00:00"),MINUTE(0),SECOND(0)))</f>
        <v>4.8113425925925921E-2</v>
      </c>
      <c r="N8" s="19" t="s">
        <v>23</v>
      </c>
      <c r="O8" s="19" t="s">
        <v>24</v>
      </c>
      <c r="P8" s="6" t="str">
        <f>CONCATENATE(N8," ",O8)</f>
        <v>Шевелева Зиля</v>
      </c>
      <c r="Q8" s="42"/>
      <c r="R8" s="42"/>
    </row>
    <row r="9" spans="1:18" ht="15" customHeight="1">
      <c r="A9" s="1" t="s">
        <v>7</v>
      </c>
      <c r="B9" s="15">
        <v>2</v>
      </c>
      <c r="C9" s="2" t="s">
        <v>19</v>
      </c>
      <c r="D9" s="2" t="s">
        <v>31</v>
      </c>
      <c r="E9" s="2" t="s">
        <v>9</v>
      </c>
      <c r="F9" s="3">
        <v>22723</v>
      </c>
      <c r="G9" s="8">
        <v>3.7337962962962962E-2</v>
      </c>
      <c r="H9" s="11">
        <v>43429</v>
      </c>
      <c r="I9" s="4">
        <f>INT((H9-F9)/365.25)</f>
        <v>56</v>
      </c>
      <c r="J9" s="13">
        <v>8</v>
      </c>
      <c r="K9" s="5">
        <v>4.5717592592592589E-3</v>
      </c>
      <c r="L9" s="34">
        <v>1</v>
      </c>
      <c r="M9" s="5">
        <f>G9-(K9-TIME(HOUR("00:00:00"),MINUTE(0),SECOND(0)))</f>
        <v>3.27662037037037E-2</v>
      </c>
      <c r="N9" s="19" t="s">
        <v>27</v>
      </c>
      <c r="O9" s="19" t="s">
        <v>25</v>
      </c>
      <c r="P9" s="6" t="str">
        <f>CONCATENATE(N9," ",O9)</f>
        <v>Гостенко Татьяна</v>
      </c>
      <c r="Q9" s="42"/>
      <c r="R9" s="42"/>
    </row>
    <row r="10" spans="1:18" ht="15" customHeight="1">
      <c r="A10" s="30" t="s">
        <v>7</v>
      </c>
      <c r="B10" s="41">
        <v>6</v>
      </c>
      <c r="C10" s="23" t="s">
        <v>38</v>
      </c>
      <c r="D10" s="23" t="s">
        <v>31</v>
      </c>
      <c r="E10" s="23" t="s">
        <v>9</v>
      </c>
      <c r="F10" s="24">
        <v>28886</v>
      </c>
      <c r="G10" s="25">
        <v>3.8402777777777772E-2</v>
      </c>
      <c r="H10" s="11">
        <v>43429</v>
      </c>
      <c r="I10" s="26">
        <f>INT((H10-F10)/365.25)</f>
        <v>39</v>
      </c>
      <c r="J10" s="27">
        <v>14</v>
      </c>
      <c r="K10" s="20">
        <v>7.6620370370370366E-3</v>
      </c>
      <c r="L10" s="44">
        <v>2</v>
      </c>
      <c r="M10" s="20">
        <f>G10-(K10-TIME(HOUR("00:00:00"),MINUTE(0),SECOND(0)))</f>
        <v>3.0740740740740735E-2</v>
      </c>
      <c r="N10" s="21" t="s">
        <v>26</v>
      </c>
      <c r="O10" s="21" t="s">
        <v>18</v>
      </c>
      <c r="P10" s="22" t="str">
        <f>CONCATENATE(N10," ",O10)</f>
        <v>Скрипачева Марина</v>
      </c>
      <c r="Q10" s="42"/>
      <c r="R10" s="42"/>
    </row>
    <row r="11" spans="1:18" ht="15" customHeight="1">
      <c r="A11" s="1" t="s">
        <v>7</v>
      </c>
      <c r="B11" s="15">
        <v>3</v>
      </c>
      <c r="C11" s="2" t="s">
        <v>35</v>
      </c>
      <c r="D11" s="2" t="s">
        <v>31</v>
      </c>
      <c r="E11" s="2" t="s">
        <v>9</v>
      </c>
      <c r="F11" s="3">
        <v>26921</v>
      </c>
      <c r="G11" s="8">
        <v>4.0925925925925928E-2</v>
      </c>
      <c r="H11" s="11">
        <v>43429</v>
      </c>
      <c r="I11" s="4">
        <f>INT((H11-F11)/365.25)</f>
        <v>45</v>
      </c>
      <c r="J11" s="13">
        <v>12</v>
      </c>
      <c r="K11" s="5">
        <v>6.3078703703703708E-3</v>
      </c>
      <c r="L11" s="34">
        <v>3</v>
      </c>
      <c r="M11" s="5">
        <f>G11-(K11-TIME(HOUR("00:00:00"),MINUTE(0),SECOND(0)))</f>
        <v>3.4618055555555555E-2</v>
      </c>
      <c r="N11" s="19" t="s">
        <v>21</v>
      </c>
      <c r="O11" s="19" t="s">
        <v>22</v>
      </c>
      <c r="P11" s="6" t="str">
        <f>CONCATENATE(N11," ",O11)</f>
        <v>Литвинова Кристина</v>
      </c>
      <c r="Q11" s="42"/>
      <c r="R11" s="42"/>
    </row>
    <row r="12" spans="1:18" ht="15" customHeight="1">
      <c r="A12" s="1" t="s">
        <v>7</v>
      </c>
      <c r="B12" s="15">
        <v>7</v>
      </c>
      <c r="C12" s="2" t="s">
        <v>37</v>
      </c>
      <c r="D12" s="2" t="s">
        <v>31</v>
      </c>
      <c r="E12" s="2" t="s">
        <v>9</v>
      </c>
      <c r="F12" s="3">
        <v>30789</v>
      </c>
      <c r="G12" s="8">
        <v>4.3802083333333332E-2</v>
      </c>
      <c r="H12" s="11">
        <v>43429</v>
      </c>
      <c r="I12" s="4">
        <f>INT((H12-F12)/365.25)</f>
        <v>34</v>
      </c>
      <c r="J12" s="13">
        <v>16</v>
      </c>
      <c r="K12" s="5">
        <v>7.9456018518518513E-3</v>
      </c>
      <c r="L12" s="7"/>
      <c r="M12" s="5">
        <f>G12-(K12-TIME(HOUR("00:00:00"),MINUTE(0),SECOND(0)))</f>
        <v>3.5856481481481482E-2</v>
      </c>
      <c r="N12" s="19" t="s">
        <v>27</v>
      </c>
      <c r="O12" s="19" t="s">
        <v>28</v>
      </c>
      <c r="P12" s="6" t="str">
        <f>CONCATENATE(N12," ",O12)</f>
        <v>Гостенко Екатерина</v>
      </c>
      <c r="Q12" s="42"/>
      <c r="R12" s="42"/>
    </row>
    <row r="13" spans="1:18" ht="15" customHeight="1">
      <c r="A13" s="1" t="s">
        <v>7</v>
      </c>
      <c r="B13" s="15">
        <v>4</v>
      </c>
      <c r="C13" s="31" t="s">
        <v>30</v>
      </c>
      <c r="D13" s="2" t="s">
        <v>31</v>
      </c>
      <c r="E13" s="31" t="s">
        <v>9</v>
      </c>
      <c r="F13" s="36">
        <v>19955</v>
      </c>
      <c r="G13" s="25">
        <v>4.5248842592592591E-2</v>
      </c>
      <c r="H13" s="40">
        <v>43429</v>
      </c>
      <c r="I13" s="32">
        <f>INT((H13-F13)/365.25)</f>
        <v>64</v>
      </c>
      <c r="J13" s="37">
        <v>6</v>
      </c>
      <c r="K13" s="33">
        <v>3.3622685185185183E-3</v>
      </c>
      <c r="L13" s="35"/>
      <c r="M13" s="5">
        <f>G13-(K13-TIME(HOUR("00:00:00"),MINUTE(0),SECOND(0)))</f>
        <v>4.1886574074074069E-2</v>
      </c>
      <c r="N13" s="28" t="s">
        <v>29</v>
      </c>
      <c r="O13" s="28" t="s">
        <v>17</v>
      </c>
      <c r="P13" s="29" t="str">
        <f>CONCATENATE(N13," ",O13)</f>
        <v>Боровых Сергей</v>
      </c>
      <c r="Q13" s="42"/>
      <c r="R13" s="42"/>
    </row>
    <row r="16" spans="1:18" ht="15" customHeight="1">
      <c r="G16" s="43"/>
      <c r="J16" s="42"/>
      <c r="K16" s="42"/>
      <c r="M16" s="5"/>
    </row>
    <row r="17" spans="7:10" ht="15" customHeight="1">
      <c r="G17" s="43"/>
      <c r="J17" s="42"/>
    </row>
    <row r="18" spans="7:10" ht="15" customHeight="1">
      <c r="G18" s="43"/>
      <c r="J18" s="42"/>
    </row>
  </sheetData>
  <autoFilter ref="A7:P13">
    <sortState ref="A8:P13">
      <sortCondition ref="A7:A13"/>
    </sortState>
  </autoFilter>
  <sortState ref="A8:Q39">
    <sortCondition ref="G8"/>
  </sortState>
  <mergeCells count="2">
    <mergeCell ref="A1:M1"/>
    <mergeCell ref="K2:M2"/>
  </mergeCells>
  <pageMargins left="0.41" right="7.0000000000000007E-2" top="0.12" bottom="7158278.8200000003" header="0.06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Рознин Сергей Васильевич</dc:creator>
  <cp:lastModifiedBy>serg</cp:lastModifiedBy>
  <cp:lastPrinted>2018-05-19T14:16:38Z</cp:lastPrinted>
  <dcterms:created xsi:type="dcterms:W3CDTF">2017-05-19T03:09:43Z</dcterms:created>
  <dcterms:modified xsi:type="dcterms:W3CDTF">2018-11-25T10:49:52Z</dcterms:modified>
</cp:coreProperties>
</file>