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. ПРОТОКОЛЫ\01. ЛЕГКАЯ 2019\ПРОБЕГИ\probeg.org\"/>
    </mc:Choice>
  </mc:AlternateContent>
  <bookViews>
    <workbookView xWindow="0" yWindow="0" windowWidth="28800" windowHeight="11730"/>
  </bookViews>
  <sheets>
    <sheet name="1" sheetId="1" r:id="rId1"/>
    <sheet name="2" sheetId="2" r:id="rId2"/>
    <sheet name="10" sheetId="3" r:id="rId3"/>
    <sheet name="20" sheetId="4" r:id="rId4"/>
  </sheets>
  <externalReferences>
    <externalReference r:id="rId5"/>
  </externalReferences>
  <definedNames>
    <definedName name="ExternalData_1" localSheetId="0" hidden="1">'1'!$A$18:$J$20</definedName>
    <definedName name="ExternalData_1" localSheetId="2" hidden="1">'10'!$A$18:$J$43</definedName>
    <definedName name="ExternalData_1" localSheetId="1" hidden="1">'2'!$A$18:$J$26</definedName>
    <definedName name="ExternalData_1" localSheetId="3" hidden="1">'20'!$A$18:$J$22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D15" i="4"/>
  <c r="C14" i="4"/>
  <c r="A12" i="4"/>
  <c r="E10" i="4"/>
  <c r="C10" i="4"/>
  <c r="A10" i="4"/>
  <c r="A8" i="4"/>
  <c r="D16" i="3"/>
  <c r="D15" i="3"/>
  <c r="C14" i="3"/>
  <c r="A12" i="3"/>
  <c r="E10" i="3"/>
  <c r="C10" i="3"/>
  <c r="A10" i="3"/>
  <c r="A8" i="3"/>
  <c r="D16" i="2"/>
  <c r="D15" i="2"/>
  <c r="C14" i="2"/>
  <c r="A12" i="2"/>
  <c r="E10" i="2"/>
  <c r="C10" i="2"/>
  <c r="A10" i="2"/>
  <c r="A8" i="2"/>
  <c r="D16" i="1"/>
  <c r="D15" i="1"/>
  <c r="C14" i="1"/>
  <c r="A12" i="1"/>
  <c r="E10" i="1"/>
  <c r="C10" i="1"/>
  <c r="A10" i="1"/>
  <c r="A8" i="1"/>
</calcChain>
</file>

<file path=xl/connections.xml><?xml version="1.0" encoding="utf-8"?>
<connections xmlns="http://schemas.openxmlformats.org/spreadsheetml/2006/main">
  <connection id="1" keepAlive="1" name="Запрос — дист1" description="Соединение с запросом &quot;дист1&quot; в книге." type="5" refreshedVersion="6" background="1" saveData="1">
    <dbPr connection="Provider=Microsoft.Mashup.OleDb.1;Data Source=$Workbook$;Location=дист1;Extended Properties=&quot;&quot;" command="SELECT * FROM [дист1]"/>
  </connection>
  <connection id="2" keepAlive="1" name="Запрос — дист2" description="Соединение с запросом &quot;дист2&quot; в книге." type="5" refreshedVersion="6" background="1" saveData="1">
    <dbPr connection="Provider=Microsoft.Mashup.OleDb.1;Data Source=$Workbook$;Location=дист2;Extended Properties=&quot;&quot;" command="SELECT * FROM [дист2]"/>
  </connection>
  <connection id="3" keepAlive="1" name="Запрос — дист3" description="Соединение с запросом &quot;дист3&quot; в книге." type="5" refreshedVersion="6" background="1" saveData="1">
    <dbPr connection="Provider=Microsoft.Mashup.OleDb.1;Data Source=$Workbook$;Location=дист3;Extended Properties=&quot;&quot;" command="SELECT * FROM [дист3]"/>
  </connection>
  <connection id="4" keepAlive="1" name="Запрос — дист4" description="Соединение с запросом &quot;дист4&quot; в книге." type="5" refreshedVersion="6" background="1" saveData="1">
    <dbPr connection="Provider=Microsoft.Mashup.OleDb.1;Data Source=$Workbook$;Location=дист4;Extended Properties=&quot;&quot;" command="SELECT * FROM [дист4]"/>
  </connection>
</connections>
</file>

<file path=xl/sharedStrings.xml><?xml version="1.0" encoding="utf-8"?>
<sst xmlns="http://schemas.openxmlformats.org/spreadsheetml/2006/main" count="310" uniqueCount="108">
  <si>
    <t>Итоговый протокол результатов пробега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</si>
  <si>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</si>
  <si>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</si>
  <si>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</si>
  <si>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</si>
  <si>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</si>
  <si>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</si>
  <si>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</si>
  <si>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</si>
  <si>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Зачёт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</si>
  <si>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</si>
  <si>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</si>
  <si>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</si>
  <si>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</si>
  <si>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</si>
  <si>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</si>
  <si>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</si>
  <si>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</si>
  <si>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</si>
  <si>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Группа</t>
  </si>
  <si>
    <t>Овчаренко</t>
  </si>
  <si>
    <t>Денис</t>
  </si>
  <si>
    <t>Харьков</t>
  </si>
  <si>
    <t>КЮШ-3</t>
  </si>
  <si>
    <t>м</t>
  </si>
  <si>
    <t>10-11</t>
  </si>
  <si>
    <t>Кошляк</t>
  </si>
  <si>
    <t>Дмитрий</t>
  </si>
  <si>
    <t>9 и мл.</t>
  </si>
  <si>
    <t>Лысенко</t>
  </si>
  <si>
    <t>Олег</t>
  </si>
  <si>
    <t>Родник</t>
  </si>
  <si>
    <t>14-15</t>
  </si>
  <si>
    <t>Волковский</t>
  </si>
  <si>
    <t>Иван</t>
  </si>
  <si>
    <t>60-69</t>
  </si>
  <si>
    <t>Радченко</t>
  </si>
  <si>
    <t>Анна</t>
  </si>
  <si>
    <t>КДЮСШ 3</t>
  </si>
  <si>
    <t>ж</t>
  </si>
  <si>
    <t>Мельник</t>
  </si>
  <si>
    <t>Елена</t>
  </si>
  <si>
    <t>23-39</t>
  </si>
  <si>
    <t>Николаенко</t>
  </si>
  <si>
    <t>Галина</t>
  </si>
  <si>
    <t>70 и ст</t>
  </si>
  <si>
    <t>Болдырев</t>
  </si>
  <si>
    <t>Петр</t>
  </si>
  <si>
    <t>Захаров</t>
  </si>
  <si>
    <t>Борис</t>
  </si>
  <si>
    <t>Капустина</t>
  </si>
  <si>
    <t>Валентина</t>
  </si>
  <si>
    <t>Чеперис</t>
  </si>
  <si>
    <t>Александр</t>
  </si>
  <si>
    <t>Краснополье</t>
  </si>
  <si>
    <t>Явир</t>
  </si>
  <si>
    <t>18-22</t>
  </si>
  <si>
    <t>Винников</t>
  </si>
  <si>
    <t>Стерлев</t>
  </si>
  <si>
    <t>Андрей</t>
  </si>
  <si>
    <t>Павелко</t>
  </si>
  <si>
    <t>4F Kharkiv</t>
  </si>
  <si>
    <t>Гелета</t>
  </si>
  <si>
    <t>Руслан</t>
  </si>
  <si>
    <t>Шинкарев</t>
  </si>
  <si>
    <t>Сергей</t>
  </si>
  <si>
    <t>ХАИ</t>
  </si>
  <si>
    <t>Худешенко</t>
  </si>
  <si>
    <t>Юрий</t>
  </si>
  <si>
    <t>55-59</t>
  </si>
  <si>
    <t>Ревякин</t>
  </si>
  <si>
    <t>Игорь</t>
  </si>
  <si>
    <t>Юхно</t>
  </si>
  <si>
    <t>Свидло</t>
  </si>
  <si>
    <t>Алексей</t>
  </si>
  <si>
    <t>16-17</t>
  </si>
  <si>
    <t>Третяк</t>
  </si>
  <si>
    <t>Михаил</t>
  </si>
  <si>
    <t>40-49</t>
  </si>
  <si>
    <t>Межирицкий</t>
  </si>
  <si>
    <t>Бобринцев</t>
  </si>
  <si>
    <t>Вадим</t>
  </si>
  <si>
    <t>Харламов</t>
  </si>
  <si>
    <t>Константин</t>
  </si>
  <si>
    <t>Светлана</t>
  </si>
  <si>
    <t>50-54</t>
  </si>
  <si>
    <t>Мовсумов</t>
  </si>
  <si>
    <t>Анвер</t>
  </si>
  <si>
    <t>Митрофанова</t>
  </si>
  <si>
    <t>Нина</t>
  </si>
  <si>
    <t>Линьков</t>
  </si>
  <si>
    <t>Калашник</t>
  </si>
  <si>
    <t>Лобанов</t>
  </si>
  <si>
    <t>Филоненко</t>
  </si>
  <si>
    <t>Людмила</t>
  </si>
  <si>
    <t>Гильтяй</t>
  </si>
  <si>
    <t>Коцюба</t>
  </si>
  <si>
    <t>Наталья</t>
  </si>
  <si>
    <t>Чудик</t>
  </si>
  <si>
    <t>Владимир</t>
  </si>
  <si>
    <t>0</t>
  </si>
  <si>
    <t>Усенко</t>
  </si>
  <si>
    <t>Анатолий</t>
  </si>
  <si>
    <t>Чухно</t>
  </si>
  <si>
    <t>Виталий</t>
  </si>
  <si>
    <t>Жуков</t>
  </si>
  <si>
    <t>Колинько</t>
  </si>
  <si>
    <t>Павленко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</si>
</sst>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400]h:mm:ss\ AM/PM"/>
    <numFmt numFmtId="165" formatCode="[$-FC19]dd\ mmmm\ yyyy\ \г\.;@"/>
    <numFmt numFmtId="166" formatCode="h:mm;@"/>
    <numFmt numFmtId="167" formatCode="0.0"/>
    <numFmt numFmtId="168" formatCode="[$-F400]\h\:\m\m\:\s\s\ AM/PM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scheme val="minor"/>
    </font>
    <font>
      <sz val="11"/>
      <color theme="1"/>
      <name val="Calibri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Georgia"/>
      <family val="1"/>
      <charset val="204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protection hidden="1"/>
    </xf>
    <xf numFmtId="0" fontId="1" fillId="0" borderId="2" xfId="0" applyFont="1" applyBorder="1" applyAlignment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5" fontId="1" fillId="0" borderId="1" xfId="0" applyNumberFormat="1" applyFont="1" applyFill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166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protection locked="0"/>
    </xf>
    <xf numFmtId="14" fontId="1" fillId="0" borderId="1" xfId="0" applyNumberFormat="1" applyFont="1" applyBorder="1" applyAlignment="1" applyProtection="1">
      <protection hidden="1"/>
    </xf>
    <xf numFmtId="0" fontId="1" fillId="0" borderId="3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65" fontId="1" fillId="0" borderId="0" xfId="0" applyNumberFormat="1" applyFont="1" applyFill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5" fontId="1" fillId="0" borderId="0" xfId="0" applyNumberFormat="1" applyFont="1" applyAlignment="1" applyProtection="1">
      <protection locked="0"/>
    </xf>
    <xf numFmtId="167" fontId="1" fillId="0" borderId="0" xfId="0" applyNumberFormat="1" applyFont="1" applyAlignment="1" applyProtection="1">
      <alignment horizontal="center"/>
      <protection hidden="1"/>
    </xf>
    <xf numFmtId="1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0" fontId="5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wrapText="1" shrinkToFit="1"/>
      <protection locked="0"/>
    </xf>
    <xf numFmtId="164" fontId="1" fillId="0" borderId="0" xfId="0" applyNumberFormat="1" applyFont="1" applyAlignment="1" applyProtection="1">
      <alignment horizontal="center" wrapText="1" shrinkToFit="1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6" fillId="0" borderId="0" xfId="0" applyNumberFormat="1" applyFont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14" fontId="7" fillId="0" borderId="0" xfId="0" applyNumberFormat="1" applyFont="1" applyFill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protection locked="0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center" vertical="center" wrapText="1" shrinkToFit="1"/>
      <protection locked="0"/>
    </xf>
    <xf numFmtId="0" fontId="5" fillId="2" borderId="0" xfId="0" applyNumberFormat="1" applyFont="1" applyFill="1" applyAlignment="1" applyProtection="1">
      <alignment horizontal="center" vertical="center" wrapText="1" shrinkToFit="1"/>
      <protection locked="0"/>
    </xf>
    <xf numFmtId="1" fontId="8" fillId="0" borderId="0" xfId="0" applyNumberFormat="1" applyFont="1" applyBorder="1" applyAlignment="1" applyProtection="1">
      <alignment horizontal="center" wrapText="1" shrinkToFit="1"/>
      <protection hidden="1"/>
    </xf>
    <xf numFmtId="1" fontId="8" fillId="0" borderId="0" xfId="0" applyNumberFormat="1" applyFont="1" applyBorder="1" applyAlignment="1" applyProtection="1">
      <alignment horizontal="left" wrapText="1" shrinkToFit="1"/>
      <protection hidden="1"/>
    </xf>
    <xf numFmtId="164" fontId="8" fillId="0" borderId="0" xfId="0" applyNumberFormat="1" applyFont="1" applyBorder="1" applyAlignment="1" applyProtection="1">
      <alignment horizontal="left" wrapText="1" shrinkToFit="1"/>
      <protection hidden="1"/>
    </xf>
    <xf numFmtId="14" fontId="8" fillId="0" borderId="0" xfId="0" applyNumberFormat="1" applyFont="1" applyBorder="1" applyAlignment="1" applyProtection="1">
      <alignment horizontal="center" wrapText="1" shrinkToFit="1"/>
      <protection hidden="1"/>
    </xf>
    <xf numFmtId="0" fontId="8" fillId="0" borderId="0" xfId="0" applyFont="1" applyFill="1" applyBorder="1" applyAlignment="1" applyProtection="1">
      <alignment horizontal="center" wrapText="1" shrinkToFit="1"/>
      <protection hidden="1"/>
    </xf>
    <xf numFmtId="0" fontId="8" fillId="0" borderId="0" xfId="0" applyFont="1" applyFill="1" applyBorder="1" applyAlignment="1" applyProtection="1">
      <alignment wrapText="1" shrinkToFit="1"/>
      <protection hidden="1"/>
    </xf>
    <xf numFmtId="164" fontId="8" fillId="0" borderId="0" xfId="0" applyNumberFormat="1" applyFont="1" applyFill="1" applyBorder="1" applyAlignment="1" applyProtection="1">
      <alignment horizontal="center" wrapText="1" shrinkToFit="1"/>
      <protection hidden="1"/>
    </xf>
    <xf numFmtId="0" fontId="10" fillId="0" borderId="0" xfId="0" applyFont="1" applyAlignment="1" applyProtection="1">
      <alignment wrapText="1" shrinkToFit="1"/>
      <protection hidden="1"/>
    </xf>
    <xf numFmtId="14" fontId="6" fillId="0" borderId="0" xfId="0" applyNumberFormat="1" applyFont="1" applyProtection="1">
      <protection locked="0"/>
    </xf>
    <xf numFmtId="168" fontId="6" fillId="0" borderId="0" xfId="0" applyNumberFormat="1" applyFont="1" applyProtection="1">
      <protection locked="0"/>
    </xf>
    <xf numFmtId="49" fontId="8" fillId="0" borderId="0" xfId="0" applyNumberFormat="1" applyFont="1" applyFill="1" applyBorder="1" applyAlignment="1" applyProtection="1">
      <alignment horizontal="left"/>
      <protection locked="0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protection hidden="1"/>
    </xf>
    <xf numFmtId="0" fontId="0" fillId="0" borderId="3" xfId="0" applyBorder="1" applyAlignment="1" applyProtection="1">
      <protection hidden="1"/>
    </xf>
    <xf numFmtId="166" fontId="0" fillId="0" borderId="1" xfId="0" applyNumberForma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protection locked="0"/>
    </xf>
    <xf numFmtId="14" fontId="0" fillId="0" borderId="1" xfId="0" applyNumberFormat="1" applyBorder="1" applyAlignment="1" applyProtection="1">
      <protection hidden="1"/>
    </xf>
    <xf numFmtId="0" fontId="0" fillId="0" borderId="3" xfId="0" applyBorder="1" applyProtection="1">
      <protection locked="0"/>
    </xf>
    <xf numFmtId="0" fontId="0" fillId="0" borderId="0" xfId="0" applyBorder="1" applyAlignment="1" applyProtection="1"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Fill="1" applyAlignmen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Alignment="1" applyProtection="1">
      <protection locked="0"/>
    </xf>
    <xf numFmtId="167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0" xfId="1" applyNumberFormat="1" applyBorder="1" applyAlignment="1" applyProtection="1">
      <alignment horizontal="left"/>
      <protection locked="0"/>
    </xf>
    <xf numFmtId="0" fontId="0" fillId="0" borderId="0" xfId="0" applyNumberFormat="1" applyFont="1" applyProtection="1">
      <protection locked="0"/>
    </xf>
    <xf numFmtId="14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</cellXfs>
  <cellStyles count="2">
    <cellStyle name="Гиперссылка" xfId="1" builtinId="8"/>
    <cellStyle name="Обычный" xfId="0" builtinId="0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400]h:mm:ss\ AM/PM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h:mm:ss;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400]h:mm:ss\ AM/PM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1" readingOrder="0"/>
      <protection locked="0" hidden="0"/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0" hidden="0"/>
    </dxf>
    <dxf>
      <numFmt numFmtId="164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&#1055;&#1056;&#1054;&#1058;&#1054;&#1050;&#1054;&#1051;&#1067;/01.%20&#1051;&#1045;&#1043;&#1050;&#1040;&#1071;%202019/&#1055;&#1056;&#1054;&#1041;&#1045;&#1043;&#1048;/2019_06_22_&#1050;&#1080;&#1083;&#1086;&#1084;&#1077;&#1090;&#1088;&#1099;_&#1089;&#1082;&#1086;&#1088;&#1073;&#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иш"/>
      <sheetName val="Лист1"/>
      <sheetName val="разряды"/>
      <sheetName val="Категории"/>
      <sheetName val="База"/>
      <sheetName val="DDLSettings"/>
      <sheetName val="Зудину"/>
      <sheetName val="1"/>
      <sheetName val="2"/>
      <sheetName val="10"/>
      <sheetName val="20"/>
      <sheetName val="тренеры"/>
    </sheetNames>
    <sheetDataSet>
      <sheetData sheetId="0">
        <row r="1">
          <cell r="F1" t="str">
            <v>Пробег "Километры скорби"</v>
          </cell>
        </row>
        <row r="2">
          <cell r="B2">
            <v>43638</v>
          </cell>
        </row>
        <row r="3">
          <cell r="B3">
            <v>0.70833333333333337</v>
          </cell>
          <cell r="C3">
            <v>1</v>
          </cell>
        </row>
        <row r="4">
          <cell r="B4" t="str">
            <v>г. Харьков</v>
          </cell>
          <cell r="C4">
            <v>2</v>
          </cell>
        </row>
        <row r="5">
          <cell r="B5" t="str">
            <v>t=28</v>
          </cell>
          <cell r="C5">
            <v>10</v>
          </cell>
        </row>
        <row r="6">
          <cell r="C6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queryTables/queryTable1.xml><?xml version="1.0" encoding="utf-8"?>
<queryTable xmlns="http://schemas.openxmlformats.org/spreadsheetml/2006/main" name="ExternalData_1" preserveFormatting="0" adjustColumnWidth="0" connectionId="1" autoFormatId="16" applyNumberFormats="0" applyBorderFormats="0" applyFontFormats="0" applyPatternFormats="0" applyAlignmentFormats="0" applyWidthHeightFormats="0">
  <queryTableRefresh nextId="15">
    <queryTableFields count="10">
      <queryTableField id="1" name="Место в абсолюте" tableColumnId="12"/>
      <queryTableField id="2" name="Номер" tableColumnId="13"/>
      <queryTableField id="3" name="Фамилия" tableColumnId="14"/>
      <queryTableField id="4" name="Имя" tableColumnId="15"/>
      <queryTableField id="11" name="Дата рождения (ДД.ММ.ГГ)" tableColumnId="22"/>
      <queryTableField id="6" name="Город " tableColumnId="17"/>
      <queryTableField id="7" name="Клуб" tableColumnId="18"/>
      <queryTableField id="12" name="Результат часы:мин:сек (ЧЧ:ММ:СС) или км, м" tableColumnId="23"/>
      <queryTableField id="9" name="Пол" tableColumnId="20"/>
      <queryTableField id="10" name="Группа" tableColumnId="21"/>
    </queryTableFields>
  </queryTableRefresh>
</queryTable>
</file>

<file path=xl/queryTables/queryTable2.xml><?xml version="1.0" encoding="utf-8"?>
<queryTable xmlns="http://schemas.openxmlformats.org/spreadsheetml/2006/main" name="ExternalData_1" preserveFormatting="0" adjustColumnWidth="0" connectionId="2" autoFormatId="16" applyNumberFormats="0" applyBorderFormats="0" applyFontFormats="0" applyPatternFormats="0" applyAlignmentFormats="0" applyWidthHeightFormats="0">
  <queryTableRefresh nextId="11">
    <queryTableFields count="10">
      <queryTableField id="1" name="Место в абсолюте" tableColumnId="1"/>
      <queryTableField id="2" name="Номер" tableColumnId="2"/>
      <queryTableField id="3" name="Фамилия" tableColumnId="3"/>
      <queryTableField id="4" name="Имя" tableColumnId="4"/>
      <queryTableField id="5" name="Дата рождения (ДД.ММ.ГГ)" tableColumnId="5"/>
      <queryTableField id="6" name="Город " tableColumnId="6"/>
      <queryTableField id="7" name="Клуб" tableColumnId="7"/>
      <queryTableField id="8" name="Результат часы:мин:сек (ЧЧ:ММ:СС) или км, м" tableColumnId="8"/>
      <queryTableField id="9" name="Пол" tableColumnId="9"/>
      <queryTableField id="10" name="Группа" tableColumnId="10"/>
    </queryTableFields>
  </queryTableRefresh>
</queryTable>
</file>

<file path=xl/queryTables/queryTable3.xml><?xml version="1.0" encoding="utf-8"?>
<queryTable xmlns="http://schemas.openxmlformats.org/spreadsheetml/2006/main" name="ExternalData_1" preserveFormatting="0" adjustColumnWidth="0" connectionId="3" autoFormatId="16" applyNumberFormats="0" applyBorderFormats="0" applyFontFormats="0" applyPatternFormats="0" applyAlignmentFormats="0" applyWidthHeightFormats="0">
  <queryTableRefresh nextId="11">
    <queryTableFields count="10">
      <queryTableField id="1" name="Место в абсолюте" tableColumnId="51"/>
      <queryTableField id="2" name="Номер" tableColumnId="52"/>
      <queryTableField id="3" name="Фамилия" tableColumnId="53"/>
      <queryTableField id="4" name="Имя" tableColumnId="54"/>
      <queryTableField id="5" name="Дата рождения (ДД.ММ.ГГ)" tableColumnId="55"/>
      <queryTableField id="6" name="Город " tableColumnId="56"/>
      <queryTableField id="7" name="Клуб" tableColumnId="57"/>
      <queryTableField id="8" name="Результат часы:мин:сек (ЧЧ:ММ:СС) или км, м" tableColumnId="58"/>
      <queryTableField id="9" name="Пол" tableColumnId="59"/>
      <queryTableField id="10" name="Группа" tableColumnId="60"/>
    </queryTableFields>
  </queryTableRefresh>
</queryTable>
</file>

<file path=xl/queryTables/queryTable4.xml><?xml version="1.0" encoding="utf-8"?>
<queryTable xmlns="http://schemas.openxmlformats.org/spreadsheetml/2006/main" name="ExternalData_1" connectionId="4" autoFormatId="16" applyNumberFormats="0" applyBorderFormats="0" applyFontFormats="0" applyPatternFormats="0" applyAlignmentFormats="0" applyWidthHeightFormats="0">
  <queryTableRefresh nextId="11">
    <queryTableFields count="10">
      <queryTableField id="1" name="Место в абсолюте" tableColumnId="1"/>
      <queryTableField id="2" name="Номер" tableColumnId="2"/>
      <queryTableField id="3" name="Фамилия" tableColumnId="3"/>
      <queryTableField id="4" name="Имя" tableColumnId="4"/>
      <queryTableField id="5" name="Дата рождения (ДД.ММ.ГГ)" tableColumnId="5"/>
      <queryTableField id="6" name="Город " tableColumnId="6"/>
      <queryTableField id="7" name="Клуб" tableColumnId="7"/>
      <queryTableField id="8" name="Результат часы:мин:сек (ЧЧ:ММ:СС) или км, м" tableColumnId="8"/>
      <queryTableField id="9" name="Пол" tableColumnId="9"/>
      <queryTableField id="10" name="Группа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дист1_1" displayName="дист1_1" ref="A18:J20" tableType="queryTable" totalsRowShown="0" headerRowDxfId="52" dataDxfId="51" headerRowBorderDxfId="50">
  <autoFilter ref="A18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2" uniqueName="12" name="Место в абсолюте" queryTableFieldId="1" dataDxfId="49"/>
    <tableColumn id="13" uniqueName="13" name="Номер" queryTableFieldId="2" dataDxfId="48"/>
    <tableColumn id="14" uniqueName="14" name="Фамилия" queryTableFieldId="3" dataDxfId="47"/>
    <tableColumn id="15" uniqueName="15" name="Имя" queryTableFieldId="4" dataDxfId="46"/>
    <tableColumn id="22" uniqueName="22" name="Дата рождения (ДД.ММ.ГГ)" queryTableFieldId="11" dataDxfId="45"/>
    <tableColumn id="17" uniqueName="17" name="Город " queryTableFieldId="6" dataDxfId="44"/>
    <tableColumn id="18" uniqueName="18" name="Клуб" queryTableFieldId="7" dataDxfId="43"/>
    <tableColumn id="23" uniqueName="23" name="Результат часы:мин:сек (ЧЧ:ММ:СС) или км, м" queryTableFieldId="12" dataDxfId="42"/>
    <tableColumn id="20" uniqueName="20" name="Пол" queryTableFieldId="9" dataDxfId="41"/>
    <tableColumn id="21" uniqueName="21" name="Группа" queryTableFieldId="10" dataDxfId="40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id="2" name="дист2_1" displayName="дист2_1" ref="A18:J26" tableType="queryTable" totalsRowShown="0" headerRowDxfId="38" dataDxfId="37">
  <autoFilter ref="A18:J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uniqueName="1" name="Место в абсолюте" queryTableFieldId="1" dataDxfId="36"/>
    <tableColumn id="2" uniqueName="2" name="Номер" queryTableFieldId="2" dataDxfId="35"/>
    <tableColumn id="3" uniqueName="3" name="Фамилия" queryTableFieldId="3" dataDxfId="34"/>
    <tableColumn id="4" uniqueName="4" name="Имя" queryTableFieldId="4" dataDxfId="33"/>
    <tableColumn id="5" uniqueName="5" name="Дата рождения (ДД.ММ.ГГ)" queryTableFieldId="5" dataDxfId="32"/>
    <tableColumn id="6" uniqueName="6" name="Город " queryTableFieldId="6" dataDxfId="31"/>
    <tableColumn id="7" uniqueName="7" name="Клуб" queryTableFieldId="7" dataDxfId="30"/>
    <tableColumn id="8" uniqueName="8" name="Результат часы:мин:сек (ЧЧ:ММ:СС) или км, м" queryTableFieldId="8" dataDxfId="29"/>
    <tableColumn id="9" uniqueName="9" name="Пол" queryTableFieldId="9" dataDxfId="28"/>
    <tableColumn id="10" uniqueName="10" name="Группа" queryTableFieldId="10" dataDxfId="2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дист3_1" displayName="дист3_1" ref="A18:J43" tableType="queryTable" totalsRowShown="0" headerRowDxfId="25" dataDxfId="24" headerRowBorderDxfId="23">
  <autoFilter ref="A18:J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51" uniqueName="51" name="Место в абсолюте" queryTableFieldId="1" dataDxfId="22"/>
    <tableColumn id="52" uniqueName="52" name="Номер" queryTableFieldId="2" dataDxfId="21"/>
    <tableColumn id="53" uniqueName="53" name="Фамилия" queryTableFieldId="3" dataDxfId="20"/>
    <tableColumn id="54" uniqueName="54" name="Имя" queryTableFieldId="4" dataDxfId="19"/>
    <tableColumn id="55" uniqueName="55" name="Дата рождения (ДД.ММ.ГГ)" queryTableFieldId="5" dataDxfId="18"/>
    <tableColumn id="56" uniqueName="56" name="Город " queryTableFieldId="6" dataDxfId="17"/>
    <tableColumn id="57" uniqueName="57" name="Клуб" queryTableFieldId="7" dataDxfId="16"/>
    <tableColumn id="58" uniqueName="58" name="Результат часы:мин:сек (ЧЧ:ММ:СС) или км, м" queryTableFieldId="8" dataDxfId="15"/>
    <tableColumn id="59" uniqueName="59" name="Пол" queryTableFieldId="9" dataDxfId="14"/>
    <tableColumn id="60" uniqueName="60" name="Группа" queryTableFieldId="10" dataDxfId="1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4" name="дист4_1" displayName="дист4_1" ref="A18:J22" tableType="queryTable" totalsRowShown="0" headerRowDxfId="11" dataDxfId="10">
  <autoFilter ref="A18:J22"/>
  <tableColumns count="10">
    <tableColumn id="1" uniqueName="1" name="Место в абсолюте" queryTableFieldId="1" dataDxfId="9"/>
    <tableColumn id="2" uniqueName="2" name="Номер" queryTableFieldId="2" dataDxfId="8"/>
    <tableColumn id="3" uniqueName="3" name="Фамилия" queryTableFieldId="3" dataDxfId="7"/>
    <tableColumn id="4" uniqueName="4" name="Имя" queryTableFieldId="4" dataDxfId="6"/>
    <tableColumn id="5" uniqueName="5" name="Дата рождения (ДД.ММ.ГГ)" queryTableFieldId="5" dataDxfId="5"/>
    <tableColumn id="6" uniqueName="6" name="Город " queryTableFieldId="6" dataDxfId="4"/>
    <tableColumn id="7" uniqueName="7" name="Клуб" queryTableFieldId="7" dataDxfId="3"/>
    <tableColumn id="8" uniqueName="8" name="Результат часы:мин:сек (ЧЧ:ММ:СС) или км, м" queryTableFieldId="8" dataDxfId="2"/>
    <tableColumn id="9" uniqueName="9" name="Пол" queryTableFieldId="9" dataDxfId="1"/>
    <tableColumn id="10" uniqueName="10" name="Группа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6:V88"/>
  <sheetViews>
    <sheetView tabSelected="1" topLeftCell="A7" zoomScaleNormal="100" workbookViewId="0"/>
  </sheetViews>
  <sheetFormatPr defaultColWidth="9.140625" defaultRowHeight="15" x14ac:dyDescent="0.25"/>
  <cols>
    <col min="1" max="1" width="9.85546875" style="3" customWidth="1"/>
    <col min="2" max="2" width="7.28515625" style="3" customWidth="1"/>
    <col min="3" max="3" width="11" style="3" customWidth="1"/>
    <col min="4" max="4" width="9.28515625" style="3" customWidth="1"/>
    <col min="5" max="5" width="15.42578125" style="3" customWidth="1"/>
    <col min="6" max="6" width="8.42578125" style="3" customWidth="1"/>
    <col min="7" max="7" width="7.5703125" style="3" customWidth="1"/>
    <col min="8" max="8" width="23.28515625" style="3" bestFit="1" customWidth="1"/>
    <col min="9" max="9" width="4.5703125" style="3" customWidth="1"/>
    <col min="10" max="10" width="7.28515625" style="3" customWidth="1"/>
    <col min="11" max="11" width="9.140625" style="3" bestFit="1" customWidth="1"/>
    <col min="12" max="13" width="11.85546875" style="3" bestFit="1" customWidth="1"/>
    <col min="14" max="14" width="19.42578125" style="3" customWidth="1"/>
    <col min="15" max="15" width="10.140625" style="3" customWidth="1"/>
    <col min="16" max="16" width="16.5703125" style="3" customWidth="1"/>
    <col min="17" max="17" width="11.42578125" style="3" bestFit="1" customWidth="1"/>
    <col min="18" max="18" width="25.140625" style="3" customWidth="1"/>
    <col min="19" max="19" width="8.42578125" style="3" bestFit="1" customWidth="1"/>
    <col min="20" max="20" width="15" style="3" bestFit="1" customWidth="1"/>
    <col min="21" max="21" width="18.28515625" style="4" bestFit="1" customWidth="1"/>
    <col min="22" max="22" width="4.5703125" style="3" bestFit="1" customWidth="1"/>
    <col min="23" max="23" width="10.28515625" style="3" bestFit="1" customWidth="1"/>
    <col min="24" max="16384" width="9.140625" style="3"/>
  </cols>
  <sheetData>
    <row r="6" spans="1:22" ht="21" x14ac:dyDescent="0.35">
      <c r="A6" s="1" t="s">
        <v>0</v>
      </c>
      <c r="B6" s="2"/>
      <c r="C6" s="2"/>
      <c r="D6" s="2"/>
      <c r="E6" s="2"/>
      <c r="G6" s="2"/>
      <c r="H6" s="4"/>
      <c r="I6" s="4"/>
      <c r="J6" s="4"/>
      <c r="K6" s="5"/>
      <c r="L6" s="5"/>
      <c r="M6" s="5"/>
      <c r="V6" s="2"/>
    </row>
    <row r="7" spans="1:22" x14ac:dyDescent="0.25">
      <c r="H7" s="4"/>
      <c r="I7" s="4"/>
      <c r="J7" s="4"/>
      <c r="K7" s="5"/>
      <c r="L7" s="5"/>
      <c r="M7" s="5"/>
    </row>
    <row r="8" spans="1:22" ht="28.5" x14ac:dyDescent="0.45">
      <c r="A8" s="6" t="str">
        <f>[1]Финиш!F1</f>
        <v>Пробег "Километры скорби"</v>
      </c>
      <c r="B8" s="7"/>
      <c r="C8" s="7"/>
      <c r="D8" s="7"/>
      <c r="E8" s="7"/>
      <c r="F8" s="7"/>
      <c r="G8" s="7"/>
      <c r="H8" s="8"/>
      <c r="I8" s="9"/>
      <c r="J8" s="9"/>
      <c r="K8" s="5"/>
      <c r="L8" s="5"/>
      <c r="M8" s="5"/>
      <c r="V8" s="7"/>
    </row>
    <row r="9" spans="1:22" x14ac:dyDescent="0.25">
      <c r="A9" s="10" t="s">
        <v>1</v>
      </c>
      <c r="H9" s="4"/>
      <c r="I9" s="4"/>
      <c r="J9" s="4"/>
      <c r="K9" s="5"/>
      <c r="L9" s="5"/>
      <c r="M9" s="5"/>
    </row>
    <row r="10" spans="1:22" x14ac:dyDescent="0.25">
      <c r="A10" s="11">
        <f>[1]Финиш!B2</f>
        <v>43638</v>
      </c>
      <c r="B10" s="12"/>
      <c r="C10" s="13">
        <f>[1]Финиш!B3</f>
        <v>0.70833333333333337</v>
      </c>
      <c r="D10" s="14"/>
      <c r="E10" s="15" t="str">
        <f>[1]Финиш!B4</f>
        <v>г. Харьков</v>
      </c>
      <c r="F10" s="16"/>
      <c r="G10" s="17"/>
      <c r="H10" s="9"/>
      <c r="I10" s="9"/>
      <c r="J10" s="9"/>
      <c r="K10" s="5"/>
      <c r="L10" s="5"/>
      <c r="M10" s="5"/>
      <c r="V10" s="17"/>
    </row>
    <row r="11" spans="1:22" x14ac:dyDescent="0.25">
      <c r="A11" s="10" t="s">
        <v>2</v>
      </c>
      <c r="B11" s="18"/>
      <c r="C11" s="10" t="s">
        <v>3</v>
      </c>
      <c r="D11" s="10"/>
      <c r="E11" s="10" t="s">
        <v>4</v>
      </c>
      <c r="G11" s="10"/>
      <c r="H11" s="19"/>
      <c r="I11" s="19"/>
      <c r="J11" s="19"/>
      <c r="K11" s="5"/>
      <c r="L11" s="5"/>
      <c r="M11" s="5"/>
      <c r="V11" s="10"/>
    </row>
    <row r="12" spans="1:22" x14ac:dyDescent="0.25">
      <c r="A12" s="13" t="str">
        <f>[1]Финиш!B5</f>
        <v>t=28</v>
      </c>
      <c r="B12" s="7"/>
      <c r="C12" s="7"/>
      <c r="D12" s="14"/>
      <c r="H12" s="4"/>
      <c r="I12" s="4"/>
      <c r="J12" s="4"/>
      <c r="K12" s="5"/>
      <c r="L12" s="5"/>
      <c r="M12" s="5"/>
    </row>
    <row r="13" spans="1:22" x14ac:dyDescent="0.25">
      <c r="A13" s="10" t="s">
        <v>5</v>
      </c>
      <c r="B13" s="10"/>
      <c r="C13" s="10"/>
      <c r="D13" s="10"/>
      <c r="H13" s="4"/>
      <c r="I13" s="4"/>
      <c r="J13" s="4"/>
      <c r="K13" s="5"/>
      <c r="L13" s="5"/>
      <c r="M13" s="5"/>
    </row>
    <row r="14" spans="1:22" x14ac:dyDescent="0.25">
      <c r="A14" s="20" t="s">
        <v>6</v>
      </c>
      <c r="B14" s="21"/>
      <c r="C14" s="22">
        <f>[1]Финиш!C3</f>
        <v>1</v>
      </c>
      <c r="D14" s="21"/>
      <c r="E14" s="20"/>
      <c r="G14" s="20"/>
      <c r="H14" s="4"/>
      <c r="I14" s="4"/>
      <c r="J14" s="4"/>
      <c r="K14" s="5"/>
      <c r="L14" s="5"/>
      <c r="M14" s="5"/>
      <c r="V14" s="20"/>
    </row>
    <row r="15" spans="1:22" ht="18" customHeight="1" x14ac:dyDescent="0.25">
      <c r="A15" s="3" t="s">
        <v>7</v>
      </c>
      <c r="C15" s="3" t="s">
        <v>8</v>
      </c>
      <c r="D15" s="23">
        <f>COUNTIF(дист1_1[Результат часы:мин:сек (ЧЧ:ММ:СС) или км, м],"&gt;=0")</f>
        <v>2</v>
      </c>
      <c r="H15" s="4"/>
      <c r="I15" s="4"/>
      <c r="J15" s="4"/>
      <c r="K15" s="5"/>
      <c r="L15" s="5"/>
      <c r="M15" s="5"/>
    </row>
    <row r="16" spans="1:22" ht="18" customHeight="1" x14ac:dyDescent="0.25">
      <c r="C16" s="3" t="s">
        <v>9</v>
      </c>
      <c r="D16" s="23">
        <f>COUNTIF(дист1_1[Результат часы:мин:сек (ЧЧ:ММ:СС) или км, м],"&gt;=0")</f>
        <v>2</v>
      </c>
      <c r="H16" s="4"/>
      <c r="I16" s="4"/>
      <c r="J16" s="4"/>
      <c r="K16" s="5"/>
      <c r="L16" s="5"/>
      <c r="M16" s="5"/>
    </row>
    <row r="17" spans="1:22" ht="18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5"/>
      <c r="V17" s="24"/>
    </row>
    <row r="18" spans="1:22" s="28" customFormat="1" ht="30" customHeight="1" x14ac:dyDescent="0.25">
      <c r="A18" s="26" t="s">
        <v>10</v>
      </c>
      <c r="B18" s="26" t="s">
        <v>11</v>
      </c>
      <c r="C18" s="26" t="s">
        <v>12</v>
      </c>
      <c r="D18" s="26" t="s">
        <v>13</v>
      </c>
      <c r="E18" s="26" t="s">
        <v>14</v>
      </c>
      <c r="F18" s="26" t="s">
        <v>15</v>
      </c>
      <c r="G18" s="26" t="s">
        <v>16</v>
      </c>
      <c r="H18" s="26" t="s">
        <v>17</v>
      </c>
      <c r="I18" s="27" t="s">
        <v>18</v>
      </c>
      <c r="J18" s="27" t="s">
        <v>19</v>
      </c>
      <c r="R18" s="29"/>
    </row>
    <row r="19" spans="1:22" x14ac:dyDescent="0.25">
      <c r="A19" s="30">
        <v>1</v>
      </c>
      <c r="B19" s="30">
        <v>450</v>
      </c>
      <c r="C19" s="30" t="s">
        <v>20</v>
      </c>
      <c r="D19" s="30" t="s">
        <v>21</v>
      </c>
      <c r="E19" s="31">
        <v>39448</v>
      </c>
      <c r="F19" s="30" t="s">
        <v>22</v>
      </c>
      <c r="G19" s="30" t="s">
        <v>23</v>
      </c>
      <c r="H19" s="32">
        <v>3.5300925925925925E-3</v>
      </c>
      <c r="I19" s="33" t="s">
        <v>24</v>
      </c>
      <c r="J19" s="33" t="s">
        <v>25</v>
      </c>
      <c r="L19" s="34"/>
      <c r="M19" s="35"/>
      <c r="N19" s="36"/>
      <c r="O19" s="37"/>
      <c r="P19" s="38"/>
      <c r="Q19" s="39"/>
      <c r="R19" s="40"/>
      <c r="S19" s="34"/>
      <c r="U19" s="3"/>
    </row>
    <row r="20" spans="1:22" x14ac:dyDescent="0.25">
      <c r="A20" s="30">
        <v>2</v>
      </c>
      <c r="B20" s="30">
        <v>475</v>
      </c>
      <c r="C20" s="30" t="s">
        <v>26</v>
      </c>
      <c r="D20" s="30" t="s">
        <v>27</v>
      </c>
      <c r="E20" s="31">
        <v>40544</v>
      </c>
      <c r="F20" s="30" t="s">
        <v>22</v>
      </c>
      <c r="G20" s="30"/>
      <c r="H20" s="32">
        <v>3.6458333333333334E-3</v>
      </c>
      <c r="I20" s="33" t="s">
        <v>24</v>
      </c>
      <c r="J20" s="33" t="s">
        <v>28</v>
      </c>
      <c r="S20" s="34"/>
      <c r="U20" s="3"/>
    </row>
    <row r="21" spans="1:22" x14ac:dyDescent="0.25">
      <c r="S21" s="41"/>
      <c r="U21" s="3"/>
    </row>
    <row r="22" spans="1:22" x14ac:dyDescent="0.25">
      <c r="S22" s="41"/>
      <c r="U22" s="3"/>
    </row>
    <row r="23" spans="1:22" x14ac:dyDescent="0.25">
      <c r="R23" s="4"/>
      <c r="U23" s="3"/>
    </row>
    <row r="24" spans="1:22" x14ac:dyDescent="0.25">
      <c r="R24" s="4"/>
      <c r="U24" s="3"/>
    </row>
    <row r="25" spans="1:22" x14ac:dyDescent="0.25">
      <c r="R25" s="4"/>
      <c r="U25" s="3"/>
    </row>
    <row r="26" spans="1:22" x14ac:dyDescent="0.25">
      <c r="R26" s="4"/>
      <c r="U26" s="3"/>
    </row>
    <row r="27" spans="1:22" x14ac:dyDescent="0.25">
      <c r="R27" s="4"/>
      <c r="U27" s="3"/>
    </row>
    <row r="28" spans="1:22" x14ac:dyDescent="0.25">
      <c r="R28" s="4"/>
      <c r="U28" s="3"/>
    </row>
    <row r="29" spans="1:22" x14ac:dyDescent="0.25">
      <c r="R29" s="4"/>
      <c r="U29" s="3"/>
    </row>
    <row r="30" spans="1:22" x14ac:dyDescent="0.25">
      <c r="R30" s="4"/>
      <c r="U30" s="3"/>
    </row>
    <row r="31" spans="1:22" x14ac:dyDescent="0.25">
      <c r="R31" s="4"/>
      <c r="U31" s="3"/>
    </row>
    <row r="32" spans="1:22" x14ac:dyDescent="0.25">
      <c r="R32" s="4"/>
      <c r="U32" s="3"/>
    </row>
    <row r="33" spans="18:21" x14ac:dyDescent="0.25">
      <c r="R33" s="4"/>
      <c r="U33" s="3"/>
    </row>
    <row r="34" spans="18:21" x14ac:dyDescent="0.25">
      <c r="R34" s="4"/>
      <c r="U34" s="3"/>
    </row>
    <row r="35" spans="18:21" x14ac:dyDescent="0.25">
      <c r="R35" s="4"/>
      <c r="U35" s="3"/>
    </row>
    <row r="36" spans="18:21" x14ac:dyDescent="0.25">
      <c r="R36" s="4"/>
      <c r="U36" s="3"/>
    </row>
    <row r="37" spans="18:21" x14ac:dyDescent="0.25">
      <c r="R37" s="4"/>
      <c r="U37" s="3"/>
    </row>
    <row r="38" spans="18:21" x14ac:dyDescent="0.25">
      <c r="R38" s="4"/>
      <c r="U38" s="3"/>
    </row>
    <row r="39" spans="18:21" x14ac:dyDescent="0.25">
      <c r="R39" s="4"/>
      <c r="U39" s="3"/>
    </row>
    <row r="40" spans="18:21" x14ac:dyDescent="0.25">
      <c r="R40" s="4"/>
      <c r="U40" s="3"/>
    </row>
    <row r="41" spans="18:21" x14ac:dyDescent="0.25">
      <c r="R41" s="4"/>
      <c r="U41" s="3"/>
    </row>
    <row r="42" spans="18:21" x14ac:dyDescent="0.25">
      <c r="R42" s="4"/>
      <c r="U42" s="3"/>
    </row>
    <row r="43" spans="18:21" x14ac:dyDescent="0.25">
      <c r="R43" s="4"/>
      <c r="U43" s="3"/>
    </row>
    <row r="44" spans="18:21" x14ac:dyDescent="0.25">
      <c r="R44" s="4"/>
      <c r="U44" s="3"/>
    </row>
    <row r="45" spans="18:21" x14ac:dyDescent="0.25">
      <c r="R45" s="4"/>
      <c r="U45" s="3"/>
    </row>
    <row r="46" spans="18:21" x14ac:dyDescent="0.25">
      <c r="R46" s="4"/>
      <c r="U46" s="3"/>
    </row>
    <row r="47" spans="18:21" x14ac:dyDescent="0.25">
      <c r="R47" s="4"/>
      <c r="U47" s="3"/>
    </row>
    <row r="48" spans="18:21" x14ac:dyDescent="0.25">
      <c r="R48" s="4"/>
      <c r="U48" s="3"/>
    </row>
    <row r="49" spans="18:21" x14ac:dyDescent="0.25">
      <c r="R49" s="4"/>
      <c r="U49" s="3"/>
    </row>
    <row r="50" spans="18:21" x14ac:dyDescent="0.25">
      <c r="R50" s="4"/>
      <c r="U50" s="3"/>
    </row>
    <row r="51" spans="18:21" x14ac:dyDescent="0.25">
      <c r="R51" s="4"/>
      <c r="U51" s="3"/>
    </row>
    <row r="52" spans="18:21" x14ac:dyDescent="0.25">
      <c r="R52" s="4"/>
      <c r="U52" s="3"/>
    </row>
    <row r="53" spans="18:21" x14ac:dyDescent="0.25">
      <c r="R53" s="4"/>
      <c r="U53" s="3"/>
    </row>
    <row r="54" spans="18:21" x14ac:dyDescent="0.25">
      <c r="R54" s="4"/>
      <c r="U54" s="3"/>
    </row>
    <row r="55" spans="18:21" x14ac:dyDescent="0.25">
      <c r="T55" s="4"/>
      <c r="U55" s="3"/>
    </row>
    <row r="56" spans="18:21" x14ac:dyDescent="0.25">
      <c r="T56" s="4"/>
      <c r="U56" s="3"/>
    </row>
    <row r="57" spans="18:21" x14ac:dyDescent="0.25">
      <c r="T57" s="4"/>
      <c r="U57" s="3"/>
    </row>
    <row r="58" spans="18:21" x14ac:dyDescent="0.25">
      <c r="T58" s="4"/>
      <c r="U58" s="3"/>
    </row>
    <row r="59" spans="18:21" x14ac:dyDescent="0.25">
      <c r="T59" s="4"/>
      <c r="U59" s="3"/>
    </row>
    <row r="60" spans="18:21" x14ac:dyDescent="0.25">
      <c r="T60" s="4"/>
      <c r="U60" s="3"/>
    </row>
    <row r="61" spans="18:21" x14ac:dyDescent="0.25">
      <c r="T61" s="4"/>
      <c r="U61" s="3"/>
    </row>
    <row r="62" spans="18:21" x14ac:dyDescent="0.25">
      <c r="T62" s="4"/>
      <c r="U62" s="3"/>
    </row>
    <row r="63" spans="18:21" x14ac:dyDescent="0.25">
      <c r="T63" s="4"/>
      <c r="U63" s="3"/>
    </row>
    <row r="64" spans="18:21" x14ac:dyDescent="0.25">
      <c r="T64" s="4"/>
      <c r="U64" s="3"/>
    </row>
    <row r="65" spans="20:21" x14ac:dyDescent="0.25">
      <c r="T65" s="4"/>
      <c r="U65" s="3"/>
    </row>
    <row r="66" spans="20:21" x14ac:dyDescent="0.25">
      <c r="T66" s="4"/>
      <c r="U66" s="3"/>
    </row>
    <row r="67" spans="20:21" x14ac:dyDescent="0.25">
      <c r="T67" s="4"/>
      <c r="U67" s="3"/>
    </row>
    <row r="68" spans="20:21" x14ac:dyDescent="0.25">
      <c r="T68" s="4"/>
      <c r="U68" s="3"/>
    </row>
    <row r="69" spans="20:21" x14ac:dyDescent="0.25">
      <c r="T69" s="4"/>
      <c r="U69" s="3"/>
    </row>
    <row r="70" spans="20:21" x14ac:dyDescent="0.25">
      <c r="T70" s="4"/>
      <c r="U70" s="3"/>
    </row>
    <row r="71" spans="20:21" x14ac:dyDescent="0.25">
      <c r="T71" s="4"/>
      <c r="U71" s="3"/>
    </row>
    <row r="72" spans="20:21" x14ac:dyDescent="0.25">
      <c r="T72" s="4"/>
      <c r="U72" s="3"/>
    </row>
    <row r="73" spans="20:21" x14ac:dyDescent="0.25">
      <c r="T73" s="4"/>
      <c r="U73" s="3"/>
    </row>
    <row r="74" spans="20:21" x14ac:dyDescent="0.25">
      <c r="T74" s="4"/>
      <c r="U74" s="3"/>
    </row>
    <row r="75" spans="20:21" x14ac:dyDescent="0.25">
      <c r="T75" s="4"/>
      <c r="U75" s="3"/>
    </row>
    <row r="76" spans="20:21" x14ac:dyDescent="0.25">
      <c r="T76" s="4"/>
      <c r="U76" s="3"/>
    </row>
    <row r="77" spans="20:21" x14ac:dyDescent="0.25">
      <c r="T77" s="4"/>
      <c r="U77" s="3"/>
    </row>
    <row r="78" spans="20:21" x14ac:dyDescent="0.25">
      <c r="T78" s="4"/>
      <c r="U78" s="3"/>
    </row>
    <row r="79" spans="20:21" x14ac:dyDescent="0.25">
      <c r="T79" s="4"/>
      <c r="U79" s="3"/>
    </row>
    <row r="80" spans="20:21" x14ac:dyDescent="0.25">
      <c r="T80" s="4"/>
      <c r="U80" s="3"/>
    </row>
    <row r="81" spans="20:21" x14ac:dyDescent="0.25">
      <c r="T81" s="4"/>
      <c r="U81" s="3"/>
    </row>
    <row r="82" spans="20:21" x14ac:dyDescent="0.25">
      <c r="T82" s="4"/>
      <c r="U82" s="3"/>
    </row>
    <row r="83" spans="20:21" x14ac:dyDescent="0.25">
      <c r="T83" s="4"/>
      <c r="U83" s="3"/>
    </row>
    <row r="84" spans="20:21" x14ac:dyDescent="0.25">
      <c r="T84" s="4"/>
      <c r="U84" s="3"/>
    </row>
    <row r="85" spans="20:21" x14ac:dyDescent="0.25">
      <c r="T85" s="4"/>
      <c r="U85" s="3"/>
    </row>
    <row r="86" spans="20:21" x14ac:dyDescent="0.25">
      <c r="T86" s="4"/>
      <c r="U86" s="3"/>
    </row>
    <row r="87" spans="20:21" x14ac:dyDescent="0.25">
      <c r="T87" s="4"/>
      <c r="U87" s="3"/>
    </row>
    <row r="88" spans="20:21" x14ac:dyDescent="0.25">
      <c r="T88" s="4"/>
      <c r="U88" s="3"/>
    </row>
  </sheetData>
  <mergeCells count="1">
    <mergeCell ref="A10:B10"/>
  </mergeCells>
  <conditionalFormatting sqref="L19:S19 S20:S22">
    <cfRule type="cellIs" dxfId="53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6:T27"/>
  <sheetViews>
    <sheetView zoomScaleNormal="100" workbookViewId="0"/>
  </sheetViews>
  <sheetFormatPr defaultColWidth="9.140625" defaultRowHeight="15" x14ac:dyDescent="0.25"/>
  <cols>
    <col min="1" max="1" width="9.85546875" style="3" customWidth="1"/>
    <col min="2" max="2" width="7.28515625" style="3" customWidth="1"/>
    <col min="3" max="3" width="12.140625" style="3" customWidth="1"/>
    <col min="4" max="4" width="10.7109375" style="3" customWidth="1"/>
    <col min="5" max="5" width="15.42578125" style="3" customWidth="1"/>
    <col min="6" max="6" width="8.42578125" style="3" customWidth="1"/>
    <col min="7" max="7" width="9.85546875" style="3" customWidth="1"/>
    <col min="8" max="8" width="23.28515625" style="3" bestFit="1" customWidth="1"/>
    <col min="9" max="9" width="4.5703125" style="3" customWidth="1"/>
    <col min="10" max="10" width="7.28515625" style="3" customWidth="1"/>
    <col min="11" max="11" width="19.42578125" style="3" customWidth="1"/>
    <col min="12" max="12" width="10.140625" style="3" customWidth="1"/>
    <col min="13" max="13" width="16.5703125" style="3" customWidth="1"/>
    <col min="14" max="14" width="11.42578125" style="3" bestFit="1" customWidth="1"/>
    <col min="15" max="15" width="25.140625" style="3" customWidth="1"/>
    <col min="16" max="16" width="8.42578125" style="3" bestFit="1" customWidth="1"/>
    <col min="17" max="17" width="15" style="3" bestFit="1" customWidth="1"/>
    <col min="18" max="18" width="18.28515625" style="4" bestFit="1" customWidth="1"/>
    <col min="19" max="19" width="4.5703125" style="3" bestFit="1" customWidth="1"/>
    <col min="20" max="20" width="10.28515625" style="3" bestFit="1" customWidth="1"/>
    <col min="21" max="16384" width="9.140625" style="3"/>
  </cols>
  <sheetData>
    <row r="6" spans="1:10" ht="21" x14ac:dyDescent="0.35">
      <c r="A6" s="1" t="s">
        <v>0</v>
      </c>
      <c r="B6" s="2"/>
      <c r="C6" s="2"/>
      <c r="D6" s="2"/>
      <c r="E6" s="2"/>
      <c r="G6" s="2"/>
      <c r="H6" s="4"/>
      <c r="I6" s="2"/>
      <c r="J6" s="5"/>
    </row>
    <row r="7" spans="1:10" x14ac:dyDescent="0.25">
      <c r="H7" s="4"/>
      <c r="J7" s="5"/>
    </row>
    <row r="8" spans="1:10" ht="28.5" x14ac:dyDescent="0.45">
      <c r="A8" s="6" t="str">
        <f>[1]Финиш!F1</f>
        <v>Пробег "Километры скорби"</v>
      </c>
      <c r="B8" s="7"/>
      <c r="C8" s="7"/>
      <c r="D8" s="7"/>
      <c r="E8" s="7"/>
      <c r="F8" s="7"/>
      <c r="G8" s="7"/>
      <c r="H8" s="8"/>
      <c r="I8" s="7"/>
      <c r="J8" s="5"/>
    </row>
    <row r="9" spans="1:10" x14ac:dyDescent="0.25">
      <c r="A9" s="10" t="s">
        <v>1</v>
      </c>
      <c r="H9" s="4"/>
      <c r="J9" s="5"/>
    </row>
    <row r="10" spans="1:10" x14ac:dyDescent="0.25">
      <c r="A10" s="11">
        <f>[1]Финиш!B2</f>
        <v>43638</v>
      </c>
      <c r="B10" s="12"/>
      <c r="C10" s="13">
        <f>[1]Финиш!B3</f>
        <v>0.70833333333333337</v>
      </c>
      <c r="D10" s="14"/>
      <c r="E10" s="15" t="str">
        <f>[1]Финиш!B4</f>
        <v>г. Харьков</v>
      </c>
      <c r="F10" s="16"/>
      <c r="G10" s="17"/>
      <c r="H10" s="9"/>
      <c r="I10" s="17"/>
      <c r="J10" s="5"/>
    </row>
    <row r="11" spans="1:10" x14ac:dyDescent="0.25">
      <c r="A11" s="10" t="s">
        <v>2</v>
      </c>
      <c r="B11" s="18"/>
      <c r="C11" s="10" t="s">
        <v>3</v>
      </c>
      <c r="D11" s="10"/>
      <c r="E11" s="10" t="s">
        <v>4</v>
      </c>
      <c r="G11" s="10"/>
      <c r="H11" s="19"/>
      <c r="I11" s="10"/>
      <c r="J11" s="5"/>
    </row>
    <row r="12" spans="1:10" x14ac:dyDescent="0.25">
      <c r="A12" s="13" t="str">
        <f>[1]Финиш!B5</f>
        <v>t=28</v>
      </c>
      <c r="B12" s="7"/>
      <c r="C12" s="7"/>
      <c r="D12" s="14"/>
      <c r="H12" s="4"/>
      <c r="J12" s="5"/>
    </row>
    <row r="13" spans="1:10" x14ac:dyDescent="0.25">
      <c r="A13" s="10" t="s">
        <v>5</v>
      </c>
      <c r="B13" s="10"/>
      <c r="C13" s="10"/>
      <c r="D13" s="10"/>
      <c r="H13" s="4"/>
      <c r="J13" s="5"/>
    </row>
    <row r="14" spans="1:10" x14ac:dyDescent="0.25">
      <c r="A14" s="20" t="s">
        <v>6</v>
      </c>
      <c r="B14" s="21"/>
      <c r="C14" s="22">
        <f>[1]Финиш!C4</f>
        <v>2</v>
      </c>
      <c r="D14" s="21"/>
      <c r="E14" s="42"/>
      <c r="F14" s="42"/>
      <c r="G14" s="42"/>
      <c r="H14" s="43"/>
      <c r="I14" s="42"/>
    </row>
    <row r="15" spans="1:10" x14ac:dyDescent="0.25">
      <c r="A15" s="3" t="s">
        <v>7</v>
      </c>
      <c r="C15" s="3" t="s">
        <v>8</v>
      </c>
      <c r="D15" s="23">
        <f>COUNTIF(дист2_1[Результат часы:мин:сек (ЧЧ:ММ:СС) или км, м],"&gt;=0")</f>
        <v>8</v>
      </c>
      <c r="E15" s="42"/>
      <c r="F15" s="42"/>
      <c r="G15" s="42"/>
      <c r="H15" s="43"/>
      <c r="I15" s="42"/>
    </row>
    <row r="16" spans="1:10" x14ac:dyDescent="0.25">
      <c r="C16" s="3" t="s">
        <v>9</v>
      </c>
      <c r="D16" s="23">
        <f>COUNTIF(дист2_1[Результат часы:мин:сек (ЧЧ:ММ:СС) или км, м],"&gt;=0")</f>
        <v>8</v>
      </c>
      <c r="E16" s="42"/>
      <c r="F16" s="42"/>
      <c r="G16" s="42"/>
      <c r="H16" s="43"/>
      <c r="I16" s="42"/>
    </row>
    <row r="17" spans="1:20" x14ac:dyDescent="0.25">
      <c r="K17" s="42"/>
      <c r="L17" s="42"/>
      <c r="M17" s="42"/>
      <c r="N17" s="42"/>
      <c r="O17" s="42"/>
      <c r="P17" s="42"/>
      <c r="Q17" s="42"/>
      <c r="R17" s="43"/>
      <c r="S17" s="42"/>
    </row>
    <row r="18" spans="1:20" s="28" customFormat="1" ht="30" customHeight="1" x14ac:dyDescent="0.25">
      <c r="A18" s="44" t="s">
        <v>10</v>
      </c>
      <c r="B18" s="44" t="s">
        <v>11</v>
      </c>
      <c r="C18" s="44" t="s">
        <v>12</v>
      </c>
      <c r="D18" s="44" t="s">
        <v>13</v>
      </c>
      <c r="E18" s="44" t="s">
        <v>14</v>
      </c>
      <c r="F18" s="44" t="s">
        <v>15</v>
      </c>
      <c r="G18" s="44" t="s">
        <v>16</v>
      </c>
      <c r="H18" s="44" t="s">
        <v>17</v>
      </c>
      <c r="I18" s="45" t="s">
        <v>18</v>
      </c>
      <c r="J18" s="45" t="s">
        <v>19</v>
      </c>
      <c r="K18" s="46"/>
      <c r="L18" s="46"/>
      <c r="M18" s="47"/>
      <c r="N18" s="48"/>
      <c r="O18" s="49"/>
      <c r="P18" s="50"/>
      <c r="Q18" s="51"/>
      <c r="R18" s="52"/>
      <c r="S18" s="53"/>
      <c r="T18" s="53"/>
    </row>
    <row r="19" spans="1:20" x14ac:dyDescent="0.25">
      <c r="A19" s="33">
        <v>1</v>
      </c>
      <c r="B19" s="33">
        <v>451</v>
      </c>
      <c r="C19" s="33" t="s">
        <v>29</v>
      </c>
      <c r="D19" s="33" t="s">
        <v>30</v>
      </c>
      <c r="E19" s="54">
        <v>38353</v>
      </c>
      <c r="F19" s="33" t="s">
        <v>22</v>
      </c>
      <c r="G19" s="33" t="s">
        <v>31</v>
      </c>
      <c r="H19" s="55">
        <v>4.6990740740740743E-3</v>
      </c>
      <c r="I19" s="33" t="s">
        <v>24</v>
      </c>
      <c r="J19" s="33" t="s">
        <v>32</v>
      </c>
      <c r="L19" s="34"/>
      <c r="M19" s="35"/>
      <c r="N19" s="36"/>
      <c r="O19" s="37"/>
      <c r="P19" s="38"/>
      <c r="Q19" s="39"/>
      <c r="R19" s="40"/>
      <c r="S19" s="34"/>
    </row>
    <row r="20" spans="1:20" x14ac:dyDescent="0.25">
      <c r="A20" s="33">
        <v>2</v>
      </c>
      <c r="B20" s="33">
        <v>306</v>
      </c>
      <c r="C20" s="33" t="s">
        <v>33</v>
      </c>
      <c r="D20" s="33" t="s">
        <v>34</v>
      </c>
      <c r="E20" s="54">
        <v>21071</v>
      </c>
      <c r="F20" s="33" t="s">
        <v>22</v>
      </c>
      <c r="G20" s="33" t="s">
        <v>31</v>
      </c>
      <c r="H20" s="55">
        <v>5.4282407407407404E-3</v>
      </c>
      <c r="I20" s="33" t="s">
        <v>24</v>
      </c>
      <c r="J20" s="33" t="s">
        <v>35</v>
      </c>
      <c r="S20" s="34"/>
    </row>
    <row r="21" spans="1:20" x14ac:dyDescent="0.25">
      <c r="A21" s="33">
        <v>3</v>
      </c>
      <c r="B21" s="33">
        <v>448</v>
      </c>
      <c r="C21" s="33" t="s">
        <v>36</v>
      </c>
      <c r="D21" s="33" t="s">
        <v>37</v>
      </c>
      <c r="E21" s="54">
        <v>38473</v>
      </c>
      <c r="F21" s="33" t="s">
        <v>22</v>
      </c>
      <c r="G21" s="33" t="s">
        <v>38</v>
      </c>
      <c r="H21" s="55">
        <v>6.0185185185185185E-3</v>
      </c>
      <c r="I21" s="33" t="s">
        <v>39</v>
      </c>
      <c r="J21" s="33" t="s">
        <v>32</v>
      </c>
      <c r="S21" s="41"/>
    </row>
    <row r="22" spans="1:20" x14ac:dyDescent="0.25">
      <c r="A22" s="33">
        <v>4</v>
      </c>
      <c r="B22" s="33">
        <v>468</v>
      </c>
      <c r="C22" s="33" t="s">
        <v>40</v>
      </c>
      <c r="D22" s="33" t="s">
        <v>41</v>
      </c>
      <c r="E22" s="54">
        <v>32327</v>
      </c>
      <c r="F22" s="33" t="s">
        <v>22</v>
      </c>
      <c r="G22" s="33" t="s">
        <v>31</v>
      </c>
      <c r="H22" s="55">
        <v>6.4351851851851853E-3</v>
      </c>
      <c r="I22" s="33" t="s">
        <v>39</v>
      </c>
      <c r="J22" s="33" t="s">
        <v>42</v>
      </c>
      <c r="S22" s="41"/>
    </row>
    <row r="23" spans="1:20" x14ac:dyDescent="0.25">
      <c r="A23" s="33">
        <v>5</v>
      </c>
      <c r="B23" s="33">
        <v>12</v>
      </c>
      <c r="C23" s="33" t="s">
        <v>43</v>
      </c>
      <c r="D23" s="33" t="s">
        <v>44</v>
      </c>
      <c r="E23" s="54">
        <v>17024</v>
      </c>
      <c r="F23" s="33" t="s">
        <v>22</v>
      </c>
      <c r="G23" s="33" t="s">
        <v>22</v>
      </c>
      <c r="H23" s="55">
        <v>7.6041666666666671E-3</v>
      </c>
      <c r="I23" s="33" t="s">
        <v>39</v>
      </c>
      <c r="J23" s="33" t="s">
        <v>45</v>
      </c>
      <c r="S23" s="41"/>
    </row>
    <row r="24" spans="1:20" x14ac:dyDescent="0.25">
      <c r="A24" s="33">
        <v>6</v>
      </c>
      <c r="B24" s="33">
        <v>67</v>
      </c>
      <c r="C24" s="33" t="s">
        <v>46</v>
      </c>
      <c r="D24" s="33" t="s">
        <v>47</v>
      </c>
      <c r="E24" s="54">
        <v>18528</v>
      </c>
      <c r="F24" s="33" t="s">
        <v>22</v>
      </c>
      <c r="G24" s="33" t="s">
        <v>22</v>
      </c>
      <c r="H24" s="55">
        <v>7.8125E-3</v>
      </c>
      <c r="I24" s="33" t="s">
        <v>24</v>
      </c>
      <c r="J24" s="33" t="s">
        <v>35</v>
      </c>
    </row>
    <row r="25" spans="1:20" x14ac:dyDescent="0.25">
      <c r="A25" s="33">
        <v>7</v>
      </c>
      <c r="B25" s="33">
        <v>78</v>
      </c>
      <c r="C25" s="33" t="s">
        <v>48</v>
      </c>
      <c r="D25" s="33" t="s">
        <v>49</v>
      </c>
      <c r="E25" s="54">
        <v>14943</v>
      </c>
      <c r="F25" s="33" t="s">
        <v>22</v>
      </c>
      <c r="G25" s="33" t="s">
        <v>31</v>
      </c>
      <c r="H25" s="55">
        <v>8.6805555555555559E-3</v>
      </c>
      <c r="I25" s="33" t="s">
        <v>24</v>
      </c>
      <c r="J25" s="33" t="s">
        <v>45</v>
      </c>
    </row>
    <row r="26" spans="1:20" x14ac:dyDescent="0.25">
      <c r="A26" s="33">
        <v>8</v>
      </c>
      <c r="B26" s="33">
        <v>3</v>
      </c>
      <c r="C26" s="33" t="s">
        <v>50</v>
      </c>
      <c r="D26" s="33" t="s">
        <v>51</v>
      </c>
      <c r="E26" s="54">
        <v>15537</v>
      </c>
      <c r="F26" s="33" t="s">
        <v>22</v>
      </c>
      <c r="G26" s="33" t="s">
        <v>22</v>
      </c>
      <c r="H26" s="55">
        <v>9.0046296296296298E-3</v>
      </c>
      <c r="I26" s="33" t="s">
        <v>39</v>
      </c>
      <c r="J26" s="33" t="s">
        <v>45</v>
      </c>
    </row>
    <row r="27" spans="1:20" x14ac:dyDescent="0.25">
      <c r="B27" s="56"/>
      <c r="C27" s="56"/>
      <c r="E27" s="57"/>
      <c r="F27" s="58"/>
      <c r="G27" s="41"/>
      <c r="H27" s="57"/>
    </row>
  </sheetData>
  <mergeCells count="1">
    <mergeCell ref="A10:B10"/>
  </mergeCells>
  <conditionalFormatting sqref="C27 L19:S19 L18:R18 E27:H27 S20:S23">
    <cfRule type="cellIs" dxfId="39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6:S44"/>
  <sheetViews>
    <sheetView topLeftCell="A2" zoomScaleNormal="100" workbookViewId="0"/>
  </sheetViews>
  <sheetFormatPr defaultColWidth="9.140625" defaultRowHeight="15" x14ac:dyDescent="0.25"/>
  <cols>
    <col min="1" max="1" width="9.85546875" style="59" customWidth="1"/>
    <col min="2" max="2" width="7.28515625" style="59" customWidth="1"/>
    <col min="3" max="3" width="13.7109375" style="59" customWidth="1"/>
    <col min="4" max="4" width="11.42578125" style="59" bestFit="1" customWidth="1"/>
    <col min="5" max="5" width="15.42578125" style="59" customWidth="1"/>
    <col min="6" max="6" width="13.140625" style="59" bestFit="1" customWidth="1"/>
    <col min="7" max="7" width="10" style="59" customWidth="1"/>
    <col min="8" max="8" width="23.28515625" style="59" bestFit="1" customWidth="1"/>
    <col min="9" max="9" width="4.5703125" style="59" customWidth="1"/>
    <col min="10" max="10" width="7.28515625" style="59" customWidth="1"/>
    <col min="11" max="11" width="19.42578125" style="59" customWidth="1"/>
    <col min="12" max="12" width="10.140625" style="59" customWidth="1"/>
    <col min="13" max="13" width="16.5703125" style="59" customWidth="1"/>
    <col min="14" max="14" width="11.42578125" style="59" bestFit="1" customWidth="1"/>
    <col min="15" max="15" width="25.140625" style="59" customWidth="1"/>
    <col min="16" max="16" width="8.42578125" style="59" bestFit="1" customWidth="1"/>
    <col min="17" max="17" width="15" style="59" bestFit="1" customWidth="1"/>
    <col min="18" max="18" width="18.28515625" style="65" bestFit="1" customWidth="1"/>
    <col min="19" max="19" width="4.5703125" style="59" bestFit="1" customWidth="1"/>
    <col min="20" max="20" width="10.28515625" style="59" bestFit="1" customWidth="1"/>
    <col min="21" max="16384" width="9.140625" style="59"/>
  </cols>
  <sheetData>
    <row r="6" spans="1:19" ht="21" x14ac:dyDescent="0.35">
      <c r="A6" s="1" t="s">
        <v>0</v>
      </c>
      <c r="L6" s="60"/>
      <c r="M6" s="60"/>
      <c r="N6" s="60"/>
      <c r="O6" s="60"/>
      <c r="P6" s="61"/>
      <c r="Q6" s="60"/>
      <c r="R6" s="62"/>
      <c r="S6" s="60"/>
    </row>
    <row r="7" spans="1:19" x14ac:dyDescent="0.25">
      <c r="K7" s="61"/>
      <c r="L7" s="61"/>
      <c r="M7" s="61"/>
      <c r="N7" s="61"/>
      <c r="O7" s="61"/>
      <c r="P7" s="61"/>
      <c r="Q7" s="61"/>
      <c r="R7" s="62"/>
      <c r="S7" s="61"/>
    </row>
    <row r="8" spans="1:19" ht="28.5" x14ac:dyDescent="0.45">
      <c r="A8" s="6" t="str">
        <f>[1]Финиш!F1</f>
        <v>Пробег "Километры скорби"</v>
      </c>
      <c r="B8" s="63"/>
      <c r="C8" s="63"/>
      <c r="D8" s="63"/>
      <c r="E8" s="63"/>
      <c r="F8" s="63"/>
      <c r="G8" s="63"/>
      <c r="H8" s="64"/>
      <c r="S8" s="63"/>
    </row>
    <row r="9" spans="1:19" x14ac:dyDescent="0.25">
      <c r="A9" s="10" t="s">
        <v>1</v>
      </c>
      <c r="B9" s="61"/>
      <c r="C9" s="61"/>
      <c r="D9" s="61"/>
      <c r="E9" s="61"/>
      <c r="F9" s="61"/>
      <c r="G9" s="61"/>
      <c r="H9" s="62"/>
      <c r="S9" s="61"/>
    </row>
    <row r="10" spans="1:19" x14ac:dyDescent="0.25">
      <c r="A10" s="66">
        <f>[1]Финиш!B2</f>
        <v>43638</v>
      </c>
      <c r="B10" s="67"/>
      <c r="C10" s="68">
        <f>[1]Финиш!B3</f>
        <v>0.70833333333333337</v>
      </c>
      <c r="D10" s="69"/>
      <c r="E10" s="70" t="str">
        <f>[1]Финиш!B4</f>
        <v>г. Харьков</v>
      </c>
      <c r="F10" s="71"/>
      <c r="G10" s="72"/>
      <c r="H10" s="73"/>
      <c r="S10" s="72"/>
    </row>
    <row r="11" spans="1:19" x14ac:dyDescent="0.25">
      <c r="A11" s="10" t="s">
        <v>2</v>
      </c>
      <c r="B11" s="74"/>
      <c r="C11" s="10" t="s">
        <v>3</v>
      </c>
      <c r="D11" s="10"/>
      <c r="E11" s="10" t="s">
        <v>4</v>
      </c>
      <c r="F11" s="61"/>
      <c r="G11" s="10"/>
      <c r="H11" s="19"/>
      <c r="S11" s="10"/>
    </row>
    <row r="12" spans="1:19" x14ac:dyDescent="0.25">
      <c r="A12" s="68" t="str">
        <f>[1]Финиш!B5</f>
        <v>t=28</v>
      </c>
      <c r="B12" s="63"/>
      <c r="C12" s="63"/>
      <c r="D12" s="69"/>
      <c r="E12" s="61"/>
      <c r="F12" s="61"/>
      <c r="G12" s="61"/>
      <c r="H12" s="62"/>
      <c r="S12" s="61"/>
    </row>
    <row r="13" spans="1:19" x14ac:dyDescent="0.25">
      <c r="A13" s="10" t="s">
        <v>5</v>
      </c>
      <c r="B13" s="10"/>
      <c r="C13" s="10"/>
      <c r="D13" s="10"/>
      <c r="E13" s="61"/>
      <c r="F13" s="61"/>
      <c r="G13" s="61"/>
      <c r="H13" s="62"/>
      <c r="S13" s="61"/>
    </row>
    <row r="14" spans="1:19" x14ac:dyDescent="0.25">
      <c r="A14" s="75" t="s">
        <v>6</v>
      </c>
      <c r="B14" s="76"/>
      <c r="C14" s="77">
        <f>[1]Финиш!C5</f>
        <v>10</v>
      </c>
      <c r="D14" s="76"/>
      <c r="E14" s="42"/>
      <c r="F14" s="42"/>
      <c r="G14" s="42"/>
      <c r="H14" s="43"/>
      <c r="S14" s="42"/>
    </row>
    <row r="15" spans="1:19" x14ac:dyDescent="0.25">
      <c r="A15" s="61" t="s">
        <v>7</v>
      </c>
      <c r="B15" s="61"/>
      <c r="C15" s="61" t="s">
        <v>8</v>
      </c>
      <c r="D15" s="78">
        <f>COUNTIF(дист3_1[Результат часы:мин:сек (ЧЧ:ММ:СС) или км, м],"&gt;0")</f>
        <v>25</v>
      </c>
      <c r="E15" s="42"/>
      <c r="F15" s="42"/>
      <c r="G15" s="42"/>
      <c r="H15" s="43"/>
      <c r="S15" s="42"/>
    </row>
    <row r="16" spans="1:19" x14ac:dyDescent="0.25">
      <c r="A16" s="61"/>
      <c r="B16" s="61"/>
      <c r="C16" s="61" t="s">
        <v>9</v>
      </c>
      <c r="D16" s="78">
        <f>COUNTIF(дист3_1[Результат часы:мин:сек (ЧЧ:ММ:СС) или км, м],"&gt;=0")</f>
        <v>25</v>
      </c>
      <c r="E16" s="42"/>
      <c r="F16" s="42"/>
      <c r="G16" s="42"/>
      <c r="H16" s="43"/>
      <c r="R16" s="59"/>
      <c r="S16" s="42"/>
    </row>
    <row r="17" spans="1:19" x14ac:dyDescent="0.25">
      <c r="K17" s="61"/>
      <c r="L17" s="61"/>
      <c r="M17" s="61"/>
      <c r="N17" s="78"/>
      <c r="O17" s="42"/>
      <c r="P17" s="42"/>
      <c r="Q17" s="42"/>
      <c r="R17" s="43"/>
      <c r="S17" s="42"/>
    </row>
    <row r="18" spans="1:19" ht="30" customHeight="1" x14ac:dyDescent="0.25">
      <c r="A18" s="79" t="s">
        <v>10</v>
      </c>
      <c r="B18" s="79" t="s">
        <v>11</v>
      </c>
      <c r="C18" s="79" t="s">
        <v>12</v>
      </c>
      <c r="D18" s="79" t="s">
        <v>13</v>
      </c>
      <c r="E18" s="79" t="s">
        <v>14</v>
      </c>
      <c r="F18" s="79" t="s">
        <v>15</v>
      </c>
      <c r="G18" s="79" t="s">
        <v>16</v>
      </c>
      <c r="H18" s="79" t="s">
        <v>17</v>
      </c>
      <c r="I18" s="80" t="s">
        <v>18</v>
      </c>
      <c r="J18" s="80" t="s">
        <v>19</v>
      </c>
      <c r="K18" s="61"/>
      <c r="L18" s="61"/>
      <c r="M18" s="61"/>
      <c r="N18" s="78"/>
      <c r="O18" s="42"/>
      <c r="P18" s="42"/>
      <c r="Q18" s="42"/>
      <c r="R18" s="43"/>
      <c r="S18" s="42"/>
    </row>
    <row r="19" spans="1:19" x14ac:dyDescent="0.25">
      <c r="A19" s="33">
        <v>1</v>
      </c>
      <c r="B19" s="33">
        <v>466</v>
      </c>
      <c r="C19" s="33" t="s">
        <v>52</v>
      </c>
      <c r="D19" s="33" t="s">
        <v>53</v>
      </c>
      <c r="E19" s="54">
        <v>35574</v>
      </c>
      <c r="F19" s="33" t="s">
        <v>54</v>
      </c>
      <c r="G19" s="33" t="s">
        <v>55</v>
      </c>
      <c r="H19" s="55">
        <v>2.3472222222222221E-2</v>
      </c>
      <c r="I19" s="33" t="s">
        <v>24</v>
      </c>
      <c r="J19" s="33" t="s">
        <v>56</v>
      </c>
      <c r="K19" s="61"/>
      <c r="L19" s="61"/>
      <c r="M19" s="61"/>
      <c r="N19" s="78"/>
      <c r="O19" s="42"/>
      <c r="P19" s="42"/>
      <c r="Q19" s="42"/>
      <c r="R19" s="43"/>
      <c r="S19" s="42"/>
    </row>
    <row r="20" spans="1:19" s="59" customFormat="1" x14ac:dyDescent="0.25">
      <c r="A20" s="33">
        <v>2</v>
      </c>
      <c r="B20" s="33">
        <v>28</v>
      </c>
      <c r="C20" s="33" t="s">
        <v>57</v>
      </c>
      <c r="D20" s="33" t="s">
        <v>21</v>
      </c>
      <c r="E20" s="54">
        <v>29718</v>
      </c>
      <c r="F20" s="33" t="s">
        <v>22</v>
      </c>
      <c r="G20" s="33" t="s">
        <v>31</v>
      </c>
      <c r="H20" s="55">
        <v>2.4189814814814813E-2</v>
      </c>
      <c r="I20" s="33" t="s">
        <v>24</v>
      </c>
      <c r="J20" s="33" t="s">
        <v>42</v>
      </c>
      <c r="R20" s="65"/>
      <c r="S20" s="34"/>
    </row>
    <row r="21" spans="1:19" s="59" customFormat="1" x14ac:dyDescent="0.25">
      <c r="A21" s="33">
        <v>3</v>
      </c>
      <c r="B21" s="33">
        <v>304</v>
      </c>
      <c r="C21" s="33" t="s">
        <v>58</v>
      </c>
      <c r="D21" s="33" t="s">
        <v>59</v>
      </c>
      <c r="E21" s="54">
        <v>31413</v>
      </c>
      <c r="F21" s="33" t="s">
        <v>22</v>
      </c>
      <c r="G21" s="33" t="s">
        <v>22</v>
      </c>
      <c r="H21" s="55">
        <v>2.4884259259259259E-2</v>
      </c>
      <c r="I21" s="33" t="s">
        <v>24</v>
      </c>
      <c r="J21" s="33" t="s">
        <v>42</v>
      </c>
      <c r="R21" s="65"/>
      <c r="S21" s="41"/>
    </row>
    <row r="22" spans="1:19" s="59" customFormat="1" x14ac:dyDescent="0.25">
      <c r="A22" s="33">
        <v>4</v>
      </c>
      <c r="B22" s="33">
        <v>172</v>
      </c>
      <c r="C22" s="33" t="s">
        <v>60</v>
      </c>
      <c r="D22" s="33" t="s">
        <v>59</v>
      </c>
      <c r="E22" s="54">
        <v>31219</v>
      </c>
      <c r="F22" s="33" t="s">
        <v>22</v>
      </c>
      <c r="G22" s="33" t="s">
        <v>61</v>
      </c>
      <c r="H22" s="55">
        <v>2.5520833333333333E-2</v>
      </c>
      <c r="I22" s="33" t="s">
        <v>24</v>
      </c>
      <c r="J22" s="33" t="s">
        <v>42</v>
      </c>
      <c r="R22" s="65"/>
      <c r="S22" s="41"/>
    </row>
    <row r="23" spans="1:19" s="59" customFormat="1" x14ac:dyDescent="0.25">
      <c r="A23" s="33">
        <v>5</v>
      </c>
      <c r="B23" s="33">
        <v>5</v>
      </c>
      <c r="C23" s="33" t="s">
        <v>62</v>
      </c>
      <c r="D23" s="33" t="s">
        <v>63</v>
      </c>
      <c r="E23" s="54">
        <v>36443</v>
      </c>
      <c r="F23" s="33" t="s">
        <v>22</v>
      </c>
      <c r="G23" s="33" t="s">
        <v>22</v>
      </c>
      <c r="H23" s="55">
        <v>2.6226851851851852E-2</v>
      </c>
      <c r="I23" s="33" t="s">
        <v>24</v>
      </c>
      <c r="J23" s="33" t="s">
        <v>56</v>
      </c>
      <c r="L23" s="56"/>
      <c r="M23" s="56"/>
      <c r="O23" s="57"/>
      <c r="P23" s="58"/>
      <c r="Q23" s="41"/>
      <c r="R23" s="57"/>
      <c r="S23" s="41"/>
    </row>
    <row r="24" spans="1:19" s="59" customFormat="1" x14ac:dyDescent="0.25">
      <c r="A24" s="33">
        <v>6</v>
      </c>
      <c r="B24" s="33">
        <v>757</v>
      </c>
      <c r="C24" s="33" t="s">
        <v>64</v>
      </c>
      <c r="D24" s="33" t="s">
        <v>65</v>
      </c>
      <c r="E24" s="54">
        <v>31508</v>
      </c>
      <c r="F24" s="33" t="s">
        <v>22</v>
      </c>
      <c r="G24" s="33" t="s">
        <v>66</v>
      </c>
      <c r="H24" s="55">
        <v>2.7777777777777776E-2</v>
      </c>
      <c r="I24" s="33" t="s">
        <v>24</v>
      </c>
      <c r="J24" s="33" t="s">
        <v>42</v>
      </c>
      <c r="K24" s="81"/>
      <c r="R24" s="65"/>
    </row>
    <row r="25" spans="1:19" s="59" customFormat="1" x14ac:dyDescent="0.25">
      <c r="A25" s="33">
        <v>7</v>
      </c>
      <c r="B25" s="33">
        <v>592</v>
      </c>
      <c r="C25" s="33" t="s">
        <v>67</v>
      </c>
      <c r="D25" s="33" t="s">
        <v>68</v>
      </c>
      <c r="E25" s="54">
        <v>23012</v>
      </c>
      <c r="F25" s="33" t="s">
        <v>22</v>
      </c>
      <c r="G25" s="33" t="s">
        <v>31</v>
      </c>
      <c r="H25" s="55">
        <v>2.9583333333333333E-2</v>
      </c>
      <c r="I25" s="33" t="s">
        <v>24</v>
      </c>
      <c r="J25" s="33" t="s">
        <v>69</v>
      </c>
      <c r="R25" s="65"/>
    </row>
    <row r="26" spans="1:19" s="59" customFormat="1" x14ac:dyDescent="0.25">
      <c r="A26" s="33">
        <v>8</v>
      </c>
      <c r="B26" s="33">
        <v>79</v>
      </c>
      <c r="C26" s="33" t="s">
        <v>70</v>
      </c>
      <c r="D26" s="33" t="s">
        <v>71</v>
      </c>
      <c r="E26" s="54">
        <v>22313</v>
      </c>
      <c r="F26" s="33" t="s">
        <v>22</v>
      </c>
      <c r="G26" s="33" t="s">
        <v>22</v>
      </c>
      <c r="H26" s="55">
        <v>3.033564814814815E-2</v>
      </c>
      <c r="I26" s="33" t="s">
        <v>24</v>
      </c>
      <c r="J26" s="33" t="s">
        <v>69</v>
      </c>
      <c r="R26" s="65"/>
    </row>
    <row r="27" spans="1:19" s="59" customFormat="1" x14ac:dyDescent="0.25">
      <c r="A27" s="33">
        <v>9</v>
      </c>
      <c r="B27" s="33">
        <v>494</v>
      </c>
      <c r="C27" s="33" t="s">
        <v>72</v>
      </c>
      <c r="D27" s="33" t="s">
        <v>68</v>
      </c>
      <c r="E27" s="54">
        <v>34472</v>
      </c>
      <c r="F27" s="33" t="s">
        <v>22</v>
      </c>
      <c r="G27" s="33" t="s">
        <v>22</v>
      </c>
      <c r="H27" s="55">
        <v>3.0543981481481481E-2</v>
      </c>
      <c r="I27" s="33" t="s">
        <v>24</v>
      </c>
      <c r="J27" s="33" t="s">
        <v>42</v>
      </c>
      <c r="R27" s="65"/>
    </row>
    <row r="28" spans="1:19" s="59" customFormat="1" x14ac:dyDescent="0.25">
      <c r="A28" s="33">
        <v>9</v>
      </c>
      <c r="B28" s="33">
        <v>11</v>
      </c>
      <c r="C28" s="33" t="s">
        <v>73</v>
      </c>
      <c r="D28" s="33" t="s">
        <v>74</v>
      </c>
      <c r="E28" s="54">
        <v>37266</v>
      </c>
      <c r="F28" s="33" t="s">
        <v>22</v>
      </c>
      <c r="G28" s="33" t="s">
        <v>38</v>
      </c>
      <c r="H28" s="55">
        <v>3.0543981481481481E-2</v>
      </c>
      <c r="I28" s="33" t="s">
        <v>24</v>
      </c>
      <c r="J28" s="33" t="s">
        <v>75</v>
      </c>
      <c r="R28" s="65"/>
    </row>
    <row r="29" spans="1:19" s="59" customFormat="1" x14ac:dyDescent="0.25">
      <c r="A29" s="33">
        <v>11</v>
      </c>
      <c r="B29" s="33">
        <v>26</v>
      </c>
      <c r="C29" s="33" t="s">
        <v>76</v>
      </c>
      <c r="D29" s="33" t="s">
        <v>77</v>
      </c>
      <c r="E29" s="54">
        <v>28717</v>
      </c>
      <c r="F29" s="33" t="s">
        <v>22</v>
      </c>
      <c r="G29" s="33" t="s">
        <v>31</v>
      </c>
      <c r="H29" s="55">
        <v>3.0706018518518518E-2</v>
      </c>
      <c r="I29" s="33" t="s">
        <v>24</v>
      </c>
      <c r="J29" s="33" t="s">
        <v>78</v>
      </c>
      <c r="R29" s="65"/>
    </row>
    <row r="30" spans="1:19" s="59" customFormat="1" x14ac:dyDescent="0.25">
      <c r="A30" s="33">
        <v>12</v>
      </c>
      <c r="B30" s="33">
        <v>190</v>
      </c>
      <c r="C30" s="33" t="s">
        <v>79</v>
      </c>
      <c r="D30" s="33" t="s">
        <v>65</v>
      </c>
      <c r="E30" s="54">
        <v>23036</v>
      </c>
      <c r="F30" s="33" t="s">
        <v>22</v>
      </c>
      <c r="G30" s="33" t="s">
        <v>31</v>
      </c>
      <c r="H30" s="55">
        <v>3.1539351851851853E-2</v>
      </c>
      <c r="I30" s="33" t="s">
        <v>24</v>
      </c>
      <c r="J30" s="33" t="s">
        <v>69</v>
      </c>
      <c r="R30" s="65"/>
    </row>
    <row r="31" spans="1:19" s="59" customFormat="1" x14ac:dyDescent="0.25">
      <c r="A31" s="33">
        <v>13</v>
      </c>
      <c r="B31" s="33">
        <v>275</v>
      </c>
      <c r="C31" s="33" t="s">
        <v>80</v>
      </c>
      <c r="D31" s="33" t="s">
        <v>81</v>
      </c>
      <c r="E31" s="54">
        <v>19378</v>
      </c>
      <c r="F31" s="33" t="s">
        <v>22</v>
      </c>
      <c r="G31" s="33" t="s">
        <v>22</v>
      </c>
      <c r="H31" s="55">
        <v>3.1956018518518516E-2</v>
      </c>
      <c r="I31" s="33" t="s">
        <v>24</v>
      </c>
      <c r="J31" s="33" t="s">
        <v>35</v>
      </c>
      <c r="R31" s="65"/>
    </row>
    <row r="32" spans="1:19" s="59" customFormat="1" x14ac:dyDescent="0.25">
      <c r="A32" s="33">
        <v>14</v>
      </c>
      <c r="B32" s="33">
        <v>462</v>
      </c>
      <c r="C32" s="33" t="s">
        <v>82</v>
      </c>
      <c r="D32" s="33" t="s">
        <v>83</v>
      </c>
      <c r="E32" s="54">
        <v>28856</v>
      </c>
      <c r="F32" s="33" t="s">
        <v>22</v>
      </c>
      <c r="G32" s="33" t="s">
        <v>22</v>
      </c>
      <c r="H32" s="55">
        <v>3.3333333333333333E-2</v>
      </c>
      <c r="I32" s="33" t="s">
        <v>24</v>
      </c>
      <c r="J32" s="33" t="s">
        <v>78</v>
      </c>
      <c r="R32" s="65"/>
    </row>
    <row r="33" spans="1:18" s="59" customFormat="1" x14ac:dyDescent="0.25">
      <c r="A33" s="33">
        <v>15</v>
      </c>
      <c r="B33" s="33">
        <v>70</v>
      </c>
      <c r="C33" s="33" t="s">
        <v>62</v>
      </c>
      <c r="D33" s="33" t="s">
        <v>84</v>
      </c>
      <c r="E33" s="54">
        <v>23943</v>
      </c>
      <c r="F33" s="33" t="s">
        <v>22</v>
      </c>
      <c r="G33" s="33" t="s">
        <v>22</v>
      </c>
      <c r="H33" s="55">
        <v>3.4039351851851848E-2</v>
      </c>
      <c r="I33" s="33" t="s">
        <v>39</v>
      </c>
      <c r="J33" s="33" t="s">
        <v>85</v>
      </c>
      <c r="R33" s="65"/>
    </row>
    <row r="34" spans="1:18" s="59" customFormat="1" x14ac:dyDescent="0.25">
      <c r="A34" s="33">
        <v>16</v>
      </c>
      <c r="B34" s="33">
        <v>60</v>
      </c>
      <c r="C34" s="33" t="s">
        <v>86</v>
      </c>
      <c r="D34" s="33" t="s">
        <v>87</v>
      </c>
      <c r="E34" s="54">
        <v>22197</v>
      </c>
      <c r="F34" s="33" t="s">
        <v>22</v>
      </c>
      <c r="G34" s="33" t="s">
        <v>22</v>
      </c>
      <c r="H34" s="55">
        <v>3.4375000000000003E-2</v>
      </c>
      <c r="I34" s="33" t="s">
        <v>24</v>
      </c>
      <c r="J34" s="33" t="s">
        <v>69</v>
      </c>
      <c r="R34" s="65"/>
    </row>
    <row r="35" spans="1:18" s="59" customFormat="1" x14ac:dyDescent="0.25">
      <c r="A35" s="33">
        <v>17</v>
      </c>
      <c r="B35" s="33">
        <v>17</v>
      </c>
      <c r="C35" s="33" t="s">
        <v>88</v>
      </c>
      <c r="D35" s="33" t="s">
        <v>89</v>
      </c>
      <c r="E35" s="54">
        <v>20936</v>
      </c>
      <c r="F35" s="33" t="s">
        <v>22</v>
      </c>
      <c r="G35" s="33" t="s">
        <v>22</v>
      </c>
      <c r="H35" s="55">
        <v>3.4432870370370371E-2</v>
      </c>
      <c r="I35" s="33" t="s">
        <v>39</v>
      </c>
      <c r="J35" s="33" t="s">
        <v>35</v>
      </c>
      <c r="R35" s="65"/>
    </row>
    <row r="36" spans="1:18" s="59" customFormat="1" x14ac:dyDescent="0.25">
      <c r="A36" s="33">
        <v>18</v>
      </c>
      <c r="B36" s="33">
        <v>80</v>
      </c>
      <c r="C36" s="33" t="s">
        <v>90</v>
      </c>
      <c r="D36" s="33" t="s">
        <v>53</v>
      </c>
      <c r="E36" s="54">
        <v>17260</v>
      </c>
      <c r="F36" s="33" t="s">
        <v>22</v>
      </c>
      <c r="G36" s="33" t="s">
        <v>22</v>
      </c>
      <c r="H36" s="55">
        <v>3.591435185185185E-2</v>
      </c>
      <c r="I36" s="33" t="s">
        <v>24</v>
      </c>
      <c r="J36" s="33" t="s">
        <v>45</v>
      </c>
      <c r="R36" s="65"/>
    </row>
    <row r="37" spans="1:18" s="59" customFormat="1" x14ac:dyDescent="0.25">
      <c r="A37" s="33">
        <v>19</v>
      </c>
      <c r="B37" s="33">
        <v>446</v>
      </c>
      <c r="C37" s="33" t="s">
        <v>91</v>
      </c>
      <c r="D37" s="33" t="s">
        <v>74</v>
      </c>
      <c r="E37" s="54">
        <v>36149</v>
      </c>
      <c r="F37" s="33" t="s">
        <v>22</v>
      </c>
      <c r="G37" s="33" t="s">
        <v>22</v>
      </c>
      <c r="H37" s="55">
        <v>3.619212962962963E-2</v>
      </c>
      <c r="I37" s="33" t="s">
        <v>24</v>
      </c>
      <c r="J37" s="33" t="s">
        <v>56</v>
      </c>
      <c r="R37" s="65"/>
    </row>
    <row r="38" spans="1:18" s="59" customFormat="1" x14ac:dyDescent="0.25">
      <c r="A38" s="33">
        <v>20</v>
      </c>
      <c r="B38" s="33">
        <v>477</v>
      </c>
      <c r="C38" s="33" t="s">
        <v>92</v>
      </c>
      <c r="D38" s="33" t="s">
        <v>68</v>
      </c>
      <c r="E38" s="54">
        <v>20617</v>
      </c>
      <c r="F38" s="33" t="s">
        <v>22</v>
      </c>
      <c r="G38" s="33"/>
      <c r="H38" s="55">
        <v>3.6874999999999998E-2</v>
      </c>
      <c r="I38" s="33" t="s">
        <v>24</v>
      </c>
      <c r="J38" s="33" t="s">
        <v>35</v>
      </c>
      <c r="R38" s="65"/>
    </row>
    <row r="39" spans="1:18" s="59" customFormat="1" x14ac:dyDescent="0.25">
      <c r="A39" s="33">
        <v>21</v>
      </c>
      <c r="B39" s="33">
        <v>33</v>
      </c>
      <c r="C39" s="33" t="s">
        <v>93</v>
      </c>
      <c r="D39" s="33" t="s">
        <v>94</v>
      </c>
      <c r="E39" s="54">
        <v>22059</v>
      </c>
      <c r="F39" s="33" t="s">
        <v>22</v>
      </c>
      <c r="G39" s="33" t="s">
        <v>22</v>
      </c>
      <c r="H39" s="55">
        <v>3.9305555555555559E-2</v>
      </c>
      <c r="I39" s="33" t="s">
        <v>39</v>
      </c>
      <c r="J39" s="33" t="s">
        <v>69</v>
      </c>
      <c r="R39" s="65"/>
    </row>
    <row r="40" spans="1:18" s="59" customFormat="1" x14ac:dyDescent="0.25">
      <c r="A40" s="33">
        <v>22</v>
      </c>
      <c r="B40" s="33">
        <v>108</v>
      </c>
      <c r="C40" s="33" t="s">
        <v>95</v>
      </c>
      <c r="D40" s="33" t="s">
        <v>65</v>
      </c>
      <c r="E40" s="54">
        <v>20753</v>
      </c>
      <c r="F40" s="33" t="s">
        <v>22</v>
      </c>
      <c r="G40" s="33" t="s">
        <v>22</v>
      </c>
      <c r="H40" s="55">
        <v>4.103009259259259E-2</v>
      </c>
      <c r="I40" s="33" t="s">
        <v>24</v>
      </c>
      <c r="J40" s="33" t="s">
        <v>35</v>
      </c>
      <c r="R40" s="65"/>
    </row>
    <row r="41" spans="1:18" s="59" customFormat="1" x14ac:dyDescent="0.25">
      <c r="A41" s="33">
        <v>23</v>
      </c>
      <c r="B41" s="33">
        <v>493</v>
      </c>
      <c r="C41" s="33" t="s">
        <v>96</v>
      </c>
      <c r="D41" s="33" t="s">
        <v>97</v>
      </c>
      <c r="E41" s="54">
        <v>24108</v>
      </c>
      <c r="F41" s="33" t="s">
        <v>22</v>
      </c>
      <c r="G41" s="33" t="s">
        <v>31</v>
      </c>
      <c r="H41" s="55">
        <v>4.1701388888888892E-2</v>
      </c>
      <c r="I41" s="33" t="s">
        <v>39</v>
      </c>
      <c r="J41" s="33" t="s">
        <v>85</v>
      </c>
      <c r="R41" s="65"/>
    </row>
    <row r="42" spans="1:18" s="59" customFormat="1" x14ac:dyDescent="0.25">
      <c r="A42" s="33">
        <v>24</v>
      </c>
      <c r="B42" s="33">
        <v>469</v>
      </c>
      <c r="C42" s="33" t="s">
        <v>98</v>
      </c>
      <c r="D42" s="33" t="s">
        <v>99</v>
      </c>
      <c r="E42" s="54">
        <v>18106</v>
      </c>
      <c r="F42" s="33" t="s">
        <v>100</v>
      </c>
      <c r="G42" s="33"/>
      <c r="H42" s="55">
        <v>4.3518518518518519E-2</v>
      </c>
      <c r="I42" s="33" t="s">
        <v>24</v>
      </c>
      <c r="J42" s="33" t="s">
        <v>35</v>
      </c>
      <c r="R42" s="65"/>
    </row>
    <row r="43" spans="1:18" s="59" customFormat="1" x14ac:dyDescent="0.25">
      <c r="A43" s="33">
        <v>25</v>
      </c>
      <c r="B43" s="33">
        <v>40</v>
      </c>
      <c r="C43" s="33" t="s">
        <v>101</v>
      </c>
      <c r="D43" s="33" t="s">
        <v>102</v>
      </c>
      <c r="E43" s="54">
        <v>14971</v>
      </c>
      <c r="F43" s="33" t="s">
        <v>22</v>
      </c>
      <c r="G43" s="33" t="s">
        <v>22</v>
      </c>
      <c r="H43" s="55">
        <v>5.0543981481481481E-2</v>
      </c>
      <c r="I43" s="33" t="s">
        <v>24</v>
      </c>
      <c r="J43" s="33" t="s">
        <v>45</v>
      </c>
      <c r="R43" s="65"/>
    </row>
    <row r="44" spans="1:18" s="59" customFormat="1" x14ac:dyDescent="0.25">
      <c r="R44" s="65"/>
    </row>
  </sheetData>
  <mergeCells count="1">
    <mergeCell ref="A10:B10"/>
  </mergeCells>
  <conditionalFormatting sqref="M23 O23:S23 K24 S20:S22">
    <cfRule type="cellIs" dxfId="26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6:S25"/>
  <sheetViews>
    <sheetView zoomScaleNormal="100" workbookViewId="0">
      <selection activeCell="G34" sqref="G34"/>
    </sheetView>
  </sheetViews>
  <sheetFormatPr defaultColWidth="9.140625" defaultRowHeight="15" x14ac:dyDescent="0.25"/>
  <cols>
    <col min="1" max="1" width="20.140625" style="59" bestFit="1" customWidth="1"/>
    <col min="2" max="2" width="9.5703125" style="59" customWidth="1"/>
    <col min="3" max="3" width="11.85546875" style="59" customWidth="1"/>
    <col min="4" max="4" width="11.42578125" style="59" bestFit="1" customWidth="1"/>
    <col min="5" max="5" width="29.42578125" style="59" bestFit="1" customWidth="1"/>
    <col min="6" max="6" width="9.28515625" style="59" customWidth="1"/>
    <col min="7" max="7" width="8.42578125" style="59" customWidth="1"/>
    <col min="8" max="8" width="47.28515625" style="59" bestFit="1" customWidth="1"/>
    <col min="9" max="9" width="6.85546875" style="59" customWidth="1"/>
    <col min="10" max="10" width="9.5703125" style="59" customWidth="1"/>
    <col min="11" max="11" width="19.42578125" style="59" customWidth="1"/>
    <col min="12" max="12" width="10.140625" style="59" customWidth="1"/>
    <col min="13" max="13" width="16.5703125" style="59" customWidth="1"/>
    <col min="14" max="14" width="11.42578125" style="59" bestFit="1" customWidth="1"/>
    <col min="15" max="15" width="25.140625" style="59" customWidth="1"/>
    <col min="16" max="16" width="8.42578125" style="59" bestFit="1" customWidth="1"/>
    <col min="17" max="17" width="15" style="59" bestFit="1" customWidth="1"/>
    <col min="18" max="18" width="18.28515625" style="65" bestFit="1" customWidth="1"/>
    <col min="19" max="19" width="4.5703125" style="59" bestFit="1" customWidth="1"/>
    <col min="20" max="20" width="10.28515625" style="59" bestFit="1" customWidth="1"/>
    <col min="21" max="16384" width="9.140625" style="59"/>
  </cols>
  <sheetData>
    <row r="6" spans="1:19" ht="21" x14ac:dyDescent="0.35">
      <c r="A6" s="1" t="s">
        <v>0</v>
      </c>
      <c r="L6" s="60"/>
      <c r="M6" s="60"/>
      <c r="N6" s="60"/>
      <c r="O6" s="60"/>
      <c r="P6" s="61"/>
      <c r="Q6" s="60"/>
      <c r="R6" s="62"/>
      <c r="S6" s="60"/>
    </row>
    <row r="7" spans="1:19" x14ac:dyDescent="0.25">
      <c r="K7" s="61"/>
      <c r="L7" s="61"/>
      <c r="M7" s="61"/>
      <c r="N7" s="61"/>
      <c r="O7" s="61"/>
      <c r="P7" s="61"/>
      <c r="Q7" s="61"/>
      <c r="R7" s="62"/>
      <c r="S7" s="61"/>
    </row>
    <row r="8" spans="1:19" ht="28.5" x14ac:dyDescent="0.45">
      <c r="A8" s="6" t="str">
        <f>[1]Финиш!F1</f>
        <v>Пробег "Километры скорби"</v>
      </c>
      <c r="B8" s="63"/>
      <c r="C8" s="63"/>
      <c r="D8" s="63"/>
      <c r="E8" s="63"/>
      <c r="F8" s="63"/>
      <c r="G8" s="63"/>
      <c r="H8" s="64"/>
      <c r="S8" s="63"/>
    </row>
    <row r="9" spans="1:19" x14ac:dyDescent="0.25">
      <c r="A9" s="10" t="s">
        <v>1</v>
      </c>
      <c r="B9" s="61"/>
      <c r="C9" s="61"/>
      <c r="D9" s="61"/>
      <c r="E9" s="61"/>
      <c r="F9" s="61"/>
      <c r="G9" s="61"/>
      <c r="H9" s="62"/>
      <c r="S9" s="61"/>
    </row>
    <row r="10" spans="1:19" x14ac:dyDescent="0.25">
      <c r="A10" s="66">
        <f>[1]Финиш!B2</f>
        <v>43638</v>
      </c>
      <c r="B10" s="67"/>
      <c r="C10" s="68">
        <f>[1]Финиш!B3</f>
        <v>0.70833333333333337</v>
      </c>
      <c r="D10" s="69"/>
      <c r="E10" s="70" t="str">
        <f>[1]Финиш!B4</f>
        <v>г. Харьков</v>
      </c>
      <c r="F10" s="71"/>
      <c r="G10" s="72"/>
      <c r="H10" s="73"/>
      <c r="S10" s="72"/>
    </row>
    <row r="11" spans="1:19" x14ac:dyDescent="0.25">
      <c r="A11" s="10" t="s">
        <v>2</v>
      </c>
      <c r="B11" s="74"/>
      <c r="C11" s="10" t="s">
        <v>3</v>
      </c>
      <c r="D11" s="10"/>
      <c r="E11" s="10" t="s">
        <v>4</v>
      </c>
      <c r="F11" s="61"/>
      <c r="G11" s="10"/>
      <c r="H11" s="19"/>
      <c r="S11" s="10"/>
    </row>
    <row r="12" spans="1:19" x14ac:dyDescent="0.25">
      <c r="A12" s="68" t="str">
        <f>[1]Финиш!B5</f>
        <v>t=28</v>
      </c>
      <c r="B12" s="63"/>
      <c r="C12" s="63"/>
      <c r="D12" s="69"/>
      <c r="E12" s="61"/>
      <c r="F12" s="61"/>
      <c r="G12" s="61"/>
      <c r="H12" s="62"/>
      <c r="S12" s="61"/>
    </row>
    <row r="13" spans="1:19" x14ac:dyDescent="0.25">
      <c r="A13" s="10" t="s">
        <v>5</v>
      </c>
      <c r="B13" s="10"/>
      <c r="C13" s="10"/>
      <c r="D13" s="10"/>
      <c r="E13" s="61"/>
      <c r="F13" s="61"/>
      <c r="G13" s="61"/>
      <c r="H13" s="62"/>
      <c r="S13" s="61"/>
    </row>
    <row r="14" spans="1:19" x14ac:dyDescent="0.25">
      <c r="A14" s="75" t="s">
        <v>6</v>
      </c>
      <c r="B14" s="76"/>
      <c r="C14" s="77">
        <f>[1]Финиш!C6</f>
        <v>20</v>
      </c>
      <c r="D14" s="76"/>
      <c r="E14" s="42"/>
      <c r="F14" s="42"/>
      <c r="G14" s="42"/>
      <c r="H14" s="43"/>
      <c r="S14" s="42"/>
    </row>
    <row r="15" spans="1:19" x14ac:dyDescent="0.25">
      <c r="A15" s="61" t="s">
        <v>7</v>
      </c>
      <c r="B15" s="61"/>
      <c r="C15" s="61" t="s">
        <v>8</v>
      </c>
      <c r="D15" s="78">
        <f>COUNTIF(дист4_1[Результат часы:мин:сек (ЧЧ:ММ:СС) или км, м],"&gt;0")</f>
        <v>4</v>
      </c>
      <c r="E15" s="42"/>
      <c r="F15" s="42"/>
      <c r="G15" s="42"/>
      <c r="H15" s="43"/>
      <c r="S15" s="42"/>
    </row>
    <row r="16" spans="1:19" x14ac:dyDescent="0.25">
      <c r="A16" s="61"/>
      <c r="B16" s="61"/>
      <c r="C16" s="61" t="s">
        <v>9</v>
      </c>
      <c r="D16" s="78">
        <f>COUNTIF(дист4_1[Результат часы:мин:сек (ЧЧ:ММ:СС) или км, м],"&gt;=0")</f>
        <v>4</v>
      </c>
      <c r="E16" s="42"/>
      <c r="F16" s="42"/>
      <c r="G16" s="42"/>
      <c r="H16" s="43"/>
      <c r="R16" s="59"/>
      <c r="S16" s="42"/>
    </row>
    <row r="17" spans="1:19" x14ac:dyDescent="0.25">
      <c r="K17" s="61"/>
      <c r="L17" s="61"/>
      <c r="M17" s="61"/>
      <c r="N17" s="78"/>
      <c r="O17" s="42"/>
      <c r="P17" s="42"/>
      <c r="Q17" s="42"/>
      <c r="R17" s="43"/>
      <c r="S17" s="42"/>
    </row>
    <row r="18" spans="1:19" x14ac:dyDescent="0.25">
      <c r="A18" s="59" t="s">
        <v>10</v>
      </c>
      <c r="B18" s="59" t="s">
        <v>11</v>
      </c>
      <c r="C18" s="59" t="s">
        <v>12</v>
      </c>
      <c r="D18" s="59" t="s">
        <v>13</v>
      </c>
      <c r="E18" s="59" t="s">
        <v>14</v>
      </c>
      <c r="F18" s="59" t="s">
        <v>15</v>
      </c>
      <c r="G18" s="59" t="s">
        <v>16</v>
      </c>
      <c r="H18" s="59" t="s">
        <v>17</v>
      </c>
      <c r="I18" s="59" t="s">
        <v>18</v>
      </c>
      <c r="J18" s="59" t="s">
        <v>19</v>
      </c>
      <c r="K18" s="61"/>
      <c r="L18" s="61"/>
      <c r="M18" s="61"/>
      <c r="N18" s="78"/>
      <c r="O18" s="42"/>
      <c r="P18" s="42"/>
      <c r="Q18" s="42"/>
      <c r="R18" s="43"/>
      <c r="S18" s="42"/>
    </row>
    <row r="19" spans="1:19" x14ac:dyDescent="0.25">
      <c r="A19">
        <v>1</v>
      </c>
      <c r="B19">
        <v>478</v>
      </c>
      <c r="C19" s="82" t="s">
        <v>103</v>
      </c>
      <c r="D19" s="82" t="s">
        <v>104</v>
      </c>
      <c r="E19" s="83">
        <v>27495</v>
      </c>
      <c r="F19" s="82" t="s">
        <v>22</v>
      </c>
      <c r="G19" s="82" t="s">
        <v>22</v>
      </c>
      <c r="H19" s="84">
        <v>5.7789351851851849E-2</v>
      </c>
      <c r="I19" s="82" t="s">
        <v>24</v>
      </c>
      <c r="J19" t="s">
        <v>78</v>
      </c>
      <c r="K19" s="61"/>
      <c r="L19" s="61"/>
      <c r="M19" s="61"/>
      <c r="N19" s="78"/>
      <c r="O19" s="42"/>
      <c r="P19" s="42"/>
      <c r="Q19" s="42"/>
      <c r="R19" s="43"/>
      <c r="S19" s="42"/>
    </row>
    <row r="20" spans="1:19" x14ac:dyDescent="0.25">
      <c r="A20">
        <v>2</v>
      </c>
      <c r="B20">
        <v>15</v>
      </c>
      <c r="C20" s="82" t="s">
        <v>105</v>
      </c>
      <c r="D20" s="82" t="s">
        <v>53</v>
      </c>
      <c r="E20" s="83">
        <v>19536</v>
      </c>
      <c r="F20" s="82" t="s">
        <v>22</v>
      </c>
      <c r="G20" s="82" t="s">
        <v>22</v>
      </c>
      <c r="H20" s="84">
        <v>7.2372685185185179E-2</v>
      </c>
      <c r="I20" s="82" t="s">
        <v>24</v>
      </c>
      <c r="J20" t="s">
        <v>35</v>
      </c>
      <c r="K20" s="42"/>
      <c r="L20" s="42"/>
      <c r="M20" s="42"/>
      <c r="N20" s="42"/>
      <c r="O20" s="42"/>
      <c r="P20" s="42"/>
      <c r="Q20" s="42"/>
      <c r="R20" s="43"/>
      <c r="S20" s="42"/>
    </row>
    <row r="21" spans="1:19" x14ac:dyDescent="0.25">
      <c r="A21">
        <v>3</v>
      </c>
      <c r="B21">
        <v>292</v>
      </c>
      <c r="C21" s="82" t="s">
        <v>106</v>
      </c>
      <c r="D21" s="82" t="s">
        <v>99</v>
      </c>
      <c r="E21" s="83">
        <v>30579</v>
      </c>
      <c r="F21" s="82" t="s">
        <v>22</v>
      </c>
      <c r="G21" s="82"/>
      <c r="H21" s="84">
        <v>7.7210648148148153E-2</v>
      </c>
      <c r="I21" s="82" t="s">
        <v>24</v>
      </c>
      <c r="J21" t="s">
        <v>42</v>
      </c>
      <c r="S21" s="34"/>
    </row>
    <row r="22" spans="1:19" x14ac:dyDescent="0.25">
      <c r="A22">
        <v>4</v>
      </c>
      <c r="B22">
        <v>1157</v>
      </c>
      <c r="C22" s="82" t="s">
        <v>107</v>
      </c>
      <c r="D22" s="82" t="s">
        <v>83</v>
      </c>
      <c r="E22" s="83">
        <v>31427</v>
      </c>
      <c r="F22" s="82" t="s">
        <v>22</v>
      </c>
      <c r="G22" s="82" t="s">
        <v>22</v>
      </c>
      <c r="H22" s="84">
        <v>7.8483796296296301E-2</v>
      </c>
      <c r="I22" s="82" t="s">
        <v>24</v>
      </c>
      <c r="J22" t="s">
        <v>42</v>
      </c>
      <c r="S22" s="41"/>
    </row>
    <row r="23" spans="1:19" x14ac:dyDescent="0.25">
      <c r="S23" s="41"/>
    </row>
    <row r="24" spans="1:19" x14ac:dyDescent="0.25">
      <c r="L24" s="56"/>
      <c r="M24" s="56"/>
      <c r="O24" s="57"/>
      <c r="P24" s="58"/>
      <c r="Q24" s="41"/>
      <c r="R24" s="57"/>
      <c r="S24" s="41"/>
    </row>
    <row r="25" spans="1:19" x14ac:dyDescent="0.25">
      <c r="K25" s="81"/>
    </row>
  </sheetData>
  <mergeCells count="1">
    <mergeCell ref="A10:B10"/>
  </mergeCells>
  <conditionalFormatting sqref="M24 O24:S24 K25 S21:S23">
    <cfRule type="cellIs" dxfId="12" priority="1" operator="equal">
      <formula>0</formula>
    </cfRule>
  </conditionalFormatting>
  <pageMargins left="0.70866141732283472" right="0.70866141732283472" top="0.57999999999999996" bottom="0.55000000000000004" header="0.31496062992125984" footer="0.31496062992125984"/>
  <pageSetup paperSize="9" scale="37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10</vt:lpstr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2019-06-23T11:38:44Z</dcterms:created>
  <dcterms:modified xsi:type="dcterms:W3CDTF">2019-06-23T11:39:43Z</dcterms:modified>
</cp:coreProperties>
</file>