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  <sheet state="visible" name="2020" sheetId="2" r:id="rId5"/>
  </sheets>
  <definedNames>
    <definedName hidden="1" localSheetId="0" name="_xlnm._FilterDatabase">'2021'!$A$1:$CG$30</definedName>
    <definedName hidden="1" localSheetId="1" name="_xlnm._FilterDatabase">'2020'!$A$1:$BN$37</definedName>
  </definedNames>
  <calcPr/>
</workbook>
</file>

<file path=xl/sharedStrings.xml><?xml version="1.0" encoding="utf-8"?>
<sst xmlns="http://schemas.openxmlformats.org/spreadsheetml/2006/main" count="484" uniqueCount="236">
  <si>
    <t>Плавание</t>
  </si>
  <si>
    <t>Велоэтап 1 день + плавание</t>
  </si>
  <si>
    <t>Время велоэтапа + Т1</t>
  </si>
  <si>
    <t>Средняя скорость 1 дня</t>
  </si>
  <si>
    <t>Стартовая минута второго дня</t>
  </si>
  <si>
    <t>Велоэтап 2 день (чистое время за вычетом стартовой минуты)</t>
  </si>
  <si>
    <t>Средняя скорость 2 дня</t>
  </si>
  <si>
    <t>Сумма двух дней</t>
  </si>
  <si>
    <t>Место по сумме 2 дней</t>
  </si>
  <si>
    <t>Беговой этап 3 день 84 км</t>
  </si>
  <si>
    <t>Сумма трех дней</t>
  </si>
  <si>
    <t>Место по сумме 3 дней</t>
  </si>
  <si>
    <t>Формат</t>
  </si>
  <si>
    <t>Номер</t>
  </si>
  <si>
    <t>Фамилия</t>
  </si>
  <si>
    <t>Имя</t>
  </si>
  <si>
    <t>Страна</t>
  </si>
  <si>
    <t>Город</t>
  </si>
  <si>
    <t>1,3 км</t>
  </si>
  <si>
    <t>2,6 км</t>
  </si>
  <si>
    <t>3,9 км</t>
  </si>
  <si>
    <t>5,2 км</t>
  </si>
  <si>
    <t>6,5 км</t>
  </si>
  <si>
    <t>7,8 км</t>
  </si>
  <si>
    <t>Финиш 10 км</t>
  </si>
  <si>
    <t>Место</t>
  </si>
  <si>
    <t>3 км</t>
  </si>
  <si>
    <t>10 км</t>
  </si>
  <si>
    <t>72 км (разворот)</t>
  </si>
  <si>
    <t>135 км</t>
  </si>
  <si>
    <t>142 км</t>
  </si>
  <si>
    <t>Финиш 145 км</t>
  </si>
  <si>
    <t>145 км</t>
  </si>
  <si>
    <t>Плавание 10 км</t>
  </si>
  <si>
    <t>Велосипед 145 км</t>
  </si>
  <si>
    <t>5 км</t>
  </si>
  <si>
    <t>51 км</t>
  </si>
  <si>
    <t>Темп на участке</t>
  </si>
  <si>
    <t>82 км</t>
  </si>
  <si>
    <t>119 км</t>
  </si>
  <si>
    <t>160 км (СШГЭС)</t>
  </si>
  <si>
    <t>190 км Кольцо Саяногорск</t>
  </si>
  <si>
    <t>203 км</t>
  </si>
  <si>
    <t>265 км</t>
  </si>
  <si>
    <t>Финиш 276 км</t>
  </si>
  <si>
    <t>Велоэтап 276 км</t>
  </si>
  <si>
    <t>1 круг (7 км)</t>
  </si>
  <si>
    <t>Темп на круге</t>
  </si>
  <si>
    <t>2 круга (14 км)</t>
  </si>
  <si>
    <t>Время 2 круга</t>
  </si>
  <si>
    <t>3 круга (21 км)</t>
  </si>
  <si>
    <t>Время 3 круга</t>
  </si>
  <si>
    <t>4 круга (28 км)</t>
  </si>
  <si>
    <t>Время 4 круга</t>
  </si>
  <si>
    <t>5 кругов (35 км)</t>
  </si>
  <si>
    <t>Время 5 круга</t>
  </si>
  <si>
    <t>6 кругов (42 км)</t>
  </si>
  <si>
    <t>Время 6 круга</t>
  </si>
  <si>
    <t>7 кругов (49 км)</t>
  </si>
  <si>
    <t>Время 7 круга</t>
  </si>
  <si>
    <t>8 кругов (56 км)</t>
  </si>
  <si>
    <t>Время 8 круга</t>
  </si>
  <si>
    <t>9 кругов (63 км)</t>
  </si>
  <si>
    <t>Время 9 круга</t>
  </si>
  <si>
    <t>10 кругов (70 км)</t>
  </si>
  <si>
    <t>Время 10 круга</t>
  </si>
  <si>
    <t>11 кругов (77 км)</t>
  </si>
  <si>
    <t>Время 11 круга</t>
  </si>
  <si>
    <t>12 кругов (84 км)</t>
  </si>
  <si>
    <t>Время 12 круга</t>
  </si>
  <si>
    <t>Общее время 84 км</t>
  </si>
  <si>
    <t>Средний темп на 84 км</t>
  </si>
  <si>
    <t>Эстафета</t>
  </si>
  <si>
    <t>Триатлета</t>
  </si>
  <si>
    <t>Соколов Владимир</t>
  </si>
  <si>
    <t>Хазов Сергей</t>
  </si>
  <si>
    <t>Малахова Ирина</t>
  </si>
  <si>
    <t>Лично</t>
  </si>
  <si>
    <t>Карпинский</t>
  </si>
  <si>
    <t>Николай</t>
  </si>
  <si>
    <t>Россия</t>
  </si>
  <si>
    <t>Санкт-Петербург</t>
  </si>
  <si>
    <t>Mail ru Group</t>
  </si>
  <si>
    <t>Ромасько Кристина</t>
  </si>
  <si>
    <t>Школин Николай</t>
  </si>
  <si>
    <t>Якимов Сергей</t>
  </si>
  <si>
    <t>Рябченков</t>
  </si>
  <si>
    <t>Артем</t>
  </si>
  <si>
    <t>Красноярск</t>
  </si>
  <si>
    <t>Жданов</t>
  </si>
  <si>
    <t>Павел</t>
  </si>
  <si>
    <t>Москва</t>
  </si>
  <si>
    <t>Не мальчики</t>
  </si>
  <si>
    <t>Вялых Наталья</t>
  </si>
  <si>
    <t>Острикова Екатерина</t>
  </si>
  <si>
    <t>Луференко Ольга</t>
  </si>
  <si>
    <t>Нечаев</t>
  </si>
  <si>
    <t>Виктор</t>
  </si>
  <si>
    <t xml:space="preserve">Орёл </t>
  </si>
  <si>
    <t>Рудин</t>
  </si>
  <si>
    <t>Андрей</t>
  </si>
  <si>
    <t>Киров</t>
  </si>
  <si>
    <t>Ильин</t>
  </si>
  <si>
    <t>Александр</t>
  </si>
  <si>
    <t>Астрахань</t>
  </si>
  <si>
    <t>Гетт</t>
  </si>
  <si>
    <t>Абакан</t>
  </si>
  <si>
    <t>Тевиков</t>
  </si>
  <si>
    <t>Владислав</t>
  </si>
  <si>
    <t>Kolyasnikov team</t>
  </si>
  <si>
    <t xml:space="preserve">Меллин Альберт </t>
  </si>
  <si>
    <t>Фадеев Александр</t>
  </si>
  <si>
    <t>Чудаков Алексей</t>
  </si>
  <si>
    <t>Мельчиков</t>
  </si>
  <si>
    <t>Максим</t>
  </si>
  <si>
    <t>Воткинск</t>
  </si>
  <si>
    <t xml:space="preserve">I LOVE SUPERSPORT </t>
  </si>
  <si>
    <t>Бурдин Михаил</t>
  </si>
  <si>
    <t>Бурдин Игорь</t>
  </si>
  <si>
    <t>Сырбачев Александр</t>
  </si>
  <si>
    <t>Акулич</t>
  </si>
  <si>
    <t>Степан</t>
  </si>
  <si>
    <t>Зайцев</t>
  </si>
  <si>
    <t>Барнаул</t>
  </si>
  <si>
    <t>Руббо</t>
  </si>
  <si>
    <t>Денис</t>
  </si>
  <si>
    <t xml:space="preserve">Екатеринбург </t>
  </si>
  <si>
    <t>Паркаев</t>
  </si>
  <si>
    <t>Олег</t>
  </si>
  <si>
    <t>Кемерово</t>
  </si>
  <si>
    <t>Емельханов</t>
  </si>
  <si>
    <t>Руслан</t>
  </si>
  <si>
    <t>Русскин</t>
  </si>
  <si>
    <t>Дмитрий</t>
  </si>
  <si>
    <t>Рызов</t>
  </si>
  <si>
    <t>Игорь</t>
  </si>
  <si>
    <t>Камышный</t>
  </si>
  <si>
    <t xml:space="preserve">Константин </t>
  </si>
  <si>
    <t>Истра</t>
  </si>
  <si>
    <t>Мурашев</t>
  </si>
  <si>
    <t>Станислав</t>
  </si>
  <si>
    <t>Пермь</t>
  </si>
  <si>
    <t>7:33::00</t>
  </si>
  <si>
    <t>Феофанов</t>
  </si>
  <si>
    <t>Антон</t>
  </si>
  <si>
    <t>Волкова</t>
  </si>
  <si>
    <t xml:space="preserve">Александра </t>
  </si>
  <si>
    <t>Сочи</t>
  </si>
  <si>
    <t>Бузов</t>
  </si>
  <si>
    <t>Екатеринбург</t>
  </si>
  <si>
    <t>Торшин</t>
  </si>
  <si>
    <t>Михайлов</t>
  </si>
  <si>
    <t>Владимир</t>
  </si>
  <si>
    <t>Архангельск</t>
  </si>
  <si>
    <t>50 км</t>
  </si>
  <si>
    <t>85 км</t>
  </si>
  <si>
    <t>162 км (СШГЭС)</t>
  </si>
  <si>
    <t>206 км</t>
  </si>
  <si>
    <t>2 круг (14 км)</t>
  </si>
  <si>
    <t>3 круг (21 км)</t>
  </si>
  <si>
    <t>4 круг (28 км)</t>
  </si>
  <si>
    <t>5 круг (35 км)</t>
  </si>
  <si>
    <t>6 круг (42 км)</t>
  </si>
  <si>
    <t>7 круг (49 км)</t>
  </si>
  <si>
    <t>8 круг (56 км)</t>
  </si>
  <si>
    <t>9 круг (63 км)</t>
  </si>
  <si>
    <t>10 круг (70 км)</t>
  </si>
  <si>
    <t>11 круг (77 км)</t>
  </si>
  <si>
    <t>12 круг (84 км)</t>
  </si>
  <si>
    <t>Ural3ultra</t>
  </si>
  <si>
    <t>Алчебаев Сергей</t>
  </si>
  <si>
    <t>Ермолин Денис</t>
  </si>
  <si>
    <t>Антипинский Андрей</t>
  </si>
  <si>
    <t>1 (рекорд трассы)</t>
  </si>
  <si>
    <t>Князев</t>
  </si>
  <si>
    <t>Новокузнецк</t>
  </si>
  <si>
    <t>Хазов</t>
  </si>
  <si>
    <t>Сергей</t>
  </si>
  <si>
    <t>Осокин</t>
  </si>
  <si>
    <t>Лавров</t>
  </si>
  <si>
    <t>Гребенчук</t>
  </si>
  <si>
    <t>Беларусь</t>
  </si>
  <si>
    <t>Минск</t>
  </si>
  <si>
    <t>Никишанов</t>
  </si>
  <si>
    <t>Ковальчук</t>
  </si>
  <si>
    <t>Михаил</t>
  </si>
  <si>
    <t>Жислин</t>
  </si>
  <si>
    <t>Иван</t>
  </si>
  <si>
    <t>Русаков</t>
  </si>
  <si>
    <t>Роман</t>
  </si>
  <si>
    <t>Коронный разряд</t>
  </si>
  <si>
    <t>Нестерова Екатерина</t>
  </si>
  <si>
    <t>Богданов Виталий</t>
  </si>
  <si>
    <t>Сущевич Мария</t>
  </si>
  <si>
    <t>Дащенко Ирина</t>
  </si>
  <si>
    <t>Цыганков Михаил</t>
  </si>
  <si>
    <t>Тонких Сергей</t>
  </si>
  <si>
    <t>Дмитриев</t>
  </si>
  <si>
    <t>Женская команда</t>
  </si>
  <si>
    <t>Шильникова Екатерина</t>
  </si>
  <si>
    <t xml:space="preserve">Острикова Екатерина </t>
  </si>
  <si>
    <t>Верхушина Юлия</t>
  </si>
  <si>
    <t>Салькинов</t>
  </si>
  <si>
    <t>Алексей</t>
  </si>
  <si>
    <t>Новочеркасск</t>
  </si>
  <si>
    <t>Лемесев</t>
  </si>
  <si>
    <t>Рыжако</t>
  </si>
  <si>
    <t>Василий</t>
  </si>
  <si>
    <t>Чаринцев</t>
  </si>
  <si>
    <t>Томск</t>
  </si>
  <si>
    <t>Зубарев</t>
  </si>
  <si>
    <t>Новосибирск</t>
  </si>
  <si>
    <t>I Love Supersport</t>
  </si>
  <si>
    <t>Полыхань Сергей</t>
  </si>
  <si>
    <t>Кириллов Павел</t>
  </si>
  <si>
    <t>Филоненко</t>
  </si>
  <si>
    <t>Урядов</t>
  </si>
  <si>
    <t>Шейбак</t>
  </si>
  <si>
    <t>Мостяев</t>
  </si>
  <si>
    <t>Жуков</t>
  </si>
  <si>
    <t>Харченко</t>
  </si>
  <si>
    <t>Головин</t>
  </si>
  <si>
    <t>Старостин</t>
  </si>
  <si>
    <t>Даниил</t>
  </si>
  <si>
    <t>Пушкарев</t>
  </si>
  <si>
    <t>Балашиха</t>
  </si>
  <si>
    <t>Струкалев</t>
  </si>
  <si>
    <t>Константин</t>
  </si>
  <si>
    <t>Корде</t>
  </si>
  <si>
    <t>Копосов</t>
  </si>
  <si>
    <t>Сенникова</t>
  </si>
  <si>
    <t>Инна</t>
  </si>
  <si>
    <t>Тюмень</t>
  </si>
  <si>
    <t>Кистанова</t>
  </si>
  <si>
    <t>Анастасия</t>
  </si>
  <si>
    <t>Дубна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</si>
</sst>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1.0"/>
      <color rgb="FFFF0000"/>
      <name val="Calibri"/>
    </font>
    <font/>
    <font>
      <sz val="11.0"/>
      <color theme="1"/>
      <name val="Calibri"/>
    </font>
    <font>
      <b/>
      <color rgb="FFFF0000"/>
      <name val="Arial"/>
    </font>
    <font>
      <b/>
      <color theme="1"/>
      <name val="Arial"/>
    </font>
    <font>
      <b/>
      <sz val="11.0"/>
      <color rgb="FF000000"/>
      <name val="Calibri"/>
    </font>
    <font>
      <color rgb="FFFF0000"/>
      <name val="Arial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 vertical="center"/>
    </xf>
    <xf borderId="4" fillId="2" fontId="2" numFmtId="46" xfId="0" applyAlignment="1" applyBorder="1" applyFill="1" applyFont="1" applyNumberFormat="1">
      <alignment horizontal="center" readingOrder="0"/>
    </xf>
    <xf borderId="4" fillId="3" fontId="2" numFmtId="0" xfId="0" applyAlignment="1" applyBorder="1" applyFill="1" applyFont="1">
      <alignment horizontal="center" readingOrder="0"/>
    </xf>
    <xf borderId="4" fillId="3" fontId="3" numFmtId="0" xfId="0" applyAlignment="1" applyBorder="1" applyFont="1">
      <alignment horizontal="center" readingOrder="0"/>
    </xf>
    <xf borderId="4" fillId="4" fontId="1" numFmtId="0" xfId="0" applyAlignment="1" applyBorder="1" applyFill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3" fillId="0" fontId="4" numFmtId="0" xfId="0" applyBorder="1" applyFont="1"/>
    <xf borderId="4" fillId="3" fontId="2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5" fontId="5" numFmtId="0" xfId="0" applyAlignment="1" applyBorder="1" applyFill="1" applyFont="1">
      <alignment horizontal="left" readingOrder="0"/>
    </xf>
    <xf borderId="4" fillId="5" fontId="5" numFmtId="0" xfId="0" applyAlignment="1" applyBorder="1" applyFont="1">
      <alignment horizontal="center" readingOrder="0"/>
    </xf>
    <xf borderId="4" fillId="5" fontId="1" numFmtId="0" xfId="0" applyAlignment="1" applyBorder="1" applyFont="1">
      <alignment vertical="bottom"/>
    </xf>
    <xf borderId="4" fillId="6" fontId="3" numFmtId="0" xfId="0" applyAlignment="1" applyBorder="1" applyFill="1" applyFont="1">
      <alignment horizontal="center" readingOrder="0"/>
    </xf>
    <xf borderId="4" fillId="0" fontId="1" numFmtId="0" xfId="0" applyAlignment="1" applyBorder="1" applyFont="1">
      <alignment horizontal="center" vertical="center"/>
    </xf>
    <xf borderId="4" fillId="0" fontId="2" numFmtId="46" xfId="0" applyAlignment="1" applyBorder="1" applyFont="1" applyNumberFormat="1">
      <alignment horizontal="center"/>
    </xf>
    <xf borderId="4" fillId="0" fontId="5" numFmtId="46" xfId="0" applyAlignment="1" applyBorder="1" applyFont="1" applyNumberFormat="1">
      <alignment horizontal="center"/>
    </xf>
    <xf borderId="4" fillId="0" fontId="2" numFmtId="46" xfId="0" applyAlignment="1" applyBorder="1" applyFont="1" applyNumberFormat="1">
      <alignment horizontal="center" readingOrder="0"/>
    </xf>
    <xf borderId="4" fillId="0" fontId="2" numFmtId="0" xfId="0" applyAlignment="1" applyBorder="1" applyFont="1">
      <alignment horizontal="center" readingOrder="0"/>
    </xf>
    <xf borderId="4" fillId="0" fontId="3" numFmtId="46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 readingOrder="0" vertical="center"/>
    </xf>
    <xf borderId="4" fillId="4" fontId="1" numFmtId="46" xfId="0" applyAlignment="1" applyBorder="1" applyFont="1" applyNumberFormat="1">
      <alignment horizontal="center" readingOrder="0" vertical="center"/>
    </xf>
    <xf borderId="4" fillId="4" fontId="2" numFmtId="0" xfId="0" applyAlignment="1" applyBorder="1" applyFont="1">
      <alignment horizontal="center" readingOrder="0"/>
    </xf>
    <xf borderId="4" fillId="4" fontId="1" numFmtId="21" xfId="0" applyAlignment="1" applyBorder="1" applyFont="1" applyNumberFormat="1">
      <alignment horizontal="center" readingOrder="0" vertical="center"/>
    </xf>
    <xf borderId="4" fillId="0" fontId="5" numFmtId="0" xfId="0" applyAlignment="1" applyBorder="1" applyFont="1">
      <alignment horizontal="center" readingOrder="0"/>
    </xf>
    <xf borderId="4" fillId="0" fontId="6" numFmtId="21" xfId="0" applyAlignment="1" applyBorder="1" applyFont="1" applyNumberFormat="1">
      <alignment horizontal="center" readingOrder="0" vertical="center"/>
    </xf>
    <xf borderId="4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4" fillId="6" fontId="6" numFmtId="21" xfId="0" applyAlignment="1" applyBorder="1" applyFont="1" applyNumberFormat="1">
      <alignment horizontal="center" readingOrder="0" vertical="center"/>
    </xf>
    <xf borderId="4" fillId="6" fontId="6" numFmtId="0" xfId="0" applyAlignment="1" applyBorder="1" applyFont="1">
      <alignment horizontal="center" readingOrder="0" vertical="center"/>
    </xf>
    <xf borderId="0" fillId="7" fontId="7" numFmtId="0" xfId="0" applyAlignment="1" applyFill="1" applyFont="1">
      <alignment horizontal="center" readingOrder="0" vertical="center"/>
    </xf>
    <xf borderId="5" fillId="7" fontId="7" numFmtId="0" xfId="0" applyAlignment="1" applyBorder="1" applyFont="1">
      <alignment horizontal="center" readingOrder="0" vertical="center"/>
    </xf>
    <xf borderId="0" fillId="7" fontId="7" numFmtId="0" xfId="0" applyAlignment="1" applyFont="1">
      <alignment horizontal="center" readingOrder="0" vertical="bottom"/>
    </xf>
    <xf borderId="6" fillId="7" fontId="7" numFmtId="46" xfId="0" applyAlignment="1" applyBorder="1" applyFont="1" applyNumberFormat="1">
      <alignment horizontal="center" readingOrder="0" vertical="center"/>
    </xf>
    <xf borderId="0" fillId="7" fontId="7" numFmtId="46" xfId="0" applyAlignment="1" applyFont="1" applyNumberFormat="1">
      <alignment horizontal="center" readingOrder="0" vertical="center"/>
    </xf>
    <xf borderId="0" fillId="7" fontId="7" numFmtId="21" xfId="0" applyAlignment="1" applyFont="1" applyNumberFormat="1">
      <alignment horizontal="center" readingOrder="0" vertical="center"/>
    </xf>
    <xf borderId="0" fillId="7" fontId="6" numFmtId="46" xfId="0" applyAlignment="1" applyFont="1" applyNumberFormat="1">
      <alignment horizontal="center" readingOrder="0" vertical="center"/>
    </xf>
    <xf borderId="0" fillId="7" fontId="6" numFmtId="0" xfId="0" applyAlignment="1" applyFont="1">
      <alignment horizontal="center" readingOrder="0" vertical="center"/>
    </xf>
    <xf borderId="6" fillId="7" fontId="7" numFmtId="46" xfId="0" applyAlignment="1" applyBorder="1" applyFont="1" applyNumberFormat="1">
      <alignment horizontal="center" vertical="center"/>
    </xf>
    <xf borderId="0" fillId="7" fontId="7" numFmtId="4" xfId="0" applyAlignment="1" applyFont="1" applyNumberFormat="1">
      <alignment horizontal="center" readingOrder="0" vertical="center"/>
    </xf>
    <xf borderId="6" fillId="7" fontId="7" numFmtId="21" xfId="0" applyAlignment="1" applyBorder="1" applyFont="1" applyNumberFormat="1">
      <alignment horizontal="center" readingOrder="0" vertical="center"/>
    </xf>
    <xf borderId="5" fillId="7" fontId="6" numFmtId="0" xfId="0" applyAlignment="1" applyBorder="1" applyFont="1">
      <alignment horizontal="center" readingOrder="0" vertical="center"/>
    </xf>
    <xf borderId="7" fillId="7" fontId="7" numFmtId="4" xfId="0" applyAlignment="1" applyBorder="1" applyFont="1" applyNumberFormat="1">
      <alignment horizontal="center" readingOrder="0" vertical="center"/>
    </xf>
    <xf borderId="6" fillId="7" fontId="6" numFmtId="46" xfId="0" applyAlignment="1" applyBorder="1" applyFont="1" applyNumberFormat="1">
      <alignment horizontal="center" readingOrder="0" vertical="center"/>
    </xf>
    <xf borderId="6" fillId="7" fontId="6" numFmtId="0" xfId="0" applyAlignment="1" applyBorder="1" applyFont="1">
      <alignment horizontal="center" readingOrder="0" vertical="center"/>
    </xf>
    <xf borderId="0" fillId="7" fontId="7" numFmtId="21" xfId="0" applyAlignment="1" applyFont="1" applyNumberFormat="1">
      <alignment horizontal="center" readingOrder="0"/>
    </xf>
    <xf borderId="0" fillId="7" fontId="7" numFmtId="21" xfId="0" applyAlignment="1" applyFont="1" applyNumberFormat="1">
      <alignment horizontal="center"/>
    </xf>
    <xf borderId="0" fillId="7" fontId="7" numFmtId="0" xfId="0" applyAlignment="1" applyFont="1">
      <alignment horizontal="center"/>
    </xf>
    <xf borderId="6" fillId="7" fontId="7" numFmtId="21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bottom"/>
    </xf>
    <xf borderId="5" fillId="0" fontId="1" numFmtId="0" xfId="0" applyAlignment="1" applyBorder="1" applyFont="1">
      <alignment horizontal="center" readingOrder="0" vertical="bottom"/>
    </xf>
    <xf borderId="6" fillId="0" fontId="1" numFmtId="46" xfId="0" applyAlignment="1" applyBorder="1" applyFont="1" applyNumberFormat="1">
      <alignment horizontal="center" readingOrder="0" vertical="center"/>
    </xf>
    <xf borderId="0" fillId="0" fontId="1" numFmtId="46" xfId="0" applyAlignment="1" applyFont="1" applyNumberFormat="1">
      <alignment horizontal="center" readingOrder="0" vertical="center"/>
    </xf>
    <xf borderId="5" fillId="0" fontId="1" numFmtId="0" xfId="0" applyAlignment="1" applyBorder="1" applyFont="1">
      <alignment horizontal="center" readingOrder="0" vertical="center"/>
    </xf>
    <xf borderId="0" fillId="0" fontId="6" numFmtId="46" xfId="0" applyAlignment="1" applyFont="1" applyNumberFormat="1">
      <alignment horizontal="center" readingOrder="0" vertical="center"/>
    </xf>
    <xf borderId="5" fillId="0" fontId="6" numFmtId="0" xfId="0" applyAlignment="1" applyBorder="1" applyFont="1">
      <alignment horizontal="center" readingOrder="0" vertical="center"/>
    </xf>
    <xf borderId="6" fillId="4" fontId="1" numFmtId="46" xfId="0" applyAlignment="1" applyBorder="1" applyFont="1" applyNumberFormat="1">
      <alignment horizontal="center" vertical="center"/>
    </xf>
    <xf borderId="5" fillId="4" fontId="1" numFmtId="0" xfId="0" applyAlignment="1" applyBorder="1" applyFont="1">
      <alignment horizontal="center" readingOrder="0" vertical="center"/>
    </xf>
    <xf borderId="5" fillId="0" fontId="1" numFmtId="4" xfId="0" applyAlignment="1" applyBorder="1" applyFont="1" applyNumberFormat="1">
      <alignment horizontal="center" readingOrder="0" vertical="center"/>
    </xf>
    <xf borderId="6" fillId="4" fontId="7" numFmtId="21" xfId="0" applyAlignment="1" applyBorder="1" applyFont="1" applyNumberFormat="1">
      <alignment horizontal="center" readingOrder="0" vertical="center"/>
    </xf>
    <xf borderId="0" fillId="0" fontId="1" numFmtId="4" xfId="0" applyAlignment="1" applyFont="1" applyNumberFormat="1">
      <alignment horizontal="center" readingOrder="0" vertical="center"/>
    </xf>
    <xf borderId="7" fillId="0" fontId="1" numFmtId="4" xfId="0" applyAlignment="1" applyBorder="1" applyFont="1" applyNumberFormat="1">
      <alignment horizontal="center" readingOrder="0" vertical="center"/>
    </xf>
    <xf borderId="6" fillId="0" fontId="6" numFmtId="46" xfId="0" applyAlignment="1" applyBorder="1" applyFont="1" applyNumberForma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6" fillId="0" fontId="1" numFmtId="21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21" xfId="0" applyAlignment="1" applyFont="1" applyNumberFormat="1">
      <alignment horizontal="center" readingOrder="0" vertical="center"/>
    </xf>
    <xf borderId="0" fillId="0" fontId="1" numFmtId="21" xfId="0" applyAlignment="1" applyFont="1" applyNumberFormat="1">
      <alignment horizontal="center" readingOrder="0"/>
    </xf>
    <xf borderId="0" fillId="0" fontId="1" numFmtId="21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6" fillId="0" fontId="1" numFmtId="21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6" fillId="7" fontId="7" numFmtId="0" xfId="0" applyAlignment="1" applyBorder="1" applyFont="1">
      <alignment horizontal="center" readingOrder="0" vertical="center"/>
    </xf>
    <xf borderId="5" fillId="7" fontId="7" numFmtId="4" xfId="0" applyAlignment="1" applyBorder="1" applyFont="1" applyNumberFormat="1">
      <alignment horizontal="center" readingOrder="0" vertical="center"/>
    </xf>
    <xf borderId="7" fillId="7" fontId="7" numFmtId="21" xfId="0" applyAlignment="1" applyBorder="1" applyFont="1" applyNumberFormat="1">
      <alignment horizontal="center" readingOrder="0" vertical="center"/>
    </xf>
    <xf borderId="0" fillId="7" fontId="6" numFmtId="21" xfId="0" applyAlignment="1" applyFont="1" applyNumberFormat="1">
      <alignment horizontal="center" readingOrder="0" vertical="center"/>
    </xf>
    <xf borderId="5" fillId="7" fontId="7" numFmtId="0" xfId="0" applyAlignment="1" applyBorder="1" applyFont="1">
      <alignment horizontal="center"/>
    </xf>
    <xf borderId="7" fillId="4" fontId="7" numFmtId="21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 readingOrder="0" shrinkToFit="0" vertical="center" wrapText="0"/>
    </xf>
    <xf borderId="0" fillId="0" fontId="1" numFmtId="46" xfId="0" applyAlignment="1" applyFont="1" applyNumberFormat="1">
      <alignment horizontal="center" readingOrder="0"/>
    </xf>
    <xf borderId="0" fillId="0" fontId="1" numFmtId="46" xfId="0" applyAlignment="1" applyFont="1" applyNumberFormat="1">
      <alignment horizontal="center"/>
    </xf>
    <xf borderId="6" fillId="0" fontId="1" numFmtId="0" xfId="0" applyAlignment="1" applyBorder="1" applyFont="1">
      <alignment horizontal="center" readingOrder="0" vertical="bottom"/>
    </xf>
    <xf borderId="5" fillId="0" fontId="7" numFmtId="0" xfId="0" applyAlignment="1" applyBorder="1" applyFont="1">
      <alignment horizontal="center" readingOrder="0" vertical="center"/>
    </xf>
    <xf borderId="6" fillId="0" fontId="1" numFmtId="46" xfId="0" applyAlignment="1" applyBorder="1" applyFont="1" applyNumberFormat="1">
      <alignment horizontal="center"/>
    </xf>
    <xf borderId="8" fillId="0" fontId="1" numFmtId="0" xfId="0" applyBorder="1" applyFont="1"/>
    <xf borderId="8" fillId="0" fontId="4" numFmtId="0" xfId="0" applyBorder="1" applyFont="1"/>
    <xf borderId="9" fillId="0" fontId="4" numFmtId="0" xfId="0" applyBorder="1" applyFont="1"/>
    <xf borderId="2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1" fillId="2" fontId="2" numFmtId="46" xfId="0" applyAlignment="1" applyBorder="1" applyFont="1" applyNumberFormat="1">
      <alignment horizontal="center" readingOrder="0"/>
    </xf>
    <xf borderId="2" fillId="2" fontId="2" numFmtId="46" xfId="0" applyAlignment="1" applyBorder="1" applyFont="1" applyNumberFormat="1">
      <alignment horizontal="center" readingOrder="0"/>
    </xf>
    <xf borderId="3" fillId="2" fontId="2" numFmtId="46" xfId="0" applyAlignment="1" applyBorder="1" applyFont="1" applyNumberFormat="1">
      <alignment horizontal="center" readingOrder="0"/>
    </xf>
    <xf borderId="1" fillId="3" fontId="2" numFmtId="0" xfId="0" applyAlignment="1" applyBorder="1" applyFont="1">
      <alignment horizontal="center" readingOrder="0"/>
    </xf>
    <xf borderId="2" fillId="3" fontId="2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/>
    </xf>
    <xf borderId="3" fillId="3" fontId="8" numFmtId="0" xfId="0" applyAlignment="1" applyBorder="1" applyFont="1">
      <alignment horizontal="center" readingOrder="0"/>
    </xf>
    <xf borderId="1" fillId="4" fontId="1" numFmtId="0" xfId="0" applyAlignment="1" applyBorder="1" applyFont="1">
      <alignment horizontal="center" readingOrder="0" vertical="center"/>
    </xf>
    <xf borderId="3" fillId="4" fontId="1" numFmtId="0" xfId="0" applyAlignment="1" applyBorder="1" applyFont="1">
      <alignment horizontal="center" readingOrder="0" vertical="center"/>
    </xf>
    <xf borderId="10" fillId="4" fontId="1" numFmtId="0" xfId="0" applyAlignment="1" applyBorder="1" applyFont="1">
      <alignment horizontal="center" readingOrder="0" vertical="center"/>
    </xf>
    <xf borderId="1" fillId="3" fontId="2" numFmtId="0" xfId="0" applyAlignment="1" applyBorder="1" applyFont="1">
      <alignment horizontal="left" readingOrder="0"/>
    </xf>
    <xf borderId="2" fillId="3" fontId="3" numFmtId="0" xfId="0" applyAlignment="1" applyBorder="1" applyFont="1">
      <alignment horizontal="center" readingOrder="0"/>
    </xf>
    <xf borderId="3" fillId="3" fontId="3" numFmtId="0" xfId="0" applyAlignment="1" applyBorder="1" applyFont="1">
      <alignment horizontal="center" readingOrder="0"/>
    </xf>
    <xf borderId="10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readingOrder="0"/>
    </xf>
    <xf borderId="11" fillId="5" fontId="5" numFmtId="0" xfId="0" applyAlignment="1" applyBorder="1" applyFont="1">
      <alignment horizontal="left" readingOrder="0"/>
    </xf>
    <xf borderId="12" fillId="5" fontId="5" numFmtId="0" xfId="0" applyAlignment="1" applyBorder="1" applyFont="1">
      <alignment horizontal="center" readingOrder="0"/>
    </xf>
    <xf borderId="12" fillId="5" fontId="1" numFmtId="0" xfId="0" applyAlignment="1" applyBorder="1" applyFont="1">
      <alignment vertical="bottom"/>
    </xf>
    <xf borderId="0" fillId="5" fontId="1" numFmtId="0" xfId="0" applyAlignment="1" applyFont="1">
      <alignment vertical="bottom"/>
    </xf>
    <xf borderId="6" fillId="5" fontId="1" numFmtId="0" xfId="0" applyAlignment="1" applyBorder="1" applyFont="1">
      <alignment vertical="bottom"/>
    </xf>
    <xf borderId="5" fillId="5" fontId="1" numFmtId="0" xfId="0" applyAlignment="1" applyBorder="1" applyFont="1">
      <alignment vertical="bottom"/>
    </xf>
    <xf borderId="10" fillId="6" fontId="3" numFmtId="0" xfId="0" applyAlignment="1" applyBorder="1" applyFont="1">
      <alignment horizontal="center" readingOrder="0"/>
    </xf>
    <xf borderId="0" fillId="0" fontId="1" numFmtId="0" xfId="0" applyAlignment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2" numFmtId="46" xfId="0" applyAlignment="1" applyBorder="1" applyFont="1" applyNumberFormat="1">
      <alignment horizontal="center"/>
    </xf>
    <xf borderId="0" fillId="0" fontId="2" numFmtId="46" xfId="0" applyAlignment="1" applyFont="1" applyNumberFormat="1">
      <alignment horizontal="center"/>
    </xf>
    <xf borderId="0" fillId="0" fontId="5" numFmtId="46" xfId="0" applyAlignment="1" applyFont="1" applyNumberFormat="1">
      <alignment horizontal="center"/>
    </xf>
    <xf borderId="0" fillId="0" fontId="2" numFmtId="46" xfId="0" applyAlignment="1" applyFont="1" applyNumberFormat="1">
      <alignment horizontal="center" readingOrder="0"/>
    </xf>
    <xf borderId="5" fillId="0" fontId="2" numFmtId="0" xfId="0" applyAlignment="1" applyBorder="1" applyFont="1">
      <alignment horizontal="center" readingOrder="0"/>
    </xf>
    <xf borderId="0" fillId="0" fontId="3" numFmtId="46" xfId="0" applyAlignment="1" applyFont="1" applyNumberFormat="1">
      <alignment horizontal="center" readingOrder="0"/>
    </xf>
    <xf borderId="7" fillId="4" fontId="1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7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6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6" fontId="6" numFmtId="0" xfId="0" applyAlignment="1" applyBorder="1" applyFont="1">
      <alignment horizontal="center" readingOrder="0" vertical="center"/>
    </xf>
    <xf borderId="5" fillId="6" fontId="6" numFmtId="0" xfId="0" applyAlignment="1" applyBorder="1" applyFont="1">
      <alignment horizontal="center" readingOrder="0" vertical="center"/>
    </xf>
    <xf borderId="0" fillId="8" fontId="1" numFmtId="0" xfId="0" applyAlignment="1" applyFill="1" applyFont="1">
      <alignment horizontal="center" readingOrder="0" vertical="bottom"/>
    </xf>
    <xf borderId="0" fillId="8" fontId="1" numFmtId="0" xfId="0" applyAlignment="1" applyFont="1">
      <alignment horizontal="center" vertical="bottom"/>
    </xf>
    <xf borderId="5" fillId="8" fontId="1" numFmtId="0" xfId="0" applyAlignment="1" applyBorder="1" applyFont="1">
      <alignment horizontal="center" readingOrder="0" vertical="bottom"/>
    </xf>
    <xf borderId="6" fillId="8" fontId="1" numFmtId="46" xfId="0" applyAlignment="1" applyBorder="1" applyFont="1" applyNumberFormat="1">
      <alignment horizontal="center" readingOrder="0" vertical="center"/>
    </xf>
    <xf borderId="0" fillId="8" fontId="1" numFmtId="46" xfId="0" applyAlignment="1" applyFont="1" applyNumberFormat="1">
      <alignment horizontal="center" readingOrder="0" vertical="center"/>
    </xf>
    <xf borderId="0" fillId="8" fontId="6" numFmtId="0" xfId="0" applyAlignment="1" applyFont="1">
      <alignment horizontal="center" readingOrder="0" vertical="center"/>
    </xf>
    <xf borderId="0" fillId="8" fontId="6" numFmtId="46" xfId="0" applyAlignment="1" applyFont="1" applyNumberFormat="1">
      <alignment horizontal="center" readingOrder="0" vertical="center"/>
    </xf>
    <xf borderId="6" fillId="8" fontId="1" numFmtId="46" xfId="0" applyAlignment="1" applyBorder="1" applyFont="1" applyNumberFormat="1">
      <alignment horizontal="center" vertical="center"/>
    </xf>
    <xf borderId="5" fillId="8" fontId="1" numFmtId="0" xfId="0" applyAlignment="1" applyBorder="1" applyFont="1">
      <alignment horizontal="center" readingOrder="0" vertical="center"/>
    </xf>
    <xf borderId="0" fillId="8" fontId="1" numFmtId="0" xfId="0" applyAlignment="1" applyFont="1">
      <alignment horizontal="center" readingOrder="0" vertical="center"/>
    </xf>
    <xf borderId="0" fillId="8" fontId="1" numFmtId="4" xfId="0" applyAlignment="1" applyFont="1" applyNumberFormat="1">
      <alignment horizontal="center" readingOrder="0" vertical="center"/>
    </xf>
    <xf borderId="0" fillId="8" fontId="1" numFmtId="21" xfId="0" applyAlignment="1" applyFont="1" applyNumberFormat="1">
      <alignment horizontal="center" readingOrder="0" vertical="center"/>
    </xf>
    <xf borderId="5" fillId="8" fontId="6" numFmtId="0" xfId="0" applyAlignment="1" applyBorder="1" applyFont="1">
      <alignment horizontal="center" readingOrder="0" vertical="center"/>
    </xf>
    <xf borderId="7" fillId="8" fontId="1" numFmtId="4" xfId="0" applyAlignment="1" applyBorder="1" applyFont="1" applyNumberFormat="1">
      <alignment horizontal="center" readingOrder="0" vertical="center"/>
    </xf>
    <xf borderId="6" fillId="8" fontId="6" numFmtId="46" xfId="0" applyAlignment="1" applyBorder="1" applyFont="1" applyNumberFormat="1">
      <alignment horizontal="center" readingOrder="0" vertical="center"/>
    </xf>
    <xf borderId="6" fillId="8" fontId="6" numFmtId="0" xfId="0" applyAlignment="1" applyBorder="1" applyFont="1">
      <alignment horizontal="center" readingOrder="0" vertical="center"/>
    </xf>
    <xf borderId="6" fillId="8" fontId="1" numFmtId="21" xfId="0" applyAlignment="1" applyBorder="1" applyFont="1" applyNumberFormat="1">
      <alignment horizontal="center" readingOrder="0" vertical="center"/>
    </xf>
    <xf borderId="0" fillId="8" fontId="1" numFmtId="21" xfId="0" applyAlignment="1" applyFont="1" applyNumberFormat="1">
      <alignment horizontal="center" readingOrder="0"/>
    </xf>
    <xf borderId="0" fillId="8" fontId="1" numFmtId="0" xfId="0" applyAlignment="1" applyFont="1">
      <alignment horizontal="center"/>
    </xf>
    <xf borderId="6" fillId="8" fontId="1" numFmtId="21" xfId="0" applyAlignment="1" applyBorder="1" applyFont="1" applyNumberFormat="1">
      <alignment horizontal="center"/>
    </xf>
    <xf borderId="6" fillId="0" fontId="1" numFmtId="46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0"/>
    </xf>
    <xf borderId="5" fillId="0" fontId="9" numFmtId="0" xfId="0" applyAlignment="1" applyBorder="1" applyFont="1">
      <alignment horizontal="center" readingOrder="0" vertical="center"/>
    </xf>
    <xf borderId="6" fillId="8" fontId="1" numFmtId="0" xfId="0" applyAlignment="1" applyBorder="1" applyFont="1">
      <alignment horizontal="center" readingOrder="0" vertical="bottom"/>
    </xf>
    <xf borderId="6" fillId="8" fontId="1" numFmtId="0" xfId="0" applyAlignment="1" applyBorder="1" applyFont="1">
      <alignment horizontal="center" readingOrder="0" vertical="center"/>
    </xf>
    <xf borderId="5" fillId="8" fontId="1" numFmtId="4" xfId="0" applyAlignment="1" applyBorder="1" applyFont="1" applyNumberFormat="1">
      <alignment horizontal="center" readingOrder="0" vertical="center"/>
    </xf>
    <xf borderId="5" fillId="8" fontId="1" numFmtId="0" xfId="0" applyAlignment="1" applyBorder="1" applyFont="1">
      <alignment horizontal="center"/>
    </xf>
    <xf borderId="0" fillId="0" fontId="6" numFmtId="21" xfId="0" applyAlignment="1" applyFont="1" applyNumberFormat="1">
      <alignment horizontal="center" readingOrder="0" vertical="center"/>
    </xf>
    <xf borderId="0" fillId="0" fontId="10" numFmtId="46" xfId="0" applyAlignment="1" applyFont="1" applyNumberFormat="1">
      <alignment horizontal="center" readingOrder="0" vertical="center"/>
    </xf>
    <xf borderId="13" fillId="0" fontId="6" numFmtId="46" xfId="0" applyAlignment="1" applyBorder="1" applyFont="1" applyNumberFormat="1">
      <alignment horizontal="center" readingOrder="0" vertical="center"/>
    </xf>
    <xf borderId="13" fillId="0" fontId="6" numFmtId="0" xfId="0" applyAlignment="1" applyBorder="1" applyFont="1">
      <alignment horizontal="center" readingOrder="0" vertical="center"/>
    </xf>
    <xf borderId="13" fillId="0" fontId="1" numFmtId="21" xfId="0" applyAlignment="1" applyBorder="1" applyFont="1" applyNumberForma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8" fillId="0" fontId="1" numFmtId="21" xfId="0" applyAlignment="1" applyBorder="1" applyFont="1" applyNumberFormat="1">
      <alignment horizontal="center" readingOrder="0" vertical="center"/>
    </xf>
    <xf borderId="8" fillId="0" fontId="1" numFmtId="21" xfId="0" applyAlignment="1" applyBorder="1" applyFont="1" applyNumberFormat="1">
      <alignment horizontal="center" readingOrder="0"/>
    </xf>
    <xf borderId="8" fillId="0" fontId="1" numFmtId="0" xfId="0" applyAlignment="1" applyBorder="1" applyFont="1">
      <alignment horizontal="center"/>
    </xf>
    <xf borderId="8" fillId="0" fontId="1" numFmtId="20" xfId="0" applyAlignment="1" applyBorder="1" applyFont="1" applyNumberFormat="1">
      <alignment horizontal="center" readingOrder="0"/>
    </xf>
    <xf borderId="9" fillId="0" fontId="1" numFmtId="0" xfId="0" applyAlignment="1" applyBorder="1" applyFont="1">
      <alignment horizontal="center"/>
    </xf>
    <xf borderId="13" fillId="0" fontId="1" numFmtId="21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9.57"/>
    <col customWidth="1" min="2" max="2" width="6.86"/>
    <col customWidth="1" min="3" max="3" width="20.57"/>
    <col customWidth="1" min="4" max="4" width="19.29"/>
    <col customWidth="1" min="5" max="6" width="21.14"/>
    <col customWidth="1" min="7" max="7" width="14.0"/>
    <col customWidth="1" min="8" max="12" width="7.57"/>
    <col customWidth="1" min="13" max="13" width="13.57"/>
    <col customWidth="1" min="14" max="14" width="7.29"/>
    <col customWidth="1" min="15" max="15" width="32.29"/>
    <col customWidth="1" min="16" max="16" width="7.57"/>
    <col customWidth="1" min="17" max="17" width="16.71"/>
    <col customWidth="1" min="18" max="18" width="8.43"/>
    <col customWidth="1" hidden="1" min="19" max="19" width="8.43"/>
    <col customWidth="1" min="20" max="20" width="15.14"/>
    <col customWidth="1" min="21" max="21" width="6.86"/>
    <col customWidth="1" min="22" max="22" width="24.29"/>
    <col customWidth="1" min="23" max="23" width="7.29"/>
    <col customWidth="1" min="24" max="24" width="26.43"/>
    <col customWidth="1" min="25" max="25" width="16.86"/>
    <col customWidth="1" min="26" max="26" width="32.57"/>
    <col customWidth="1" hidden="1" min="27" max="27" width="67.29"/>
    <col customWidth="1" min="28" max="28" width="67.29"/>
    <col customWidth="1" min="29" max="29" width="15.29"/>
    <col customWidth="1" min="30" max="30" width="7.57"/>
    <col customWidth="1" min="31" max="31" width="15.29"/>
    <col customWidth="1" min="32" max="32" width="7.57"/>
    <col customWidth="1" min="33" max="33" width="15.29"/>
    <col customWidth="1" min="34" max="34" width="16.43"/>
    <col customWidth="1" min="35" max="35" width="15.29"/>
    <col customWidth="1" min="36" max="36" width="26.43"/>
    <col customWidth="1" min="37" max="37" width="15.29"/>
    <col customWidth="1" min="38" max="38" width="7.29"/>
    <col customWidth="1" min="39" max="39" width="15.29"/>
    <col customWidth="1" min="40" max="42" width="15.14"/>
    <col customWidth="1" min="43" max="43" width="6.86"/>
    <col customWidth="1" min="44" max="44" width="26.43"/>
    <col customWidth="1" min="45" max="45" width="21.43"/>
    <col customWidth="1" min="46" max="46" width="27.0"/>
    <col customWidth="1" min="47" max="47" width="30.14"/>
    <col customWidth="1" min="48" max="48" width="13.29"/>
    <col customWidth="1" min="49" max="49" width="13.86"/>
    <col customWidth="1" min="50" max="50" width="13.57"/>
    <col customWidth="1" min="51" max="51" width="13.29"/>
    <col customWidth="1" min="52" max="52" width="13.86"/>
    <col customWidth="1" min="53" max="53" width="13.57"/>
    <col customWidth="1" min="54" max="54" width="13.29"/>
    <col customWidth="1" min="55" max="55" width="13.86"/>
    <col customWidth="1" min="56" max="56" width="13.57"/>
    <col customWidth="1" min="57" max="57" width="13.29"/>
    <col customWidth="1" min="58" max="58" width="14.86"/>
    <col customWidth="1" min="59" max="59" width="13.57"/>
    <col customWidth="1" min="60" max="60" width="13.29"/>
    <col customWidth="1" min="61" max="61" width="14.86"/>
    <col customWidth="1" min="62" max="62" width="13.57"/>
    <col customWidth="1" min="63" max="63" width="13.29"/>
    <col customWidth="1" min="64" max="64" width="14.86"/>
    <col customWidth="1" min="65" max="65" width="13.57"/>
    <col customWidth="1" min="66" max="66" width="13.29"/>
    <col customWidth="1" min="67" max="67" width="14.86"/>
    <col customWidth="1" min="68" max="68" width="13.57"/>
    <col customWidth="1" min="69" max="69" width="13.29"/>
    <col customWidth="1" min="70" max="70" width="14.86"/>
    <col customWidth="1" min="71" max="71" width="13.57"/>
    <col customWidth="1" min="72" max="72" width="13.29"/>
    <col customWidth="1" min="73" max="73" width="15.86"/>
    <col customWidth="1" min="74" max="74" width="14.57"/>
    <col customWidth="1" min="75" max="75" width="13.29"/>
    <col customWidth="1" min="76" max="76" width="15.71"/>
    <col customWidth="1" min="77" max="77" width="14.43"/>
    <col customWidth="1" min="78" max="78" width="13.29"/>
    <col customWidth="1" min="79" max="79" width="15.86"/>
    <col customWidth="1" min="80" max="80" width="14.57"/>
    <col customWidth="1" min="81" max="81" width="13.29"/>
    <col customWidth="1" min="82" max="82" width="18.71"/>
    <col customWidth="1" min="83" max="83" width="21.57"/>
    <col customWidth="1" min="84" max="84" width="21.14"/>
    <col customWidth="1" min="85" max="85" width="27.43"/>
  </cols>
  <sheetData>
    <row r="1">
      <c r="A1" s="1"/>
      <c r="B1" s="2"/>
      <c r="C1" s="3"/>
      <c r="D1" s="4"/>
      <c r="E1" s="4"/>
      <c r="F1" s="4"/>
      <c r="G1" s="5" t="s">
        <v>0</v>
      </c>
      <c r="H1" s="5"/>
      <c r="I1" s="5"/>
      <c r="J1" s="5"/>
      <c r="K1" s="5"/>
      <c r="L1" s="5"/>
      <c r="M1" s="5"/>
      <c r="N1" s="5"/>
      <c r="O1" s="6" t="s">
        <v>1</v>
      </c>
      <c r="P1" s="6"/>
      <c r="Q1" s="6"/>
      <c r="R1" s="6"/>
      <c r="S1" s="6"/>
      <c r="T1" s="7"/>
      <c r="U1" s="7"/>
      <c r="V1" s="8" t="s">
        <v>2</v>
      </c>
      <c r="W1" s="8"/>
      <c r="X1" s="9" t="s">
        <v>3</v>
      </c>
      <c r="Y1" s="10"/>
      <c r="Z1" s="8" t="s">
        <v>4</v>
      </c>
      <c r="AA1" s="11" t="s">
        <v>5</v>
      </c>
      <c r="AB1" s="11" t="s">
        <v>5</v>
      </c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4" t="s">
        <v>6</v>
      </c>
      <c r="AS1" s="12" t="s">
        <v>7</v>
      </c>
      <c r="AT1" s="12" t="s">
        <v>8</v>
      </c>
      <c r="AU1" s="13" t="s">
        <v>9</v>
      </c>
      <c r="AV1" s="14"/>
      <c r="AW1" s="14"/>
      <c r="AX1" s="14"/>
      <c r="AY1" s="14"/>
      <c r="AZ1" s="14"/>
      <c r="BA1" s="14"/>
      <c r="BB1" s="14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6" t="s">
        <v>10</v>
      </c>
      <c r="CG1" s="16" t="s">
        <v>11</v>
      </c>
    </row>
    <row r="2">
      <c r="A2" s="4" t="s">
        <v>12</v>
      </c>
      <c r="B2" s="17" t="s">
        <v>13</v>
      </c>
      <c r="C2" s="17" t="s">
        <v>14</v>
      </c>
      <c r="D2" s="17" t="s">
        <v>15</v>
      </c>
      <c r="E2" s="17" t="s">
        <v>16</v>
      </c>
      <c r="F2" s="17" t="s">
        <v>17</v>
      </c>
      <c r="G2" s="18" t="s">
        <v>18</v>
      </c>
      <c r="H2" s="18" t="s">
        <v>19</v>
      </c>
      <c r="I2" s="18" t="s">
        <v>20</v>
      </c>
      <c r="J2" s="18" t="s">
        <v>21</v>
      </c>
      <c r="K2" s="19" t="s">
        <v>22</v>
      </c>
      <c r="L2" s="19" t="s">
        <v>23</v>
      </c>
      <c r="M2" s="20" t="s">
        <v>24</v>
      </c>
      <c r="N2" s="21" t="s">
        <v>25</v>
      </c>
      <c r="O2" s="18" t="s">
        <v>26</v>
      </c>
      <c r="P2" s="20" t="s">
        <v>27</v>
      </c>
      <c r="Q2" s="18" t="s">
        <v>28</v>
      </c>
      <c r="R2" s="18" t="s">
        <v>29</v>
      </c>
      <c r="S2" s="19" t="s">
        <v>30</v>
      </c>
      <c r="T2" s="22" t="s">
        <v>31</v>
      </c>
      <c r="U2" s="23" t="s">
        <v>25</v>
      </c>
      <c r="V2" s="24" t="s">
        <v>32</v>
      </c>
      <c r="W2" s="25" t="s">
        <v>25</v>
      </c>
      <c r="X2" s="4" t="s">
        <v>33</v>
      </c>
      <c r="Y2" s="4" t="s">
        <v>34</v>
      </c>
      <c r="Z2" s="26"/>
      <c r="AA2" s="21" t="s">
        <v>35</v>
      </c>
      <c r="AB2" s="21" t="s">
        <v>36</v>
      </c>
      <c r="AC2" s="4" t="s">
        <v>37</v>
      </c>
      <c r="AD2" s="21" t="s">
        <v>38</v>
      </c>
      <c r="AE2" s="4" t="s">
        <v>37</v>
      </c>
      <c r="AF2" s="21" t="s">
        <v>39</v>
      </c>
      <c r="AG2" s="4" t="s">
        <v>37</v>
      </c>
      <c r="AH2" s="27" t="s">
        <v>40</v>
      </c>
      <c r="AI2" s="4" t="s">
        <v>37</v>
      </c>
      <c r="AJ2" s="27" t="s">
        <v>41</v>
      </c>
      <c r="AK2" s="4" t="s">
        <v>37</v>
      </c>
      <c r="AL2" s="21" t="s">
        <v>42</v>
      </c>
      <c r="AM2" s="4" t="s">
        <v>37</v>
      </c>
      <c r="AN2" s="21" t="s">
        <v>43</v>
      </c>
      <c r="AO2" s="4" t="s">
        <v>37</v>
      </c>
      <c r="AP2" s="12" t="s">
        <v>44</v>
      </c>
      <c r="AQ2" s="23" t="s">
        <v>25</v>
      </c>
      <c r="AR2" s="4" t="s">
        <v>45</v>
      </c>
      <c r="AS2" s="28"/>
      <c r="AT2" s="23"/>
      <c r="AU2" s="4" t="s">
        <v>46</v>
      </c>
      <c r="AV2" s="4" t="s">
        <v>47</v>
      </c>
      <c r="AW2" s="4" t="s">
        <v>48</v>
      </c>
      <c r="AX2" s="4" t="s">
        <v>49</v>
      </c>
      <c r="AY2" s="4" t="s">
        <v>47</v>
      </c>
      <c r="AZ2" s="4" t="s">
        <v>50</v>
      </c>
      <c r="BA2" s="4" t="s">
        <v>51</v>
      </c>
      <c r="BB2" s="4" t="s">
        <v>47</v>
      </c>
      <c r="BC2" s="29" t="s">
        <v>52</v>
      </c>
      <c r="BD2" s="29" t="s">
        <v>53</v>
      </c>
      <c r="BE2" s="30" t="s">
        <v>47</v>
      </c>
      <c r="BF2" s="29" t="s">
        <v>54</v>
      </c>
      <c r="BG2" s="29" t="s">
        <v>55</v>
      </c>
      <c r="BH2" s="30" t="s">
        <v>47</v>
      </c>
      <c r="BI2" s="29" t="s">
        <v>56</v>
      </c>
      <c r="BJ2" s="29" t="s">
        <v>57</v>
      </c>
      <c r="BK2" s="30" t="s">
        <v>47</v>
      </c>
      <c r="BL2" s="29" t="s">
        <v>58</v>
      </c>
      <c r="BM2" s="29" t="s">
        <v>59</v>
      </c>
      <c r="BN2" s="30" t="s">
        <v>47</v>
      </c>
      <c r="BO2" s="29" t="s">
        <v>60</v>
      </c>
      <c r="BP2" s="29" t="s">
        <v>61</v>
      </c>
      <c r="BQ2" s="30" t="s">
        <v>47</v>
      </c>
      <c r="BR2" s="29" t="s">
        <v>62</v>
      </c>
      <c r="BS2" s="29" t="s">
        <v>63</v>
      </c>
      <c r="BT2" s="30" t="s">
        <v>47</v>
      </c>
      <c r="BU2" s="29" t="s">
        <v>64</v>
      </c>
      <c r="BV2" s="29" t="s">
        <v>65</v>
      </c>
      <c r="BW2" s="30" t="s">
        <v>47</v>
      </c>
      <c r="BX2" s="29" t="s">
        <v>66</v>
      </c>
      <c r="BY2" s="29" t="s">
        <v>67</v>
      </c>
      <c r="BZ2" s="30" t="s">
        <v>47</v>
      </c>
      <c r="CA2" s="29" t="s">
        <v>68</v>
      </c>
      <c r="CB2" s="29" t="s">
        <v>69</v>
      </c>
      <c r="CC2" s="30" t="s">
        <v>47</v>
      </c>
      <c r="CD2" s="29" t="s">
        <v>70</v>
      </c>
      <c r="CE2" s="29" t="s">
        <v>71</v>
      </c>
      <c r="CF2" s="31">
        <v>0.0</v>
      </c>
      <c r="CG2" s="32">
        <v>0.0</v>
      </c>
    </row>
    <row r="3">
      <c r="A3" s="33" t="s">
        <v>72</v>
      </c>
      <c r="B3" s="33">
        <v>1000.0</v>
      </c>
      <c r="C3" s="34" t="s">
        <v>73</v>
      </c>
      <c r="D3" s="33" t="s">
        <v>74</v>
      </c>
      <c r="E3" s="35" t="s">
        <v>75</v>
      </c>
      <c r="F3" s="33" t="s">
        <v>76</v>
      </c>
      <c r="G3" s="36">
        <v>0.01244212962962963</v>
      </c>
      <c r="H3" s="37">
        <v>0.025231481481481483</v>
      </c>
      <c r="I3" s="37">
        <v>0.03857638888888889</v>
      </c>
      <c r="J3" s="37">
        <v>0.05206018518518519</v>
      </c>
      <c r="K3" s="38">
        <v>0.06909722222222223</v>
      </c>
      <c r="L3" s="38">
        <v>0.08055555555555556</v>
      </c>
      <c r="M3" s="37">
        <v>0.10611111111111111</v>
      </c>
      <c r="N3" s="33">
        <v>2.0</v>
      </c>
      <c r="O3" s="36">
        <v>0.11076388888888888</v>
      </c>
      <c r="P3" s="37">
        <v>0.11819444444444445</v>
      </c>
      <c r="Q3" s="37">
        <v>0.19042824074074075</v>
      </c>
      <c r="R3" s="37">
        <v>0.26371527777777776</v>
      </c>
      <c r="S3" s="37"/>
      <c r="T3" s="39">
        <v>0.274849537037037</v>
      </c>
      <c r="U3" s="40">
        <v>1.0</v>
      </c>
      <c r="V3" s="41">
        <f t="shared" ref="V3:V30" si="1">T3-M3</f>
        <v>0.1687384259</v>
      </c>
      <c r="W3" s="34">
        <v>1.0</v>
      </c>
      <c r="X3" s="33" t="str">
        <f t="shared" ref="X3:X30" si="2">text(M3/100,"mm:ss")</f>
        <v>01:32</v>
      </c>
      <c r="Y3" s="42">
        <f t="shared" ref="Y3:Y30" si="3">145*60/(hour(V3)*60+minute(V3)+second(V3)/60)</f>
        <v>35.80492489</v>
      </c>
      <c r="Z3" s="43">
        <v>0.3333333333333333</v>
      </c>
      <c r="AA3" s="36"/>
      <c r="AB3" s="36">
        <v>0.06128472222222222</v>
      </c>
      <c r="AC3" s="42">
        <f t="shared" ref="AC3:AC30" si="4">51*60/(hour(AB3)*60+minute(AB3)+second(AB3)/60)</f>
        <v>34.67422096</v>
      </c>
      <c r="AD3" s="37">
        <v>0.09873842592592592</v>
      </c>
      <c r="AE3" s="42">
        <f t="shared" ref="AE3:AE30" si="5">82*60/(HOUR(AD3)*60+MINUTE(AD3)+SECOND(AD3)/60)</f>
        <v>34.60321182</v>
      </c>
      <c r="AF3" s="37">
        <v>0.1395949074074074</v>
      </c>
      <c r="AG3" s="42">
        <f t="shared" ref="AG3:AG30" si="6">119*60/(hour(AF3)*60+minute(AF3)+second(AF3)/60)</f>
        <v>35.51944283</v>
      </c>
      <c r="AH3" s="37">
        <v>0.18761574074074075</v>
      </c>
      <c r="AI3" s="42">
        <f t="shared" ref="AI3:AI30" si="7">160*60/(hour(AH3)*60+minute(AH3)+second(AH3)/60)</f>
        <v>35.53362122</v>
      </c>
      <c r="AJ3" s="37">
        <v>0.23028935185185184</v>
      </c>
      <c r="AK3" s="42">
        <f t="shared" ref="AK3:AK30" si="8">190*60/(hour(AJ3)*60+minute(AJ3)+second(AJ3)/60)</f>
        <v>34.37704177</v>
      </c>
      <c r="AL3" s="37">
        <v>0.24024305555555556</v>
      </c>
      <c r="AM3" s="42">
        <f t="shared" ref="AM3:AM30" si="9">203*60/(hour(AL3)*60+minute(AL3)+second(AL3)/60)</f>
        <v>35.20739991</v>
      </c>
      <c r="AN3" s="37">
        <v>0.31527777777777777</v>
      </c>
      <c r="AO3" s="42">
        <f t="shared" ref="AO3:AO30" si="10">265*60/(HOUR(AN3)*60+MINUTE(AN3)+SECOND(AN3)/60)</f>
        <v>35.02202643</v>
      </c>
      <c r="AP3" s="39">
        <v>0.3266898148148148</v>
      </c>
      <c r="AQ3" s="44">
        <v>1.0</v>
      </c>
      <c r="AR3" s="45">
        <f t="shared" ref="AR3:AR30" si="11">276*60/(hour(AP3)*60+minute(AP3)+second(AP3)/60)</f>
        <v>35.20158719</v>
      </c>
      <c r="AS3" s="46">
        <f t="shared" ref="AS3:AS30" si="12">T3+AP3</f>
        <v>0.6015393519</v>
      </c>
      <c r="AT3" s="47">
        <v>1.0</v>
      </c>
      <c r="AU3" s="43">
        <v>0.02847222222222222</v>
      </c>
      <c r="AV3" s="33" t="str">
        <f t="shared" ref="AV3:AV30" si="13">TEXT(AU3/7,"mm:ss")</f>
        <v>05:51</v>
      </c>
      <c r="AW3" s="38">
        <v>0.05599537037037037</v>
      </c>
      <c r="AX3" s="38">
        <f t="shared" ref="AX3:AX30" si="14">AW3-AU3</f>
        <v>0.02752314815</v>
      </c>
      <c r="AY3" s="33" t="str">
        <f t="shared" ref="AY3:AY30" si="15">TEXT((AW3-AU3)/7,"mm:ss")</f>
        <v>05:40</v>
      </c>
      <c r="AZ3" s="38">
        <v>0.083125</v>
      </c>
      <c r="BA3" s="38">
        <f t="shared" ref="BA3:BA30" si="16">AZ3-AW3</f>
        <v>0.02712962963</v>
      </c>
      <c r="BB3" s="33" t="str">
        <f t="shared" ref="BB3:BB30" si="17">TEXT((AZ3-AW3)/7,"mm:ss")</f>
        <v>05:35</v>
      </c>
      <c r="BC3" s="48">
        <v>0.10905092592592593</v>
      </c>
      <c r="BD3" s="38">
        <f t="shared" ref="BD3:BD30" si="18">BC3-AZ3</f>
        <v>0.02592592593</v>
      </c>
      <c r="BE3" s="33" t="str">
        <f t="shared" ref="BE3:BE30" si="19">TEXT((BC3-AZ3)/7,"mm:ss")</f>
        <v>05:20</v>
      </c>
      <c r="BF3" s="48">
        <v>0.13541666666666666</v>
      </c>
      <c r="BG3" s="49">
        <f t="shared" ref="BG3:BG30" si="20">BF3-BC3</f>
        <v>0.02636574074</v>
      </c>
      <c r="BH3" s="50" t="str">
        <f t="shared" ref="BH3:BH21" si="21">TEXT(BG3/7,"mm:ss")</f>
        <v>05:25</v>
      </c>
      <c r="BI3" s="48">
        <v>0.16240740740740742</v>
      </c>
      <c r="BJ3" s="49">
        <f t="shared" ref="BJ3:BJ30" si="22">BI3-BF3</f>
        <v>0.02699074074</v>
      </c>
      <c r="BK3" s="50" t="str">
        <f>TEXT((BI3-BF3)/7,"mm:ss")</f>
        <v>05:33</v>
      </c>
      <c r="BL3" s="48">
        <v>0.19113425925925925</v>
      </c>
      <c r="BM3" s="49">
        <f t="shared" ref="BM3:BM30" si="23">BL3-BI3</f>
        <v>0.02872685185</v>
      </c>
      <c r="BN3" s="50" t="str">
        <f>TEXT((BL3-BI3)/7,"mm:ss")</f>
        <v>05:55</v>
      </c>
      <c r="BO3" s="48">
        <v>0.2197800925925926</v>
      </c>
      <c r="BP3" s="49">
        <f t="shared" ref="BP3:BP30" si="24">BO3-BL3</f>
        <v>0.02864583333</v>
      </c>
      <c r="BQ3" s="50" t="str">
        <f>TEXT((BO3-BL3)/7,"mm:ss")</f>
        <v>05:54</v>
      </c>
      <c r="BR3" s="48">
        <v>0.24899305555555556</v>
      </c>
      <c r="BS3" s="49">
        <f t="shared" ref="BS3:BS30" si="25">BR3-BO3</f>
        <v>0.02921296296</v>
      </c>
      <c r="BT3" s="50" t="str">
        <f t="shared" ref="BT3:BT4" si="26">TEXT((BR3-BO3)/7,"mm:ss")</f>
        <v>06:01</v>
      </c>
      <c r="BU3" s="48">
        <v>0.2787847222222222</v>
      </c>
      <c r="BV3" s="49">
        <f t="shared" ref="BV3:BV30" si="27">BU3-BR3</f>
        <v>0.02979166667</v>
      </c>
      <c r="BW3" s="50" t="str">
        <f t="shared" ref="BW3:BW14" si="28">TEXT((BU3-BR3)/7,"mm:ss")</f>
        <v>06:08</v>
      </c>
      <c r="BX3" s="48">
        <v>0.3085185185185185</v>
      </c>
      <c r="BY3" s="49">
        <f t="shared" ref="BY3:BY30" si="29">BX3-BU3</f>
        <v>0.0297337963</v>
      </c>
      <c r="BZ3" s="50" t="str">
        <f t="shared" ref="BZ3:BZ5" si="30">TEXT(BY3/7,"mm:ss")</f>
        <v>06:07</v>
      </c>
      <c r="CA3" s="48">
        <v>0.33806712962962965</v>
      </c>
      <c r="CB3" s="49">
        <f t="shared" ref="CB3:CB30" si="31">CA3-BX3</f>
        <v>0.02954861111</v>
      </c>
      <c r="CC3" s="50" t="str">
        <f>TEXT(CA3/7,"mm:ss")</f>
        <v>09:33</v>
      </c>
      <c r="CD3" s="51">
        <f t="shared" ref="CD3:CD30" si="32">AU3+AX3+BA3+BD3+BG3+BJ3+BM3+BP3+BS3+BV3+BY3+CB3</f>
        <v>0.3380671296</v>
      </c>
      <c r="CE3" s="50" t="str">
        <f t="shared" ref="CE3:CE30" si="33">TEXT(CD3/84,"mm:ss")</f>
        <v>05:48</v>
      </c>
      <c r="CF3" s="46">
        <f t="shared" ref="CF3:CF30" si="34">AS3+CD3</f>
        <v>0.9396064815</v>
      </c>
      <c r="CG3" s="44">
        <v>1.0</v>
      </c>
    </row>
    <row r="4">
      <c r="A4" s="52" t="s">
        <v>77</v>
      </c>
      <c r="B4" s="53">
        <v>90.0</v>
      </c>
      <c r="C4" s="54" t="s">
        <v>78</v>
      </c>
      <c r="D4" s="53" t="s">
        <v>79</v>
      </c>
      <c r="E4" s="53" t="s">
        <v>80</v>
      </c>
      <c r="F4" s="53" t="s">
        <v>81</v>
      </c>
      <c r="G4" s="55">
        <v>0.014583333333333334</v>
      </c>
      <c r="H4" s="56">
        <v>0.02991898148148148</v>
      </c>
      <c r="I4" s="56">
        <v>0.04548611111111111</v>
      </c>
      <c r="J4" s="56">
        <v>0.06105324074074074</v>
      </c>
      <c r="K4" s="56">
        <v>0.07693287037037037</v>
      </c>
      <c r="L4" s="56">
        <v>0.09305555555555556</v>
      </c>
      <c r="M4" s="56">
        <v>0.12013888888888889</v>
      </c>
      <c r="N4" s="57">
        <v>3.0</v>
      </c>
      <c r="O4" s="55">
        <v>0.1267361111111111</v>
      </c>
      <c r="P4" s="56">
        <v>0.1345486111111111</v>
      </c>
      <c r="Q4" s="56">
        <v>0.21452546296296296</v>
      </c>
      <c r="R4" s="56">
        <v>0.2911458333333333</v>
      </c>
      <c r="S4" s="56"/>
      <c r="T4" s="58">
        <v>0.3025347222222222</v>
      </c>
      <c r="U4" s="59">
        <v>2.0</v>
      </c>
      <c r="V4" s="60">
        <f t="shared" si="1"/>
        <v>0.1823958333</v>
      </c>
      <c r="W4" s="61">
        <v>2.0</v>
      </c>
      <c r="X4" s="52" t="str">
        <f t="shared" si="2"/>
        <v>01:44</v>
      </c>
      <c r="Y4" s="62">
        <f t="shared" si="3"/>
        <v>33.12392918</v>
      </c>
      <c r="Z4" s="63">
        <v>0.33402777777777776</v>
      </c>
      <c r="AA4" s="55"/>
      <c r="AB4" s="55">
        <v>0.06765046296296297</v>
      </c>
      <c r="AC4" s="64">
        <f t="shared" si="4"/>
        <v>31.41146279</v>
      </c>
      <c r="AD4" s="56">
        <v>0.11210648148148149</v>
      </c>
      <c r="AE4" s="64">
        <f t="shared" si="5"/>
        <v>30.47697708</v>
      </c>
      <c r="AF4" s="56">
        <v>0.15659722222222222</v>
      </c>
      <c r="AG4" s="64">
        <f t="shared" si="6"/>
        <v>31.66297118</v>
      </c>
      <c r="AH4" s="56">
        <v>0.2076736111111111</v>
      </c>
      <c r="AI4" s="64">
        <f t="shared" si="7"/>
        <v>32.10165524</v>
      </c>
      <c r="AJ4" s="56">
        <v>0.253912037037037</v>
      </c>
      <c r="AK4" s="64">
        <f t="shared" si="8"/>
        <v>31.17877655</v>
      </c>
      <c r="AL4" s="56">
        <v>0.26459490740740743</v>
      </c>
      <c r="AM4" s="64">
        <f t="shared" si="9"/>
        <v>31.96710555</v>
      </c>
      <c r="AN4" s="56">
        <v>0.3460185185185185</v>
      </c>
      <c r="AO4" s="64">
        <f t="shared" si="10"/>
        <v>31.91062349</v>
      </c>
      <c r="AP4" s="58">
        <v>0.3578935185185185</v>
      </c>
      <c r="AQ4" s="59">
        <v>2.0</v>
      </c>
      <c r="AR4" s="65">
        <f t="shared" si="11"/>
        <v>32.13246232</v>
      </c>
      <c r="AS4" s="66">
        <f t="shared" si="12"/>
        <v>0.6604282407</v>
      </c>
      <c r="AT4" s="67">
        <v>2.0</v>
      </c>
      <c r="AU4" s="68">
        <v>0.02474537037037037</v>
      </c>
      <c r="AV4" s="69" t="str">
        <f t="shared" si="13"/>
        <v>05:05</v>
      </c>
      <c r="AW4" s="70">
        <v>0.05011574074074074</v>
      </c>
      <c r="AX4" s="70">
        <f t="shared" si="14"/>
        <v>0.02537037037</v>
      </c>
      <c r="AY4" s="69" t="str">
        <f t="shared" si="15"/>
        <v>05:13</v>
      </c>
      <c r="AZ4" s="70">
        <v>0.07606481481481482</v>
      </c>
      <c r="BA4" s="70">
        <f t="shared" si="16"/>
        <v>0.02594907407</v>
      </c>
      <c r="BB4" s="69" t="str">
        <f t="shared" si="17"/>
        <v>05:20</v>
      </c>
      <c r="BC4" s="71">
        <v>0.1026736111111111</v>
      </c>
      <c r="BD4" s="70">
        <f t="shared" si="18"/>
        <v>0.0266087963</v>
      </c>
      <c r="BE4" s="69" t="str">
        <f t="shared" si="19"/>
        <v>05:28</v>
      </c>
      <c r="BF4" s="71">
        <v>0.13143518518518518</v>
      </c>
      <c r="BG4" s="72">
        <f t="shared" si="20"/>
        <v>0.02876157407</v>
      </c>
      <c r="BH4" s="73" t="str">
        <f t="shared" si="21"/>
        <v>05:55</v>
      </c>
      <c r="BI4" s="71">
        <v>0.1596875</v>
      </c>
      <c r="BJ4" s="72">
        <f t="shared" si="22"/>
        <v>0.02825231481</v>
      </c>
      <c r="BK4" s="73" t="str">
        <f>TEXT((BI4-BF4)/7,"mm:ss")</f>
        <v>05:49</v>
      </c>
      <c r="BL4" s="71">
        <v>0.18677083333333333</v>
      </c>
      <c r="BM4" s="72">
        <f t="shared" si="23"/>
        <v>0.02708333333</v>
      </c>
      <c r="BN4" s="73" t="str">
        <f>TEXT((BL4-BI4)/7,"mm:ss")</f>
        <v>05:34</v>
      </c>
      <c r="BO4" s="71">
        <v>0.2137962962962963</v>
      </c>
      <c r="BP4" s="72">
        <f t="shared" si="24"/>
        <v>0.02702546296</v>
      </c>
      <c r="BQ4" s="73" t="str">
        <f>TEXT((BO4-BL4)/7,"mm:ss")</f>
        <v>05:34</v>
      </c>
      <c r="BR4" s="71">
        <v>0.24133101851851851</v>
      </c>
      <c r="BS4" s="72">
        <f t="shared" si="25"/>
        <v>0.02753472222</v>
      </c>
      <c r="BT4" s="73" t="str">
        <f t="shared" si="26"/>
        <v>05:40</v>
      </c>
      <c r="BU4" s="71">
        <v>0.26936342592592594</v>
      </c>
      <c r="BV4" s="72">
        <f t="shared" si="27"/>
        <v>0.02803240741</v>
      </c>
      <c r="BW4" s="73" t="str">
        <f t="shared" si="28"/>
        <v>05:46</v>
      </c>
      <c r="BX4" s="71">
        <v>0.2991435185185185</v>
      </c>
      <c r="BY4" s="72">
        <f t="shared" si="29"/>
        <v>0.02978009259</v>
      </c>
      <c r="BZ4" s="73" t="str">
        <f t="shared" si="30"/>
        <v>06:08</v>
      </c>
      <c r="CA4" s="71">
        <v>0.32832175925925927</v>
      </c>
      <c r="CB4" s="72">
        <f t="shared" si="31"/>
        <v>0.02917824074</v>
      </c>
      <c r="CC4" s="73" t="str">
        <f t="shared" ref="CC4:CC13" si="35">TEXT(CB4/7,"mm:ss")</f>
        <v>06:00</v>
      </c>
      <c r="CD4" s="74">
        <f t="shared" si="32"/>
        <v>0.3283217593</v>
      </c>
      <c r="CE4" s="75" t="str">
        <f t="shared" si="33"/>
        <v>05:38</v>
      </c>
      <c r="CF4" s="66">
        <f t="shared" si="34"/>
        <v>0.98875</v>
      </c>
      <c r="CG4" s="59">
        <v>1.0</v>
      </c>
    </row>
    <row r="5">
      <c r="A5" s="76" t="s">
        <v>72</v>
      </c>
      <c r="B5" s="33">
        <v>1005.0</v>
      </c>
      <c r="C5" s="34" t="s">
        <v>82</v>
      </c>
      <c r="D5" s="33" t="s">
        <v>83</v>
      </c>
      <c r="E5" s="35" t="s">
        <v>84</v>
      </c>
      <c r="F5" s="33" t="s">
        <v>85</v>
      </c>
      <c r="G5" s="36">
        <v>0.017361111111111112</v>
      </c>
      <c r="H5" s="37">
        <v>0.03611111111111111</v>
      </c>
      <c r="I5" s="37">
        <v>0.05472222222222222</v>
      </c>
      <c r="J5" s="37">
        <v>0.07349537037037036</v>
      </c>
      <c r="K5" s="37">
        <v>0.0928587962962963</v>
      </c>
      <c r="L5" s="37">
        <v>0.11238425925925925</v>
      </c>
      <c r="M5" s="37">
        <v>0.14527777777777778</v>
      </c>
      <c r="N5" s="34">
        <v>12.0</v>
      </c>
      <c r="O5" s="36">
        <v>0.15185185185185185</v>
      </c>
      <c r="P5" s="37">
        <v>0.15996527777777778</v>
      </c>
      <c r="Q5" s="37">
        <v>0.24375</v>
      </c>
      <c r="R5" s="37">
        <v>0.3274884259259259</v>
      </c>
      <c r="S5" s="37"/>
      <c r="T5" s="39">
        <v>0.34077546296296296</v>
      </c>
      <c r="U5" s="44">
        <v>10.0</v>
      </c>
      <c r="V5" s="41">
        <f t="shared" si="1"/>
        <v>0.1954976852</v>
      </c>
      <c r="W5" s="34">
        <v>7.0</v>
      </c>
      <c r="X5" s="76" t="str">
        <f t="shared" si="2"/>
        <v>02:06</v>
      </c>
      <c r="Y5" s="77">
        <f t="shared" si="3"/>
        <v>30.90403173</v>
      </c>
      <c r="Z5" s="78">
        <v>0.3375</v>
      </c>
      <c r="AA5" s="36"/>
      <c r="AB5" s="36">
        <v>0.0707175925925926</v>
      </c>
      <c r="AC5" s="42">
        <f t="shared" si="4"/>
        <v>30.04909984</v>
      </c>
      <c r="AD5" s="37">
        <v>0.11834490740740741</v>
      </c>
      <c r="AE5" s="42">
        <f t="shared" si="5"/>
        <v>28.87041565</v>
      </c>
      <c r="AF5" s="37">
        <v>0.1675347222222222</v>
      </c>
      <c r="AG5" s="42">
        <f t="shared" si="6"/>
        <v>29.59585492</v>
      </c>
      <c r="AH5" s="37">
        <v>0.2253125</v>
      </c>
      <c r="AI5" s="42">
        <f t="shared" si="7"/>
        <v>29.58853444</v>
      </c>
      <c r="AJ5" s="37">
        <v>0.2801851851851852</v>
      </c>
      <c r="AK5" s="42">
        <f t="shared" si="8"/>
        <v>28.25512227</v>
      </c>
      <c r="AL5" s="37">
        <v>0.29150462962962964</v>
      </c>
      <c r="AM5" s="42">
        <f t="shared" si="9"/>
        <v>29.01612007</v>
      </c>
      <c r="AN5" s="37">
        <v>0.38729166666666665</v>
      </c>
      <c r="AO5" s="42">
        <f t="shared" si="10"/>
        <v>28.50995159</v>
      </c>
      <c r="AP5" s="79">
        <v>0.3997800925925926</v>
      </c>
      <c r="AQ5" s="44">
        <v>13.0</v>
      </c>
      <c r="AR5" s="45">
        <f t="shared" si="11"/>
        <v>28.76581454</v>
      </c>
      <c r="AS5" s="46">
        <f t="shared" si="12"/>
        <v>0.7405555556</v>
      </c>
      <c r="AT5" s="47">
        <v>10.0</v>
      </c>
      <c r="AU5" s="43">
        <v>0.020613425925925927</v>
      </c>
      <c r="AV5" s="33" t="str">
        <f t="shared" si="13"/>
        <v>04:14</v>
      </c>
      <c r="AW5" s="38">
        <v>0.04137731481481482</v>
      </c>
      <c r="AX5" s="38">
        <f t="shared" si="14"/>
        <v>0.02076388889</v>
      </c>
      <c r="AY5" s="33" t="str">
        <f t="shared" si="15"/>
        <v>04:16</v>
      </c>
      <c r="AZ5" s="38">
        <v>0.062141203703703705</v>
      </c>
      <c r="BA5" s="38">
        <f t="shared" si="16"/>
        <v>0.02076388889</v>
      </c>
      <c r="BB5" s="33" t="str">
        <f t="shared" si="17"/>
        <v>04:16</v>
      </c>
      <c r="BC5" s="48">
        <v>0.08347222222222223</v>
      </c>
      <c r="BD5" s="38">
        <f t="shared" si="18"/>
        <v>0.02133101852</v>
      </c>
      <c r="BE5" s="33" t="str">
        <f t="shared" si="19"/>
        <v>04:23</v>
      </c>
      <c r="BF5" s="48">
        <v>0.10541666666666667</v>
      </c>
      <c r="BG5" s="49">
        <f t="shared" si="20"/>
        <v>0.02194444444</v>
      </c>
      <c r="BH5" s="50" t="str">
        <f t="shared" si="21"/>
        <v>04:31</v>
      </c>
      <c r="BI5" s="48">
        <v>0.12877314814814814</v>
      </c>
      <c r="BJ5" s="49">
        <f t="shared" si="22"/>
        <v>0.02335648148</v>
      </c>
      <c r="BK5" s="50" t="str">
        <f>TEXT(BJ5/7,"mm:ss")</f>
        <v>04:48</v>
      </c>
      <c r="BL5" s="48">
        <v>0.15337962962962962</v>
      </c>
      <c r="BM5" s="49">
        <f t="shared" si="23"/>
        <v>0.02460648148</v>
      </c>
      <c r="BN5" s="50" t="str">
        <f>TEXT(BM5/7,"mm:ss")</f>
        <v>05:04</v>
      </c>
      <c r="BO5" s="48">
        <v>0.17850694444444445</v>
      </c>
      <c r="BP5" s="49">
        <f t="shared" si="24"/>
        <v>0.02512731481</v>
      </c>
      <c r="BQ5" s="50" t="str">
        <f>TEXT(BP5/7,"mm:ss")</f>
        <v>05:10</v>
      </c>
      <c r="BR5" s="48">
        <v>0.20400462962962962</v>
      </c>
      <c r="BS5" s="49">
        <f t="shared" si="25"/>
        <v>0.02549768519</v>
      </c>
      <c r="BT5" s="50" t="str">
        <f>TEXT(BS5/7,"mm:ss")</f>
        <v>05:15</v>
      </c>
      <c r="BU5" s="48">
        <v>0.22947916666666668</v>
      </c>
      <c r="BV5" s="49">
        <f t="shared" si="27"/>
        <v>0.02547453704</v>
      </c>
      <c r="BW5" s="50" t="str">
        <f t="shared" si="28"/>
        <v>05:14</v>
      </c>
      <c r="BX5" s="48">
        <v>0.2549074074074074</v>
      </c>
      <c r="BY5" s="49">
        <f t="shared" si="29"/>
        <v>0.02542824074</v>
      </c>
      <c r="BZ5" s="50" t="str">
        <f t="shared" si="30"/>
        <v>05:14</v>
      </c>
      <c r="CA5" s="48">
        <v>0.27796296296296297</v>
      </c>
      <c r="CB5" s="49">
        <f t="shared" si="31"/>
        <v>0.02305555556</v>
      </c>
      <c r="CC5" s="50" t="str">
        <f t="shared" si="35"/>
        <v>04:45</v>
      </c>
      <c r="CD5" s="51">
        <f t="shared" si="32"/>
        <v>0.277962963</v>
      </c>
      <c r="CE5" s="80" t="str">
        <f t="shared" si="33"/>
        <v>04:46</v>
      </c>
      <c r="CF5" s="46">
        <f t="shared" si="34"/>
        <v>1.018518519</v>
      </c>
      <c r="CG5" s="44">
        <v>2.0</v>
      </c>
    </row>
    <row r="6">
      <c r="A6" s="52" t="s">
        <v>77</v>
      </c>
      <c r="B6" s="69">
        <v>103.0</v>
      </c>
      <c r="C6" s="57" t="s">
        <v>86</v>
      </c>
      <c r="D6" s="69" t="s">
        <v>87</v>
      </c>
      <c r="E6" s="53" t="s">
        <v>80</v>
      </c>
      <c r="F6" s="69" t="s">
        <v>88</v>
      </c>
      <c r="G6" s="55">
        <v>0.017939814814814815</v>
      </c>
      <c r="H6" s="56">
        <v>0.03681712962962963</v>
      </c>
      <c r="I6" s="56">
        <v>0.05675925925925926</v>
      </c>
      <c r="J6" s="56">
        <v>0.07671296296296297</v>
      </c>
      <c r="K6" s="56">
        <v>0.09710648148148149</v>
      </c>
      <c r="L6" s="56">
        <v>0.11795138888888888</v>
      </c>
      <c r="M6" s="56">
        <v>0.15578703703703703</v>
      </c>
      <c r="N6" s="57">
        <v>21.0</v>
      </c>
      <c r="O6" s="55">
        <v>0.1694212962962963</v>
      </c>
      <c r="P6" s="56">
        <v>0.17754629629629629</v>
      </c>
      <c r="Q6" s="56">
        <v>0.25601851851851853</v>
      </c>
      <c r="R6" s="56">
        <v>0.3355902777777778</v>
      </c>
      <c r="S6" s="56"/>
      <c r="T6" s="58">
        <v>0.3473611111111111</v>
      </c>
      <c r="U6" s="59">
        <v>13.0</v>
      </c>
      <c r="V6" s="60">
        <f t="shared" si="1"/>
        <v>0.1915740741</v>
      </c>
      <c r="W6" s="61">
        <v>6.0</v>
      </c>
      <c r="X6" s="52" t="str">
        <f t="shared" si="2"/>
        <v>02:15</v>
      </c>
      <c r="Y6" s="62">
        <f t="shared" si="3"/>
        <v>31.53697438</v>
      </c>
      <c r="Z6" s="81">
        <v>0.3368055555555556</v>
      </c>
      <c r="AA6" s="55"/>
      <c r="AB6" s="55">
        <v>0.06785879629629629</v>
      </c>
      <c r="AC6" s="64">
        <f t="shared" si="4"/>
        <v>31.31502644</v>
      </c>
      <c r="AD6" s="56">
        <v>0.11086805555555555</v>
      </c>
      <c r="AE6" s="64">
        <f t="shared" si="5"/>
        <v>30.81741309</v>
      </c>
      <c r="AF6" s="56">
        <v>0.1582175925925926</v>
      </c>
      <c r="AG6" s="64">
        <f t="shared" si="6"/>
        <v>31.33869788</v>
      </c>
      <c r="AH6" s="56">
        <v>0.2142361111111111</v>
      </c>
      <c r="AI6" s="64">
        <f t="shared" si="7"/>
        <v>31.11831442</v>
      </c>
      <c r="AJ6" s="56">
        <v>0.26145833333333335</v>
      </c>
      <c r="AK6" s="64">
        <f t="shared" si="8"/>
        <v>30.27888446</v>
      </c>
      <c r="AL6" s="56">
        <v>0.272337962962963</v>
      </c>
      <c r="AM6" s="64">
        <f t="shared" si="9"/>
        <v>31.05822354</v>
      </c>
      <c r="AN6" s="56">
        <v>0.3588425925925926</v>
      </c>
      <c r="AO6" s="64">
        <f t="shared" si="10"/>
        <v>30.7702232</v>
      </c>
      <c r="AP6" s="58">
        <v>0.37039351851851854</v>
      </c>
      <c r="AQ6" s="59">
        <v>4.0</v>
      </c>
      <c r="AR6" s="65">
        <f t="shared" si="11"/>
        <v>31.0480595</v>
      </c>
      <c r="AS6" s="66">
        <f t="shared" si="12"/>
        <v>0.7177546296</v>
      </c>
      <c r="AT6" s="67">
        <v>5.0</v>
      </c>
      <c r="AU6" s="68">
        <v>0.02533564814814815</v>
      </c>
      <c r="AV6" s="69" t="str">
        <f t="shared" si="13"/>
        <v>05:13</v>
      </c>
      <c r="AW6" s="70">
        <v>0.05106481481481481</v>
      </c>
      <c r="AX6" s="70">
        <f t="shared" si="14"/>
        <v>0.02572916667</v>
      </c>
      <c r="AY6" s="69" t="str">
        <f t="shared" si="15"/>
        <v>05:18</v>
      </c>
      <c r="AZ6" s="70">
        <v>0.07663194444444445</v>
      </c>
      <c r="BA6" s="70">
        <f t="shared" si="16"/>
        <v>0.02556712963</v>
      </c>
      <c r="BB6" s="69" t="str">
        <f t="shared" si="17"/>
        <v>05:16</v>
      </c>
      <c r="BC6" s="71">
        <v>0.10188657407407407</v>
      </c>
      <c r="BD6" s="70">
        <f t="shared" si="18"/>
        <v>0.02525462963</v>
      </c>
      <c r="BE6" s="69" t="str">
        <f t="shared" si="19"/>
        <v>05:12</v>
      </c>
      <c r="BF6" s="71">
        <v>0.12708333333333333</v>
      </c>
      <c r="BG6" s="72">
        <f t="shared" si="20"/>
        <v>0.02519675926</v>
      </c>
      <c r="BH6" s="73" t="str">
        <f t="shared" si="21"/>
        <v>05:11</v>
      </c>
      <c r="BI6" s="71">
        <v>0.15208333333333332</v>
      </c>
      <c r="BJ6" s="72">
        <f t="shared" si="22"/>
        <v>0.025</v>
      </c>
      <c r="BK6" s="73" t="str">
        <f>TEXT((BI6-BF6)/7,"mm:ss")</f>
        <v>05:09</v>
      </c>
      <c r="BL6" s="71">
        <v>0.1775</v>
      </c>
      <c r="BM6" s="72">
        <f t="shared" si="23"/>
        <v>0.02541666667</v>
      </c>
      <c r="BN6" s="73" t="str">
        <f>TEXT((BL6-BI6)/7,"mm:ss")</f>
        <v>05:14</v>
      </c>
      <c r="BO6" s="71">
        <v>0.20296296296296296</v>
      </c>
      <c r="BP6" s="72">
        <f t="shared" si="24"/>
        <v>0.02546296296</v>
      </c>
      <c r="BQ6" s="73" t="str">
        <f>TEXT((BO6-BL6)/7,"mm:ss")</f>
        <v>05:14</v>
      </c>
      <c r="BR6" s="71">
        <v>0.22900462962962964</v>
      </c>
      <c r="BS6" s="72">
        <f t="shared" si="25"/>
        <v>0.02604166667</v>
      </c>
      <c r="BT6" s="73" t="str">
        <f t="shared" ref="BT6:BT8" si="36">TEXT((BR6-BO6)/7,"mm:ss")</f>
        <v>05:21</v>
      </c>
      <c r="BU6" s="71">
        <v>0.25440972222222225</v>
      </c>
      <c r="BV6" s="72">
        <f t="shared" si="27"/>
        <v>0.02540509259</v>
      </c>
      <c r="BW6" s="73" t="str">
        <f t="shared" si="28"/>
        <v>05:14</v>
      </c>
      <c r="BX6" s="71">
        <v>0.2808449074074074</v>
      </c>
      <c r="BY6" s="72">
        <f t="shared" si="29"/>
        <v>0.02643518519</v>
      </c>
      <c r="BZ6" s="73" t="str">
        <f>TEXT((BX6-BU6)/7,"mm:ss")</f>
        <v>05:26</v>
      </c>
      <c r="CA6" s="71">
        <v>0.3049884259259259</v>
      </c>
      <c r="CB6" s="72">
        <f t="shared" si="31"/>
        <v>0.02414351852</v>
      </c>
      <c r="CC6" s="73" t="str">
        <f t="shared" si="35"/>
        <v>04:58</v>
      </c>
      <c r="CD6" s="74">
        <f t="shared" si="32"/>
        <v>0.3049884259</v>
      </c>
      <c r="CE6" s="75" t="str">
        <f t="shared" si="33"/>
        <v>05:14</v>
      </c>
      <c r="CF6" s="66">
        <f t="shared" si="34"/>
        <v>1.022743056</v>
      </c>
      <c r="CG6" s="59">
        <v>2.0</v>
      </c>
    </row>
    <row r="7">
      <c r="A7" s="52" t="s">
        <v>77</v>
      </c>
      <c r="B7" s="69">
        <v>52.0</v>
      </c>
      <c r="C7" s="57" t="s">
        <v>89</v>
      </c>
      <c r="D7" s="69" t="s">
        <v>90</v>
      </c>
      <c r="E7" s="53" t="s">
        <v>80</v>
      </c>
      <c r="F7" s="69" t="s">
        <v>91</v>
      </c>
      <c r="G7" s="55">
        <v>0.015821759259259258</v>
      </c>
      <c r="H7" s="56">
        <v>0.03269675925925926</v>
      </c>
      <c r="I7" s="56">
        <v>0.05023148148148148</v>
      </c>
      <c r="J7" s="56">
        <v>0.06724537037037037</v>
      </c>
      <c r="K7" s="56">
        <v>0.0849537037037037</v>
      </c>
      <c r="L7" s="56">
        <v>0.10260416666666666</v>
      </c>
      <c r="M7" s="56">
        <v>0.13234953703703703</v>
      </c>
      <c r="N7" s="57">
        <v>6.0</v>
      </c>
      <c r="O7" s="55">
        <v>0.140625</v>
      </c>
      <c r="P7" s="56">
        <v>0.14832175925925925</v>
      </c>
      <c r="Q7" s="56">
        <v>0.2263888888888889</v>
      </c>
      <c r="R7" s="56">
        <v>0.3067708333333333</v>
      </c>
      <c r="S7" s="56"/>
      <c r="T7" s="58">
        <v>0.31930555555555556</v>
      </c>
      <c r="U7" s="59">
        <v>5.0</v>
      </c>
      <c r="V7" s="60">
        <f t="shared" si="1"/>
        <v>0.1869560185</v>
      </c>
      <c r="W7" s="61">
        <v>4.0</v>
      </c>
      <c r="X7" s="52" t="str">
        <f t="shared" si="2"/>
        <v>01:54</v>
      </c>
      <c r="Y7" s="62">
        <f t="shared" si="3"/>
        <v>32.31597846</v>
      </c>
      <c r="Z7" s="81">
        <v>0.33541666666666664</v>
      </c>
      <c r="AA7" s="55"/>
      <c r="AB7" s="55">
        <v>0.06626157407407407</v>
      </c>
      <c r="AC7" s="64">
        <f t="shared" si="4"/>
        <v>32.069869</v>
      </c>
      <c r="AD7" s="56">
        <v>0.10858796296296297</v>
      </c>
      <c r="AE7" s="64">
        <f t="shared" si="5"/>
        <v>31.4645065</v>
      </c>
      <c r="AF7" s="56">
        <v>0.15329861111111112</v>
      </c>
      <c r="AG7" s="64">
        <f t="shared" si="6"/>
        <v>32.34428086</v>
      </c>
      <c r="AH7" s="56">
        <v>0.20625</v>
      </c>
      <c r="AI7" s="64">
        <f t="shared" si="7"/>
        <v>32.32323232</v>
      </c>
      <c r="AJ7" s="56">
        <v>0.2516435185185185</v>
      </c>
      <c r="AK7" s="64">
        <f t="shared" si="8"/>
        <v>31.4598473</v>
      </c>
      <c r="AL7" s="56">
        <v>0.2625810185185185</v>
      </c>
      <c r="AM7" s="64">
        <f t="shared" si="9"/>
        <v>32.21228016</v>
      </c>
      <c r="AN7" s="56">
        <v>0.350150462962963</v>
      </c>
      <c r="AO7" s="64">
        <f t="shared" si="10"/>
        <v>31.53406274</v>
      </c>
      <c r="AP7" s="58">
        <v>0.3616898148148148</v>
      </c>
      <c r="AQ7" s="59">
        <v>3.0</v>
      </c>
      <c r="AR7" s="65">
        <f t="shared" si="11"/>
        <v>31.7952</v>
      </c>
      <c r="AS7" s="66">
        <f t="shared" si="12"/>
        <v>0.6809953704</v>
      </c>
      <c r="AT7" s="67">
        <v>3.0</v>
      </c>
      <c r="AU7" s="68">
        <v>0.02634259259259259</v>
      </c>
      <c r="AV7" s="69" t="str">
        <f t="shared" si="13"/>
        <v>05:25</v>
      </c>
      <c r="AW7" s="70">
        <v>0.052766203703703704</v>
      </c>
      <c r="AX7" s="70">
        <f t="shared" si="14"/>
        <v>0.02642361111</v>
      </c>
      <c r="AY7" s="69" t="str">
        <f t="shared" si="15"/>
        <v>05:26</v>
      </c>
      <c r="AZ7" s="70">
        <v>0.07869212962962963</v>
      </c>
      <c r="BA7" s="70">
        <f t="shared" si="16"/>
        <v>0.02592592593</v>
      </c>
      <c r="BB7" s="69" t="str">
        <f t="shared" si="17"/>
        <v>05:20</v>
      </c>
      <c r="BC7" s="71">
        <v>0.10530092592592592</v>
      </c>
      <c r="BD7" s="70">
        <f t="shared" si="18"/>
        <v>0.0266087963</v>
      </c>
      <c r="BE7" s="69" t="str">
        <f t="shared" si="19"/>
        <v>05:28</v>
      </c>
      <c r="BF7" s="71">
        <v>0.13167824074074075</v>
      </c>
      <c r="BG7" s="72">
        <f t="shared" si="20"/>
        <v>0.02637731481</v>
      </c>
      <c r="BH7" s="73" t="str">
        <f t="shared" si="21"/>
        <v>05:26</v>
      </c>
      <c r="BI7" s="71">
        <v>0.15751157407407407</v>
      </c>
      <c r="BJ7" s="72">
        <f t="shared" si="22"/>
        <v>0.02583333333</v>
      </c>
      <c r="BK7" s="73" t="str">
        <f>TEXT((BI7-BF7)/7,"mm:ss")</f>
        <v>05:19</v>
      </c>
      <c r="BL7" s="71">
        <v>0.18386574074074075</v>
      </c>
      <c r="BM7" s="72">
        <f t="shared" si="23"/>
        <v>0.02635416667</v>
      </c>
      <c r="BN7" s="73" t="str">
        <f>TEXT((BL7-BI7)/7,"mm:ss")</f>
        <v>05:25</v>
      </c>
      <c r="BO7" s="71">
        <v>0.21256944444444445</v>
      </c>
      <c r="BP7" s="72">
        <f t="shared" si="24"/>
        <v>0.0287037037</v>
      </c>
      <c r="BQ7" s="73" t="str">
        <f>TEXT((BO7-BL7)/7,"mm:ss")</f>
        <v>05:54</v>
      </c>
      <c r="BR7" s="71">
        <v>0.24381944444444445</v>
      </c>
      <c r="BS7" s="72">
        <f t="shared" si="25"/>
        <v>0.03125</v>
      </c>
      <c r="BT7" s="73" t="str">
        <f t="shared" si="36"/>
        <v>06:26</v>
      </c>
      <c r="BU7" s="71">
        <v>0.27804398148148146</v>
      </c>
      <c r="BV7" s="72">
        <f t="shared" si="27"/>
        <v>0.03422453704</v>
      </c>
      <c r="BW7" s="73" t="str">
        <f t="shared" si="28"/>
        <v>07:02</v>
      </c>
      <c r="BX7" s="71">
        <v>0.3123148148148148</v>
      </c>
      <c r="BY7" s="72">
        <f t="shared" si="29"/>
        <v>0.03427083333</v>
      </c>
      <c r="BZ7" s="73" t="str">
        <f t="shared" ref="BZ7:BZ10" si="37">TEXT(BY7/7,"mm:ss")</f>
        <v>07:03</v>
      </c>
      <c r="CA7" s="71">
        <v>0.34628472222222223</v>
      </c>
      <c r="CB7" s="72">
        <f t="shared" si="31"/>
        <v>0.03396990741</v>
      </c>
      <c r="CC7" s="73" t="str">
        <f t="shared" si="35"/>
        <v>06:59</v>
      </c>
      <c r="CD7" s="74">
        <f t="shared" si="32"/>
        <v>0.3462847222</v>
      </c>
      <c r="CE7" s="75" t="str">
        <f t="shared" si="33"/>
        <v>05:56</v>
      </c>
      <c r="CF7" s="66">
        <f t="shared" si="34"/>
        <v>1.027280093</v>
      </c>
      <c r="CG7" s="59">
        <v>3.0</v>
      </c>
    </row>
    <row r="8">
      <c r="A8" s="76" t="s">
        <v>72</v>
      </c>
      <c r="B8" s="33">
        <v>1008.0</v>
      </c>
      <c r="C8" s="34" t="s">
        <v>92</v>
      </c>
      <c r="D8" s="33" t="s">
        <v>93</v>
      </c>
      <c r="E8" s="35" t="s">
        <v>94</v>
      </c>
      <c r="F8" s="33" t="s">
        <v>95</v>
      </c>
      <c r="G8" s="36">
        <v>0.016273148148148148</v>
      </c>
      <c r="H8" s="37">
        <v>0.03315972222222222</v>
      </c>
      <c r="I8" s="37">
        <v>0.051041666666666666</v>
      </c>
      <c r="J8" s="37">
        <v>0.06782407407407408</v>
      </c>
      <c r="K8" s="37">
        <v>0.08596064814814815</v>
      </c>
      <c r="L8" s="37">
        <v>0.10342592592592592</v>
      </c>
      <c r="M8" s="37">
        <v>0.13434027777777777</v>
      </c>
      <c r="N8" s="34">
        <v>10.0</v>
      </c>
      <c r="O8" s="36">
        <v>0.1390625</v>
      </c>
      <c r="P8" s="37">
        <v>0.14679398148148148</v>
      </c>
      <c r="Q8" s="37">
        <v>0.22534722222222223</v>
      </c>
      <c r="R8" s="37">
        <v>0.3049189814814815</v>
      </c>
      <c r="S8" s="37"/>
      <c r="T8" s="39">
        <v>0.31679398148148147</v>
      </c>
      <c r="U8" s="44">
        <v>4.0</v>
      </c>
      <c r="V8" s="41">
        <f t="shared" si="1"/>
        <v>0.1824537037</v>
      </c>
      <c r="W8" s="34">
        <v>3.0</v>
      </c>
      <c r="X8" s="76" t="str">
        <f t="shared" si="2"/>
        <v>01:56</v>
      </c>
      <c r="Y8" s="77">
        <f t="shared" si="3"/>
        <v>33.11342299</v>
      </c>
      <c r="Z8" s="78">
        <v>0.3347222222222222</v>
      </c>
      <c r="AA8" s="36"/>
      <c r="AB8" s="36">
        <v>0.06717592592592593</v>
      </c>
      <c r="AC8" s="42">
        <f t="shared" si="4"/>
        <v>31.63335631</v>
      </c>
      <c r="AD8" s="37">
        <v>0.1105787037037037</v>
      </c>
      <c r="AE8" s="42">
        <f t="shared" si="5"/>
        <v>30.89805317</v>
      </c>
      <c r="AF8" s="37">
        <v>0.1572337962962963</v>
      </c>
      <c r="AG8" s="42">
        <f t="shared" si="6"/>
        <v>31.53478101</v>
      </c>
      <c r="AH8" s="37">
        <v>0.21335648148148148</v>
      </c>
      <c r="AI8" s="42">
        <f t="shared" si="7"/>
        <v>31.24660953</v>
      </c>
      <c r="AJ8" s="37">
        <v>0.2608101851851852</v>
      </c>
      <c r="AK8" s="42">
        <f t="shared" si="8"/>
        <v>30.35413153</v>
      </c>
      <c r="AL8" s="37">
        <v>0.27337962962962964</v>
      </c>
      <c r="AM8" s="42">
        <f t="shared" si="9"/>
        <v>30.93988146</v>
      </c>
      <c r="AN8" s="37">
        <v>0.3634722222222222</v>
      </c>
      <c r="AO8" s="42">
        <f t="shared" si="10"/>
        <v>30.37829576</v>
      </c>
      <c r="AP8" s="39">
        <v>0.37502314814814813</v>
      </c>
      <c r="AQ8" s="44">
        <v>5.0</v>
      </c>
      <c r="AR8" s="45">
        <f t="shared" si="11"/>
        <v>30.66477378</v>
      </c>
      <c r="AS8" s="46">
        <f t="shared" si="12"/>
        <v>0.6918171296</v>
      </c>
      <c r="AT8" s="47">
        <v>4.0</v>
      </c>
      <c r="AU8" s="43">
        <v>0.02795138888888889</v>
      </c>
      <c r="AV8" s="33" t="str">
        <f t="shared" si="13"/>
        <v>05:45</v>
      </c>
      <c r="AW8" s="38">
        <v>0.05524305555555555</v>
      </c>
      <c r="AX8" s="38">
        <f t="shared" si="14"/>
        <v>0.02729166667</v>
      </c>
      <c r="AY8" s="33" t="str">
        <f t="shared" si="15"/>
        <v>05:37</v>
      </c>
      <c r="AZ8" s="38">
        <v>0.08186342592592592</v>
      </c>
      <c r="BA8" s="38">
        <f t="shared" si="16"/>
        <v>0.02662037037</v>
      </c>
      <c r="BB8" s="33" t="str">
        <f t="shared" si="17"/>
        <v>05:29</v>
      </c>
      <c r="BC8" s="48">
        <v>0.10893518518518519</v>
      </c>
      <c r="BD8" s="38">
        <f t="shared" si="18"/>
        <v>0.02707175926</v>
      </c>
      <c r="BE8" s="33" t="str">
        <f t="shared" si="19"/>
        <v>05:34</v>
      </c>
      <c r="BF8" s="48">
        <v>0.13721064814814815</v>
      </c>
      <c r="BG8" s="49">
        <f t="shared" si="20"/>
        <v>0.02827546296</v>
      </c>
      <c r="BH8" s="50" t="str">
        <f t="shared" si="21"/>
        <v>05:49</v>
      </c>
      <c r="BI8" s="48">
        <v>0.1661226851851852</v>
      </c>
      <c r="BJ8" s="49">
        <f t="shared" si="22"/>
        <v>0.02891203704</v>
      </c>
      <c r="BK8" s="50" t="str">
        <f>TEXT((BI8-BF8)/7,"mm:ss")</f>
        <v>05:57</v>
      </c>
      <c r="BL8" s="48">
        <v>0.19622685185185185</v>
      </c>
      <c r="BM8" s="49">
        <f t="shared" si="23"/>
        <v>0.03010416667</v>
      </c>
      <c r="BN8" s="50" t="str">
        <f>TEXT((BL8-BI8)/7,"mm:ss")</f>
        <v>06:12</v>
      </c>
      <c r="BO8" s="48">
        <v>0.22849537037037038</v>
      </c>
      <c r="BP8" s="49">
        <f t="shared" si="24"/>
        <v>0.03226851852</v>
      </c>
      <c r="BQ8" s="50" t="str">
        <f>TEXT((BO8-BL8)/7,"mm:ss")</f>
        <v>06:38</v>
      </c>
      <c r="BR8" s="48">
        <v>0.26355324074074077</v>
      </c>
      <c r="BS8" s="49">
        <f t="shared" si="25"/>
        <v>0.03505787037</v>
      </c>
      <c r="BT8" s="50" t="str">
        <f t="shared" si="36"/>
        <v>07:13</v>
      </c>
      <c r="BU8" s="48">
        <v>0.2982175925925926</v>
      </c>
      <c r="BV8" s="49">
        <f t="shared" si="27"/>
        <v>0.03466435185</v>
      </c>
      <c r="BW8" s="50" t="str">
        <f t="shared" si="28"/>
        <v>07:08</v>
      </c>
      <c r="BX8" s="48">
        <v>0.3325925925925926</v>
      </c>
      <c r="BY8" s="49">
        <f t="shared" si="29"/>
        <v>0.034375</v>
      </c>
      <c r="BZ8" s="50" t="str">
        <f t="shared" si="37"/>
        <v>07:04</v>
      </c>
      <c r="CA8" s="48">
        <v>0.3689351851851852</v>
      </c>
      <c r="CB8" s="49">
        <f t="shared" si="31"/>
        <v>0.03634259259</v>
      </c>
      <c r="CC8" s="50" t="str">
        <f t="shared" si="35"/>
        <v>07:29</v>
      </c>
      <c r="CD8" s="51">
        <f t="shared" si="32"/>
        <v>0.3689351852</v>
      </c>
      <c r="CE8" s="80" t="str">
        <f t="shared" si="33"/>
        <v>06:19</v>
      </c>
      <c r="CF8" s="46">
        <f t="shared" si="34"/>
        <v>1.060752315</v>
      </c>
      <c r="CG8" s="44">
        <v>3.0</v>
      </c>
    </row>
    <row r="9">
      <c r="A9" s="52" t="s">
        <v>77</v>
      </c>
      <c r="B9" s="69">
        <v>94.0</v>
      </c>
      <c r="C9" s="57" t="s">
        <v>96</v>
      </c>
      <c r="D9" s="69" t="s">
        <v>97</v>
      </c>
      <c r="E9" s="53" t="s">
        <v>80</v>
      </c>
      <c r="F9" s="69" t="s">
        <v>98</v>
      </c>
      <c r="G9" s="55">
        <v>0.01875</v>
      </c>
      <c r="H9" s="56"/>
      <c r="I9" s="56">
        <v>0.05983796296296296</v>
      </c>
      <c r="J9" s="56">
        <v>0.08081018518518518</v>
      </c>
      <c r="K9" s="56">
        <v>0.10202546296296296</v>
      </c>
      <c r="L9" s="56">
        <v>0.12409722222222222</v>
      </c>
      <c r="M9" s="56">
        <v>0.16354166666666667</v>
      </c>
      <c r="N9" s="57">
        <v>23.0</v>
      </c>
      <c r="O9" s="55">
        <v>0.17528935185185185</v>
      </c>
      <c r="P9" s="56">
        <v>0.18333333333333332</v>
      </c>
      <c r="Q9" s="56">
        <v>0.2724537037037037</v>
      </c>
      <c r="R9" s="56">
        <v>0.36015046296296294</v>
      </c>
      <c r="S9" s="56"/>
      <c r="T9" s="58">
        <v>0.37243055555555554</v>
      </c>
      <c r="U9" s="59">
        <v>19.0</v>
      </c>
      <c r="V9" s="60">
        <f t="shared" si="1"/>
        <v>0.2088888889</v>
      </c>
      <c r="W9" s="61">
        <v>14.0</v>
      </c>
      <c r="X9" s="52" t="str">
        <f t="shared" si="2"/>
        <v>02:21</v>
      </c>
      <c r="Y9" s="62">
        <f t="shared" si="3"/>
        <v>28.92287234</v>
      </c>
      <c r="Z9" s="81">
        <v>0.3423611111111111</v>
      </c>
      <c r="AA9" s="55"/>
      <c r="AB9" s="55">
        <v>0.06585648148148149</v>
      </c>
      <c r="AC9" s="64">
        <f t="shared" si="4"/>
        <v>32.26713533</v>
      </c>
      <c r="AD9" s="56">
        <v>0.10923611111111112</v>
      </c>
      <c r="AE9" s="64">
        <f t="shared" si="5"/>
        <v>31.2778131</v>
      </c>
      <c r="AF9" s="56">
        <v>0.158125</v>
      </c>
      <c r="AG9" s="64">
        <f t="shared" si="6"/>
        <v>31.35704875</v>
      </c>
      <c r="AH9" s="56">
        <v>0.21493055555555557</v>
      </c>
      <c r="AI9" s="64">
        <f t="shared" si="7"/>
        <v>31.0177706</v>
      </c>
      <c r="AJ9" s="56">
        <v>0.28524305555555557</v>
      </c>
      <c r="AK9" s="64">
        <f t="shared" si="8"/>
        <v>27.75410834</v>
      </c>
      <c r="AL9" s="56">
        <v>0.28524305555555557</v>
      </c>
      <c r="AM9" s="64">
        <f t="shared" si="9"/>
        <v>29.65307365</v>
      </c>
      <c r="AN9" s="56">
        <v>0.3723842592592593</v>
      </c>
      <c r="AO9" s="64">
        <f t="shared" si="10"/>
        <v>29.65127121</v>
      </c>
      <c r="AP9" s="58">
        <v>0.38452546296296297</v>
      </c>
      <c r="AQ9" s="59">
        <v>7.0</v>
      </c>
      <c r="AR9" s="65">
        <f t="shared" si="11"/>
        <v>29.90699214</v>
      </c>
      <c r="AS9" s="66">
        <f t="shared" si="12"/>
        <v>0.7569560185</v>
      </c>
      <c r="AT9" s="67">
        <v>13.0</v>
      </c>
      <c r="AU9" s="68">
        <v>0.02537037037037037</v>
      </c>
      <c r="AV9" s="69" t="str">
        <f t="shared" si="13"/>
        <v>05:13</v>
      </c>
      <c r="AW9" s="70">
        <v>0.050486111111111114</v>
      </c>
      <c r="AX9" s="70">
        <f t="shared" si="14"/>
        <v>0.02511574074</v>
      </c>
      <c r="AY9" s="69" t="str">
        <f t="shared" si="15"/>
        <v>05:10</v>
      </c>
      <c r="AZ9" s="70">
        <v>0.07547453703703703</v>
      </c>
      <c r="BA9" s="70">
        <f t="shared" si="16"/>
        <v>0.02498842593</v>
      </c>
      <c r="BB9" s="69" t="str">
        <f t="shared" si="17"/>
        <v>05:08</v>
      </c>
      <c r="BC9" s="71">
        <v>0.10145833333333333</v>
      </c>
      <c r="BD9" s="70">
        <f t="shared" si="18"/>
        <v>0.0259837963</v>
      </c>
      <c r="BE9" s="69" t="str">
        <f t="shared" si="19"/>
        <v>05:21</v>
      </c>
      <c r="BF9" s="71">
        <v>0.12715277777777778</v>
      </c>
      <c r="BG9" s="72">
        <f t="shared" si="20"/>
        <v>0.02569444444</v>
      </c>
      <c r="BH9" s="73" t="str">
        <f t="shared" si="21"/>
        <v>05:17</v>
      </c>
      <c r="BI9" s="71">
        <v>0.15215277777777778</v>
      </c>
      <c r="BJ9" s="72">
        <f t="shared" si="22"/>
        <v>0.025</v>
      </c>
      <c r="BK9" s="73" t="str">
        <f t="shared" ref="BK9:BK11" si="38">TEXT(BJ9/7,"mm:ss")</f>
        <v>05:09</v>
      </c>
      <c r="BL9" s="71">
        <v>0.17756944444444445</v>
      </c>
      <c r="BM9" s="72">
        <f t="shared" si="23"/>
        <v>0.02541666667</v>
      </c>
      <c r="BN9" s="73" t="str">
        <f t="shared" ref="BN9:BN11" si="39">TEXT(BM9/7,"mm:ss")</f>
        <v>05:14</v>
      </c>
      <c r="BO9" s="71">
        <v>0.20306712962962964</v>
      </c>
      <c r="BP9" s="72">
        <f t="shared" si="24"/>
        <v>0.02549768519</v>
      </c>
      <c r="BQ9" s="73" t="str">
        <f t="shared" ref="BQ9:BQ11" si="40">TEXT(BP9/7,"mm:ss")</f>
        <v>05:15</v>
      </c>
      <c r="BR9" s="71">
        <v>0.22916666666666666</v>
      </c>
      <c r="BS9" s="72">
        <f t="shared" si="25"/>
        <v>0.02609953704</v>
      </c>
      <c r="BT9" s="73" t="str">
        <f t="shared" ref="BT9:BT30" si="41">TEXT(BS9/7,"mm:ss")</f>
        <v>05:22</v>
      </c>
      <c r="BU9" s="71">
        <v>0.2545949074074074</v>
      </c>
      <c r="BV9" s="72">
        <f t="shared" si="27"/>
        <v>0.02542824074</v>
      </c>
      <c r="BW9" s="73" t="str">
        <f t="shared" si="28"/>
        <v>05:14</v>
      </c>
      <c r="BX9" s="71">
        <v>0.2809375</v>
      </c>
      <c r="BY9" s="72">
        <f t="shared" si="29"/>
        <v>0.02634259259</v>
      </c>
      <c r="BZ9" s="73" t="str">
        <f t="shared" si="37"/>
        <v>05:25</v>
      </c>
      <c r="CA9" s="71">
        <v>0.30811342592592594</v>
      </c>
      <c r="CB9" s="72">
        <f t="shared" si="31"/>
        <v>0.02717592593</v>
      </c>
      <c r="CC9" s="73" t="str">
        <f t="shared" si="35"/>
        <v>05:35</v>
      </c>
      <c r="CD9" s="74">
        <f t="shared" si="32"/>
        <v>0.3081134259</v>
      </c>
      <c r="CE9" s="75" t="str">
        <f t="shared" si="33"/>
        <v>05:17</v>
      </c>
      <c r="CF9" s="66">
        <f t="shared" si="34"/>
        <v>1.065069444</v>
      </c>
      <c r="CG9" s="59">
        <v>4.0</v>
      </c>
    </row>
    <row r="10">
      <c r="A10" s="52" t="s">
        <v>77</v>
      </c>
      <c r="B10" s="69">
        <v>74.0</v>
      </c>
      <c r="C10" s="57" t="s">
        <v>99</v>
      </c>
      <c r="D10" s="69" t="s">
        <v>100</v>
      </c>
      <c r="E10" s="53" t="s">
        <v>80</v>
      </c>
      <c r="F10" s="82" t="s">
        <v>101</v>
      </c>
      <c r="G10" s="55">
        <v>0.015578703703703704</v>
      </c>
      <c r="H10" s="56">
        <v>0.03221064814814815</v>
      </c>
      <c r="I10" s="70">
        <v>0.04927083333333333</v>
      </c>
      <c r="J10" s="56">
        <v>0.06631944444444444</v>
      </c>
      <c r="K10" s="56">
        <v>0.08346064814814814</v>
      </c>
      <c r="L10" s="56">
        <v>0.09581018518518518</v>
      </c>
      <c r="M10" s="56">
        <v>0.13096064814814815</v>
      </c>
      <c r="N10" s="57">
        <v>5.0</v>
      </c>
      <c r="O10" s="55">
        <v>0.13831018518518517</v>
      </c>
      <c r="P10" s="56">
        <v>0.14650462962962962</v>
      </c>
      <c r="Q10" s="56">
        <v>0.2420138888888889</v>
      </c>
      <c r="R10" s="56">
        <v>0.32818287037037036</v>
      </c>
      <c r="S10" s="56"/>
      <c r="T10" s="58">
        <v>0.3407291666666667</v>
      </c>
      <c r="U10" s="59">
        <v>9.0</v>
      </c>
      <c r="V10" s="60">
        <f t="shared" si="1"/>
        <v>0.2097685185</v>
      </c>
      <c r="W10" s="61">
        <v>15.0</v>
      </c>
      <c r="X10" s="52" t="str">
        <f t="shared" si="2"/>
        <v>01:53</v>
      </c>
      <c r="Y10" s="62">
        <f t="shared" si="3"/>
        <v>28.80158905</v>
      </c>
      <c r="Z10" s="81">
        <v>0.34305555555555556</v>
      </c>
      <c r="AA10" s="55"/>
      <c r="AB10" s="55">
        <v>0.07008101851851851</v>
      </c>
      <c r="AC10" s="64">
        <f t="shared" si="4"/>
        <v>30.32204789</v>
      </c>
      <c r="AD10" s="56">
        <v>0.11604166666666667</v>
      </c>
      <c r="AE10" s="64">
        <f t="shared" si="5"/>
        <v>29.44344704</v>
      </c>
      <c r="AF10" s="56">
        <v>0.16342592592592592</v>
      </c>
      <c r="AG10" s="64">
        <f t="shared" si="6"/>
        <v>30.33994334</v>
      </c>
      <c r="AH10" s="56">
        <v>0.2222800925925926</v>
      </c>
      <c r="AI10" s="64">
        <f t="shared" si="7"/>
        <v>29.99218953</v>
      </c>
      <c r="AJ10" s="56">
        <v>0.2765856481481481</v>
      </c>
      <c r="AK10" s="64">
        <f t="shared" si="8"/>
        <v>28.62283969</v>
      </c>
      <c r="AL10" s="56">
        <v>0.28804398148148147</v>
      </c>
      <c r="AM10" s="64">
        <f t="shared" si="9"/>
        <v>29.36472857</v>
      </c>
      <c r="AN10" s="56">
        <v>0.37811342592592595</v>
      </c>
      <c r="AO10" s="64">
        <f t="shared" si="10"/>
        <v>29.20199578</v>
      </c>
      <c r="AP10" s="58">
        <v>0.38958333333333334</v>
      </c>
      <c r="AQ10" s="59">
        <v>8.0</v>
      </c>
      <c r="AR10" s="65">
        <f t="shared" si="11"/>
        <v>29.51871658</v>
      </c>
      <c r="AS10" s="66">
        <f t="shared" si="12"/>
        <v>0.7303125</v>
      </c>
      <c r="AT10" s="67">
        <v>8.0</v>
      </c>
      <c r="AU10" s="68">
        <v>0.027962962962962964</v>
      </c>
      <c r="AV10" s="69" t="str">
        <f t="shared" si="13"/>
        <v>05:45</v>
      </c>
      <c r="AW10" s="70">
        <v>0.055497685185185185</v>
      </c>
      <c r="AX10" s="70">
        <f t="shared" si="14"/>
        <v>0.02753472222</v>
      </c>
      <c r="AY10" s="69" t="str">
        <f t="shared" si="15"/>
        <v>05:40</v>
      </c>
      <c r="AZ10" s="70">
        <v>0.08359953703703704</v>
      </c>
      <c r="BA10" s="70">
        <f t="shared" si="16"/>
        <v>0.02810185185</v>
      </c>
      <c r="BB10" s="69" t="str">
        <f t="shared" si="17"/>
        <v>05:47</v>
      </c>
      <c r="BC10" s="71">
        <v>0.11130787037037038</v>
      </c>
      <c r="BD10" s="70">
        <f t="shared" si="18"/>
        <v>0.02770833333</v>
      </c>
      <c r="BE10" s="69" t="str">
        <f t="shared" si="19"/>
        <v>05:42</v>
      </c>
      <c r="BF10" s="71">
        <v>0.13922453703703705</v>
      </c>
      <c r="BG10" s="72">
        <f t="shared" si="20"/>
        <v>0.02791666667</v>
      </c>
      <c r="BH10" s="73" t="str">
        <f t="shared" si="21"/>
        <v>05:45</v>
      </c>
      <c r="BI10" s="71">
        <v>0.16762731481481483</v>
      </c>
      <c r="BJ10" s="72">
        <f t="shared" si="22"/>
        <v>0.02840277778</v>
      </c>
      <c r="BK10" s="73" t="str">
        <f t="shared" si="38"/>
        <v>05:51</v>
      </c>
      <c r="BL10" s="71">
        <v>0.1962962962962963</v>
      </c>
      <c r="BM10" s="72">
        <f t="shared" si="23"/>
        <v>0.02866898148</v>
      </c>
      <c r="BN10" s="73" t="str">
        <f t="shared" si="39"/>
        <v>05:54</v>
      </c>
      <c r="BO10" s="71">
        <v>0.22439814814814815</v>
      </c>
      <c r="BP10" s="72">
        <f t="shared" si="24"/>
        <v>0.02810185185</v>
      </c>
      <c r="BQ10" s="73" t="str">
        <f t="shared" si="40"/>
        <v>05:47</v>
      </c>
      <c r="BR10" s="71">
        <v>0.25306712962962963</v>
      </c>
      <c r="BS10" s="72">
        <f t="shared" si="25"/>
        <v>0.02866898148</v>
      </c>
      <c r="BT10" s="73" t="str">
        <f t="shared" si="41"/>
        <v>05:54</v>
      </c>
      <c r="BU10" s="71">
        <v>0.2830324074074074</v>
      </c>
      <c r="BV10" s="72">
        <f t="shared" si="27"/>
        <v>0.02996527778</v>
      </c>
      <c r="BW10" s="73" t="str">
        <f t="shared" si="28"/>
        <v>06:10</v>
      </c>
      <c r="BX10" s="71">
        <v>0.31092592592592594</v>
      </c>
      <c r="BY10" s="72">
        <f t="shared" si="29"/>
        <v>0.02789351852</v>
      </c>
      <c r="BZ10" s="73" t="str">
        <f t="shared" si="37"/>
        <v>05:44</v>
      </c>
      <c r="CA10" s="71">
        <v>0.3360763888888889</v>
      </c>
      <c r="CB10" s="72">
        <f t="shared" si="31"/>
        <v>0.02515046296</v>
      </c>
      <c r="CC10" s="73" t="str">
        <f t="shared" si="35"/>
        <v>05:10</v>
      </c>
      <c r="CD10" s="74">
        <f t="shared" si="32"/>
        <v>0.3360763889</v>
      </c>
      <c r="CE10" s="75" t="str">
        <f t="shared" si="33"/>
        <v>05:46</v>
      </c>
      <c r="CF10" s="66">
        <f t="shared" si="34"/>
        <v>1.066388889</v>
      </c>
      <c r="CG10" s="59">
        <v>5.0</v>
      </c>
    </row>
    <row r="11">
      <c r="A11" s="52" t="s">
        <v>77</v>
      </c>
      <c r="B11" s="69">
        <v>80.0</v>
      </c>
      <c r="C11" s="57" t="s">
        <v>102</v>
      </c>
      <c r="D11" s="69" t="s">
        <v>103</v>
      </c>
      <c r="E11" s="53" t="s">
        <v>80</v>
      </c>
      <c r="F11" s="69" t="s">
        <v>104</v>
      </c>
      <c r="G11" s="55">
        <v>0.01712962962962963</v>
      </c>
      <c r="H11" s="56">
        <v>0.03487268518518519</v>
      </c>
      <c r="I11" s="56">
        <v>0.05246527777777778</v>
      </c>
      <c r="J11" s="56">
        <v>0.07002314814814815</v>
      </c>
      <c r="K11" s="56">
        <v>0.0884837962962963</v>
      </c>
      <c r="L11" s="56">
        <v>0.10758101851851852</v>
      </c>
      <c r="M11" s="56">
        <v>0.14056712962962964</v>
      </c>
      <c r="N11" s="57">
        <v>11.0</v>
      </c>
      <c r="O11" s="55">
        <v>0.1519097222222222</v>
      </c>
      <c r="P11" s="56">
        <v>0.1601736111111111</v>
      </c>
      <c r="Q11" s="56">
        <v>0.2451736111111111</v>
      </c>
      <c r="R11" s="56">
        <v>0.3267361111111111</v>
      </c>
      <c r="S11" s="56"/>
      <c r="T11" s="58">
        <v>0.33925925925925926</v>
      </c>
      <c r="U11" s="59">
        <v>8.0</v>
      </c>
      <c r="V11" s="60">
        <f t="shared" si="1"/>
        <v>0.1986921296</v>
      </c>
      <c r="W11" s="61">
        <v>9.0</v>
      </c>
      <c r="X11" s="52" t="str">
        <f t="shared" si="2"/>
        <v>02:01</v>
      </c>
      <c r="Y11" s="62">
        <f t="shared" si="3"/>
        <v>30.40717656</v>
      </c>
      <c r="Z11" s="81">
        <v>0.3388888888888889</v>
      </c>
      <c r="AA11" s="55"/>
      <c r="AB11" s="55">
        <v>0.06805555555555555</v>
      </c>
      <c r="AC11" s="64">
        <f t="shared" si="4"/>
        <v>31.2244898</v>
      </c>
      <c r="AD11" s="56">
        <v>0.11394675925925926</v>
      </c>
      <c r="AE11" s="64">
        <f t="shared" si="5"/>
        <v>29.98476384</v>
      </c>
      <c r="AF11" s="56">
        <v>0.16284722222222223</v>
      </c>
      <c r="AG11" s="64">
        <f t="shared" si="6"/>
        <v>30.44776119</v>
      </c>
      <c r="AH11" s="56">
        <v>0.21841435185185185</v>
      </c>
      <c r="AI11" s="64">
        <f t="shared" si="7"/>
        <v>30.52302475</v>
      </c>
      <c r="AJ11" s="56">
        <v>0.2672569444444444</v>
      </c>
      <c r="AK11" s="64">
        <f t="shared" si="8"/>
        <v>29.62193062</v>
      </c>
      <c r="AL11" s="56">
        <v>0.27848379629629627</v>
      </c>
      <c r="AM11" s="64">
        <f t="shared" si="9"/>
        <v>30.37280246</v>
      </c>
      <c r="AN11" s="56">
        <v>0.3694560185185185</v>
      </c>
      <c r="AO11" s="64">
        <f t="shared" si="10"/>
        <v>29.88628176</v>
      </c>
      <c r="AP11" s="58">
        <v>0.3829513888888889</v>
      </c>
      <c r="AQ11" s="59">
        <v>6.0</v>
      </c>
      <c r="AR11" s="65">
        <f t="shared" si="11"/>
        <v>30.02992112</v>
      </c>
      <c r="AS11" s="66">
        <f t="shared" si="12"/>
        <v>0.7222106481</v>
      </c>
      <c r="AT11" s="67">
        <v>6.0</v>
      </c>
      <c r="AU11" s="68">
        <v>0.028530092592592593</v>
      </c>
      <c r="AV11" s="69" t="str">
        <f t="shared" si="13"/>
        <v>05:52</v>
      </c>
      <c r="AW11" s="70">
        <v>0.05679398148148148</v>
      </c>
      <c r="AX11" s="70">
        <f t="shared" si="14"/>
        <v>0.02826388889</v>
      </c>
      <c r="AY11" s="69" t="str">
        <f t="shared" si="15"/>
        <v>05:49</v>
      </c>
      <c r="AZ11" s="70">
        <v>0.08454861111111112</v>
      </c>
      <c r="BA11" s="70">
        <f t="shared" si="16"/>
        <v>0.02775462963</v>
      </c>
      <c r="BB11" s="69" t="str">
        <f t="shared" si="17"/>
        <v>05:43</v>
      </c>
      <c r="BC11" s="71">
        <v>0.11179398148148148</v>
      </c>
      <c r="BD11" s="70">
        <f t="shared" si="18"/>
        <v>0.02724537037</v>
      </c>
      <c r="BE11" s="69" t="str">
        <f t="shared" si="19"/>
        <v>05:36</v>
      </c>
      <c r="BF11" s="71">
        <v>0.1386689814814815</v>
      </c>
      <c r="BG11" s="72">
        <f t="shared" si="20"/>
        <v>0.026875</v>
      </c>
      <c r="BH11" s="73" t="str">
        <f t="shared" si="21"/>
        <v>05:32</v>
      </c>
      <c r="BI11" s="83">
        <v>0.16666666666666666</v>
      </c>
      <c r="BJ11" s="84">
        <f t="shared" si="22"/>
        <v>0.02799768519</v>
      </c>
      <c r="BK11" s="73" t="str">
        <f t="shared" si="38"/>
        <v>05:46</v>
      </c>
      <c r="BL11" s="83">
        <v>0.1958564814814815</v>
      </c>
      <c r="BM11" s="84">
        <f t="shared" si="23"/>
        <v>0.02918981481</v>
      </c>
      <c r="BN11" s="73" t="str">
        <f t="shared" si="39"/>
        <v>06:00</v>
      </c>
      <c r="BO11" s="71">
        <v>0.2268287037037037</v>
      </c>
      <c r="BP11" s="72">
        <f t="shared" si="24"/>
        <v>0.03097222222</v>
      </c>
      <c r="BQ11" s="73" t="str">
        <f t="shared" si="40"/>
        <v>06:22</v>
      </c>
      <c r="BR11" s="71">
        <v>0.2579398148148148</v>
      </c>
      <c r="BS11" s="72">
        <f t="shared" si="25"/>
        <v>0.03111111111</v>
      </c>
      <c r="BT11" s="73" t="str">
        <f t="shared" si="41"/>
        <v>06:24</v>
      </c>
      <c r="BU11" s="71">
        <v>0.28869212962962965</v>
      </c>
      <c r="BV11" s="72">
        <f t="shared" si="27"/>
        <v>0.03075231481</v>
      </c>
      <c r="BW11" s="73" t="str">
        <f t="shared" si="28"/>
        <v>06:20</v>
      </c>
      <c r="BX11" s="71">
        <v>0.3193402777777778</v>
      </c>
      <c r="BY11" s="72">
        <f t="shared" si="29"/>
        <v>0.03064814815</v>
      </c>
      <c r="BZ11" s="73" t="str">
        <f>TEXT(BX11/7,"mm:ss")</f>
        <v>05:42</v>
      </c>
      <c r="CA11" s="71">
        <v>0.35180555555555554</v>
      </c>
      <c r="CB11" s="72">
        <f t="shared" si="31"/>
        <v>0.03246527778</v>
      </c>
      <c r="CC11" s="75" t="str">
        <f t="shared" si="35"/>
        <v>06:41</v>
      </c>
      <c r="CD11" s="74">
        <f t="shared" si="32"/>
        <v>0.3518055556</v>
      </c>
      <c r="CE11" s="75" t="str">
        <f t="shared" si="33"/>
        <v>06:02</v>
      </c>
      <c r="CF11" s="66">
        <f t="shared" si="34"/>
        <v>1.074016204</v>
      </c>
      <c r="CG11" s="59">
        <v>6.0</v>
      </c>
    </row>
    <row r="12">
      <c r="A12" s="52" t="s">
        <v>77</v>
      </c>
      <c r="B12" s="69">
        <v>104.0</v>
      </c>
      <c r="C12" s="57" t="s">
        <v>105</v>
      </c>
      <c r="D12" s="69" t="s">
        <v>103</v>
      </c>
      <c r="E12" s="53" t="s">
        <v>80</v>
      </c>
      <c r="F12" s="69" t="s">
        <v>106</v>
      </c>
      <c r="G12" s="55">
        <v>0.015787037037037037</v>
      </c>
      <c r="H12" s="56">
        <v>0.03325231481481482</v>
      </c>
      <c r="I12" s="70">
        <v>0.05173611111111111</v>
      </c>
      <c r="J12" s="56">
        <v>0.0707175925925926</v>
      </c>
      <c r="K12" s="56">
        <v>0.09123842592592593</v>
      </c>
      <c r="L12" s="56">
        <v>0.11282407407407408</v>
      </c>
      <c r="M12" s="56">
        <v>0.1519212962962963</v>
      </c>
      <c r="N12" s="57">
        <v>15.0</v>
      </c>
      <c r="O12" s="55">
        <v>0.16221064814814815</v>
      </c>
      <c r="P12" s="56">
        <v>0.17012731481481483</v>
      </c>
      <c r="Q12" s="56">
        <v>0.25625</v>
      </c>
      <c r="R12" s="56">
        <v>0.3445023148148148</v>
      </c>
      <c r="S12" s="56"/>
      <c r="T12" s="58">
        <v>0.3569791666666667</v>
      </c>
      <c r="U12" s="59">
        <v>16.0</v>
      </c>
      <c r="V12" s="60">
        <f t="shared" si="1"/>
        <v>0.2050578704</v>
      </c>
      <c r="W12" s="61">
        <v>12.0</v>
      </c>
      <c r="X12" s="52" t="str">
        <f t="shared" si="2"/>
        <v>02:11</v>
      </c>
      <c r="Y12" s="62">
        <f t="shared" si="3"/>
        <v>29.46322741</v>
      </c>
      <c r="Z12" s="81">
        <v>0.34097222222222223</v>
      </c>
      <c r="AA12" s="55"/>
      <c r="AB12" s="55">
        <v>0.06991898148148148</v>
      </c>
      <c r="AC12" s="64">
        <f t="shared" si="4"/>
        <v>30.39231915</v>
      </c>
      <c r="AD12" s="56">
        <v>0.11520833333333333</v>
      </c>
      <c r="AE12" s="64">
        <f t="shared" si="5"/>
        <v>29.65641953</v>
      </c>
      <c r="AF12" s="56">
        <v>0.1677662037037037</v>
      </c>
      <c r="AG12" s="64">
        <f t="shared" si="6"/>
        <v>29.55501897</v>
      </c>
      <c r="AH12" s="56">
        <v>0.22372685185185184</v>
      </c>
      <c r="AI12" s="64">
        <f t="shared" si="7"/>
        <v>29.79824108</v>
      </c>
      <c r="AJ12" s="56">
        <v>0.2788310185185185</v>
      </c>
      <c r="AK12" s="64">
        <f t="shared" si="8"/>
        <v>28.39234569</v>
      </c>
      <c r="AL12" s="56">
        <v>0.29324074074074075</v>
      </c>
      <c r="AM12" s="64">
        <f t="shared" si="9"/>
        <v>28.84433218</v>
      </c>
      <c r="AN12" s="70">
        <v>0.3877662037037037</v>
      </c>
      <c r="AO12" s="64">
        <f t="shared" si="10"/>
        <v>28.47506193</v>
      </c>
      <c r="AP12" s="58">
        <v>0.39494212962962966</v>
      </c>
      <c r="AQ12" s="59">
        <v>12.0</v>
      </c>
      <c r="AR12" s="65">
        <f t="shared" si="11"/>
        <v>29.11819008</v>
      </c>
      <c r="AS12" s="66">
        <f t="shared" si="12"/>
        <v>0.7519212963</v>
      </c>
      <c r="AT12" s="67">
        <v>11.0</v>
      </c>
      <c r="AU12" s="68">
        <v>0.025347222222222222</v>
      </c>
      <c r="AV12" s="69" t="str">
        <f t="shared" si="13"/>
        <v>05:13</v>
      </c>
      <c r="AW12" s="70">
        <v>0.05106481481481481</v>
      </c>
      <c r="AX12" s="70">
        <f t="shared" si="14"/>
        <v>0.02571759259</v>
      </c>
      <c r="AY12" s="69" t="str">
        <f t="shared" si="15"/>
        <v>05:17</v>
      </c>
      <c r="AZ12" s="70">
        <v>0.07663194444444445</v>
      </c>
      <c r="BA12" s="70">
        <f t="shared" si="16"/>
        <v>0.02556712963</v>
      </c>
      <c r="BB12" s="69" t="str">
        <f t="shared" si="17"/>
        <v>05:16</v>
      </c>
      <c r="BC12" s="71">
        <v>0.10188657407407407</v>
      </c>
      <c r="BD12" s="70">
        <f t="shared" si="18"/>
        <v>0.02525462963</v>
      </c>
      <c r="BE12" s="69" t="str">
        <f t="shared" si="19"/>
        <v>05:12</v>
      </c>
      <c r="BF12" s="71">
        <v>0.12709490740740742</v>
      </c>
      <c r="BG12" s="72">
        <f t="shared" si="20"/>
        <v>0.02520833333</v>
      </c>
      <c r="BH12" s="73" t="str">
        <f t="shared" si="21"/>
        <v>05:11</v>
      </c>
      <c r="BI12" s="71">
        <v>0.1532638888888889</v>
      </c>
      <c r="BJ12" s="72">
        <f t="shared" si="22"/>
        <v>0.02616898148</v>
      </c>
      <c r="BK12" s="73" t="str">
        <f>TEXT(BI12/42,"mm:ss")</f>
        <v>05:15</v>
      </c>
      <c r="BL12" s="71">
        <v>0.1807638888888889</v>
      </c>
      <c r="BM12" s="72">
        <f t="shared" si="23"/>
        <v>0.0275</v>
      </c>
      <c r="BN12" s="73" t="str">
        <f>TEXT(BL12/42,"mm:ss")</f>
        <v>06:12</v>
      </c>
      <c r="BO12" s="71">
        <v>0.21024305555555556</v>
      </c>
      <c r="BP12" s="72">
        <f t="shared" si="24"/>
        <v>0.02947916667</v>
      </c>
      <c r="BQ12" s="73" t="str">
        <f>TEXT(BO12/42,"mm:ss")</f>
        <v>07:13</v>
      </c>
      <c r="BR12" s="71">
        <v>0.24206018518518518</v>
      </c>
      <c r="BS12" s="72">
        <f t="shared" si="25"/>
        <v>0.03181712963</v>
      </c>
      <c r="BT12" s="73" t="str">
        <f t="shared" si="41"/>
        <v>06:33</v>
      </c>
      <c r="BU12" s="71">
        <v>0.27291666666666664</v>
      </c>
      <c r="BV12" s="72">
        <f t="shared" si="27"/>
        <v>0.03085648148</v>
      </c>
      <c r="BW12" s="73" t="str">
        <f t="shared" si="28"/>
        <v>06:21</v>
      </c>
      <c r="BX12" s="71">
        <v>0.3042361111111111</v>
      </c>
      <c r="BY12" s="72">
        <f t="shared" si="29"/>
        <v>0.03131944444</v>
      </c>
      <c r="BZ12" s="73" t="str">
        <f t="shared" ref="BZ12:BZ30" si="42">TEXT(BY12/7,"mm:ss")</f>
        <v>06:27</v>
      </c>
      <c r="CA12" s="71">
        <v>0.3333333333333333</v>
      </c>
      <c r="CB12" s="72">
        <f t="shared" si="31"/>
        <v>0.02909722222</v>
      </c>
      <c r="CC12" s="73" t="str">
        <f t="shared" si="35"/>
        <v>05:59</v>
      </c>
      <c r="CD12" s="74">
        <f t="shared" si="32"/>
        <v>0.3333333333</v>
      </c>
      <c r="CE12" s="75" t="str">
        <f t="shared" si="33"/>
        <v>05:43</v>
      </c>
      <c r="CF12" s="66">
        <f t="shared" si="34"/>
        <v>1.08525463</v>
      </c>
      <c r="CG12" s="59">
        <v>7.0</v>
      </c>
    </row>
    <row r="13">
      <c r="A13" s="52" t="s">
        <v>77</v>
      </c>
      <c r="B13" s="69">
        <v>89.0</v>
      </c>
      <c r="C13" s="57" t="s">
        <v>107</v>
      </c>
      <c r="D13" s="69" t="s">
        <v>108</v>
      </c>
      <c r="E13" s="53" t="s">
        <v>80</v>
      </c>
      <c r="F13" s="69" t="s">
        <v>91</v>
      </c>
      <c r="G13" s="55">
        <v>0.015914351851851853</v>
      </c>
      <c r="H13" s="56">
        <v>0.03232638888888889</v>
      </c>
      <c r="I13" s="56">
        <v>0.049340277777777775</v>
      </c>
      <c r="J13" s="56">
        <v>0.06643518518518518</v>
      </c>
      <c r="K13" s="56">
        <v>0.08429398148148148</v>
      </c>
      <c r="L13" s="56">
        <v>0.1025</v>
      </c>
      <c r="M13" s="56">
        <v>0.1337962962962963</v>
      </c>
      <c r="N13" s="57">
        <v>9.0</v>
      </c>
      <c r="O13" s="55">
        <v>0.14427083333333332</v>
      </c>
      <c r="P13" s="56">
        <v>0.1523263888888889</v>
      </c>
      <c r="Q13" s="56">
        <v>0.2404976851851852</v>
      </c>
      <c r="R13" s="56">
        <v>0.3243171296296296</v>
      </c>
      <c r="S13" s="56"/>
      <c r="T13" s="58">
        <v>0.33664351851851854</v>
      </c>
      <c r="U13" s="59">
        <v>6.0</v>
      </c>
      <c r="V13" s="60">
        <f t="shared" si="1"/>
        <v>0.2028472222</v>
      </c>
      <c r="W13" s="61">
        <v>11.0</v>
      </c>
      <c r="X13" s="52" t="str">
        <f t="shared" si="2"/>
        <v>01:56</v>
      </c>
      <c r="Y13" s="62">
        <f t="shared" si="3"/>
        <v>29.78432044</v>
      </c>
      <c r="Z13" s="81">
        <v>0.3402777777777778</v>
      </c>
      <c r="AA13" s="55"/>
      <c r="AB13" s="55">
        <v>0.06855324074074073</v>
      </c>
      <c r="AC13" s="64">
        <f t="shared" si="4"/>
        <v>30.99780517</v>
      </c>
      <c r="AD13" s="56">
        <v>0.11341435185185185</v>
      </c>
      <c r="AE13" s="64">
        <f t="shared" si="5"/>
        <v>30.12552301</v>
      </c>
      <c r="AF13" s="56">
        <v>0.16221064814814815</v>
      </c>
      <c r="AG13" s="64">
        <f t="shared" si="6"/>
        <v>30.56724938</v>
      </c>
      <c r="AH13" s="56">
        <v>0.21703703703703703</v>
      </c>
      <c r="AI13" s="64">
        <f t="shared" si="7"/>
        <v>30.71672355</v>
      </c>
      <c r="AJ13" s="56">
        <v>0.26716435185185183</v>
      </c>
      <c r="AK13" s="64">
        <f t="shared" si="8"/>
        <v>29.63219685</v>
      </c>
      <c r="AL13" s="56">
        <v>0.27880787037037036</v>
      </c>
      <c r="AM13" s="64">
        <f t="shared" si="9"/>
        <v>30.33749844</v>
      </c>
      <c r="AN13" s="56">
        <v>0.37806712962962963</v>
      </c>
      <c r="AO13" s="64">
        <f t="shared" si="10"/>
        <v>29.20557171</v>
      </c>
      <c r="AP13" s="58">
        <v>0.3909722222222222</v>
      </c>
      <c r="AQ13" s="59">
        <v>9.0</v>
      </c>
      <c r="AR13" s="65">
        <f t="shared" si="11"/>
        <v>29.41385435</v>
      </c>
      <c r="AS13" s="66">
        <f t="shared" si="12"/>
        <v>0.7276157407</v>
      </c>
      <c r="AT13" s="67">
        <v>7.0</v>
      </c>
      <c r="AU13" s="68">
        <v>0.028530092592592593</v>
      </c>
      <c r="AV13" s="69" t="str">
        <f t="shared" si="13"/>
        <v>05:52</v>
      </c>
      <c r="AW13" s="70">
        <v>0.0568287037037037</v>
      </c>
      <c r="AX13" s="70">
        <f t="shared" si="14"/>
        <v>0.02829861111</v>
      </c>
      <c r="AY13" s="69" t="str">
        <f t="shared" si="15"/>
        <v>05:49</v>
      </c>
      <c r="AZ13" s="70">
        <v>0.08449074074074074</v>
      </c>
      <c r="BA13" s="70">
        <f t="shared" si="16"/>
        <v>0.02766203704</v>
      </c>
      <c r="BB13" s="69" t="str">
        <f t="shared" si="17"/>
        <v>05:41</v>
      </c>
      <c r="BC13" s="71">
        <v>0.11186342592592592</v>
      </c>
      <c r="BD13" s="70">
        <f t="shared" si="18"/>
        <v>0.02737268519</v>
      </c>
      <c r="BE13" s="69" t="str">
        <f t="shared" si="19"/>
        <v>05:38</v>
      </c>
      <c r="BF13" s="71">
        <v>0.14167824074074073</v>
      </c>
      <c r="BG13" s="72">
        <f t="shared" si="20"/>
        <v>0.02981481481</v>
      </c>
      <c r="BH13" s="73" t="str">
        <f t="shared" si="21"/>
        <v>06:08</v>
      </c>
      <c r="BI13" s="71">
        <v>0.17130787037037037</v>
      </c>
      <c r="BJ13" s="72">
        <f t="shared" si="22"/>
        <v>0.02962962963</v>
      </c>
      <c r="BK13" s="73" t="str">
        <f t="shared" ref="BK13:BK21" si="43">TEXT(BJ13/7,"mm:ss")</f>
        <v>06:06</v>
      </c>
      <c r="BL13" s="71">
        <v>0.20166666666666666</v>
      </c>
      <c r="BM13" s="72">
        <f t="shared" si="23"/>
        <v>0.0303587963</v>
      </c>
      <c r="BN13" s="73" t="str">
        <f t="shared" ref="BN13:BN21" si="44">TEXT(BM13/7,"mm:ss")</f>
        <v>06:15</v>
      </c>
      <c r="BO13" s="71">
        <v>0.23287037037037037</v>
      </c>
      <c r="BP13" s="72">
        <f t="shared" si="24"/>
        <v>0.0312037037</v>
      </c>
      <c r="BQ13" s="73" t="str">
        <f t="shared" ref="BQ13:BQ21" si="45">TEXT(BP13/7,"mm:ss")</f>
        <v>06:25</v>
      </c>
      <c r="BR13" s="71">
        <v>0.26640046296296294</v>
      </c>
      <c r="BS13" s="72">
        <f t="shared" si="25"/>
        <v>0.03353009259</v>
      </c>
      <c r="BT13" s="73" t="str">
        <f t="shared" si="41"/>
        <v>06:54</v>
      </c>
      <c r="BU13" s="71">
        <v>0.2991898148148148</v>
      </c>
      <c r="BV13" s="72">
        <f t="shared" si="27"/>
        <v>0.03278935185</v>
      </c>
      <c r="BW13" s="73" t="str">
        <f t="shared" si="28"/>
        <v>06:45</v>
      </c>
      <c r="BX13" s="71">
        <v>0.3337962962962963</v>
      </c>
      <c r="BY13" s="72">
        <f t="shared" si="29"/>
        <v>0.03460648148</v>
      </c>
      <c r="BZ13" s="73" t="str">
        <f t="shared" si="42"/>
        <v>07:07</v>
      </c>
      <c r="CA13" s="71">
        <v>0.3696412037037037</v>
      </c>
      <c r="CB13" s="72">
        <f t="shared" si="31"/>
        <v>0.03584490741</v>
      </c>
      <c r="CC13" s="73" t="str">
        <f t="shared" si="35"/>
        <v>07:22</v>
      </c>
      <c r="CD13" s="74">
        <f t="shared" si="32"/>
        <v>0.3696412037</v>
      </c>
      <c r="CE13" s="75" t="str">
        <f t="shared" si="33"/>
        <v>06:20</v>
      </c>
      <c r="CF13" s="66">
        <f t="shared" si="34"/>
        <v>1.097256944</v>
      </c>
      <c r="CG13" s="59">
        <v>8.0</v>
      </c>
    </row>
    <row r="14">
      <c r="A14" s="76" t="s">
        <v>72</v>
      </c>
      <c r="B14" s="33">
        <v>1006.0</v>
      </c>
      <c r="C14" s="34" t="s">
        <v>109</v>
      </c>
      <c r="D14" s="33" t="s">
        <v>110</v>
      </c>
      <c r="E14" s="35" t="s">
        <v>111</v>
      </c>
      <c r="F14" s="33" t="s">
        <v>112</v>
      </c>
      <c r="G14" s="36">
        <v>0.01721064814814815</v>
      </c>
      <c r="H14" s="37">
        <v>0.035787037037037034</v>
      </c>
      <c r="I14" s="37">
        <v>0.05457175925925926</v>
      </c>
      <c r="J14" s="37">
        <v>0.07375</v>
      </c>
      <c r="K14" s="37">
        <v>0.09398148148148149</v>
      </c>
      <c r="L14" s="37">
        <v>0.11539351851851852</v>
      </c>
      <c r="M14" s="37">
        <v>0.15231481481481482</v>
      </c>
      <c r="N14" s="34">
        <v>16.0</v>
      </c>
      <c r="O14" s="36">
        <v>0.15769675925925927</v>
      </c>
      <c r="P14" s="37">
        <v>0.16527777777777777</v>
      </c>
      <c r="Q14" s="37">
        <v>0.24351851851851852</v>
      </c>
      <c r="R14" s="37">
        <v>0.3282523148148148</v>
      </c>
      <c r="S14" s="37"/>
      <c r="T14" s="39">
        <v>0.34149305555555554</v>
      </c>
      <c r="U14" s="44">
        <v>11.0</v>
      </c>
      <c r="V14" s="41">
        <f t="shared" si="1"/>
        <v>0.1891782407</v>
      </c>
      <c r="W14" s="34">
        <v>5.0</v>
      </c>
      <c r="X14" s="76" t="str">
        <f t="shared" si="2"/>
        <v>02:12</v>
      </c>
      <c r="Y14" s="77">
        <f t="shared" si="3"/>
        <v>31.93637198</v>
      </c>
      <c r="Z14" s="78">
        <v>0.33611111111111114</v>
      </c>
      <c r="AA14" s="36"/>
      <c r="AB14" s="36">
        <v>0.06934027777777778</v>
      </c>
      <c r="AC14" s="42">
        <f t="shared" si="4"/>
        <v>30.64596895</v>
      </c>
      <c r="AD14" s="37">
        <v>0.11407407407407408</v>
      </c>
      <c r="AE14" s="42">
        <f t="shared" si="5"/>
        <v>29.9512987</v>
      </c>
      <c r="AF14" s="37">
        <v>0.16668981481481482</v>
      </c>
      <c r="AG14" s="42">
        <f t="shared" si="6"/>
        <v>29.74586863</v>
      </c>
      <c r="AH14" s="37">
        <v>0.22083333333333333</v>
      </c>
      <c r="AI14" s="42">
        <f t="shared" si="7"/>
        <v>30.18867925</v>
      </c>
      <c r="AJ14" s="37">
        <v>0.28078703703703706</v>
      </c>
      <c r="AK14" s="42">
        <f t="shared" si="8"/>
        <v>28.19455894</v>
      </c>
      <c r="AL14" s="37">
        <v>0.2918865740740741</v>
      </c>
      <c r="AM14" s="42">
        <f t="shared" si="9"/>
        <v>28.97815139</v>
      </c>
      <c r="AN14" s="37">
        <v>0.3804050925925926</v>
      </c>
      <c r="AO14" s="42">
        <f t="shared" si="10"/>
        <v>29.02607479</v>
      </c>
      <c r="AP14" s="39">
        <v>0.39221064814814816</v>
      </c>
      <c r="AQ14" s="44">
        <v>11.0</v>
      </c>
      <c r="AR14" s="45">
        <f t="shared" si="11"/>
        <v>29.32097855</v>
      </c>
      <c r="AS14" s="46">
        <f t="shared" si="12"/>
        <v>0.7337037037</v>
      </c>
      <c r="AT14" s="47">
        <v>9.0</v>
      </c>
      <c r="AU14" s="43">
        <v>0.025405092592592594</v>
      </c>
      <c r="AV14" s="33" t="str">
        <f t="shared" si="13"/>
        <v>05:14</v>
      </c>
      <c r="AW14" s="38">
        <v>0.05278935185185185</v>
      </c>
      <c r="AX14" s="38">
        <f t="shared" si="14"/>
        <v>0.02738425926</v>
      </c>
      <c r="AY14" s="33" t="str">
        <f t="shared" si="15"/>
        <v>05:38</v>
      </c>
      <c r="AZ14" s="38">
        <v>0.08200231481481482</v>
      </c>
      <c r="BA14" s="38">
        <f t="shared" si="16"/>
        <v>0.02921296296</v>
      </c>
      <c r="BB14" s="33" t="str">
        <f t="shared" si="17"/>
        <v>06:01</v>
      </c>
      <c r="BC14" s="48">
        <v>0.1128125</v>
      </c>
      <c r="BD14" s="38">
        <f t="shared" si="18"/>
        <v>0.03081018519</v>
      </c>
      <c r="BE14" s="33" t="str">
        <f t="shared" si="19"/>
        <v>06:20</v>
      </c>
      <c r="BF14" s="48">
        <v>0.14564814814814814</v>
      </c>
      <c r="BG14" s="49">
        <f t="shared" si="20"/>
        <v>0.03283564815</v>
      </c>
      <c r="BH14" s="50" t="str">
        <f t="shared" si="21"/>
        <v>06:45</v>
      </c>
      <c r="BI14" s="48">
        <v>0.17991898148148147</v>
      </c>
      <c r="BJ14" s="49">
        <f t="shared" si="22"/>
        <v>0.03427083333</v>
      </c>
      <c r="BK14" s="50" t="str">
        <f t="shared" si="43"/>
        <v>07:03</v>
      </c>
      <c r="BL14" s="48">
        <v>0.21524305555555556</v>
      </c>
      <c r="BM14" s="49">
        <f t="shared" si="23"/>
        <v>0.03532407407</v>
      </c>
      <c r="BN14" s="50" t="str">
        <f t="shared" si="44"/>
        <v>07:16</v>
      </c>
      <c r="BO14" s="48">
        <v>0.25061342592592595</v>
      </c>
      <c r="BP14" s="49">
        <f t="shared" si="24"/>
        <v>0.03537037037</v>
      </c>
      <c r="BQ14" s="50" t="str">
        <f t="shared" si="45"/>
        <v>07:17</v>
      </c>
      <c r="BR14" s="48">
        <v>0.2884837962962963</v>
      </c>
      <c r="BS14" s="49">
        <f t="shared" si="25"/>
        <v>0.03787037037</v>
      </c>
      <c r="BT14" s="50" t="str">
        <f t="shared" si="41"/>
        <v>07:47</v>
      </c>
      <c r="BU14" s="48">
        <v>0.3261689814814815</v>
      </c>
      <c r="BV14" s="49">
        <f t="shared" si="27"/>
        <v>0.03768518519</v>
      </c>
      <c r="BW14" s="50" t="str">
        <f t="shared" si="28"/>
        <v>07:45</v>
      </c>
      <c r="BX14" s="48">
        <v>0.3610763888888889</v>
      </c>
      <c r="BY14" s="49">
        <f t="shared" si="29"/>
        <v>0.03490740741</v>
      </c>
      <c r="BZ14" s="50" t="str">
        <f t="shared" si="42"/>
        <v>07:11</v>
      </c>
      <c r="CA14" s="48">
        <v>0.3965972222222222</v>
      </c>
      <c r="CB14" s="49">
        <f t="shared" si="31"/>
        <v>0.03552083333</v>
      </c>
      <c r="CC14" s="50" t="str">
        <f>TEXT(CA14/7,"mm:ss")</f>
        <v>21:35</v>
      </c>
      <c r="CD14" s="51">
        <f t="shared" si="32"/>
        <v>0.3965972222</v>
      </c>
      <c r="CE14" s="80" t="str">
        <f t="shared" si="33"/>
        <v>06:48</v>
      </c>
      <c r="CF14" s="46">
        <f t="shared" si="34"/>
        <v>1.130300926</v>
      </c>
      <c r="CG14" s="44">
        <v>4.0</v>
      </c>
    </row>
    <row r="15">
      <c r="A15" s="52" t="s">
        <v>77</v>
      </c>
      <c r="B15" s="53">
        <v>82.0</v>
      </c>
      <c r="C15" s="54" t="s">
        <v>113</v>
      </c>
      <c r="D15" s="53" t="s">
        <v>114</v>
      </c>
      <c r="E15" s="53" t="s">
        <v>80</v>
      </c>
      <c r="F15" s="53" t="s">
        <v>115</v>
      </c>
      <c r="G15" s="55">
        <v>0.016273148148148148</v>
      </c>
      <c r="H15" s="56">
        <v>0.03328703703703704</v>
      </c>
      <c r="I15" s="56">
        <v>0.050694444444444445</v>
      </c>
      <c r="J15" s="56">
        <v>0.06763888888888889</v>
      </c>
      <c r="K15" s="56">
        <v>0.08537037037037037</v>
      </c>
      <c r="L15" s="56">
        <v>0.10271990740740741</v>
      </c>
      <c r="M15" s="56">
        <v>0.13354166666666667</v>
      </c>
      <c r="N15" s="57">
        <v>7.0</v>
      </c>
      <c r="O15" s="55">
        <v>0.14311342592592594</v>
      </c>
      <c r="P15" s="56">
        <v>0.15122685185185186</v>
      </c>
      <c r="Q15" s="56">
        <v>0.24444444444444444</v>
      </c>
      <c r="R15" s="56">
        <v>0.3350694444444444</v>
      </c>
      <c r="S15" s="56"/>
      <c r="T15" s="58">
        <v>0.348125</v>
      </c>
      <c r="U15" s="59">
        <v>14.0</v>
      </c>
      <c r="V15" s="60">
        <f t="shared" si="1"/>
        <v>0.2145833333</v>
      </c>
      <c r="W15" s="61">
        <v>16.0</v>
      </c>
      <c r="X15" s="52" t="str">
        <f t="shared" si="2"/>
        <v>01:55</v>
      </c>
      <c r="Y15" s="62">
        <f t="shared" si="3"/>
        <v>28.15533981</v>
      </c>
      <c r="Z15" s="81">
        <v>0.34375</v>
      </c>
      <c r="AA15" s="55"/>
      <c r="AB15" s="55">
        <v>0.07462962962962963</v>
      </c>
      <c r="AC15" s="64">
        <f t="shared" si="4"/>
        <v>28.47394541</v>
      </c>
      <c r="AD15" s="56">
        <v>0.12328703703703704</v>
      </c>
      <c r="AE15" s="64">
        <f t="shared" si="5"/>
        <v>27.71310552</v>
      </c>
      <c r="AF15" s="56">
        <v>0.17710648148148148</v>
      </c>
      <c r="AG15" s="64">
        <f t="shared" si="6"/>
        <v>27.99634035</v>
      </c>
      <c r="AH15" s="56">
        <v>0.23993055555555556</v>
      </c>
      <c r="AI15" s="64">
        <f t="shared" si="7"/>
        <v>27.78581766</v>
      </c>
      <c r="AJ15" s="56">
        <v>0.2995023148148148</v>
      </c>
      <c r="AK15" s="64">
        <f t="shared" si="8"/>
        <v>26.4327395</v>
      </c>
      <c r="AL15" s="56">
        <v>0.31269675925925927</v>
      </c>
      <c r="AM15" s="64">
        <f t="shared" si="9"/>
        <v>27.04963541</v>
      </c>
      <c r="AN15" s="56">
        <v>0.4112384259259259</v>
      </c>
      <c r="AO15" s="64">
        <f t="shared" si="10"/>
        <v>26.84979314</v>
      </c>
      <c r="AP15" s="58">
        <v>0.4253472222222222</v>
      </c>
      <c r="AQ15" s="59">
        <v>18.0</v>
      </c>
      <c r="AR15" s="65">
        <f t="shared" si="11"/>
        <v>27.03673469</v>
      </c>
      <c r="AS15" s="66">
        <f t="shared" si="12"/>
        <v>0.7734722222</v>
      </c>
      <c r="AT15" s="67">
        <v>17.0</v>
      </c>
      <c r="AU15" s="68">
        <v>0.030381944444444444</v>
      </c>
      <c r="AV15" s="69" t="str">
        <f t="shared" si="13"/>
        <v>06:15</v>
      </c>
      <c r="AW15" s="70">
        <v>0.0606712962962963</v>
      </c>
      <c r="AX15" s="70">
        <f t="shared" si="14"/>
        <v>0.03028935185</v>
      </c>
      <c r="AY15" s="69" t="str">
        <f t="shared" si="15"/>
        <v>06:14</v>
      </c>
      <c r="AZ15" s="70">
        <v>0.09052083333333333</v>
      </c>
      <c r="BA15" s="70">
        <f t="shared" si="16"/>
        <v>0.02984953704</v>
      </c>
      <c r="BB15" s="69" t="str">
        <f t="shared" si="17"/>
        <v>06:08</v>
      </c>
      <c r="BC15" s="71">
        <v>0.12039351851851852</v>
      </c>
      <c r="BD15" s="70">
        <f t="shared" si="18"/>
        <v>0.02987268519</v>
      </c>
      <c r="BE15" s="69" t="str">
        <f t="shared" si="19"/>
        <v>06:09</v>
      </c>
      <c r="BF15" s="71">
        <v>0.15086805555555555</v>
      </c>
      <c r="BG15" s="72">
        <f t="shared" si="20"/>
        <v>0.03047453704</v>
      </c>
      <c r="BH15" s="73" t="str">
        <f t="shared" si="21"/>
        <v>06:16</v>
      </c>
      <c r="BI15" s="71">
        <v>0.18114583333333334</v>
      </c>
      <c r="BJ15" s="72">
        <f t="shared" si="22"/>
        <v>0.03027777778</v>
      </c>
      <c r="BK15" s="73" t="str">
        <f t="shared" si="43"/>
        <v>06:14</v>
      </c>
      <c r="BL15" s="71">
        <v>0.21225694444444446</v>
      </c>
      <c r="BM15" s="72">
        <f t="shared" si="23"/>
        <v>0.03111111111</v>
      </c>
      <c r="BN15" s="73" t="str">
        <f t="shared" si="44"/>
        <v>06:24</v>
      </c>
      <c r="BO15" s="71">
        <v>0.24386574074074074</v>
      </c>
      <c r="BP15" s="72">
        <f t="shared" si="24"/>
        <v>0.0316087963</v>
      </c>
      <c r="BQ15" s="73" t="str">
        <f t="shared" si="45"/>
        <v>06:30</v>
      </c>
      <c r="BR15" s="71">
        <v>0.27721064814814816</v>
      </c>
      <c r="BS15" s="72">
        <f t="shared" si="25"/>
        <v>0.03334490741</v>
      </c>
      <c r="BT15" s="73" t="str">
        <f t="shared" si="41"/>
        <v>06:52</v>
      </c>
      <c r="BU15" s="71">
        <v>0.3090625</v>
      </c>
      <c r="BV15" s="72">
        <f t="shared" si="27"/>
        <v>0.03185185185</v>
      </c>
      <c r="BW15" s="73" t="str">
        <f t="shared" ref="BW15:BW16" si="46">TEXT(BV15/7,"mm:ss")</f>
        <v>06:33</v>
      </c>
      <c r="BX15" s="71">
        <v>0.3396180555555556</v>
      </c>
      <c r="BY15" s="72">
        <f t="shared" si="29"/>
        <v>0.03055555556</v>
      </c>
      <c r="BZ15" s="73" t="str">
        <f t="shared" si="42"/>
        <v>06:17</v>
      </c>
      <c r="CA15" s="71">
        <v>0.37068287037037034</v>
      </c>
      <c r="CB15" s="72">
        <f t="shared" si="31"/>
        <v>0.03106481481</v>
      </c>
      <c r="CC15" s="73" t="str">
        <f t="shared" ref="CC15:CC30" si="47">TEXT(CB15/7,"mm:ss")</f>
        <v>06:23</v>
      </c>
      <c r="CD15" s="74">
        <f t="shared" si="32"/>
        <v>0.3706828704</v>
      </c>
      <c r="CE15" s="75" t="str">
        <f t="shared" si="33"/>
        <v>06:21</v>
      </c>
      <c r="CF15" s="66">
        <f t="shared" si="34"/>
        <v>1.144155093</v>
      </c>
      <c r="CG15" s="59">
        <v>9.0</v>
      </c>
    </row>
    <row r="16">
      <c r="A16" s="76" t="s">
        <v>72</v>
      </c>
      <c r="B16" s="33">
        <v>1001.0</v>
      </c>
      <c r="C16" s="34" t="s">
        <v>116</v>
      </c>
      <c r="D16" s="33" t="s">
        <v>117</v>
      </c>
      <c r="E16" s="35" t="s">
        <v>118</v>
      </c>
      <c r="F16" s="33" t="s">
        <v>119</v>
      </c>
      <c r="G16" s="36">
        <v>0.01244212962962963</v>
      </c>
      <c r="H16" s="37">
        <v>0.025231481481481483</v>
      </c>
      <c r="I16" s="37">
        <v>0.03795138888888889</v>
      </c>
      <c r="J16" s="37">
        <v>0.050347222222222224</v>
      </c>
      <c r="K16" s="37">
        <v>0.06673611111111111</v>
      </c>
      <c r="L16" s="37">
        <v>0.07615740740740741</v>
      </c>
      <c r="M16" s="37">
        <v>0.09719907407407408</v>
      </c>
      <c r="N16" s="34">
        <v>1.0</v>
      </c>
      <c r="O16" s="36">
        <v>0.10295138888888888</v>
      </c>
      <c r="P16" s="37">
        <v>0.11099537037037037</v>
      </c>
      <c r="Q16" s="37">
        <v>0.19773148148148148</v>
      </c>
      <c r="R16" s="37">
        <v>0.2969907407407407</v>
      </c>
      <c r="S16" s="37"/>
      <c r="T16" s="39">
        <v>0.3124537037037037</v>
      </c>
      <c r="U16" s="44">
        <v>3.0</v>
      </c>
      <c r="V16" s="41">
        <f t="shared" si="1"/>
        <v>0.2152546296</v>
      </c>
      <c r="W16" s="34">
        <v>17.0</v>
      </c>
      <c r="X16" s="76" t="str">
        <f t="shared" si="2"/>
        <v>01:24</v>
      </c>
      <c r="Y16" s="77">
        <f t="shared" si="3"/>
        <v>28.06753414</v>
      </c>
      <c r="Z16" s="78">
        <v>0.34444444444444444</v>
      </c>
      <c r="AA16" s="36"/>
      <c r="AB16" s="36">
        <v>0.08052083333333333</v>
      </c>
      <c r="AC16" s="42">
        <f t="shared" si="4"/>
        <v>26.39068564</v>
      </c>
      <c r="AD16" s="37">
        <v>0.135</v>
      </c>
      <c r="AE16" s="42">
        <f t="shared" si="5"/>
        <v>25.30864198</v>
      </c>
      <c r="AF16" s="37">
        <v>0.19270833333333334</v>
      </c>
      <c r="AG16" s="42">
        <f t="shared" si="6"/>
        <v>25.72972973</v>
      </c>
      <c r="AH16" s="37">
        <v>0.2587962962962963</v>
      </c>
      <c r="AI16" s="42">
        <f t="shared" si="7"/>
        <v>25.76028623</v>
      </c>
      <c r="AJ16" s="37">
        <v>0.3217013888888889</v>
      </c>
      <c r="AK16" s="42">
        <f t="shared" si="8"/>
        <v>24.60874258</v>
      </c>
      <c r="AL16" s="37">
        <v>0.3353587962962963</v>
      </c>
      <c r="AM16" s="42">
        <f t="shared" si="9"/>
        <v>25.22174288</v>
      </c>
      <c r="AN16" s="37">
        <v>0.4509375</v>
      </c>
      <c r="AO16" s="42">
        <f t="shared" si="10"/>
        <v>24.48602449</v>
      </c>
      <c r="AP16" s="39">
        <v>0.4664814814814815</v>
      </c>
      <c r="AQ16" s="44">
        <v>23.0</v>
      </c>
      <c r="AR16" s="45">
        <f t="shared" si="11"/>
        <v>24.65263994</v>
      </c>
      <c r="AS16" s="46">
        <f t="shared" si="12"/>
        <v>0.7789351852</v>
      </c>
      <c r="AT16" s="47">
        <v>18.0</v>
      </c>
      <c r="AU16" s="43">
        <v>0.028483796296296295</v>
      </c>
      <c r="AV16" s="33" t="str">
        <f t="shared" si="13"/>
        <v>05:52</v>
      </c>
      <c r="AW16" s="38">
        <v>0.05599537037037037</v>
      </c>
      <c r="AX16" s="38">
        <f t="shared" si="14"/>
        <v>0.02751157407</v>
      </c>
      <c r="AY16" s="33" t="str">
        <f t="shared" si="15"/>
        <v>05:40</v>
      </c>
      <c r="AZ16" s="38">
        <v>0.083125</v>
      </c>
      <c r="BA16" s="38">
        <f t="shared" si="16"/>
        <v>0.02712962963</v>
      </c>
      <c r="BB16" s="33" t="str">
        <f t="shared" si="17"/>
        <v>05:35</v>
      </c>
      <c r="BC16" s="48">
        <v>0.11244212962962963</v>
      </c>
      <c r="BD16" s="38">
        <f t="shared" si="18"/>
        <v>0.02931712963</v>
      </c>
      <c r="BE16" s="33" t="str">
        <f t="shared" si="19"/>
        <v>06:02</v>
      </c>
      <c r="BF16" s="48">
        <v>0.1420949074074074</v>
      </c>
      <c r="BG16" s="49">
        <f t="shared" si="20"/>
        <v>0.02965277778</v>
      </c>
      <c r="BH16" s="50" t="str">
        <f t="shared" si="21"/>
        <v>06:06</v>
      </c>
      <c r="BI16" s="48">
        <v>0.17101851851851851</v>
      </c>
      <c r="BJ16" s="49">
        <f t="shared" si="22"/>
        <v>0.02892361111</v>
      </c>
      <c r="BK16" s="50" t="str">
        <f t="shared" si="43"/>
        <v>05:57</v>
      </c>
      <c r="BL16" s="48">
        <v>0.20052083333333334</v>
      </c>
      <c r="BM16" s="49">
        <f t="shared" si="23"/>
        <v>0.02950231481</v>
      </c>
      <c r="BN16" s="50" t="str">
        <f t="shared" si="44"/>
        <v>06:04</v>
      </c>
      <c r="BO16" s="48">
        <v>0.23501157407407408</v>
      </c>
      <c r="BP16" s="49">
        <f t="shared" si="24"/>
        <v>0.03449074074</v>
      </c>
      <c r="BQ16" s="50" t="str">
        <f t="shared" si="45"/>
        <v>07:06</v>
      </c>
      <c r="BR16" s="48">
        <v>0.2699652777777778</v>
      </c>
      <c r="BS16" s="49">
        <f t="shared" si="25"/>
        <v>0.0349537037</v>
      </c>
      <c r="BT16" s="50" t="str">
        <f t="shared" si="41"/>
        <v>07:11</v>
      </c>
      <c r="BU16" s="48">
        <v>0.3013425925925926</v>
      </c>
      <c r="BV16" s="49">
        <f t="shared" si="27"/>
        <v>0.03137731481</v>
      </c>
      <c r="BW16" s="50" t="str">
        <f t="shared" si="46"/>
        <v>06:27</v>
      </c>
      <c r="BX16" s="48">
        <v>0.33501157407407406</v>
      </c>
      <c r="BY16" s="49">
        <f t="shared" si="29"/>
        <v>0.03366898148</v>
      </c>
      <c r="BZ16" s="50" t="str">
        <f t="shared" si="42"/>
        <v>06:56</v>
      </c>
      <c r="CA16" s="48">
        <v>0.36796296296296294</v>
      </c>
      <c r="CB16" s="49">
        <f t="shared" si="31"/>
        <v>0.03295138889</v>
      </c>
      <c r="CC16" s="50" t="str">
        <f t="shared" si="47"/>
        <v>06:47</v>
      </c>
      <c r="CD16" s="51">
        <f t="shared" si="32"/>
        <v>0.367962963</v>
      </c>
      <c r="CE16" s="80" t="str">
        <f t="shared" si="33"/>
        <v>06:18</v>
      </c>
      <c r="CF16" s="46">
        <f t="shared" si="34"/>
        <v>1.146898148</v>
      </c>
      <c r="CG16" s="44">
        <v>5.0</v>
      </c>
    </row>
    <row r="17">
      <c r="A17" s="52" t="s">
        <v>77</v>
      </c>
      <c r="B17" s="53">
        <v>88.0</v>
      </c>
      <c r="C17" s="54" t="s">
        <v>120</v>
      </c>
      <c r="D17" s="53" t="s">
        <v>121</v>
      </c>
      <c r="E17" s="53" t="s">
        <v>80</v>
      </c>
      <c r="F17" s="53" t="s">
        <v>88</v>
      </c>
      <c r="G17" s="55">
        <v>0.01861111111111111</v>
      </c>
      <c r="H17" s="56">
        <v>0.03819444444444445</v>
      </c>
      <c r="I17" s="56">
        <v>0.058993055555555556</v>
      </c>
      <c r="J17" s="56">
        <v>0.08056712962962963</v>
      </c>
      <c r="K17" s="56">
        <v>0.10364583333333334</v>
      </c>
      <c r="L17" s="56">
        <v>0.12871527777777778</v>
      </c>
      <c r="M17" s="56">
        <v>0.17418981481481483</v>
      </c>
      <c r="N17" s="57">
        <v>25.0</v>
      </c>
      <c r="O17" s="55">
        <v>0.18501157407407406</v>
      </c>
      <c r="P17" s="56">
        <v>0.1932986111111111</v>
      </c>
      <c r="Q17" s="56">
        <v>0.277662037037037</v>
      </c>
      <c r="R17" s="56">
        <v>0.35734953703703703</v>
      </c>
      <c r="S17" s="56"/>
      <c r="T17" s="58">
        <v>0.36993055555555554</v>
      </c>
      <c r="U17" s="59">
        <v>18.0</v>
      </c>
      <c r="V17" s="60">
        <f t="shared" si="1"/>
        <v>0.1957407407</v>
      </c>
      <c r="W17" s="61">
        <v>8.0</v>
      </c>
      <c r="X17" s="52" t="str">
        <f t="shared" si="2"/>
        <v>02:31</v>
      </c>
      <c r="Y17" s="62">
        <f t="shared" si="3"/>
        <v>30.86565752</v>
      </c>
      <c r="Z17" s="81">
        <v>0.33819444444444446</v>
      </c>
      <c r="AA17" s="55"/>
      <c r="AB17" s="55">
        <v>0.0680787037037037</v>
      </c>
      <c r="AC17" s="64">
        <f t="shared" si="4"/>
        <v>31.21387283</v>
      </c>
      <c r="AD17" s="56">
        <v>0.11130787037037038</v>
      </c>
      <c r="AE17" s="64">
        <f t="shared" si="5"/>
        <v>30.69564313</v>
      </c>
      <c r="AF17" s="56">
        <v>0.15966435185185185</v>
      </c>
      <c r="AG17" s="64">
        <f t="shared" si="6"/>
        <v>31.05472997</v>
      </c>
      <c r="AH17" s="56">
        <v>0.21623842592592593</v>
      </c>
      <c r="AI17" s="64">
        <f t="shared" si="7"/>
        <v>30.83016646</v>
      </c>
      <c r="AJ17" s="56">
        <v>0.2745949074074074</v>
      </c>
      <c r="AK17" s="64">
        <f t="shared" si="8"/>
        <v>28.83034773</v>
      </c>
      <c r="AL17" s="56">
        <v>0.28530092592592593</v>
      </c>
      <c r="AM17" s="64">
        <f t="shared" si="9"/>
        <v>29.64705882</v>
      </c>
      <c r="AN17" s="56">
        <v>0.37958333333333333</v>
      </c>
      <c r="AO17" s="64">
        <f t="shared" si="10"/>
        <v>29.08891328</v>
      </c>
      <c r="AP17" s="58">
        <v>0.3914930555555556</v>
      </c>
      <c r="AQ17" s="59">
        <v>10.0</v>
      </c>
      <c r="AR17" s="65">
        <f t="shared" si="11"/>
        <v>29.37472284</v>
      </c>
      <c r="AS17" s="66">
        <f t="shared" si="12"/>
        <v>0.7614236111</v>
      </c>
      <c r="AT17" s="67">
        <v>15.0</v>
      </c>
      <c r="AU17" s="68">
        <v>0.032233796296296295</v>
      </c>
      <c r="AV17" s="69" t="str">
        <f t="shared" si="13"/>
        <v>06:38</v>
      </c>
      <c r="AW17" s="70">
        <v>0.06335648148148149</v>
      </c>
      <c r="AX17" s="70">
        <f t="shared" si="14"/>
        <v>0.03112268519</v>
      </c>
      <c r="AY17" s="69" t="str">
        <f t="shared" si="15"/>
        <v>06:24</v>
      </c>
      <c r="AZ17" s="70">
        <v>0.09380787037037037</v>
      </c>
      <c r="BA17" s="70">
        <f t="shared" si="16"/>
        <v>0.03045138889</v>
      </c>
      <c r="BB17" s="69" t="str">
        <f t="shared" si="17"/>
        <v>06:16</v>
      </c>
      <c r="BC17" s="71">
        <v>0.12494212962962963</v>
      </c>
      <c r="BD17" s="70">
        <f t="shared" si="18"/>
        <v>0.03113425926</v>
      </c>
      <c r="BE17" s="69" t="str">
        <f t="shared" si="19"/>
        <v>06:24</v>
      </c>
      <c r="BF17" s="71">
        <v>0.1562037037037037</v>
      </c>
      <c r="BG17" s="72">
        <f t="shared" si="20"/>
        <v>0.03126157407</v>
      </c>
      <c r="BH17" s="73" t="str">
        <f t="shared" si="21"/>
        <v>06:26</v>
      </c>
      <c r="BI17" s="71">
        <v>0.18777777777777777</v>
      </c>
      <c r="BJ17" s="72">
        <f t="shared" si="22"/>
        <v>0.03157407407</v>
      </c>
      <c r="BK17" s="73" t="str">
        <f t="shared" si="43"/>
        <v>06:30</v>
      </c>
      <c r="BL17" s="71">
        <v>0.2186574074074074</v>
      </c>
      <c r="BM17" s="72">
        <f t="shared" si="23"/>
        <v>0.03087962963</v>
      </c>
      <c r="BN17" s="73" t="str">
        <f t="shared" si="44"/>
        <v>06:21</v>
      </c>
      <c r="BO17" s="71">
        <v>0.2505671296296296</v>
      </c>
      <c r="BP17" s="72">
        <f t="shared" si="24"/>
        <v>0.03190972222</v>
      </c>
      <c r="BQ17" s="73" t="str">
        <f t="shared" si="45"/>
        <v>06:34</v>
      </c>
      <c r="BR17" s="71">
        <v>0.29288194444444443</v>
      </c>
      <c r="BS17" s="72">
        <f t="shared" si="25"/>
        <v>0.04231481481</v>
      </c>
      <c r="BT17" s="73" t="str">
        <f t="shared" si="41"/>
        <v>08:42</v>
      </c>
      <c r="BU17" s="71">
        <v>0.33101851851851855</v>
      </c>
      <c r="BV17" s="72">
        <f t="shared" si="27"/>
        <v>0.03813657407</v>
      </c>
      <c r="BW17" s="73" t="str">
        <f t="shared" ref="BW17:BW20" si="48">TEXT((BU17-BR17)/7,"mm:ss")</f>
        <v>07:51</v>
      </c>
      <c r="BX17" s="71">
        <v>0.35885416666666664</v>
      </c>
      <c r="BY17" s="72">
        <f t="shared" si="29"/>
        <v>0.02783564815</v>
      </c>
      <c r="BZ17" s="73" t="str">
        <f t="shared" si="42"/>
        <v>05:44</v>
      </c>
      <c r="CA17" s="71">
        <v>0.38886574074074076</v>
      </c>
      <c r="CB17" s="72">
        <f t="shared" si="31"/>
        <v>0.03001157407</v>
      </c>
      <c r="CC17" s="73" t="str">
        <f t="shared" si="47"/>
        <v>06:10</v>
      </c>
      <c r="CD17" s="74">
        <f t="shared" si="32"/>
        <v>0.3888657407</v>
      </c>
      <c r="CE17" s="75" t="str">
        <f t="shared" si="33"/>
        <v>06:40</v>
      </c>
      <c r="CF17" s="66">
        <f t="shared" si="34"/>
        <v>1.150289352</v>
      </c>
      <c r="CG17" s="59">
        <v>10.0</v>
      </c>
    </row>
    <row r="18">
      <c r="A18" s="52" t="s">
        <v>77</v>
      </c>
      <c r="B18" s="69">
        <v>105.0</v>
      </c>
      <c r="C18" s="57" t="s">
        <v>122</v>
      </c>
      <c r="D18" s="69" t="s">
        <v>103</v>
      </c>
      <c r="E18" s="53" t="s">
        <v>80</v>
      </c>
      <c r="F18" s="69" t="s">
        <v>123</v>
      </c>
      <c r="G18" s="55">
        <v>0.015300925925925926</v>
      </c>
      <c r="H18" s="56">
        <v>0.031828703703703706</v>
      </c>
      <c r="I18" s="56">
        <v>0.04837962962962963</v>
      </c>
      <c r="J18" s="56">
        <v>0.06574074074074074</v>
      </c>
      <c r="K18" s="56">
        <v>0.08385416666666666</v>
      </c>
      <c r="L18" s="56">
        <v>0.10194444444444445</v>
      </c>
      <c r="M18" s="56">
        <v>0.13368055555555555</v>
      </c>
      <c r="N18" s="57">
        <v>8.0</v>
      </c>
      <c r="O18" s="55">
        <v>0.1431712962962963</v>
      </c>
      <c r="P18" s="56">
        <v>0.15163194444444444</v>
      </c>
      <c r="Q18" s="56">
        <v>0.2388310185185185</v>
      </c>
      <c r="R18" s="56">
        <v>0.3244444444444444</v>
      </c>
      <c r="S18" s="56"/>
      <c r="T18" s="58">
        <v>0.3390856481481481</v>
      </c>
      <c r="U18" s="59">
        <v>7.0</v>
      </c>
      <c r="V18" s="60">
        <f t="shared" si="1"/>
        <v>0.2054050926</v>
      </c>
      <c r="W18" s="61">
        <v>13.0</v>
      </c>
      <c r="X18" s="52" t="str">
        <f t="shared" si="2"/>
        <v>01:56</v>
      </c>
      <c r="Y18" s="62">
        <f t="shared" si="3"/>
        <v>29.41342199</v>
      </c>
      <c r="Z18" s="81">
        <v>0.3416666666666667</v>
      </c>
      <c r="AA18" s="55"/>
      <c r="AB18" s="55">
        <v>0.07351851851851852</v>
      </c>
      <c r="AC18" s="64">
        <f t="shared" si="4"/>
        <v>28.90428212</v>
      </c>
      <c r="AD18" s="56">
        <v>0.12171296296296297</v>
      </c>
      <c r="AE18" s="64">
        <f t="shared" si="5"/>
        <v>28.07151008</v>
      </c>
      <c r="AF18" s="56">
        <v>0.1728587962962963</v>
      </c>
      <c r="AG18" s="64">
        <f t="shared" si="6"/>
        <v>28.68429863</v>
      </c>
      <c r="AH18" s="56">
        <v>0.23298611111111112</v>
      </c>
      <c r="AI18" s="64">
        <f t="shared" si="7"/>
        <v>28.61400894</v>
      </c>
      <c r="AJ18" s="56">
        <v>0.2984953703703704</v>
      </c>
      <c r="AK18" s="64">
        <f t="shared" si="8"/>
        <v>26.52190772</v>
      </c>
      <c r="AL18" s="56">
        <v>0.3109837962962963</v>
      </c>
      <c r="AM18" s="64">
        <f t="shared" si="9"/>
        <v>27.19863039</v>
      </c>
      <c r="AN18" s="56">
        <v>0.4074305555555556</v>
      </c>
      <c r="AO18" s="64">
        <f t="shared" si="10"/>
        <v>27.10073291</v>
      </c>
      <c r="AP18" s="58">
        <v>0.4223032407407407</v>
      </c>
      <c r="AQ18" s="59">
        <v>17.0</v>
      </c>
      <c r="AR18" s="65">
        <f t="shared" si="11"/>
        <v>27.23161674</v>
      </c>
      <c r="AS18" s="66">
        <f t="shared" si="12"/>
        <v>0.7613888889</v>
      </c>
      <c r="AT18" s="67">
        <v>14.0</v>
      </c>
      <c r="AU18" s="68">
        <v>0.026354166666666668</v>
      </c>
      <c r="AV18" s="69" t="str">
        <f t="shared" si="13"/>
        <v>05:25</v>
      </c>
      <c r="AW18" s="70">
        <v>0.05355324074074074</v>
      </c>
      <c r="AX18" s="70">
        <f t="shared" si="14"/>
        <v>0.02719907407</v>
      </c>
      <c r="AY18" s="69" t="str">
        <f t="shared" si="15"/>
        <v>05:36</v>
      </c>
      <c r="AZ18" s="70">
        <v>0.0815162037037037</v>
      </c>
      <c r="BA18" s="70">
        <f t="shared" si="16"/>
        <v>0.02796296296</v>
      </c>
      <c r="BB18" s="69" t="str">
        <f t="shared" si="17"/>
        <v>05:45</v>
      </c>
      <c r="BC18" s="71">
        <v>0.10967592592592593</v>
      </c>
      <c r="BD18" s="70">
        <f t="shared" si="18"/>
        <v>0.02815972222</v>
      </c>
      <c r="BE18" s="69" t="str">
        <f t="shared" si="19"/>
        <v>05:48</v>
      </c>
      <c r="BF18" s="71">
        <v>0.13975694444444445</v>
      </c>
      <c r="BG18" s="72">
        <f t="shared" si="20"/>
        <v>0.03008101852</v>
      </c>
      <c r="BH18" s="73" t="str">
        <f t="shared" si="21"/>
        <v>06:11</v>
      </c>
      <c r="BI18" s="71">
        <v>0.17107638888888888</v>
      </c>
      <c r="BJ18" s="72">
        <f t="shared" si="22"/>
        <v>0.03131944444</v>
      </c>
      <c r="BK18" s="73" t="str">
        <f t="shared" si="43"/>
        <v>06:27</v>
      </c>
      <c r="BL18" s="71">
        <v>0.20429398148148148</v>
      </c>
      <c r="BM18" s="72">
        <f t="shared" si="23"/>
        <v>0.03321759259</v>
      </c>
      <c r="BN18" s="73" t="str">
        <f t="shared" si="44"/>
        <v>06:50</v>
      </c>
      <c r="BO18" s="71">
        <v>0.24324074074074073</v>
      </c>
      <c r="BP18" s="72">
        <f t="shared" si="24"/>
        <v>0.03894675926</v>
      </c>
      <c r="BQ18" s="73" t="str">
        <f t="shared" si="45"/>
        <v>08:01</v>
      </c>
      <c r="BR18" s="71">
        <v>0.2820138888888889</v>
      </c>
      <c r="BS18" s="72">
        <f t="shared" si="25"/>
        <v>0.03877314815</v>
      </c>
      <c r="BT18" s="73" t="str">
        <f t="shared" si="41"/>
        <v>07:59</v>
      </c>
      <c r="BU18" s="71">
        <v>0.3213888888888889</v>
      </c>
      <c r="BV18" s="72">
        <f t="shared" si="27"/>
        <v>0.039375</v>
      </c>
      <c r="BW18" s="73" t="str">
        <f t="shared" si="48"/>
        <v>08:06</v>
      </c>
      <c r="BX18" s="71">
        <v>0.3621759259259259</v>
      </c>
      <c r="BY18" s="72">
        <f t="shared" si="29"/>
        <v>0.04078703704</v>
      </c>
      <c r="BZ18" s="73" t="str">
        <f t="shared" si="42"/>
        <v>08:23</v>
      </c>
      <c r="CA18" s="71">
        <v>0.3948611111111111</v>
      </c>
      <c r="CB18" s="72">
        <f t="shared" si="31"/>
        <v>0.03268518519</v>
      </c>
      <c r="CC18" s="75" t="str">
        <f t="shared" si="47"/>
        <v>06:43</v>
      </c>
      <c r="CD18" s="74">
        <f t="shared" si="32"/>
        <v>0.3948611111</v>
      </c>
      <c r="CE18" s="75" t="str">
        <f t="shared" si="33"/>
        <v>06:46</v>
      </c>
      <c r="CF18" s="66">
        <f t="shared" si="34"/>
        <v>1.15625</v>
      </c>
      <c r="CG18" s="59">
        <v>11.0</v>
      </c>
    </row>
    <row r="19">
      <c r="A19" s="52" t="s">
        <v>77</v>
      </c>
      <c r="B19" s="69">
        <v>78.0</v>
      </c>
      <c r="C19" s="57" t="s">
        <v>124</v>
      </c>
      <c r="D19" s="69" t="s">
        <v>125</v>
      </c>
      <c r="E19" s="53" t="s">
        <v>80</v>
      </c>
      <c r="F19" s="69" t="s">
        <v>126</v>
      </c>
      <c r="G19" s="55">
        <v>0.014814814814814815</v>
      </c>
      <c r="H19" s="56">
        <v>0.030381944444444444</v>
      </c>
      <c r="I19" s="56">
        <v>0.04611111111111111</v>
      </c>
      <c r="J19" s="70">
        <v>0.06221064814814815</v>
      </c>
      <c r="K19" s="56">
        <v>0.07876157407407407</v>
      </c>
      <c r="L19" s="56">
        <v>0.0953587962962963</v>
      </c>
      <c r="M19" s="56">
        <v>0.12453703703703704</v>
      </c>
      <c r="N19" s="57">
        <v>4.0</v>
      </c>
      <c r="O19" s="55">
        <v>0.13431712962962963</v>
      </c>
      <c r="P19" s="56">
        <v>0.14274305555555555</v>
      </c>
      <c r="Q19" s="56">
        <v>0.2337962962962963</v>
      </c>
      <c r="R19" s="56">
        <v>0.32832175925925927</v>
      </c>
      <c r="S19" s="56"/>
      <c r="T19" s="58">
        <v>0.34197916666666667</v>
      </c>
      <c r="U19" s="59">
        <v>12.0</v>
      </c>
      <c r="V19" s="60">
        <f t="shared" si="1"/>
        <v>0.2174421296</v>
      </c>
      <c r="W19" s="61">
        <v>18.0</v>
      </c>
      <c r="X19" s="52" t="str">
        <f t="shared" si="2"/>
        <v>01:48</v>
      </c>
      <c r="Y19" s="62">
        <f t="shared" si="3"/>
        <v>27.7851706</v>
      </c>
      <c r="Z19" s="81">
        <v>0.3451388888888889</v>
      </c>
      <c r="AA19" s="55"/>
      <c r="AB19" s="55">
        <v>0.0728587962962963</v>
      </c>
      <c r="AC19" s="64">
        <f t="shared" si="4"/>
        <v>29.16600477</v>
      </c>
      <c r="AD19" s="56">
        <v>0.12296296296296297</v>
      </c>
      <c r="AE19" s="64">
        <f t="shared" si="5"/>
        <v>27.78614458</v>
      </c>
      <c r="AF19" s="56">
        <v>0.17550925925925925</v>
      </c>
      <c r="AG19" s="64">
        <f t="shared" si="6"/>
        <v>28.25112108</v>
      </c>
      <c r="AH19" s="56">
        <v>0.23238425925925926</v>
      </c>
      <c r="AI19" s="64">
        <f t="shared" si="7"/>
        <v>28.68811635</v>
      </c>
      <c r="AJ19" s="56">
        <v>0.2911574074074074</v>
      </c>
      <c r="AK19" s="64">
        <f t="shared" si="8"/>
        <v>27.19033233</v>
      </c>
      <c r="AL19" s="56">
        <v>0.30422453703703706</v>
      </c>
      <c r="AM19" s="64">
        <f t="shared" si="9"/>
        <v>27.80292943</v>
      </c>
      <c r="AN19" s="56">
        <v>0.3984837962962963</v>
      </c>
      <c r="AO19" s="64">
        <f t="shared" si="10"/>
        <v>27.70919864</v>
      </c>
      <c r="AP19" s="58">
        <v>0.41283564814814816</v>
      </c>
      <c r="AQ19" s="59">
        <v>15.0</v>
      </c>
      <c r="AR19" s="65">
        <f t="shared" si="11"/>
        <v>27.85612156</v>
      </c>
      <c r="AS19" s="66">
        <f t="shared" si="12"/>
        <v>0.7548148148</v>
      </c>
      <c r="AT19" s="67">
        <v>12.0</v>
      </c>
      <c r="AU19" s="68">
        <v>0.02929398148148148</v>
      </c>
      <c r="AV19" s="69" t="str">
        <f t="shared" si="13"/>
        <v>06:02</v>
      </c>
      <c r="AW19" s="70">
        <v>0.0568287037037037</v>
      </c>
      <c r="AX19" s="70">
        <f t="shared" si="14"/>
        <v>0.02753472222</v>
      </c>
      <c r="AY19" s="69" t="str">
        <f t="shared" si="15"/>
        <v>05:40</v>
      </c>
      <c r="AZ19" s="70">
        <v>0.08438657407407407</v>
      </c>
      <c r="BA19" s="70">
        <f t="shared" si="16"/>
        <v>0.02755787037</v>
      </c>
      <c r="BB19" s="69" t="str">
        <f t="shared" si="17"/>
        <v>05:40</v>
      </c>
      <c r="BC19" s="71">
        <v>0.11351851851851852</v>
      </c>
      <c r="BD19" s="70">
        <f t="shared" si="18"/>
        <v>0.02913194444</v>
      </c>
      <c r="BE19" s="69" t="str">
        <f t="shared" si="19"/>
        <v>06:00</v>
      </c>
      <c r="BF19" s="71">
        <v>0.14849537037037036</v>
      </c>
      <c r="BG19" s="72">
        <f t="shared" si="20"/>
        <v>0.03497685185</v>
      </c>
      <c r="BH19" s="73" t="str">
        <f t="shared" si="21"/>
        <v>07:12</v>
      </c>
      <c r="BI19" s="71">
        <v>0.1817013888888889</v>
      </c>
      <c r="BJ19" s="72">
        <f t="shared" si="22"/>
        <v>0.03320601852</v>
      </c>
      <c r="BK19" s="73" t="str">
        <f t="shared" si="43"/>
        <v>06:50</v>
      </c>
      <c r="BL19" s="71">
        <v>0.21519675925925927</v>
      </c>
      <c r="BM19" s="72">
        <f t="shared" si="23"/>
        <v>0.03349537037</v>
      </c>
      <c r="BN19" s="73" t="str">
        <f t="shared" si="44"/>
        <v>06:53</v>
      </c>
      <c r="BO19" s="71">
        <v>0.2497337962962963</v>
      </c>
      <c r="BP19" s="72">
        <f t="shared" si="24"/>
        <v>0.03453703704</v>
      </c>
      <c r="BQ19" s="73" t="str">
        <f t="shared" si="45"/>
        <v>07:06</v>
      </c>
      <c r="BR19" s="71">
        <v>0.28378472222222223</v>
      </c>
      <c r="BS19" s="72">
        <f t="shared" si="25"/>
        <v>0.03405092593</v>
      </c>
      <c r="BT19" s="73" t="str">
        <f t="shared" si="41"/>
        <v>07:00</v>
      </c>
      <c r="BU19" s="71">
        <v>0.3200115740740741</v>
      </c>
      <c r="BV19" s="72">
        <f t="shared" si="27"/>
        <v>0.03622685185</v>
      </c>
      <c r="BW19" s="73" t="str">
        <f t="shared" si="48"/>
        <v>07:27</v>
      </c>
      <c r="BX19" s="71">
        <v>0.360462962962963</v>
      </c>
      <c r="BY19" s="72">
        <f t="shared" si="29"/>
        <v>0.04045138889</v>
      </c>
      <c r="BZ19" s="73" t="str">
        <f t="shared" si="42"/>
        <v>08:19</v>
      </c>
      <c r="CA19" s="71">
        <v>0.4023611111111111</v>
      </c>
      <c r="CB19" s="72">
        <f t="shared" si="31"/>
        <v>0.04189814815</v>
      </c>
      <c r="CC19" s="73" t="str">
        <f t="shared" si="47"/>
        <v>08:37</v>
      </c>
      <c r="CD19" s="74">
        <f t="shared" si="32"/>
        <v>0.4023611111</v>
      </c>
      <c r="CE19" s="75" t="str">
        <f t="shared" si="33"/>
        <v>06:54</v>
      </c>
      <c r="CF19" s="66">
        <f t="shared" si="34"/>
        <v>1.157175926</v>
      </c>
      <c r="CG19" s="59">
        <v>12.0</v>
      </c>
    </row>
    <row r="20">
      <c r="A20" s="52" t="s">
        <v>77</v>
      </c>
      <c r="B20" s="69">
        <v>97.0</v>
      </c>
      <c r="C20" s="57" t="s">
        <v>127</v>
      </c>
      <c r="D20" s="69" t="s">
        <v>128</v>
      </c>
      <c r="E20" s="53" t="s">
        <v>80</v>
      </c>
      <c r="F20" s="69" t="s">
        <v>129</v>
      </c>
      <c r="G20" s="55">
        <v>0.01730324074074074</v>
      </c>
      <c r="H20" s="56">
        <v>0.034027777777777775</v>
      </c>
      <c r="I20" s="56">
        <v>0.05561342592592593</v>
      </c>
      <c r="J20" s="56">
        <v>0.07511574074074075</v>
      </c>
      <c r="K20" s="56">
        <v>0.09503472222222223</v>
      </c>
      <c r="L20" s="56">
        <v>0.11528935185185185</v>
      </c>
      <c r="M20" s="56">
        <v>0.15069444444444444</v>
      </c>
      <c r="N20" s="57">
        <v>14.0</v>
      </c>
      <c r="O20" s="55">
        <v>0.1569560185185185</v>
      </c>
      <c r="P20" s="56">
        <v>0.16520833333333335</v>
      </c>
      <c r="Q20" s="56">
        <v>0.25474537037037037</v>
      </c>
      <c r="R20" s="70">
        <v>0.36180555555555555</v>
      </c>
      <c r="S20" s="56"/>
      <c r="T20" s="58">
        <v>0.3527314814814815</v>
      </c>
      <c r="U20" s="59">
        <v>15.0</v>
      </c>
      <c r="V20" s="60">
        <f t="shared" si="1"/>
        <v>0.202037037</v>
      </c>
      <c r="W20" s="61">
        <v>10.0</v>
      </c>
      <c r="X20" s="52" t="str">
        <f t="shared" si="2"/>
        <v>02:10</v>
      </c>
      <c r="Y20" s="62">
        <f t="shared" si="3"/>
        <v>29.90375802</v>
      </c>
      <c r="Z20" s="81">
        <v>0.33958333333333335</v>
      </c>
      <c r="AA20" s="55"/>
      <c r="AB20" s="55">
        <v>0.07141203703703704</v>
      </c>
      <c r="AC20" s="64">
        <f t="shared" si="4"/>
        <v>29.75688817</v>
      </c>
      <c r="AD20" s="56">
        <v>0.11737268518518519</v>
      </c>
      <c r="AE20" s="64">
        <f t="shared" si="5"/>
        <v>29.10955527</v>
      </c>
      <c r="AF20" s="56">
        <v>0.18094907407407407</v>
      </c>
      <c r="AG20" s="64">
        <f t="shared" si="6"/>
        <v>27.40181655</v>
      </c>
      <c r="AH20" s="56">
        <v>0.2441087962962963</v>
      </c>
      <c r="AI20" s="64">
        <f t="shared" si="7"/>
        <v>27.31022711</v>
      </c>
      <c r="AJ20" s="56">
        <v>0.2975462962962963</v>
      </c>
      <c r="AK20" s="64">
        <f t="shared" si="8"/>
        <v>26.60650381</v>
      </c>
      <c r="AL20" s="56">
        <v>0.3107175925925926</v>
      </c>
      <c r="AM20" s="64">
        <f t="shared" si="9"/>
        <v>27.2219325</v>
      </c>
      <c r="AN20" s="56">
        <v>0.4073611111111111</v>
      </c>
      <c r="AO20" s="64">
        <f t="shared" si="10"/>
        <v>27.10535288</v>
      </c>
      <c r="AP20" s="58">
        <v>0.42061342592592593</v>
      </c>
      <c r="AQ20" s="59">
        <v>16.0</v>
      </c>
      <c r="AR20" s="65">
        <f t="shared" si="11"/>
        <v>27.34101978</v>
      </c>
      <c r="AS20" s="66">
        <f t="shared" si="12"/>
        <v>0.7733449074</v>
      </c>
      <c r="AT20" s="67">
        <v>16.0</v>
      </c>
      <c r="AU20" s="68">
        <v>0.027314814814814816</v>
      </c>
      <c r="AV20" s="69" t="str">
        <f t="shared" si="13"/>
        <v>05:37</v>
      </c>
      <c r="AW20" s="70">
        <v>0.055185185185185184</v>
      </c>
      <c r="AX20" s="70">
        <f t="shared" si="14"/>
        <v>0.02787037037</v>
      </c>
      <c r="AY20" s="69" t="str">
        <f t="shared" si="15"/>
        <v>05:44</v>
      </c>
      <c r="AZ20" s="71">
        <v>0.08356481481481481</v>
      </c>
      <c r="BA20" s="70">
        <f t="shared" si="16"/>
        <v>0.02837962963</v>
      </c>
      <c r="BB20" s="69" t="str">
        <f t="shared" si="17"/>
        <v>05:50</v>
      </c>
      <c r="BC20" s="71">
        <v>0.11475694444444444</v>
      </c>
      <c r="BD20" s="70">
        <f t="shared" si="18"/>
        <v>0.03119212963</v>
      </c>
      <c r="BE20" s="69" t="str">
        <f t="shared" si="19"/>
        <v>06:25</v>
      </c>
      <c r="BF20" s="71">
        <v>0.14916666666666667</v>
      </c>
      <c r="BG20" s="72">
        <f t="shared" si="20"/>
        <v>0.03440972222</v>
      </c>
      <c r="BH20" s="73" t="str">
        <f t="shared" si="21"/>
        <v>07:05</v>
      </c>
      <c r="BI20" s="71">
        <v>0.18586805555555555</v>
      </c>
      <c r="BJ20" s="72">
        <f t="shared" si="22"/>
        <v>0.03670138889</v>
      </c>
      <c r="BK20" s="73" t="str">
        <f t="shared" si="43"/>
        <v>07:33</v>
      </c>
      <c r="BL20" s="71">
        <v>0.22486111111111112</v>
      </c>
      <c r="BM20" s="72">
        <f t="shared" si="23"/>
        <v>0.03899305556</v>
      </c>
      <c r="BN20" s="73" t="str">
        <f t="shared" si="44"/>
        <v>08:01</v>
      </c>
      <c r="BO20" s="71">
        <v>0.26216435185185183</v>
      </c>
      <c r="BP20" s="72">
        <f t="shared" si="24"/>
        <v>0.03730324074</v>
      </c>
      <c r="BQ20" s="73" t="str">
        <f t="shared" si="45"/>
        <v>07:40</v>
      </c>
      <c r="BR20" s="71">
        <v>0.2998148148148148</v>
      </c>
      <c r="BS20" s="72">
        <f t="shared" si="25"/>
        <v>0.03765046296</v>
      </c>
      <c r="BT20" s="73" t="str">
        <f t="shared" si="41"/>
        <v>07:45</v>
      </c>
      <c r="BU20" s="71">
        <v>0.33662037037037035</v>
      </c>
      <c r="BV20" s="72">
        <f t="shared" si="27"/>
        <v>0.03680555556</v>
      </c>
      <c r="BW20" s="73" t="str">
        <f t="shared" si="48"/>
        <v>07:34</v>
      </c>
      <c r="BX20" s="71">
        <v>0.3749652777777778</v>
      </c>
      <c r="BY20" s="72">
        <f t="shared" si="29"/>
        <v>0.03834490741</v>
      </c>
      <c r="BZ20" s="73" t="str">
        <f t="shared" si="42"/>
        <v>07:53</v>
      </c>
      <c r="CA20" s="71">
        <v>0.4139814814814815</v>
      </c>
      <c r="CB20" s="72">
        <f t="shared" si="31"/>
        <v>0.0390162037</v>
      </c>
      <c r="CC20" s="73" t="str">
        <f t="shared" si="47"/>
        <v>08:02</v>
      </c>
      <c r="CD20" s="74">
        <f t="shared" si="32"/>
        <v>0.4139814815</v>
      </c>
      <c r="CE20" s="75" t="str">
        <f t="shared" si="33"/>
        <v>07:06</v>
      </c>
      <c r="CF20" s="66">
        <f t="shared" si="34"/>
        <v>1.187326389</v>
      </c>
      <c r="CG20" s="59">
        <v>13.0</v>
      </c>
    </row>
    <row r="21">
      <c r="A21" s="52" t="s">
        <v>77</v>
      </c>
      <c r="B21" s="69">
        <v>98.0</v>
      </c>
      <c r="C21" s="57" t="s">
        <v>130</v>
      </c>
      <c r="D21" s="69" t="s">
        <v>131</v>
      </c>
      <c r="E21" s="53" t="s">
        <v>80</v>
      </c>
      <c r="F21" s="69" t="s">
        <v>81</v>
      </c>
      <c r="G21" s="55">
        <v>0.01810185185185185</v>
      </c>
      <c r="H21" s="56">
        <v>0.03681712962962963</v>
      </c>
      <c r="I21" s="56">
        <v>0.05611111111111111</v>
      </c>
      <c r="J21" s="56">
        <v>0.07534722222222222</v>
      </c>
      <c r="K21" s="56">
        <v>0.09542824074074074</v>
      </c>
      <c r="L21" s="56">
        <v>0.11530092592592593</v>
      </c>
      <c r="M21" s="56">
        <v>0.15</v>
      </c>
      <c r="N21" s="57">
        <v>13.0</v>
      </c>
      <c r="O21" s="55">
        <v>0.16163194444444445</v>
      </c>
      <c r="P21" s="56">
        <v>0.17025462962962962</v>
      </c>
      <c r="Q21" s="56">
        <v>0.2638888888888889</v>
      </c>
      <c r="R21" s="56">
        <v>0.35487268518518517</v>
      </c>
      <c r="S21" s="56"/>
      <c r="T21" s="58">
        <v>0.3680787037037037</v>
      </c>
      <c r="U21" s="59">
        <v>17.0</v>
      </c>
      <c r="V21" s="60">
        <f t="shared" si="1"/>
        <v>0.2180787037</v>
      </c>
      <c r="W21" s="61">
        <v>19.0</v>
      </c>
      <c r="X21" s="52" t="str">
        <f t="shared" si="2"/>
        <v>02:10</v>
      </c>
      <c r="Y21" s="62">
        <f t="shared" si="3"/>
        <v>27.70406539</v>
      </c>
      <c r="Z21" s="81">
        <v>0.3458333333333333</v>
      </c>
      <c r="AA21" s="55"/>
      <c r="AB21" s="55">
        <v>0.07555555555555556</v>
      </c>
      <c r="AC21" s="64">
        <f t="shared" si="4"/>
        <v>28.125</v>
      </c>
      <c r="AD21" s="56">
        <v>0.1264236111111111</v>
      </c>
      <c r="AE21" s="64">
        <f t="shared" si="5"/>
        <v>27.02554243</v>
      </c>
      <c r="AF21" s="56">
        <v>0.18496527777777777</v>
      </c>
      <c r="AG21" s="64">
        <f t="shared" si="6"/>
        <v>26.80683311</v>
      </c>
      <c r="AH21" s="56">
        <v>0.24773148148148147</v>
      </c>
      <c r="AI21" s="64">
        <f t="shared" si="7"/>
        <v>26.91085778</v>
      </c>
      <c r="AJ21" s="56">
        <v>0.31741898148148145</v>
      </c>
      <c r="AK21" s="64">
        <f t="shared" si="8"/>
        <v>24.94074749</v>
      </c>
      <c r="AL21" s="56">
        <v>0.33175925925925925</v>
      </c>
      <c r="AM21" s="64">
        <f t="shared" si="9"/>
        <v>25.49539492</v>
      </c>
      <c r="AN21" s="56">
        <v>0.4308101851851852</v>
      </c>
      <c r="AO21" s="64">
        <f t="shared" si="10"/>
        <v>25.63000376</v>
      </c>
      <c r="AP21" s="58">
        <v>0.44403935185185184</v>
      </c>
      <c r="AQ21" s="59">
        <v>22.0</v>
      </c>
      <c r="AR21" s="65">
        <f t="shared" si="11"/>
        <v>25.8986055</v>
      </c>
      <c r="AS21" s="66">
        <f t="shared" si="12"/>
        <v>0.8121180556</v>
      </c>
      <c r="AT21" s="67">
        <v>19.0</v>
      </c>
      <c r="AU21" s="68">
        <v>0.028541666666666667</v>
      </c>
      <c r="AV21" s="69" t="str">
        <f t="shared" si="13"/>
        <v>05:52</v>
      </c>
      <c r="AW21" s="70">
        <v>0.05841435185185185</v>
      </c>
      <c r="AX21" s="70">
        <f t="shared" si="14"/>
        <v>0.02987268519</v>
      </c>
      <c r="AY21" s="69" t="str">
        <f t="shared" si="15"/>
        <v>06:09</v>
      </c>
      <c r="AZ21" s="70">
        <v>0.08900462962962963</v>
      </c>
      <c r="BA21" s="70">
        <f t="shared" si="16"/>
        <v>0.03059027778</v>
      </c>
      <c r="BB21" s="69" t="str">
        <f t="shared" si="17"/>
        <v>06:18</v>
      </c>
      <c r="BC21" s="71">
        <v>0.11962962962962963</v>
      </c>
      <c r="BD21" s="70">
        <f t="shared" si="18"/>
        <v>0.030625</v>
      </c>
      <c r="BE21" s="69" t="str">
        <f t="shared" si="19"/>
        <v>06:18</v>
      </c>
      <c r="BF21" s="71">
        <v>0.15075231481481483</v>
      </c>
      <c r="BG21" s="72">
        <f t="shared" si="20"/>
        <v>0.03112268519</v>
      </c>
      <c r="BH21" s="73" t="str">
        <f t="shared" si="21"/>
        <v>06:24</v>
      </c>
      <c r="BI21" s="71">
        <v>0.18232638888888889</v>
      </c>
      <c r="BJ21" s="72">
        <f t="shared" si="22"/>
        <v>0.03157407407</v>
      </c>
      <c r="BK21" s="73" t="str">
        <f t="shared" si="43"/>
        <v>06:30</v>
      </c>
      <c r="BL21" s="71">
        <v>0.2203125</v>
      </c>
      <c r="BM21" s="72">
        <f t="shared" si="23"/>
        <v>0.03798611111</v>
      </c>
      <c r="BN21" s="73" t="str">
        <f t="shared" si="44"/>
        <v>07:49</v>
      </c>
      <c r="BO21" s="71">
        <v>0.25440972222222225</v>
      </c>
      <c r="BP21" s="72">
        <f t="shared" si="24"/>
        <v>0.03409722222</v>
      </c>
      <c r="BQ21" s="73" t="str">
        <f t="shared" si="45"/>
        <v>07:01</v>
      </c>
      <c r="BR21" s="71">
        <v>0.28931712962962963</v>
      </c>
      <c r="BS21" s="72">
        <f t="shared" si="25"/>
        <v>0.03490740741</v>
      </c>
      <c r="BT21" s="73" t="str">
        <f t="shared" si="41"/>
        <v>07:11</v>
      </c>
      <c r="BU21" s="71">
        <v>0.3227314814814815</v>
      </c>
      <c r="BV21" s="72">
        <f t="shared" si="27"/>
        <v>0.03341435185</v>
      </c>
      <c r="BW21" s="73" t="str">
        <f t="shared" ref="BW21:BW28" si="49">TEXT(BV21/7,"mm:ss")</f>
        <v>06:52</v>
      </c>
      <c r="BX21" s="71">
        <v>0.3562037037037037</v>
      </c>
      <c r="BY21" s="72">
        <f t="shared" si="29"/>
        <v>0.03347222222</v>
      </c>
      <c r="BZ21" s="73" t="str">
        <f t="shared" si="42"/>
        <v>06:53</v>
      </c>
      <c r="CA21" s="71">
        <v>0.3867013888888889</v>
      </c>
      <c r="CB21" s="72">
        <f t="shared" si="31"/>
        <v>0.03049768519</v>
      </c>
      <c r="CC21" s="73" t="str">
        <f t="shared" si="47"/>
        <v>06:16</v>
      </c>
      <c r="CD21" s="74">
        <f t="shared" si="32"/>
        <v>0.3867013889</v>
      </c>
      <c r="CE21" s="75" t="str">
        <f t="shared" si="33"/>
        <v>06:38</v>
      </c>
      <c r="CF21" s="66">
        <f t="shared" si="34"/>
        <v>1.198819444</v>
      </c>
      <c r="CG21" s="59">
        <v>14.0</v>
      </c>
    </row>
    <row r="22">
      <c r="A22" s="85" t="s">
        <v>77</v>
      </c>
      <c r="B22" s="53">
        <v>50.0</v>
      </c>
      <c r="C22" s="54" t="s">
        <v>132</v>
      </c>
      <c r="D22" s="53" t="s">
        <v>133</v>
      </c>
      <c r="E22" s="53" t="s">
        <v>80</v>
      </c>
      <c r="F22" s="53" t="s">
        <v>91</v>
      </c>
      <c r="G22" s="55">
        <v>0.018217592592592594</v>
      </c>
      <c r="H22" s="56">
        <v>0.03715277777777778</v>
      </c>
      <c r="I22" s="70">
        <v>0.05663194444444444</v>
      </c>
      <c r="J22" s="56">
        <v>0.0763888888888889</v>
      </c>
      <c r="K22" s="56">
        <v>0.096875</v>
      </c>
      <c r="L22" s="56">
        <v>0.11738425925925926</v>
      </c>
      <c r="M22" s="56">
        <v>0.15341435185185184</v>
      </c>
      <c r="N22" s="86">
        <v>17.0</v>
      </c>
      <c r="O22" s="55">
        <v>0.16461805555555556</v>
      </c>
      <c r="P22" s="56">
        <v>0.17380787037037038</v>
      </c>
      <c r="Q22" s="56">
        <v>0.27446759259259257</v>
      </c>
      <c r="R22" s="56">
        <v>0.36221064814814813</v>
      </c>
      <c r="S22" s="56"/>
      <c r="T22" s="58">
        <v>0.37590277777777775</v>
      </c>
      <c r="U22" s="59">
        <v>20.0</v>
      </c>
      <c r="V22" s="60">
        <f t="shared" si="1"/>
        <v>0.2224884259</v>
      </c>
      <c r="W22" s="61">
        <v>21.0</v>
      </c>
      <c r="X22" s="52" t="str">
        <f t="shared" si="2"/>
        <v>02:13</v>
      </c>
      <c r="Y22" s="62">
        <f t="shared" si="3"/>
        <v>27.15497061</v>
      </c>
      <c r="Z22" s="81">
        <v>0.3472222222222222</v>
      </c>
      <c r="AA22" s="55"/>
      <c r="AB22" s="68">
        <v>0.07719907407407407</v>
      </c>
      <c r="AC22" s="64">
        <f t="shared" si="4"/>
        <v>27.52623688</v>
      </c>
      <c r="AD22" s="56">
        <v>0.13387731481481482</v>
      </c>
      <c r="AE22" s="64">
        <f t="shared" si="5"/>
        <v>25.52087836</v>
      </c>
      <c r="AF22" s="56">
        <v>0.18665509259259258</v>
      </c>
      <c r="AG22" s="64">
        <f t="shared" si="6"/>
        <v>26.56414708</v>
      </c>
      <c r="AH22" s="56">
        <v>0.2472800925925926</v>
      </c>
      <c r="AI22" s="64">
        <f t="shared" si="7"/>
        <v>26.95998128</v>
      </c>
      <c r="AJ22" s="56">
        <v>0.30896990740740743</v>
      </c>
      <c r="AK22" s="64">
        <f t="shared" si="8"/>
        <v>25.6227758</v>
      </c>
      <c r="AL22" s="56">
        <v>0.32266203703703705</v>
      </c>
      <c r="AM22" s="64">
        <f t="shared" si="9"/>
        <v>26.2142191</v>
      </c>
      <c r="AN22" s="56">
        <v>0.4338194444444444</v>
      </c>
      <c r="AO22" s="64">
        <f t="shared" si="10"/>
        <v>25.45221706</v>
      </c>
      <c r="AP22" s="58">
        <v>0.44074074074074077</v>
      </c>
      <c r="AQ22" s="59">
        <v>21.0</v>
      </c>
      <c r="AR22" s="65">
        <f t="shared" si="11"/>
        <v>26.09243697</v>
      </c>
      <c r="AS22" s="66">
        <f t="shared" si="12"/>
        <v>0.8166435185</v>
      </c>
      <c r="AT22" s="67">
        <v>20.0</v>
      </c>
      <c r="AU22" s="68">
        <v>0.030381944444444444</v>
      </c>
      <c r="AV22" s="69" t="str">
        <f t="shared" si="13"/>
        <v>06:15</v>
      </c>
      <c r="AW22" s="70">
        <v>0.06319444444444444</v>
      </c>
      <c r="AX22" s="70">
        <f t="shared" si="14"/>
        <v>0.0328125</v>
      </c>
      <c r="AY22" s="69" t="str">
        <f t="shared" si="15"/>
        <v>06:45</v>
      </c>
      <c r="AZ22" s="70">
        <v>0.09482638888888889</v>
      </c>
      <c r="BA22" s="70">
        <f t="shared" si="16"/>
        <v>0.03163194444</v>
      </c>
      <c r="BB22" s="69" t="str">
        <f t="shared" si="17"/>
        <v>06:30</v>
      </c>
      <c r="BC22" s="71">
        <v>0.1279398148148148</v>
      </c>
      <c r="BD22" s="70">
        <f t="shared" si="18"/>
        <v>0.03311342593</v>
      </c>
      <c r="BE22" s="69" t="str">
        <f t="shared" si="19"/>
        <v>06:49</v>
      </c>
      <c r="BF22" s="71">
        <v>0.1607986111111111</v>
      </c>
      <c r="BG22" s="70">
        <f t="shared" si="20"/>
        <v>0.0328587963</v>
      </c>
      <c r="BH22" s="69" t="str">
        <f>TEXT((BF22-BC22)/7,"mm:ss")</f>
        <v>06:46</v>
      </c>
      <c r="BI22" s="71">
        <v>0.1939699074074074</v>
      </c>
      <c r="BJ22" s="70">
        <f t="shared" si="22"/>
        <v>0.0331712963</v>
      </c>
      <c r="BK22" s="69" t="str">
        <f>TEXT((BI22-BF22)/7,"mm:ss")</f>
        <v>06:49</v>
      </c>
      <c r="BL22" s="71">
        <v>0.22844907407407408</v>
      </c>
      <c r="BM22" s="70">
        <f t="shared" si="23"/>
        <v>0.03447916667</v>
      </c>
      <c r="BN22" s="69" t="str">
        <f>TEXT((BL22-BI22)/7,"mm:ss")</f>
        <v>07:06</v>
      </c>
      <c r="BO22" s="71">
        <v>0.2638425925925926</v>
      </c>
      <c r="BP22" s="70">
        <f t="shared" si="24"/>
        <v>0.03539351852</v>
      </c>
      <c r="BQ22" s="69" t="str">
        <f>TEXT((BO22-BL22)/7,"mm:ss")</f>
        <v>07:17</v>
      </c>
      <c r="BR22" s="71">
        <v>0.29833333333333334</v>
      </c>
      <c r="BS22" s="72">
        <f t="shared" si="25"/>
        <v>0.03449074074</v>
      </c>
      <c r="BT22" s="73" t="str">
        <f t="shared" si="41"/>
        <v>07:06</v>
      </c>
      <c r="BU22" s="71">
        <v>0.33091435185185186</v>
      </c>
      <c r="BV22" s="72">
        <f t="shared" si="27"/>
        <v>0.03258101852</v>
      </c>
      <c r="BW22" s="73" t="str">
        <f t="shared" si="49"/>
        <v>06:42</v>
      </c>
      <c r="BX22" s="71">
        <v>0.3660185185185185</v>
      </c>
      <c r="BY22" s="72">
        <f t="shared" si="29"/>
        <v>0.03510416667</v>
      </c>
      <c r="BZ22" s="73" t="str">
        <f t="shared" si="42"/>
        <v>07:13</v>
      </c>
      <c r="CA22" s="71">
        <v>0.3998611111111111</v>
      </c>
      <c r="CB22" s="72">
        <f t="shared" si="31"/>
        <v>0.03384259259</v>
      </c>
      <c r="CC22" s="73" t="str">
        <f t="shared" si="47"/>
        <v>06:58</v>
      </c>
      <c r="CD22" s="74">
        <f t="shared" si="32"/>
        <v>0.3998611111</v>
      </c>
      <c r="CE22" s="75" t="str">
        <f t="shared" si="33"/>
        <v>06:51</v>
      </c>
      <c r="CF22" s="66">
        <f t="shared" si="34"/>
        <v>1.21650463</v>
      </c>
      <c r="CG22" s="59">
        <v>15.0</v>
      </c>
    </row>
    <row r="23">
      <c r="A23" s="52" t="s">
        <v>77</v>
      </c>
      <c r="B23" s="69">
        <v>91.0</v>
      </c>
      <c r="C23" s="57" t="s">
        <v>134</v>
      </c>
      <c r="D23" s="69" t="s">
        <v>135</v>
      </c>
      <c r="E23" s="53" t="s">
        <v>80</v>
      </c>
      <c r="F23" s="69" t="s">
        <v>91</v>
      </c>
      <c r="G23" s="55">
        <v>0.017939814814814815</v>
      </c>
      <c r="H23" s="56">
        <v>0.03657407407407407</v>
      </c>
      <c r="I23" s="56">
        <v>0.05641203703703704</v>
      </c>
      <c r="J23" s="56">
        <v>0.07622685185185185</v>
      </c>
      <c r="K23" s="56">
        <v>0.09715277777777778</v>
      </c>
      <c r="L23" s="56">
        <v>0.11837962962962963</v>
      </c>
      <c r="M23" s="56">
        <v>0.15561342592592592</v>
      </c>
      <c r="N23" s="57">
        <v>20.0</v>
      </c>
      <c r="O23" s="55">
        <v>0.16461805555555556</v>
      </c>
      <c r="P23" s="56">
        <v>0.17364583333333333</v>
      </c>
      <c r="Q23" s="56">
        <v>0.2693287037037037</v>
      </c>
      <c r="R23" s="56">
        <v>0.3633101851851852</v>
      </c>
      <c r="S23" s="56"/>
      <c r="T23" s="58">
        <v>0.37778935185185186</v>
      </c>
      <c r="U23" s="59">
        <v>21.0</v>
      </c>
      <c r="V23" s="60">
        <f t="shared" si="1"/>
        <v>0.2221759259</v>
      </c>
      <c r="W23" s="61">
        <v>20.0</v>
      </c>
      <c r="X23" s="52" t="str">
        <f t="shared" si="2"/>
        <v>02:14</v>
      </c>
      <c r="Y23" s="62">
        <f t="shared" si="3"/>
        <v>27.19316524</v>
      </c>
      <c r="Z23" s="81">
        <v>0.34652777777777777</v>
      </c>
      <c r="AA23" s="55"/>
      <c r="AB23" s="55">
        <v>0.07486111111111111</v>
      </c>
      <c r="AC23" s="64">
        <f t="shared" si="4"/>
        <v>28.38589981</v>
      </c>
      <c r="AD23" s="56">
        <v>0.12574074074074074</v>
      </c>
      <c r="AE23" s="64">
        <f t="shared" si="5"/>
        <v>27.17231222</v>
      </c>
      <c r="AF23" s="56">
        <v>0.18425925925925926</v>
      </c>
      <c r="AG23" s="64">
        <f t="shared" si="6"/>
        <v>26.90954774</v>
      </c>
      <c r="AH23" s="70">
        <v>0.24525462962962963</v>
      </c>
      <c r="AI23" s="64">
        <f t="shared" si="7"/>
        <v>27.18263332</v>
      </c>
      <c r="AJ23" s="70">
        <v>0.3069675925925926</v>
      </c>
      <c r="AK23" s="64">
        <f t="shared" si="8"/>
        <v>25.78991026</v>
      </c>
      <c r="AL23" s="56">
        <v>0.32038194444444446</v>
      </c>
      <c r="AM23" s="64">
        <f t="shared" si="9"/>
        <v>26.40078032</v>
      </c>
      <c r="AN23" s="56">
        <v>0.42606481481481484</v>
      </c>
      <c r="AO23" s="64">
        <f t="shared" si="10"/>
        <v>25.91546235</v>
      </c>
      <c r="AP23" s="58">
        <v>0.4399074074074074</v>
      </c>
      <c r="AQ23" s="59">
        <v>20.0</v>
      </c>
      <c r="AR23" s="65">
        <f t="shared" si="11"/>
        <v>26.14186487</v>
      </c>
      <c r="AS23" s="66">
        <f t="shared" si="12"/>
        <v>0.8176967593</v>
      </c>
      <c r="AT23" s="67">
        <v>21.0</v>
      </c>
      <c r="AU23" s="55">
        <v>0.028888888888888888</v>
      </c>
      <c r="AV23" s="69" t="str">
        <f t="shared" si="13"/>
        <v>05:57</v>
      </c>
      <c r="AW23" s="70">
        <v>0.058402777777777776</v>
      </c>
      <c r="AX23" s="70">
        <f t="shared" si="14"/>
        <v>0.02951388889</v>
      </c>
      <c r="AY23" s="69" t="str">
        <f t="shared" si="15"/>
        <v>06:04</v>
      </c>
      <c r="AZ23" s="70">
        <v>0.08900462962962963</v>
      </c>
      <c r="BA23" s="70">
        <f t="shared" si="16"/>
        <v>0.03060185185</v>
      </c>
      <c r="BB23" s="69" t="str">
        <f t="shared" si="17"/>
        <v>06:18</v>
      </c>
      <c r="BC23" s="71">
        <v>0.11962962962962963</v>
      </c>
      <c r="BD23" s="70">
        <f t="shared" si="18"/>
        <v>0.030625</v>
      </c>
      <c r="BE23" s="69" t="str">
        <f t="shared" si="19"/>
        <v>06:18</v>
      </c>
      <c r="BF23" s="71">
        <v>0.15075231481481483</v>
      </c>
      <c r="BG23" s="72">
        <f t="shared" si="20"/>
        <v>0.03112268519</v>
      </c>
      <c r="BH23" s="73" t="str">
        <f t="shared" ref="BH23:BH25" si="50">TEXT(BG23/7,"mm:ss")</f>
        <v>06:24</v>
      </c>
      <c r="BI23" s="71">
        <v>0.18232638888888889</v>
      </c>
      <c r="BJ23" s="72">
        <f t="shared" si="22"/>
        <v>0.03157407407</v>
      </c>
      <c r="BK23" s="73" t="str">
        <f t="shared" ref="BK23:BK25" si="51">TEXT(BJ23/7,"mm:ss")</f>
        <v>06:30</v>
      </c>
      <c r="BL23" s="71">
        <v>0.2214236111111111</v>
      </c>
      <c r="BM23" s="72">
        <f t="shared" si="23"/>
        <v>0.03909722222</v>
      </c>
      <c r="BN23" s="73" t="str">
        <f t="shared" ref="BN23:BN26" si="52">TEXT(BM23/7,"mm:ss")</f>
        <v>08:03</v>
      </c>
      <c r="BO23" s="71">
        <v>0.25858796296296294</v>
      </c>
      <c r="BP23" s="72">
        <f t="shared" si="24"/>
        <v>0.03716435185</v>
      </c>
      <c r="BQ23" s="73" t="str">
        <f t="shared" ref="BQ23:BQ30" si="53">TEXT(BP23/7,"mm:ss")</f>
        <v>07:39</v>
      </c>
      <c r="BR23" s="71">
        <v>0.2972222222222222</v>
      </c>
      <c r="BS23" s="72">
        <f t="shared" si="25"/>
        <v>0.03863425926</v>
      </c>
      <c r="BT23" s="73" t="str">
        <f t="shared" si="41"/>
        <v>07:57</v>
      </c>
      <c r="BU23" s="71">
        <v>0.3376736111111111</v>
      </c>
      <c r="BV23" s="72">
        <f t="shared" si="27"/>
        <v>0.04045138889</v>
      </c>
      <c r="BW23" s="73" t="str">
        <f t="shared" si="49"/>
        <v>08:19</v>
      </c>
      <c r="BX23" s="71">
        <v>0.3753240740740741</v>
      </c>
      <c r="BY23" s="72">
        <f t="shared" si="29"/>
        <v>0.03765046296</v>
      </c>
      <c r="BZ23" s="73" t="str">
        <f t="shared" si="42"/>
        <v>07:45</v>
      </c>
      <c r="CA23" s="71">
        <v>0.410150462962963</v>
      </c>
      <c r="CB23" s="72">
        <f t="shared" si="31"/>
        <v>0.03482638889</v>
      </c>
      <c r="CC23" s="73" t="str">
        <f t="shared" si="47"/>
        <v>07:10</v>
      </c>
      <c r="CD23" s="87">
        <f t="shared" si="32"/>
        <v>0.410150463</v>
      </c>
      <c r="CE23" s="75" t="str">
        <f t="shared" si="33"/>
        <v>07:02</v>
      </c>
      <c r="CF23" s="66">
        <f t="shared" si="34"/>
        <v>1.227847222</v>
      </c>
      <c r="CG23" s="59">
        <v>16.0</v>
      </c>
    </row>
    <row r="24">
      <c r="A24" s="52" t="s">
        <v>77</v>
      </c>
      <c r="B24" s="69">
        <v>81.0</v>
      </c>
      <c r="C24" s="57" t="s">
        <v>136</v>
      </c>
      <c r="D24" s="69" t="s">
        <v>137</v>
      </c>
      <c r="E24" s="53" t="s">
        <v>80</v>
      </c>
      <c r="F24" s="82" t="s">
        <v>138</v>
      </c>
      <c r="G24" s="55">
        <v>0.017418981481481483</v>
      </c>
      <c r="H24" s="56">
        <v>0.03611111111111111</v>
      </c>
      <c r="I24" s="56">
        <v>0.05600694444444444</v>
      </c>
      <c r="J24" s="56">
        <v>0.07657407407407407</v>
      </c>
      <c r="K24" s="56">
        <v>0.09822916666666667</v>
      </c>
      <c r="L24" s="56">
        <v>0.11947916666666666</v>
      </c>
      <c r="M24" s="56">
        <v>0.1555439814814815</v>
      </c>
      <c r="N24" s="57">
        <v>19.0</v>
      </c>
      <c r="O24" s="55">
        <v>0.17725694444444445</v>
      </c>
      <c r="P24" s="56">
        <v>0.18614583333333334</v>
      </c>
      <c r="Q24" s="56">
        <v>0.3145833333333333</v>
      </c>
      <c r="R24" s="56">
        <v>0.4137152777777778</v>
      </c>
      <c r="S24" s="56"/>
      <c r="T24" s="58">
        <v>0.42670138888888887</v>
      </c>
      <c r="U24" s="59">
        <v>24.0</v>
      </c>
      <c r="V24" s="60">
        <f t="shared" si="1"/>
        <v>0.2711574074</v>
      </c>
      <c r="W24" s="61">
        <v>27.0</v>
      </c>
      <c r="X24" s="52" t="str">
        <f t="shared" si="2"/>
        <v>02:14</v>
      </c>
      <c r="Y24" s="62">
        <f t="shared" si="3"/>
        <v>22.28103124</v>
      </c>
      <c r="Z24" s="81">
        <v>0.35138888888888886</v>
      </c>
      <c r="AA24" s="55"/>
      <c r="AB24" s="55">
        <v>0.07372685185185185</v>
      </c>
      <c r="AC24" s="64">
        <f t="shared" si="4"/>
        <v>28.82260597</v>
      </c>
      <c r="AD24" s="56">
        <v>0.12155092592592592</v>
      </c>
      <c r="AE24" s="64">
        <f t="shared" si="5"/>
        <v>28.10893163</v>
      </c>
      <c r="AF24" s="56">
        <v>0.17907407407407408</v>
      </c>
      <c r="AG24" s="64">
        <f t="shared" si="6"/>
        <v>27.68872802</v>
      </c>
      <c r="AH24" s="56">
        <v>0.2369212962962963</v>
      </c>
      <c r="AI24" s="64">
        <f t="shared" si="7"/>
        <v>28.13873962</v>
      </c>
      <c r="AJ24" s="56">
        <v>0.3020833333333333</v>
      </c>
      <c r="AK24" s="64">
        <f t="shared" si="8"/>
        <v>26.20689655</v>
      </c>
      <c r="AL24" s="56">
        <v>0.3179282407407407</v>
      </c>
      <c r="AM24" s="64">
        <f t="shared" si="9"/>
        <v>26.60453602</v>
      </c>
      <c r="AN24" s="56">
        <v>0.41315972222222225</v>
      </c>
      <c r="AO24" s="64">
        <f t="shared" si="10"/>
        <v>26.72493487</v>
      </c>
      <c r="AP24" s="58">
        <v>0.4258449074074074</v>
      </c>
      <c r="AQ24" s="59">
        <v>19.0</v>
      </c>
      <c r="AR24" s="65">
        <f t="shared" si="11"/>
        <v>27.00513685</v>
      </c>
      <c r="AS24" s="66">
        <f t="shared" si="12"/>
        <v>0.8525462963</v>
      </c>
      <c r="AT24" s="67">
        <v>23.0</v>
      </c>
      <c r="AU24" s="68">
        <v>0.028541666666666667</v>
      </c>
      <c r="AV24" s="69" t="str">
        <f t="shared" si="13"/>
        <v>05:52</v>
      </c>
      <c r="AW24" s="70">
        <v>0.05681712962962963</v>
      </c>
      <c r="AX24" s="70">
        <f t="shared" si="14"/>
        <v>0.02827546296</v>
      </c>
      <c r="AY24" s="69" t="str">
        <f t="shared" si="15"/>
        <v>05:49</v>
      </c>
      <c r="AZ24" s="70">
        <v>0.08630787037037037</v>
      </c>
      <c r="BA24" s="70">
        <f t="shared" si="16"/>
        <v>0.02949074074</v>
      </c>
      <c r="BB24" s="69" t="str">
        <f t="shared" si="17"/>
        <v>06:04</v>
      </c>
      <c r="BC24" s="71">
        <v>0.11697916666666666</v>
      </c>
      <c r="BD24" s="70">
        <f t="shared" si="18"/>
        <v>0.0306712963</v>
      </c>
      <c r="BE24" s="69" t="str">
        <f t="shared" si="19"/>
        <v>06:19</v>
      </c>
      <c r="BF24" s="71">
        <v>0.14891203703703704</v>
      </c>
      <c r="BG24" s="72">
        <f t="shared" si="20"/>
        <v>0.03193287037</v>
      </c>
      <c r="BH24" s="73" t="str">
        <f t="shared" si="50"/>
        <v>06:34</v>
      </c>
      <c r="BI24" s="71">
        <v>0.1804050925925926</v>
      </c>
      <c r="BJ24" s="72">
        <f t="shared" si="22"/>
        <v>0.03149305556</v>
      </c>
      <c r="BK24" s="73" t="str">
        <f t="shared" si="51"/>
        <v>06:29</v>
      </c>
      <c r="BL24" s="71">
        <v>0.2139236111111111</v>
      </c>
      <c r="BM24" s="72">
        <f t="shared" si="23"/>
        <v>0.03351851852</v>
      </c>
      <c r="BN24" s="73" t="str">
        <f t="shared" si="52"/>
        <v>06:54</v>
      </c>
      <c r="BO24" s="71">
        <v>0.24802083333333333</v>
      </c>
      <c r="BP24" s="72">
        <f t="shared" si="24"/>
        <v>0.03409722222</v>
      </c>
      <c r="BQ24" s="73" t="str">
        <f t="shared" si="53"/>
        <v>07:01</v>
      </c>
      <c r="BR24" s="71">
        <v>0.2825</v>
      </c>
      <c r="BS24" s="72">
        <f t="shared" si="25"/>
        <v>0.03447916667</v>
      </c>
      <c r="BT24" s="73" t="str">
        <f t="shared" si="41"/>
        <v>07:06</v>
      </c>
      <c r="BU24" s="71">
        <v>0.31685185185185183</v>
      </c>
      <c r="BV24" s="72">
        <f t="shared" si="27"/>
        <v>0.03435185185</v>
      </c>
      <c r="BW24" s="73" t="str">
        <f t="shared" si="49"/>
        <v>07:04</v>
      </c>
      <c r="BX24" s="71">
        <v>0.3545023148148148</v>
      </c>
      <c r="BY24" s="72">
        <f t="shared" si="29"/>
        <v>0.03765046296</v>
      </c>
      <c r="BZ24" s="73" t="str">
        <f t="shared" si="42"/>
        <v>07:45</v>
      </c>
      <c r="CA24" s="71">
        <v>0.3908333333333333</v>
      </c>
      <c r="CB24" s="72">
        <f t="shared" si="31"/>
        <v>0.03633101852</v>
      </c>
      <c r="CC24" s="75" t="str">
        <f t="shared" si="47"/>
        <v>07:28</v>
      </c>
      <c r="CD24" s="74">
        <f t="shared" si="32"/>
        <v>0.3908333333</v>
      </c>
      <c r="CE24" s="75" t="str">
        <f t="shared" si="33"/>
        <v>06:42</v>
      </c>
      <c r="CF24" s="66">
        <f t="shared" si="34"/>
        <v>1.24337963</v>
      </c>
      <c r="CG24" s="59">
        <v>17.0</v>
      </c>
    </row>
    <row r="25">
      <c r="A25" s="52" t="s">
        <v>77</v>
      </c>
      <c r="B25" s="69">
        <v>93.0</v>
      </c>
      <c r="C25" s="57" t="s">
        <v>139</v>
      </c>
      <c r="D25" s="69" t="s">
        <v>140</v>
      </c>
      <c r="E25" s="53" t="s">
        <v>80</v>
      </c>
      <c r="F25" s="82" t="s">
        <v>141</v>
      </c>
      <c r="G25" s="55">
        <v>0.019166666666666665</v>
      </c>
      <c r="H25" s="56">
        <v>0.03943287037037037</v>
      </c>
      <c r="I25" s="56">
        <v>0.06149305555555556</v>
      </c>
      <c r="J25" s="56">
        <v>0.08425925925925926</v>
      </c>
      <c r="K25" s="56">
        <v>0.1093287037037037</v>
      </c>
      <c r="L25" s="56">
        <v>0.1353587962962963</v>
      </c>
      <c r="M25" s="56">
        <v>0.1804398148148148</v>
      </c>
      <c r="N25" s="57">
        <v>26.0</v>
      </c>
      <c r="O25" s="55">
        <v>0.20072916666666665</v>
      </c>
      <c r="P25" s="56">
        <v>0.2097337962962963</v>
      </c>
      <c r="Q25" s="69" t="s">
        <v>142</v>
      </c>
      <c r="R25" s="56">
        <v>0.41574074074074074</v>
      </c>
      <c r="S25" s="56"/>
      <c r="T25" s="58">
        <v>0.4284027777777778</v>
      </c>
      <c r="U25" s="59">
        <v>25.0</v>
      </c>
      <c r="V25" s="60">
        <f t="shared" si="1"/>
        <v>0.247962963</v>
      </c>
      <c r="W25" s="61">
        <v>22.0</v>
      </c>
      <c r="X25" s="52" t="str">
        <f t="shared" si="2"/>
        <v>02:36</v>
      </c>
      <c r="Y25" s="62">
        <f t="shared" si="3"/>
        <v>24.36519791</v>
      </c>
      <c r="Z25" s="81">
        <v>0.34791666666666665</v>
      </c>
      <c r="AA25" s="55"/>
      <c r="AB25" s="55">
        <v>0.07324074074074075</v>
      </c>
      <c r="AC25" s="64">
        <f t="shared" si="4"/>
        <v>29.01390645</v>
      </c>
      <c r="AD25" s="56">
        <v>0.11681712962962963</v>
      </c>
      <c r="AE25" s="64">
        <f t="shared" si="5"/>
        <v>29.24799366</v>
      </c>
      <c r="AF25" s="56">
        <v>0.16755787037037037</v>
      </c>
      <c r="AG25" s="64">
        <f t="shared" si="6"/>
        <v>29.59176625</v>
      </c>
      <c r="AH25" s="56">
        <v>0.22337962962962962</v>
      </c>
      <c r="AI25" s="64">
        <f t="shared" si="7"/>
        <v>29.84455959</v>
      </c>
      <c r="AJ25" s="56">
        <v>0.2952430555555556</v>
      </c>
      <c r="AK25" s="64">
        <f t="shared" si="8"/>
        <v>26.81406562</v>
      </c>
      <c r="AL25" s="56">
        <v>0.3068402777777778</v>
      </c>
      <c r="AM25" s="64">
        <f t="shared" si="9"/>
        <v>27.56591603</v>
      </c>
      <c r="AN25" s="56">
        <v>0.39502314814814815</v>
      </c>
      <c r="AO25" s="64">
        <f t="shared" si="10"/>
        <v>27.95194843</v>
      </c>
      <c r="AP25" s="58">
        <v>0.40699074074074076</v>
      </c>
      <c r="AQ25" s="59">
        <v>14.0</v>
      </c>
      <c r="AR25" s="65">
        <f t="shared" si="11"/>
        <v>28.25617108</v>
      </c>
      <c r="AS25" s="66">
        <f t="shared" si="12"/>
        <v>0.8353935185</v>
      </c>
      <c r="AT25" s="67">
        <v>22.0</v>
      </c>
      <c r="AU25" s="68">
        <v>0.028993055555555557</v>
      </c>
      <c r="AV25" s="69" t="str">
        <f t="shared" si="13"/>
        <v>05:58</v>
      </c>
      <c r="AW25" s="70">
        <v>0.05859953703703704</v>
      </c>
      <c r="AX25" s="70">
        <f t="shared" si="14"/>
        <v>0.02960648148</v>
      </c>
      <c r="AY25" s="69" t="str">
        <f t="shared" si="15"/>
        <v>06:05</v>
      </c>
      <c r="AZ25" s="70">
        <v>0.08912037037037036</v>
      </c>
      <c r="BA25" s="70">
        <f t="shared" si="16"/>
        <v>0.03052083333</v>
      </c>
      <c r="BB25" s="69" t="str">
        <f t="shared" si="17"/>
        <v>06:17</v>
      </c>
      <c r="BC25" s="71">
        <v>0.11989583333333333</v>
      </c>
      <c r="BD25" s="70">
        <f t="shared" si="18"/>
        <v>0.03077546296</v>
      </c>
      <c r="BE25" s="69" t="str">
        <f t="shared" si="19"/>
        <v>06:20</v>
      </c>
      <c r="BF25" s="71">
        <v>0.1516550925925926</v>
      </c>
      <c r="BG25" s="72">
        <f t="shared" si="20"/>
        <v>0.03175925926</v>
      </c>
      <c r="BH25" s="73" t="str">
        <f t="shared" si="50"/>
        <v>06:32</v>
      </c>
      <c r="BI25" s="71">
        <v>0.18623842592592593</v>
      </c>
      <c r="BJ25" s="72">
        <f t="shared" si="22"/>
        <v>0.03458333333</v>
      </c>
      <c r="BK25" s="73" t="str">
        <f t="shared" si="51"/>
        <v>07:07</v>
      </c>
      <c r="BL25" s="71">
        <v>0.22615740740740742</v>
      </c>
      <c r="BM25" s="72">
        <f t="shared" si="23"/>
        <v>0.03991898148</v>
      </c>
      <c r="BN25" s="73" t="str">
        <f t="shared" si="52"/>
        <v>08:13</v>
      </c>
      <c r="BO25" s="71">
        <v>0.2632638888888889</v>
      </c>
      <c r="BP25" s="72">
        <f t="shared" si="24"/>
        <v>0.03710648148</v>
      </c>
      <c r="BQ25" s="73" t="str">
        <f t="shared" si="53"/>
        <v>07:38</v>
      </c>
      <c r="BR25" s="71">
        <v>0.30520833333333336</v>
      </c>
      <c r="BS25" s="72">
        <f t="shared" si="25"/>
        <v>0.04194444444</v>
      </c>
      <c r="BT25" s="73" t="str">
        <f t="shared" si="41"/>
        <v>08:38</v>
      </c>
      <c r="BU25" s="71">
        <v>0.34608796296296296</v>
      </c>
      <c r="BV25" s="72">
        <f t="shared" si="27"/>
        <v>0.04087962963</v>
      </c>
      <c r="BW25" s="73" t="str">
        <f t="shared" si="49"/>
        <v>08:25</v>
      </c>
      <c r="BX25" s="71">
        <v>0.3894444444444444</v>
      </c>
      <c r="BY25" s="72">
        <f t="shared" si="29"/>
        <v>0.04335648148</v>
      </c>
      <c r="BZ25" s="73" t="str">
        <f t="shared" si="42"/>
        <v>08:55</v>
      </c>
      <c r="CA25" s="71">
        <v>0.4294560185185185</v>
      </c>
      <c r="CB25" s="72">
        <f t="shared" si="31"/>
        <v>0.04001157407</v>
      </c>
      <c r="CC25" s="73" t="str">
        <f t="shared" si="47"/>
        <v>08:14</v>
      </c>
      <c r="CD25" s="74">
        <f t="shared" si="32"/>
        <v>0.4294560185</v>
      </c>
      <c r="CE25" s="75" t="str">
        <f t="shared" si="33"/>
        <v>07:22</v>
      </c>
      <c r="CF25" s="66">
        <f t="shared" si="34"/>
        <v>1.264849537</v>
      </c>
      <c r="CG25" s="59">
        <v>18.0</v>
      </c>
    </row>
    <row r="26">
      <c r="A26" s="52" t="s">
        <v>77</v>
      </c>
      <c r="B26" s="69">
        <v>79.0</v>
      </c>
      <c r="C26" s="57" t="s">
        <v>143</v>
      </c>
      <c r="D26" s="69" t="s">
        <v>144</v>
      </c>
      <c r="E26" s="53" t="s">
        <v>80</v>
      </c>
      <c r="F26" s="82" t="s">
        <v>81</v>
      </c>
      <c r="G26" s="55">
        <v>0.019166666666666665</v>
      </c>
      <c r="H26" s="56">
        <v>0.04006944444444444</v>
      </c>
      <c r="I26" s="56">
        <v>0.06461805555555555</v>
      </c>
      <c r="J26" s="56">
        <v>0.08680555555555555</v>
      </c>
      <c r="K26" s="56">
        <v>0.11267361111111111</v>
      </c>
      <c r="L26" s="56">
        <v>0.13744212962962962</v>
      </c>
      <c r="M26" s="56">
        <v>0.18107638888888888</v>
      </c>
      <c r="N26" s="57">
        <v>27.0</v>
      </c>
      <c r="O26" s="55">
        <v>0.19793981481481482</v>
      </c>
      <c r="P26" s="56">
        <v>0.2076851851851852</v>
      </c>
      <c r="Q26" s="56">
        <v>0.31157407407407406</v>
      </c>
      <c r="R26" s="56">
        <v>0.42332175925925924</v>
      </c>
      <c r="S26" s="56"/>
      <c r="T26" s="58">
        <v>0.4383449074074074</v>
      </c>
      <c r="U26" s="59">
        <v>27.0</v>
      </c>
      <c r="V26" s="60">
        <f t="shared" si="1"/>
        <v>0.2572685185</v>
      </c>
      <c r="W26" s="61">
        <v>24.0</v>
      </c>
      <c r="X26" s="52" t="str">
        <f t="shared" si="2"/>
        <v>02:36</v>
      </c>
      <c r="Y26" s="62">
        <f t="shared" si="3"/>
        <v>23.48389419</v>
      </c>
      <c r="Z26" s="81">
        <v>0.34930555555555554</v>
      </c>
      <c r="AA26" s="55"/>
      <c r="AB26" s="55">
        <v>0.0902199074074074</v>
      </c>
      <c r="AC26" s="64">
        <f t="shared" si="4"/>
        <v>23.55355997</v>
      </c>
      <c r="AD26" s="56">
        <v>0.1450810185185185</v>
      </c>
      <c r="AE26" s="64">
        <f t="shared" si="5"/>
        <v>23.55005983</v>
      </c>
      <c r="AF26" s="56">
        <v>0.20628472222222222</v>
      </c>
      <c r="AG26" s="64">
        <f t="shared" si="6"/>
        <v>24.03635752</v>
      </c>
      <c r="AH26" s="56">
        <v>0.27599537037037036</v>
      </c>
      <c r="AI26" s="64">
        <f t="shared" si="7"/>
        <v>24.15499455</v>
      </c>
      <c r="AJ26" s="56">
        <v>0.3445023148148148</v>
      </c>
      <c r="AK26" s="64">
        <f t="shared" si="8"/>
        <v>22.98001008</v>
      </c>
      <c r="AL26" s="56">
        <v>0.36042824074074076</v>
      </c>
      <c r="AM26" s="64">
        <f t="shared" si="9"/>
        <v>23.46745448</v>
      </c>
      <c r="AN26" s="56">
        <v>0.45980324074074075</v>
      </c>
      <c r="AO26" s="64">
        <f t="shared" si="10"/>
        <v>24.01389483</v>
      </c>
      <c r="AP26" s="58">
        <v>0.47520833333333334</v>
      </c>
      <c r="AQ26" s="59">
        <v>24.0</v>
      </c>
      <c r="AR26" s="65">
        <f t="shared" si="11"/>
        <v>24.19991232</v>
      </c>
      <c r="AS26" s="66">
        <f t="shared" si="12"/>
        <v>0.9135532407</v>
      </c>
      <c r="AT26" s="67">
        <v>26.0</v>
      </c>
      <c r="AU26" s="68">
        <v>0.030497685185185187</v>
      </c>
      <c r="AV26" s="69" t="str">
        <f t="shared" si="13"/>
        <v>06:16</v>
      </c>
      <c r="AW26" s="70">
        <v>0.06262731481481482</v>
      </c>
      <c r="AX26" s="70">
        <f t="shared" si="14"/>
        <v>0.03212962963</v>
      </c>
      <c r="AY26" s="69" t="str">
        <f t="shared" si="15"/>
        <v>06:37</v>
      </c>
      <c r="AZ26" s="70">
        <v>0.09547453703703704</v>
      </c>
      <c r="BA26" s="70">
        <f t="shared" si="16"/>
        <v>0.03284722222</v>
      </c>
      <c r="BB26" s="69" t="str">
        <f t="shared" si="17"/>
        <v>06:45</v>
      </c>
      <c r="BC26" s="71">
        <v>0.12984953703703703</v>
      </c>
      <c r="BD26" s="70">
        <f t="shared" si="18"/>
        <v>0.034375</v>
      </c>
      <c r="BE26" s="69" t="str">
        <f t="shared" si="19"/>
        <v>07:04</v>
      </c>
      <c r="BF26" s="71">
        <v>0.1626388888888889</v>
      </c>
      <c r="BG26" s="72">
        <f t="shared" si="20"/>
        <v>0.03278935185</v>
      </c>
      <c r="BH26" s="73" t="str">
        <f t="shared" ref="BH26:BH28" si="54">TEXT(BF26/35,"mm:ss")</f>
        <v>06:41</v>
      </c>
      <c r="BI26" s="71">
        <v>0.19784722222222223</v>
      </c>
      <c r="BJ26" s="72">
        <f t="shared" si="22"/>
        <v>0.03520833333</v>
      </c>
      <c r="BK26" s="73" t="str">
        <f>TEXT(BI26/35,"mm:ss")</f>
        <v>08:08</v>
      </c>
      <c r="BL26" s="71">
        <v>0.2382175925925926</v>
      </c>
      <c r="BM26" s="72">
        <f t="shared" si="23"/>
        <v>0.04037037037</v>
      </c>
      <c r="BN26" s="73" t="str">
        <f t="shared" si="52"/>
        <v>08:18</v>
      </c>
      <c r="BO26" s="71">
        <v>0.27501157407407406</v>
      </c>
      <c r="BP26" s="72">
        <f t="shared" si="24"/>
        <v>0.03679398148</v>
      </c>
      <c r="BQ26" s="73" t="str">
        <f t="shared" si="53"/>
        <v>07:34</v>
      </c>
      <c r="BR26" s="71">
        <v>0.3150925925925926</v>
      </c>
      <c r="BS26" s="72">
        <f t="shared" si="25"/>
        <v>0.04008101852</v>
      </c>
      <c r="BT26" s="73" t="str">
        <f t="shared" si="41"/>
        <v>08:15</v>
      </c>
      <c r="BU26" s="83">
        <v>0.35410879629629627</v>
      </c>
      <c r="BV26" s="84">
        <f t="shared" si="27"/>
        <v>0.0390162037</v>
      </c>
      <c r="BW26" s="73" t="str">
        <f t="shared" si="49"/>
        <v>08:02</v>
      </c>
      <c r="BX26" s="71">
        <v>0.3924652777777778</v>
      </c>
      <c r="BY26" s="72">
        <f t="shared" si="29"/>
        <v>0.03835648148</v>
      </c>
      <c r="BZ26" s="73" t="str">
        <f t="shared" si="42"/>
        <v>07:53</v>
      </c>
      <c r="CA26" s="71">
        <v>0.42841435185185184</v>
      </c>
      <c r="CB26" s="72">
        <f t="shared" si="31"/>
        <v>0.03594907407</v>
      </c>
      <c r="CC26" s="73" t="str">
        <f t="shared" si="47"/>
        <v>07:24</v>
      </c>
      <c r="CD26" s="74">
        <f t="shared" si="32"/>
        <v>0.4284143519</v>
      </c>
      <c r="CE26" s="75" t="str">
        <f t="shared" si="33"/>
        <v>07:21</v>
      </c>
      <c r="CF26" s="66">
        <f t="shared" si="34"/>
        <v>1.341967593</v>
      </c>
      <c r="CG26" s="59">
        <v>19.0</v>
      </c>
    </row>
    <row r="27">
      <c r="A27" s="52" t="s">
        <v>77</v>
      </c>
      <c r="B27" s="53">
        <v>101.0</v>
      </c>
      <c r="C27" s="54" t="s">
        <v>145</v>
      </c>
      <c r="D27" s="53" t="s">
        <v>146</v>
      </c>
      <c r="E27" s="53" t="s">
        <v>80</v>
      </c>
      <c r="F27" s="53" t="s">
        <v>147</v>
      </c>
      <c r="G27" s="55">
        <v>0.01747685185185185</v>
      </c>
      <c r="H27" s="56">
        <v>0.035590277777777776</v>
      </c>
      <c r="I27" s="56">
        <v>0.05619212962962963</v>
      </c>
      <c r="J27" s="56">
        <v>0.07708333333333334</v>
      </c>
      <c r="K27" s="56">
        <v>0.09878472222222222</v>
      </c>
      <c r="L27" s="56">
        <v>0.12170138888888889</v>
      </c>
      <c r="M27" s="56">
        <v>0.16030092592592593</v>
      </c>
      <c r="N27" s="57">
        <v>22.0</v>
      </c>
      <c r="O27" s="55">
        <v>0.1745949074074074</v>
      </c>
      <c r="P27" s="56">
        <v>0.1836574074074074</v>
      </c>
      <c r="Q27" s="56">
        <v>0.28738425925925926</v>
      </c>
      <c r="R27" s="56">
        <v>0.39560185185185187</v>
      </c>
      <c r="S27" s="56"/>
      <c r="T27" s="58">
        <v>0.4153125</v>
      </c>
      <c r="U27" s="59">
        <v>22.0</v>
      </c>
      <c r="V27" s="60">
        <f t="shared" si="1"/>
        <v>0.2550115741</v>
      </c>
      <c r="W27" s="61">
        <v>23.0</v>
      </c>
      <c r="X27" s="52" t="str">
        <f t="shared" si="2"/>
        <v>02:19</v>
      </c>
      <c r="Y27" s="62">
        <f t="shared" si="3"/>
        <v>23.69173512</v>
      </c>
      <c r="Z27" s="81">
        <v>0.3486111111111111</v>
      </c>
      <c r="AA27" s="55"/>
      <c r="AB27" s="55">
        <v>0.08402777777777778</v>
      </c>
      <c r="AC27" s="64">
        <f t="shared" si="4"/>
        <v>25.2892562</v>
      </c>
      <c r="AD27" s="56">
        <v>0.14319444444444446</v>
      </c>
      <c r="AE27" s="64">
        <f t="shared" si="5"/>
        <v>23.86032978</v>
      </c>
      <c r="AF27" s="56">
        <v>0.2049074074074074</v>
      </c>
      <c r="AG27" s="64">
        <f t="shared" si="6"/>
        <v>24.19792137</v>
      </c>
      <c r="AH27" s="56">
        <v>0.2762384259259259</v>
      </c>
      <c r="AI27" s="64">
        <f t="shared" si="7"/>
        <v>24.13374115</v>
      </c>
      <c r="AJ27" s="56">
        <v>0.3464699074074074</v>
      </c>
      <c r="AK27" s="64">
        <f t="shared" si="8"/>
        <v>22.84950727</v>
      </c>
      <c r="AL27" s="56">
        <v>0.3581944444444444</v>
      </c>
      <c r="AM27" s="64">
        <f t="shared" si="9"/>
        <v>23.6138038</v>
      </c>
      <c r="AN27" s="56">
        <v>0.4726388888888889</v>
      </c>
      <c r="AO27" s="64">
        <f t="shared" si="10"/>
        <v>23.36173964</v>
      </c>
      <c r="AP27" s="58">
        <v>0.48864583333333333</v>
      </c>
      <c r="AQ27" s="59">
        <v>28.0</v>
      </c>
      <c r="AR27" s="65">
        <f t="shared" si="11"/>
        <v>23.53442763</v>
      </c>
      <c r="AS27" s="66">
        <f t="shared" si="12"/>
        <v>0.9039583333</v>
      </c>
      <c r="AT27" s="67">
        <v>25.0</v>
      </c>
      <c r="AU27" s="68">
        <v>0.028888888888888888</v>
      </c>
      <c r="AV27" s="69" t="str">
        <f t="shared" si="13"/>
        <v>05:57</v>
      </c>
      <c r="AW27" s="70">
        <v>0.05856481481481481</v>
      </c>
      <c r="AX27" s="70">
        <f t="shared" si="14"/>
        <v>0.02967592593</v>
      </c>
      <c r="AY27" s="69" t="str">
        <f t="shared" si="15"/>
        <v>06:06</v>
      </c>
      <c r="AZ27" s="70">
        <v>0.08912037037037036</v>
      </c>
      <c r="BA27" s="70">
        <f t="shared" si="16"/>
        <v>0.03055555556</v>
      </c>
      <c r="BB27" s="69" t="str">
        <f t="shared" si="17"/>
        <v>06:17</v>
      </c>
      <c r="BC27" s="71">
        <v>0.11987268518518518</v>
      </c>
      <c r="BD27" s="70">
        <f t="shared" si="18"/>
        <v>0.03075231481</v>
      </c>
      <c r="BE27" s="69" t="str">
        <f t="shared" si="19"/>
        <v>06:20</v>
      </c>
      <c r="BF27" s="71">
        <v>0.15162037037037038</v>
      </c>
      <c r="BG27" s="72">
        <f t="shared" si="20"/>
        <v>0.03174768519</v>
      </c>
      <c r="BH27" s="73" t="str">
        <f t="shared" si="54"/>
        <v>06:14</v>
      </c>
      <c r="BI27" s="71">
        <v>0.18520833333333334</v>
      </c>
      <c r="BJ27" s="72">
        <f t="shared" si="22"/>
        <v>0.03358796296</v>
      </c>
      <c r="BK27" s="73" t="str">
        <f>TEXT(BJ27/7,"mm:ss")</f>
        <v>06:55</v>
      </c>
      <c r="BL27" s="71">
        <v>0.22005787037037036</v>
      </c>
      <c r="BM27" s="72">
        <f t="shared" si="23"/>
        <v>0.03484953704</v>
      </c>
      <c r="BN27" s="73" t="str">
        <f>TEXT(BL27/35,"mm:ss")</f>
        <v>09:03</v>
      </c>
      <c r="BO27" s="71">
        <v>0.25854166666666667</v>
      </c>
      <c r="BP27" s="72">
        <f t="shared" si="24"/>
        <v>0.0384837963</v>
      </c>
      <c r="BQ27" s="73" t="str">
        <f t="shared" si="53"/>
        <v>07:55</v>
      </c>
      <c r="BR27" s="71">
        <v>0.3021064814814815</v>
      </c>
      <c r="BS27" s="72">
        <f t="shared" si="25"/>
        <v>0.04356481481</v>
      </c>
      <c r="BT27" s="73" t="str">
        <f t="shared" si="41"/>
        <v>08:58</v>
      </c>
      <c r="BU27" s="71">
        <v>0.35020833333333334</v>
      </c>
      <c r="BV27" s="72">
        <f t="shared" si="27"/>
        <v>0.04810185185</v>
      </c>
      <c r="BW27" s="73" t="str">
        <f t="shared" si="49"/>
        <v>09:54</v>
      </c>
      <c r="BX27" s="71">
        <v>0.39805555555555555</v>
      </c>
      <c r="BY27" s="72">
        <f t="shared" si="29"/>
        <v>0.04784722222</v>
      </c>
      <c r="BZ27" s="73" t="str">
        <f t="shared" si="42"/>
        <v>09:51</v>
      </c>
      <c r="CA27" s="71">
        <v>0.44328703703703703</v>
      </c>
      <c r="CB27" s="72">
        <f t="shared" si="31"/>
        <v>0.04523148148</v>
      </c>
      <c r="CC27" s="73" t="str">
        <f t="shared" si="47"/>
        <v>09:18</v>
      </c>
      <c r="CD27" s="74">
        <f t="shared" si="32"/>
        <v>0.443287037</v>
      </c>
      <c r="CE27" s="75" t="str">
        <f t="shared" si="33"/>
        <v>07:36</v>
      </c>
      <c r="CF27" s="66">
        <f t="shared" si="34"/>
        <v>1.34724537</v>
      </c>
      <c r="CG27" s="59">
        <v>20.0</v>
      </c>
    </row>
    <row r="28">
      <c r="A28" s="52" t="s">
        <v>77</v>
      </c>
      <c r="B28" s="69">
        <v>77.0</v>
      </c>
      <c r="C28" s="57" t="s">
        <v>148</v>
      </c>
      <c r="D28" s="69" t="s">
        <v>133</v>
      </c>
      <c r="E28" s="53" t="s">
        <v>80</v>
      </c>
      <c r="F28" s="69" t="s">
        <v>149</v>
      </c>
      <c r="G28" s="55">
        <v>0.017013888888888887</v>
      </c>
      <c r="H28" s="56">
        <v>0.0353587962962963</v>
      </c>
      <c r="I28" s="56">
        <v>0.05444444444444444</v>
      </c>
      <c r="J28" s="56">
        <v>0.07366898148148149</v>
      </c>
      <c r="K28" s="56">
        <v>0.09417824074074074</v>
      </c>
      <c r="L28" s="56">
        <v>0.1157175925925926</v>
      </c>
      <c r="M28" s="56">
        <v>0.15497685185185187</v>
      </c>
      <c r="N28" s="57">
        <v>18.0</v>
      </c>
      <c r="O28" s="55">
        <v>0.1730324074074074</v>
      </c>
      <c r="P28" s="56">
        <v>0.18206018518518519</v>
      </c>
      <c r="Q28" s="56">
        <v>0.28761574074074076</v>
      </c>
      <c r="R28" s="56">
        <v>0.4126736111111111</v>
      </c>
      <c r="S28" s="56"/>
      <c r="T28" s="58">
        <v>0.42842592592592593</v>
      </c>
      <c r="U28" s="59">
        <v>26.0</v>
      </c>
      <c r="V28" s="60">
        <f t="shared" si="1"/>
        <v>0.2734490741</v>
      </c>
      <c r="W28" s="61">
        <v>28.0</v>
      </c>
      <c r="X28" s="52" t="str">
        <f t="shared" si="2"/>
        <v>02:14</v>
      </c>
      <c r="Y28" s="62">
        <f t="shared" si="3"/>
        <v>22.09430289</v>
      </c>
      <c r="Z28" s="81">
        <v>0.35208333333333336</v>
      </c>
      <c r="AA28" s="55"/>
      <c r="AB28" s="55">
        <v>0.08958333333333333</v>
      </c>
      <c r="AC28" s="64">
        <f t="shared" si="4"/>
        <v>23.72093023</v>
      </c>
      <c r="AD28" s="56">
        <v>0.14373842592592592</v>
      </c>
      <c r="AE28" s="64">
        <f t="shared" si="5"/>
        <v>23.77002979</v>
      </c>
      <c r="AF28" s="56">
        <v>0.21091435185185184</v>
      </c>
      <c r="AG28" s="64">
        <f t="shared" si="6"/>
        <v>23.50875268</v>
      </c>
      <c r="AH28" s="56">
        <v>0.2813541666666667</v>
      </c>
      <c r="AI28" s="64">
        <f t="shared" si="7"/>
        <v>23.6949278</v>
      </c>
      <c r="AJ28" s="56">
        <v>0.34961805555555553</v>
      </c>
      <c r="AK28" s="64">
        <f t="shared" si="8"/>
        <v>22.64375807</v>
      </c>
      <c r="AL28" s="56">
        <v>0.3625115740740741</v>
      </c>
      <c r="AM28" s="64">
        <f t="shared" si="9"/>
        <v>23.33258836</v>
      </c>
      <c r="AN28" s="56">
        <v>0.4703935185185185</v>
      </c>
      <c r="AO28" s="64">
        <f t="shared" si="10"/>
        <v>23.47325427</v>
      </c>
      <c r="AP28" s="58">
        <v>0.4851736111111111</v>
      </c>
      <c r="AQ28" s="59">
        <v>27.0</v>
      </c>
      <c r="AR28" s="65">
        <f t="shared" si="11"/>
        <v>23.70285551</v>
      </c>
      <c r="AS28" s="66">
        <f t="shared" si="12"/>
        <v>0.913599537</v>
      </c>
      <c r="AT28" s="67">
        <v>27.0</v>
      </c>
      <c r="AU28" s="68">
        <v>0.031180555555555555</v>
      </c>
      <c r="AV28" s="69" t="str">
        <f t="shared" si="13"/>
        <v>06:25</v>
      </c>
      <c r="AW28" s="70">
        <v>0.06489583333333333</v>
      </c>
      <c r="AX28" s="70">
        <f t="shared" si="14"/>
        <v>0.03371527778</v>
      </c>
      <c r="AY28" s="69" t="str">
        <f t="shared" si="15"/>
        <v>06:56</v>
      </c>
      <c r="AZ28" s="70">
        <v>0.09987268518518519</v>
      </c>
      <c r="BA28" s="70">
        <f t="shared" si="16"/>
        <v>0.03497685185</v>
      </c>
      <c r="BB28" s="69" t="str">
        <f t="shared" si="17"/>
        <v>07:12</v>
      </c>
      <c r="BC28" s="71">
        <v>0.13658564814814814</v>
      </c>
      <c r="BD28" s="70">
        <f t="shared" si="18"/>
        <v>0.03671296296</v>
      </c>
      <c r="BE28" s="69" t="str">
        <f t="shared" si="19"/>
        <v>07:33</v>
      </c>
      <c r="BF28" s="71">
        <v>0.1712847222222222</v>
      </c>
      <c r="BG28" s="72">
        <f t="shared" si="20"/>
        <v>0.03469907407</v>
      </c>
      <c r="BH28" s="73" t="str">
        <f t="shared" si="54"/>
        <v>07:03</v>
      </c>
      <c r="BI28" s="71">
        <v>0.2065625</v>
      </c>
      <c r="BJ28" s="72">
        <f t="shared" si="22"/>
        <v>0.03527777778</v>
      </c>
      <c r="BK28" s="73" t="str">
        <f>TEXT(BI28/35,"mm:ss")</f>
        <v>08:30</v>
      </c>
      <c r="BL28" s="71">
        <v>0.24563657407407408</v>
      </c>
      <c r="BM28" s="72">
        <f t="shared" si="23"/>
        <v>0.03907407407</v>
      </c>
      <c r="BN28" s="73" t="str">
        <f t="shared" ref="BN28:BN30" si="55">TEXT(BM28/7,"mm:ss")</f>
        <v>08:02</v>
      </c>
      <c r="BO28" s="71">
        <v>0.2803125</v>
      </c>
      <c r="BP28" s="72">
        <f t="shared" si="24"/>
        <v>0.03467592593</v>
      </c>
      <c r="BQ28" s="73" t="str">
        <f t="shared" si="53"/>
        <v>07:08</v>
      </c>
      <c r="BR28" s="71">
        <v>0.31733796296296296</v>
      </c>
      <c r="BS28" s="72">
        <f t="shared" si="25"/>
        <v>0.03702546296</v>
      </c>
      <c r="BT28" s="73" t="str">
        <f t="shared" si="41"/>
        <v>07:37</v>
      </c>
      <c r="BU28" s="71">
        <v>0.35650462962962964</v>
      </c>
      <c r="BV28" s="72">
        <f t="shared" si="27"/>
        <v>0.03916666667</v>
      </c>
      <c r="BW28" s="73" t="str">
        <f t="shared" si="49"/>
        <v>08:03</v>
      </c>
      <c r="BX28" s="71">
        <v>0.3975462962962963</v>
      </c>
      <c r="BY28" s="72">
        <f t="shared" si="29"/>
        <v>0.04104166667</v>
      </c>
      <c r="BZ28" s="73" t="str">
        <f t="shared" si="42"/>
        <v>08:27</v>
      </c>
      <c r="CA28" s="71">
        <v>0.43494212962962964</v>
      </c>
      <c r="CB28" s="72">
        <f t="shared" si="31"/>
        <v>0.03739583333</v>
      </c>
      <c r="CC28" s="73" t="str">
        <f t="shared" si="47"/>
        <v>07:42</v>
      </c>
      <c r="CD28" s="74">
        <f t="shared" si="32"/>
        <v>0.4349421296</v>
      </c>
      <c r="CE28" s="75" t="str">
        <f t="shared" si="33"/>
        <v>07:27</v>
      </c>
      <c r="CF28" s="66">
        <f t="shared" si="34"/>
        <v>1.348541667</v>
      </c>
      <c r="CG28" s="59">
        <v>21.0</v>
      </c>
    </row>
    <row r="29">
      <c r="A29" s="52" t="s">
        <v>77</v>
      </c>
      <c r="B29" s="69">
        <v>70.0</v>
      </c>
      <c r="C29" s="57" t="s">
        <v>150</v>
      </c>
      <c r="D29" s="69" t="s">
        <v>114</v>
      </c>
      <c r="E29" s="53" t="s">
        <v>80</v>
      </c>
      <c r="F29" s="69" t="s">
        <v>81</v>
      </c>
      <c r="G29" s="55">
        <v>0.018136574074074076</v>
      </c>
      <c r="H29" s="56">
        <v>0.03869212962962963</v>
      </c>
      <c r="I29" s="56">
        <v>0.06032407407407407</v>
      </c>
      <c r="J29" s="56">
        <v>0.08127314814814815</v>
      </c>
      <c r="K29" s="56">
        <v>0.10399305555555556</v>
      </c>
      <c r="L29" s="56">
        <v>0.12731481481481483</v>
      </c>
      <c r="M29" s="56">
        <v>0.16745370370370372</v>
      </c>
      <c r="N29" s="57">
        <v>24.0</v>
      </c>
      <c r="O29" s="55">
        <v>0.18032407407407408</v>
      </c>
      <c r="P29" s="56">
        <v>0.19032407407407406</v>
      </c>
      <c r="Q29" s="56">
        <v>0.2951388888888889</v>
      </c>
      <c r="R29" s="56">
        <v>0.40935185185185186</v>
      </c>
      <c r="S29" s="56"/>
      <c r="T29" s="58">
        <v>0.4248958333333333</v>
      </c>
      <c r="U29" s="59">
        <v>23.0</v>
      </c>
      <c r="V29" s="60">
        <f t="shared" si="1"/>
        <v>0.2574421296</v>
      </c>
      <c r="W29" s="61">
        <v>25.0</v>
      </c>
      <c r="X29" s="52" t="str">
        <f t="shared" si="2"/>
        <v>02:25</v>
      </c>
      <c r="Y29" s="62">
        <f t="shared" si="3"/>
        <v>23.46805737</v>
      </c>
      <c r="Z29" s="81">
        <v>0.35</v>
      </c>
      <c r="AA29" s="55"/>
      <c r="AB29" s="55">
        <v>0.08868055555555555</v>
      </c>
      <c r="AC29" s="64">
        <f t="shared" si="4"/>
        <v>23.9624119</v>
      </c>
      <c r="AD29" s="56">
        <v>0.14189814814814813</v>
      </c>
      <c r="AE29" s="64">
        <f t="shared" si="5"/>
        <v>24.07830343</v>
      </c>
      <c r="AF29" s="56">
        <v>0.20677083333333332</v>
      </c>
      <c r="AG29" s="64">
        <f t="shared" si="6"/>
        <v>23.97984887</v>
      </c>
      <c r="AH29" s="56">
        <v>0.2753009259259259</v>
      </c>
      <c r="AI29" s="64">
        <f t="shared" si="7"/>
        <v>24.21592533</v>
      </c>
      <c r="AJ29" s="56">
        <v>0.3402662037037037</v>
      </c>
      <c r="AK29" s="64">
        <f t="shared" si="8"/>
        <v>23.26609749</v>
      </c>
      <c r="AL29" s="56">
        <v>0.35725694444444445</v>
      </c>
      <c r="AM29" s="64">
        <f t="shared" si="9"/>
        <v>23.67577024</v>
      </c>
      <c r="AN29" s="56">
        <v>0.4623263888888889</v>
      </c>
      <c r="AO29" s="64">
        <f t="shared" si="10"/>
        <v>23.8828389</v>
      </c>
      <c r="AP29" s="58">
        <v>0.4783449074074074</v>
      </c>
      <c r="AQ29" s="59">
        <v>25.0</v>
      </c>
      <c r="AR29" s="65">
        <f t="shared" si="11"/>
        <v>24.04123013</v>
      </c>
      <c r="AS29" s="66">
        <f t="shared" si="12"/>
        <v>0.9032407407</v>
      </c>
      <c r="AT29" s="67">
        <v>24.0</v>
      </c>
      <c r="AU29" s="68">
        <v>0.0346412037037037</v>
      </c>
      <c r="AV29" s="69" t="str">
        <f t="shared" si="13"/>
        <v>07:08</v>
      </c>
      <c r="AW29" s="70">
        <v>0.07184027777777778</v>
      </c>
      <c r="AX29" s="70">
        <f t="shared" si="14"/>
        <v>0.03719907407</v>
      </c>
      <c r="AY29" s="69" t="str">
        <f t="shared" si="15"/>
        <v>07:39</v>
      </c>
      <c r="AZ29" s="70">
        <v>0.10993055555555556</v>
      </c>
      <c r="BA29" s="70">
        <f t="shared" si="16"/>
        <v>0.03809027778</v>
      </c>
      <c r="BB29" s="69" t="str">
        <f t="shared" si="17"/>
        <v>07:50</v>
      </c>
      <c r="BC29" s="71">
        <v>0.14916666666666667</v>
      </c>
      <c r="BD29" s="70">
        <f t="shared" si="18"/>
        <v>0.03923611111</v>
      </c>
      <c r="BE29" s="69" t="str">
        <f t="shared" si="19"/>
        <v>08:04</v>
      </c>
      <c r="BF29" s="71">
        <v>0.19050925925925927</v>
      </c>
      <c r="BG29" s="70">
        <f t="shared" si="20"/>
        <v>0.04134259259</v>
      </c>
      <c r="BH29" s="69" t="str">
        <f t="shared" ref="BH29:BH30" si="56">TEXT((BF29-BC29)/7,"mm:ss")</f>
        <v>08:30</v>
      </c>
      <c r="BI29" s="71">
        <v>0.23590277777777777</v>
      </c>
      <c r="BJ29" s="72">
        <f t="shared" si="22"/>
        <v>0.04539351852</v>
      </c>
      <c r="BK29" s="73" t="str">
        <f>TEXT(BJ29/7,"mm:ss")</f>
        <v>09:20</v>
      </c>
      <c r="BL29" s="71">
        <v>0.28034722222222225</v>
      </c>
      <c r="BM29" s="72">
        <f t="shared" si="23"/>
        <v>0.04444444444</v>
      </c>
      <c r="BN29" s="73" t="str">
        <f t="shared" si="55"/>
        <v>09:09</v>
      </c>
      <c r="BO29" s="71">
        <v>0.31733796296296296</v>
      </c>
      <c r="BP29" s="72">
        <f t="shared" si="24"/>
        <v>0.03699074074</v>
      </c>
      <c r="BQ29" s="73" t="str">
        <f t="shared" si="53"/>
        <v>07:37</v>
      </c>
      <c r="BR29" s="71">
        <v>0.35650462962962964</v>
      </c>
      <c r="BS29" s="72">
        <f t="shared" si="25"/>
        <v>0.03916666667</v>
      </c>
      <c r="BT29" s="73" t="str">
        <f t="shared" si="41"/>
        <v>08:03</v>
      </c>
      <c r="BU29" s="71">
        <v>0.41119212962962964</v>
      </c>
      <c r="BV29" s="72">
        <f t="shared" si="27"/>
        <v>0.0546875</v>
      </c>
      <c r="BW29" s="73" t="str">
        <f>TEXT((BU29-BR29)/7,"mm:ss")</f>
        <v>11:15</v>
      </c>
      <c r="BX29" s="71">
        <v>0.4650810185185185</v>
      </c>
      <c r="BY29" s="72">
        <f t="shared" si="29"/>
        <v>0.05388888889</v>
      </c>
      <c r="BZ29" s="73" t="str">
        <f t="shared" si="42"/>
        <v>11:05</v>
      </c>
      <c r="CA29" s="71">
        <v>0.4923148148148148</v>
      </c>
      <c r="CB29" s="72">
        <f t="shared" si="31"/>
        <v>0.0272337963</v>
      </c>
      <c r="CC29" s="73" t="str">
        <f t="shared" si="47"/>
        <v>05:36</v>
      </c>
      <c r="CD29" s="74">
        <f t="shared" si="32"/>
        <v>0.4923148148</v>
      </c>
      <c r="CE29" s="75" t="str">
        <f t="shared" si="33"/>
        <v>08:26</v>
      </c>
      <c r="CF29" s="66">
        <f t="shared" si="34"/>
        <v>1.395555556</v>
      </c>
      <c r="CG29" s="59">
        <v>22.0</v>
      </c>
    </row>
    <row r="30">
      <c r="A30" s="52" t="s">
        <v>77</v>
      </c>
      <c r="B30" s="69">
        <v>75.0</v>
      </c>
      <c r="C30" s="57" t="s">
        <v>151</v>
      </c>
      <c r="D30" s="69" t="s">
        <v>152</v>
      </c>
      <c r="E30" s="53" t="s">
        <v>80</v>
      </c>
      <c r="F30" s="82" t="s">
        <v>153</v>
      </c>
      <c r="G30" s="55">
        <v>0.017939814814814815</v>
      </c>
      <c r="H30" s="56">
        <v>0.03861111111111111</v>
      </c>
      <c r="I30" s="56">
        <v>0.0629050925925926</v>
      </c>
      <c r="J30" s="56">
        <v>0.08773148148148148</v>
      </c>
      <c r="K30" s="56">
        <v>0.11331018518518518</v>
      </c>
      <c r="L30" s="56">
        <v>0.13993055555555556</v>
      </c>
      <c r="M30" s="56">
        <v>0.1866898148148148</v>
      </c>
      <c r="N30" s="57">
        <v>28.0</v>
      </c>
      <c r="O30" s="55">
        <v>0.20273148148148148</v>
      </c>
      <c r="P30" s="56">
        <v>0.2127662037037037</v>
      </c>
      <c r="Q30" s="56">
        <v>0.3207175925925926</v>
      </c>
      <c r="R30" s="56">
        <v>0.42667824074074073</v>
      </c>
      <c r="S30" s="56"/>
      <c r="T30" s="58">
        <v>0.44460648148148146</v>
      </c>
      <c r="U30" s="59">
        <v>28.0</v>
      </c>
      <c r="V30" s="60">
        <f t="shared" si="1"/>
        <v>0.2579166667</v>
      </c>
      <c r="W30" s="61">
        <v>26.0</v>
      </c>
      <c r="X30" s="52" t="str">
        <f t="shared" si="2"/>
        <v>02:41</v>
      </c>
      <c r="Y30" s="62">
        <f t="shared" si="3"/>
        <v>23.42487884</v>
      </c>
      <c r="Z30" s="81">
        <v>0.3506944444444444</v>
      </c>
      <c r="AA30" s="55"/>
      <c r="AB30" s="55">
        <v>0.07309027777777778</v>
      </c>
      <c r="AC30" s="64">
        <f t="shared" si="4"/>
        <v>29.0736342</v>
      </c>
      <c r="AD30" s="56">
        <v>0.13493055555555555</v>
      </c>
      <c r="AE30" s="64">
        <f t="shared" si="5"/>
        <v>25.32166752</v>
      </c>
      <c r="AF30" s="70">
        <v>0.19052083333333333</v>
      </c>
      <c r="AG30" s="64">
        <f t="shared" si="6"/>
        <v>26.02515036</v>
      </c>
      <c r="AH30" s="56">
        <v>0.2596759259259259</v>
      </c>
      <c r="AI30" s="64">
        <f t="shared" si="7"/>
        <v>25.67302549</v>
      </c>
      <c r="AJ30" s="56">
        <v>0.3266898148148148</v>
      </c>
      <c r="AK30" s="64">
        <f t="shared" si="8"/>
        <v>24.23297669</v>
      </c>
      <c r="AL30" s="56">
        <v>0.3413888888888889</v>
      </c>
      <c r="AM30" s="64">
        <f t="shared" si="9"/>
        <v>24.77624085</v>
      </c>
      <c r="AN30" s="56">
        <v>0.4615972222222222</v>
      </c>
      <c r="AO30" s="64">
        <f t="shared" si="10"/>
        <v>23.92056567</v>
      </c>
      <c r="AP30" s="58">
        <v>0.4815277777777778</v>
      </c>
      <c r="AQ30" s="59">
        <v>26.0</v>
      </c>
      <c r="AR30" s="65">
        <f t="shared" si="11"/>
        <v>23.88231901</v>
      </c>
      <c r="AS30" s="66">
        <f t="shared" si="12"/>
        <v>0.9261342593</v>
      </c>
      <c r="AT30" s="67">
        <v>28.0</v>
      </c>
      <c r="AU30" s="68">
        <v>0.033414351851851855</v>
      </c>
      <c r="AV30" s="69" t="str">
        <f t="shared" si="13"/>
        <v>06:52</v>
      </c>
      <c r="AW30" s="70">
        <v>0.06682870370370371</v>
      </c>
      <c r="AX30" s="70">
        <f t="shared" si="14"/>
        <v>0.03341435185</v>
      </c>
      <c r="AY30" s="69" t="str">
        <f t="shared" si="15"/>
        <v>06:52</v>
      </c>
      <c r="AZ30" s="70">
        <v>0.1015625</v>
      </c>
      <c r="BA30" s="70">
        <f t="shared" si="16"/>
        <v>0.0347337963</v>
      </c>
      <c r="BB30" s="69" t="str">
        <f t="shared" si="17"/>
        <v>07:09</v>
      </c>
      <c r="BC30" s="71">
        <v>0.14099537037037038</v>
      </c>
      <c r="BD30" s="70">
        <f t="shared" si="18"/>
        <v>0.03943287037</v>
      </c>
      <c r="BE30" s="69" t="str">
        <f t="shared" si="19"/>
        <v>08:07</v>
      </c>
      <c r="BF30" s="71">
        <v>0.17894675925925926</v>
      </c>
      <c r="BG30" s="70">
        <f t="shared" si="20"/>
        <v>0.03795138889</v>
      </c>
      <c r="BH30" s="69" t="str">
        <f t="shared" si="56"/>
        <v>07:48</v>
      </c>
      <c r="BI30" s="71">
        <v>0.2182060185185185</v>
      </c>
      <c r="BJ30" s="70">
        <f t="shared" si="22"/>
        <v>0.03925925926</v>
      </c>
      <c r="BK30" s="69" t="str">
        <f>TEXT((BI30-BF30)/7,"mm:ss")</f>
        <v>08:05</v>
      </c>
      <c r="BL30" s="71">
        <v>0.25872685185185185</v>
      </c>
      <c r="BM30" s="72">
        <f t="shared" si="23"/>
        <v>0.04052083333</v>
      </c>
      <c r="BN30" s="73" t="str">
        <f t="shared" si="55"/>
        <v>08:20</v>
      </c>
      <c r="BO30" s="71">
        <v>0.29724537037037035</v>
      </c>
      <c r="BP30" s="72">
        <f t="shared" si="24"/>
        <v>0.03851851852</v>
      </c>
      <c r="BQ30" s="73" t="str">
        <f t="shared" si="53"/>
        <v>07:55</v>
      </c>
      <c r="BR30" s="71">
        <v>0.3403587962962963</v>
      </c>
      <c r="BS30" s="72">
        <f t="shared" si="25"/>
        <v>0.04311342593</v>
      </c>
      <c r="BT30" s="73" t="str">
        <f t="shared" si="41"/>
        <v>08:52</v>
      </c>
      <c r="BU30" s="71">
        <v>0.38871527777777776</v>
      </c>
      <c r="BV30" s="72">
        <f t="shared" si="27"/>
        <v>0.04835648148</v>
      </c>
      <c r="BW30" s="73" t="str">
        <f>TEXT(BV30/7,"mm:ss")</f>
        <v>09:57</v>
      </c>
      <c r="BX30" s="71">
        <v>0.4376273148148148</v>
      </c>
      <c r="BY30" s="72">
        <f t="shared" si="29"/>
        <v>0.04891203704</v>
      </c>
      <c r="BZ30" s="73" t="str">
        <f t="shared" si="42"/>
        <v>10:04</v>
      </c>
      <c r="CA30" s="71">
        <v>0.47855324074074074</v>
      </c>
      <c r="CB30" s="72">
        <f t="shared" si="31"/>
        <v>0.04092592593</v>
      </c>
      <c r="CC30" s="73" t="str">
        <f t="shared" si="47"/>
        <v>08:25</v>
      </c>
      <c r="CD30" s="74">
        <f t="shared" si="32"/>
        <v>0.4785532407</v>
      </c>
      <c r="CE30" s="75" t="str">
        <f t="shared" si="33"/>
        <v>08:12</v>
      </c>
      <c r="CF30" s="66">
        <f t="shared" si="34"/>
        <v>1.4046875</v>
      </c>
      <c r="CG30" s="59">
        <v>23.0</v>
      </c>
    </row>
  </sheetData>
  <autoFilter ref="$A$1:$CG$30"/>
  <mergeCells count="1">
    <mergeCell ref="X1:Y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9.57"/>
    <col customWidth="1" min="2" max="2" width="6.86"/>
    <col customWidth="1" min="3" max="3" width="16.57"/>
    <col customWidth="1" min="4" max="4" width="21.43"/>
    <col customWidth="1" min="5" max="5" width="20.43"/>
    <col customWidth="1" min="6" max="6" width="19.14"/>
    <col customWidth="1" min="7" max="7" width="14.14"/>
    <col customWidth="1" min="8" max="12" width="7.29"/>
    <col customWidth="1" min="13" max="13" width="13.43"/>
    <col customWidth="1" min="14" max="14" width="17.71"/>
    <col customWidth="1" min="15" max="15" width="32.43"/>
    <col customWidth="1" min="16" max="16" width="7.29"/>
    <col customWidth="1" min="17" max="17" width="17.0"/>
    <col customWidth="1" min="18" max="19" width="8.43"/>
    <col customWidth="1" min="20" max="20" width="15.14"/>
    <col customWidth="1" min="21" max="21" width="6.71"/>
    <col customWidth="1" min="22" max="22" width="24.29"/>
    <col customWidth="1" min="23" max="23" width="16.57"/>
    <col customWidth="1" min="24" max="24" width="26.29"/>
    <col customWidth="1" min="25" max="25" width="16.71"/>
    <col customWidth="1" min="26" max="26" width="32.57"/>
    <col customWidth="1" min="27" max="27" width="67.71"/>
    <col customWidth="1" min="28" max="30" width="7.29"/>
    <col customWidth="1" min="31" max="31" width="16.0"/>
    <col customWidth="1" min="32" max="32" width="7.29"/>
    <col customWidth="1" min="33" max="33" width="15.14"/>
    <col customWidth="1" min="34" max="34" width="17.71"/>
    <col customWidth="1" min="35" max="35" width="26.29"/>
    <col customWidth="1" min="36" max="36" width="21.86"/>
    <col customWidth="1" min="37" max="37" width="27.43"/>
    <col customWidth="1" min="38" max="38" width="30.14"/>
    <col customWidth="1" min="39" max="39" width="13.0"/>
    <col customWidth="1" min="40" max="40" width="12.57"/>
    <col customWidth="1" min="41" max="41" width="13.0"/>
    <col customWidth="1" min="42" max="42" width="12.57"/>
    <col customWidth="1" min="43" max="43" width="13.0"/>
    <col customWidth="1" min="44" max="44" width="12.57"/>
    <col customWidth="1" min="45" max="45" width="13.0"/>
    <col customWidth="1" min="46" max="46" width="12.57"/>
    <col customWidth="1" min="47" max="47" width="13.0"/>
    <col customWidth="1" min="48" max="48" width="12.57"/>
    <col customWidth="1" min="49" max="49" width="13.0"/>
    <col customWidth="1" min="50" max="50" width="12.57"/>
    <col customWidth="1" min="51" max="51" width="13.0"/>
    <col customWidth="1" min="52" max="52" width="12.57"/>
    <col customWidth="1" min="53" max="53" width="13.0"/>
    <col customWidth="1" min="54" max="54" width="12.57"/>
    <col customWidth="1" min="55" max="55" width="13.0"/>
    <col customWidth="1" min="56" max="56" width="13.57"/>
    <col customWidth="1" min="57" max="57" width="13.0"/>
    <col customWidth="1" min="58" max="58" width="13.43"/>
    <col customWidth="1" min="59" max="59" width="13.0"/>
    <col customWidth="1" min="60" max="60" width="13.57"/>
    <col customWidth="1" min="61" max="61" width="13.0"/>
    <col customWidth="1" min="62" max="62" width="18.29"/>
    <col customWidth="1" min="63" max="63" width="21.14"/>
    <col customWidth="1" hidden="1" min="64" max="64" width="21.14"/>
    <col customWidth="1" min="65" max="65" width="21.57"/>
    <col customWidth="1" min="66" max="66" width="27.43"/>
  </cols>
  <sheetData>
    <row r="1">
      <c r="A1" s="88"/>
      <c r="B1" s="89"/>
      <c r="C1" s="90"/>
      <c r="D1" s="91"/>
      <c r="E1" s="91"/>
      <c r="F1" s="92"/>
      <c r="G1" s="93" t="s">
        <v>0</v>
      </c>
      <c r="H1" s="94"/>
      <c r="I1" s="94"/>
      <c r="J1" s="94"/>
      <c r="K1" s="94"/>
      <c r="L1" s="94"/>
      <c r="M1" s="94"/>
      <c r="N1" s="95"/>
      <c r="O1" s="96" t="s">
        <v>1</v>
      </c>
      <c r="P1" s="97"/>
      <c r="Q1" s="97"/>
      <c r="R1" s="97"/>
      <c r="S1" s="97"/>
      <c r="T1" s="98"/>
      <c r="U1" s="99"/>
      <c r="V1" s="100" t="s">
        <v>2</v>
      </c>
      <c r="W1" s="101"/>
      <c r="X1" s="9" t="s">
        <v>3</v>
      </c>
      <c r="Y1" s="10"/>
      <c r="Z1" s="102" t="s">
        <v>4</v>
      </c>
      <c r="AA1" s="103" t="s">
        <v>5</v>
      </c>
      <c r="AB1" s="97"/>
      <c r="AC1" s="97"/>
      <c r="AD1" s="97"/>
      <c r="AE1" s="97"/>
      <c r="AF1" s="97"/>
      <c r="AG1" s="104"/>
      <c r="AH1" s="105"/>
      <c r="AI1" s="4" t="s">
        <v>6</v>
      </c>
      <c r="AJ1" s="106" t="s">
        <v>7</v>
      </c>
      <c r="AK1" s="107" t="s">
        <v>8</v>
      </c>
      <c r="AL1" s="108" t="s">
        <v>9</v>
      </c>
      <c r="AM1" s="109"/>
      <c r="AN1" s="109"/>
      <c r="AO1" s="109"/>
      <c r="AP1" s="109"/>
      <c r="AQ1" s="109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1"/>
      <c r="BJ1" s="112"/>
      <c r="BK1" s="113"/>
      <c r="BL1" s="113"/>
      <c r="BM1" s="114" t="s">
        <v>10</v>
      </c>
      <c r="BN1" s="114" t="s">
        <v>11</v>
      </c>
    </row>
    <row r="2">
      <c r="A2" s="52" t="s">
        <v>12</v>
      </c>
      <c r="B2" s="115" t="s">
        <v>13</v>
      </c>
      <c r="C2" s="116" t="s">
        <v>14</v>
      </c>
      <c r="D2" s="115" t="s">
        <v>15</v>
      </c>
      <c r="E2" s="115" t="s">
        <v>16</v>
      </c>
      <c r="F2" s="115" t="s">
        <v>17</v>
      </c>
      <c r="G2" s="117" t="s">
        <v>18</v>
      </c>
      <c r="H2" s="118" t="s">
        <v>19</v>
      </c>
      <c r="I2" s="118" t="s">
        <v>20</v>
      </c>
      <c r="J2" s="118" t="s">
        <v>21</v>
      </c>
      <c r="K2" s="119" t="s">
        <v>22</v>
      </c>
      <c r="L2" s="119" t="s">
        <v>23</v>
      </c>
      <c r="M2" s="120" t="s">
        <v>24</v>
      </c>
      <c r="N2" s="121" t="s">
        <v>25</v>
      </c>
      <c r="O2" s="117" t="s">
        <v>26</v>
      </c>
      <c r="P2" s="120" t="s">
        <v>27</v>
      </c>
      <c r="Q2" s="118" t="s">
        <v>28</v>
      </c>
      <c r="R2" s="118" t="s">
        <v>29</v>
      </c>
      <c r="S2" s="119" t="s">
        <v>30</v>
      </c>
      <c r="T2" s="122" t="s">
        <v>31</v>
      </c>
      <c r="U2" s="59" t="s">
        <v>25</v>
      </c>
      <c r="V2" s="55" t="s">
        <v>32</v>
      </c>
      <c r="W2" s="121" t="s">
        <v>25</v>
      </c>
      <c r="X2" s="52" t="s">
        <v>33</v>
      </c>
      <c r="Y2" s="57" t="s">
        <v>34</v>
      </c>
      <c r="Z2" s="123"/>
      <c r="AA2" s="124" t="s">
        <v>35</v>
      </c>
      <c r="AB2" s="125" t="s">
        <v>154</v>
      </c>
      <c r="AC2" s="125" t="s">
        <v>155</v>
      </c>
      <c r="AD2" s="125" t="s">
        <v>39</v>
      </c>
      <c r="AE2" s="126" t="s">
        <v>156</v>
      </c>
      <c r="AF2" s="125" t="s">
        <v>157</v>
      </c>
      <c r="AG2" s="127" t="s">
        <v>44</v>
      </c>
      <c r="AH2" s="59" t="s">
        <v>25</v>
      </c>
      <c r="AI2" s="128" t="s">
        <v>45</v>
      </c>
      <c r="AJ2" s="67"/>
      <c r="AK2" s="67"/>
      <c r="AL2" s="52" t="s">
        <v>46</v>
      </c>
      <c r="AM2" s="69" t="s">
        <v>47</v>
      </c>
      <c r="AN2" s="69" t="s">
        <v>158</v>
      </c>
      <c r="AO2" s="69" t="s">
        <v>47</v>
      </c>
      <c r="AP2" s="69" t="s">
        <v>159</v>
      </c>
      <c r="AQ2" s="69" t="s">
        <v>47</v>
      </c>
      <c r="AR2" s="129" t="s">
        <v>160</v>
      </c>
      <c r="AS2" s="73" t="s">
        <v>47</v>
      </c>
      <c r="AT2" s="129" t="s">
        <v>161</v>
      </c>
      <c r="AU2" s="73" t="s">
        <v>47</v>
      </c>
      <c r="AV2" s="129" t="s">
        <v>162</v>
      </c>
      <c r="AW2" s="73" t="s">
        <v>47</v>
      </c>
      <c r="AX2" s="129" t="s">
        <v>163</v>
      </c>
      <c r="AY2" s="73" t="s">
        <v>47</v>
      </c>
      <c r="AZ2" s="129" t="s">
        <v>164</v>
      </c>
      <c r="BA2" s="73" t="s">
        <v>47</v>
      </c>
      <c r="BB2" s="129" t="s">
        <v>165</v>
      </c>
      <c r="BC2" s="73" t="s">
        <v>47</v>
      </c>
      <c r="BD2" s="129" t="s">
        <v>166</v>
      </c>
      <c r="BE2" s="73" t="s">
        <v>47</v>
      </c>
      <c r="BF2" s="129" t="s">
        <v>167</v>
      </c>
      <c r="BG2" s="73" t="s">
        <v>47</v>
      </c>
      <c r="BH2" s="129" t="s">
        <v>168</v>
      </c>
      <c r="BI2" s="75" t="s">
        <v>47</v>
      </c>
      <c r="BJ2" s="130" t="s">
        <v>70</v>
      </c>
      <c r="BK2" s="131" t="s">
        <v>71</v>
      </c>
      <c r="BL2" s="129"/>
      <c r="BM2" s="132"/>
      <c r="BN2" s="133"/>
    </row>
    <row r="3">
      <c r="A3" s="134" t="s">
        <v>72</v>
      </c>
      <c r="B3" s="135">
        <v>1004.0</v>
      </c>
      <c r="C3" s="136" t="s">
        <v>169</v>
      </c>
      <c r="D3" s="134" t="s">
        <v>170</v>
      </c>
      <c r="E3" s="134" t="s">
        <v>171</v>
      </c>
      <c r="F3" s="135" t="s">
        <v>172</v>
      </c>
      <c r="G3" s="137">
        <v>0.012476851851851852</v>
      </c>
      <c r="H3" s="138">
        <v>0.024895833333333332</v>
      </c>
      <c r="I3" s="138">
        <v>0.03741898148148148</v>
      </c>
      <c r="J3" s="138">
        <v>0.05</v>
      </c>
      <c r="K3" s="138">
        <v>0.06319444444444444</v>
      </c>
      <c r="L3" s="138">
        <v>0.07074074074074074</v>
      </c>
      <c r="M3" s="138">
        <v>0.09918981481481481</v>
      </c>
      <c r="N3" s="139" t="s">
        <v>173</v>
      </c>
      <c r="O3" s="137">
        <v>0.10277777777777777</v>
      </c>
      <c r="P3" s="138">
        <v>0.10972222222222222</v>
      </c>
      <c r="Q3" s="138">
        <v>0.1840277777777778</v>
      </c>
      <c r="R3" s="138">
        <v>0.25972222222222224</v>
      </c>
      <c r="S3" s="138">
        <v>0.26805555555555555</v>
      </c>
      <c r="T3" s="140">
        <v>0.2721064814814815</v>
      </c>
      <c r="U3" s="139">
        <v>1.0</v>
      </c>
      <c r="V3" s="141">
        <f t="shared" ref="V3:V10" si="1">T3-M3</f>
        <v>0.1729166667</v>
      </c>
      <c r="W3" s="142">
        <v>4.0</v>
      </c>
      <c r="X3" s="143" t="str">
        <f t="shared" ref="X3:X37" si="2">text(M3/100,"mm:ss")</f>
        <v>01:26</v>
      </c>
      <c r="Y3" s="144">
        <f t="shared" ref="Y3:Y37" si="3">145*60/(hour(V3)*60+minute(V3)+second(V3)/60)</f>
        <v>34.93975904</v>
      </c>
      <c r="Z3" s="63">
        <v>0.33611111111111114</v>
      </c>
      <c r="AA3" s="137">
        <v>0.006342592592592592</v>
      </c>
      <c r="AB3" s="145">
        <v>0.06597222222222222</v>
      </c>
      <c r="AC3" s="138">
        <v>0.11472222222222223</v>
      </c>
      <c r="AD3" s="138">
        <v>0.15208333333333332</v>
      </c>
      <c r="AE3" s="138">
        <v>0.20625</v>
      </c>
      <c r="AF3" s="138">
        <v>0.2590277777777778</v>
      </c>
      <c r="AG3" s="140">
        <v>0.3499074074074074</v>
      </c>
      <c r="AH3" s="146">
        <v>8.0</v>
      </c>
      <c r="AI3" s="147">
        <f t="shared" ref="AI3:AI37" si="4">276*60/(hour(AG3)*60+minute(AG3)+second(AG3)/60)</f>
        <v>32.86583752</v>
      </c>
      <c r="AJ3" s="148">
        <f t="shared" ref="AJ3:AJ37" si="5">T3+AG3</f>
        <v>0.6220138889</v>
      </c>
      <c r="AK3" s="149">
        <v>4.0</v>
      </c>
      <c r="AL3" s="150">
        <v>0.020902777777777777</v>
      </c>
      <c r="AM3" s="143" t="str">
        <f t="shared" ref="AM3:AM37" si="6">TEXT(AL3/7,"mm:ss")</f>
        <v>04:18</v>
      </c>
      <c r="AN3" s="145">
        <v>0.0209837962962963</v>
      </c>
      <c r="AO3" s="143" t="str">
        <f t="shared" ref="AO3:AO37" si="7">TEXT(AN3/7,"mm:ss")</f>
        <v>04:19</v>
      </c>
      <c r="AP3" s="145">
        <v>0.020925925925925924</v>
      </c>
      <c r="AQ3" s="143" t="str">
        <f t="shared" ref="AQ3:AQ37" si="8">TEXT(AP3/7,"mm:ss")</f>
        <v>04:18</v>
      </c>
      <c r="AR3" s="151">
        <v>0.02105324074074074</v>
      </c>
      <c r="AS3" s="152" t="str">
        <f t="shared" ref="AS3:AS37" si="9">TEXT(AR3/7,"mm:ss")</f>
        <v>04:20</v>
      </c>
      <c r="AT3" s="151">
        <v>0.02127314814814815</v>
      </c>
      <c r="AU3" s="152" t="str">
        <f t="shared" ref="AU3:AU37" si="10">TEXT(AT3/7,"mm:ss")</f>
        <v>04:23</v>
      </c>
      <c r="AV3" s="151">
        <v>0.02207175925925926</v>
      </c>
      <c r="AW3" s="152" t="str">
        <f t="shared" ref="AW3:AW37" si="11">TEXT(AV3/7,"mm:ss")</f>
        <v>04:32</v>
      </c>
      <c r="AX3" s="151">
        <v>0.02361111111111111</v>
      </c>
      <c r="AY3" s="152" t="str">
        <f t="shared" ref="AY3:AY37" si="12">TEXT(AX3/7,"mm:ss")</f>
        <v>04:51</v>
      </c>
      <c r="AZ3" s="151">
        <v>0.024895833333333332</v>
      </c>
      <c r="BA3" s="152" t="str">
        <f t="shared" ref="BA3:BA37" si="13">TEXT(AZ3/7,"mm:ss")</f>
        <v>05:07</v>
      </c>
      <c r="BB3" s="151">
        <v>0.025925925925925925</v>
      </c>
      <c r="BC3" s="152" t="str">
        <f t="shared" ref="BC3:BC37" si="14">TEXT(BB3/7,"mm:ss")</f>
        <v>05:20</v>
      </c>
      <c r="BD3" s="151">
        <v>0.0265162037037037</v>
      </c>
      <c r="BE3" s="152" t="str">
        <f t="shared" ref="BE3:BE37" si="15">TEXT(BD3/7,"mm:ss")</f>
        <v>05:27</v>
      </c>
      <c r="BF3" s="151">
        <v>0.02644675925925926</v>
      </c>
      <c r="BG3" s="152" t="str">
        <f t="shared" ref="BG3:BG37" si="16">TEXT(BF3/7,"mm:ss")</f>
        <v>05:26</v>
      </c>
      <c r="BH3" s="151">
        <v>0.026018518518518517</v>
      </c>
      <c r="BI3" s="152" t="str">
        <f t="shared" ref="BI3:BI37" si="17">TEXT(BH3/7,"mm:ss")</f>
        <v>05:21</v>
      </c>
      <c r="BJ3" s="153">
        <f t="shared" ref="BJ3:BJ37" si="18">AL3+AN3+AP3+AR3+AT3+AV3+AX3+AZ3+BB3+BD3+BF3+BH3</f>
        <v>0.280625</v>
      </c>
      <c r="BK3" s="152" t="str">
        <f t="shared" ref="BK3:BK37" si="19">TEXT(BJ3/84,"mm:ss")</f>
        <v>04:49</v>
      </c>
      <c r="BL3" s="152"/>
      <c r="BM3" s="148">
        <f t="shared" ref="BM3:BM37" si="20">AJ3+BJ3</f>
        <v>0.9026388889</v>
      </c>
      <c r="BN3" s="146">
        <v>1.0</v>
      </c>
    </row>
    <row r="4">
      <c r="A4" s="52" t="s">
        <v>77</v>
      </c>
      <c r="B4" s="115">
        <v>25.0</v>
      </c>
      <c r="C4" s="116" t="s">
        <v>174</v>
      </c>
      <c r="D4" s="115" t="s">
        <v>114</v>
      </c>
      <c r="E4" s="115" t="s">
        <v>80</v>
      </c>
      <c r="F4" s="69" t="s">
        <v>175</v>
      </c>
      <c r="G4" s="55">
        <v>0.014895833333333336</v>
      </c>
      <c r="H4" s="56">
        <v>0.03021990740740741</v>
      </c>
      <c r="I4" s="56">
        <v>0.04606481481481482</v>
      </c>
      <c r="J4" s="56">
        <v>0.06197916666666667</v>
      </c>
      <c r="K4" s="56">
        <v>0.07795138888888889</v>
      </c>
      <c r="L4" s="56">
        <v>0.09357638888888889</v>
      </c>
      <c r="M4" s="56">
        <v>0.12013888888888889</v>
      </c>
      <c r="N4" s="57">
        <v>8.0</v>
      </c>
      <c r="O4" s="55">
        <v>0.12638888888888888</v>
      </c>
      <c r="P4" s="56">
        <v>0.13333333333333333</v>
      </c>
      <c r="Q4" s="56">
        <v>0.20902777777777778</v>
      </c>
      <c r="R4" s="56">
        <v>0.2791666666666667</v>
      </c>
      <c r="S4" s="56">
        <v>0.28680555555555554</v>
      </c>
      <c r="T4" s="58">
        <v>0.2907175925925926</v>
      </c>
      <c r="U4" s="59">
        <v>6.0</v>
      </c>
      <c r="V4" s="154">
        <f t="shared" si="1"/>
        <v>0.1705787037</v>
      </c>
      <c r="W4" s="57">
        <v>3.0</v>
      </c>
      <c r="X4" s="52" t="str">
        <f t="shared" si="2"/>
        <v>01:44</v>
      </c>
      <c r="Y4" s="62">
        <f t="shared" si="3"/>
        <v>35.41864568</v>
      </c>
      <c r="Z4" s="81">
        <v>0.33541666666666664</v>
      </c>
      <c r="AA4" s="55">
        <v>0.005208333333333333</v>
      </c>
      <c r="AB4" s="56">
        <v>0.05902777777777777</v>
      </c>
      <c r="AC4" s="56">
        <v>0.10652777777777778</v>
      </c>
      <c r="AD4" s="56">
        <v>0.14305555555555555</v>
      </c>
      <c r="AE4" s="56">
        <v>0.19305555555555556</v>
      </c>
      <c r="AF4" s="56">
        <v>0.24027777777777778</v>
      </c>
      <c r="AG4" s="58">
        <v>0.32515046296296296</v>
      </c>
      <c r="AH4" s="59" t="s">
        <v>173</v>
      </c>
      <c r="AI4" s="65">
        <f t="shared" si="4"/>
        <v>35.3682412</v>
      </c>
      <c r="AJ4" s="66">
        <f t="shared" si="5"/>
        <v>0.6158680556</v>
      </c>
      <c r="AK4" s="67">
        <v>3.0</v>
      </c>
      <c r="AL4" s="68">
        <v>0.025208333333333333</v>
      </c>
      <c r="AM4" s="69" t="str">
        <f t="shared" si="6"/>
        <v>05:11</v>
      </c>
      <c r="AN4" s="70">
        <v>0.02466435185185185</v>
      </c>
      <c r="AO4" s="69" t="str">
        <f t="shared" si="7"/>
        <v>05:04</v>
      </c>
      <c r="AP4" s="70">
        <v>0.024120370370370372</v>
      </c>
      <c r="AQ4" s="69" t="str">
        <f t="shared" si="8"/>
        <v>04:58</v>
      </c>
      <c r="AR4" s="71">
        <v>0.024363425925925924</v>
      </c>
      <c r="AS4" s="73" t="str">
        <f t="shared" si="9"/>
        <v>05:01</v>
      </c>
      <c r="AT4" s="71">
        <v>0.024814814814814814</v>
      </c>
      <c r="AU4" s="73" t="str">
        <f t="shared" si="10"/>
        <v>05:06</v>
      </c>
      <c r="AV4" s="71">
        <v>0.024189814814814813</v>
      </c>
      <c r="AW4" s="73" t="str">
        <f t="shared" si="11"/>
        <v>04:59</v>
      </c>
      <c r="AX4" s="71">
        <v>0.023854166666666666</v>
      </c>
      <c r="AY4" s="73" t="str">
        <f t="shared" si="12"/>
        <v>04:54</v>
      </c>
      <c r="AZ4" s="71">
        <v>0.02409722222222222</v>
      </c>
      <c r="BA4" s="73" t="str">
        <f t="shared" si="13"/>
        <v>04:57</v>
      </c>
      <c r="BB4" s="71">
        <v>0.024050925925925927</v>
      </c>
      <c r="BC4" s="73" t="str">
        <f t="shared" si="14"/>
        <v>04:57</v>
      </c>
      <c r="BD4" s="71">
        <v>0.02329861111111111</v>
      </c>
      <c r="BE4" s="73" t="str">
        <f t="shared" si="15"/>
        <v>04:48</v>
      </c>
      <c r="BF4" s="71">
        <v>0.023333333333333334</v>
      </c>
      <c r="BG4" s="73" t="str">
        <f t="shared" si="16"/>
        <v>04:48</v>
      </c>
      <c r="BH4" s="71">
        <v>0.023773148148148144</v>
      </c>
      <c r="BI4" s="75" t="str">
        <f t="shared" si="17"/>
        <v>04:53</v>
      </c>
      <c r="BJ4" s="74">
        <f t="shared" si="18"/>
        <v>0.2897685185</v>
      </c>
      <c r="BK4" s="75" t="str">
        <f t="shared" si="19"/>
        <v>04:58</v>
      </c>
      <c r="BL4" s="73"/>
      <c r="BM4" s="66">
        <f t="shared" si="20"/>
        <v>0.9056365741</v>
      </c>
      <c r="BN4" s="59">
        <v>1.0</v>
      </c>
    </row>
    <row r="5">
      <c r="A5" s="52" t="s">
        <v>77</v>
      </c>
      <c r="B5" s="115">
        <v>13.0</v>
      </c>
      <c r="C5" s="116" t="s">
        <v>176</v>
      </c>
      <c r="D5" s="115" t="s">
        <v>177</v>
      </c>
      <c r="E5" s="115" t="s">
        <v>80</v>
      </c>
      <c r="F5" s="115" t="s">
        <v>88</v>
      </c>
      <c r="G5" s="55">
        <v>0.012708333333333335</v>
      </c>
      <c r="H5" s="56">
        <v>0.02618055555555555</v>
      </c>
      <c r="I5" s="56">
        <v>0.040081018518518516</v>
      </c>
      <c r="J5" s="56">
        <v>0.05407407407407407</v>
      </c>
      <c r="K5" s="56">
        <v>0.06854166666666667</v>
      </c>
      <c r="L5" s="56">
        <v>0.08277777777777778</v>
      </c>
      <c r="M5" s="56">
        <v>0.10671296296296297</v>
      </c>
      <c r="N5" s="57">
        <v>2.0</v>
      </c>
      <c r="O5" s="55">
        <v>0.11319444444444444</v>
      </c>
      <c r="P5" s="56">
        <v>0.12013888888888889</v>
      </c>
      <c r="Q5" s="56">
        <v>0.19583333333333333</v>
      </c>
      <c r="R5" s="56">
        <v>0.26875</v>
      </c>
      <c r="S5" s="56">
        <v>0.27708333333333335</v>
      </c>
      <c r="T5" s="58">
        <v>0.28075231481481483</v>
      </c>
      <c r="U5" s="59">
        <v>3.0</v>
      </c>
      <c r="V5" s="154">
        <f t="shared" si="1"/>
        <v>0.1740393519</v>
      </c>
      <c r="W5" s="57">
        <v>6.0</v>
      </c>
      <c r="X5" s="52" t="str">
        <f t="shared" si="2"/>
        <v>01:32</v>
      </c>
      <c r="Y5" s="62">
        <f t="shared" si="3"/>
        <v>34.71437122</v>
      </c>
      <c r="Z5" s="81">
        <v>0.3375</v>
      </c>
      <c r="AA5" s="55">
        <v>0.005405092592592593</v>
      </c>
      <c r="AB5" s="56">
        <v>0.05694444444444444</v>
      </c>
      <c r="AC5" s="56">
        <v>0.10127314814814815</v>
      </c>
      <c r="AD5" s="56">
        <v>0.1375</v>
      </c>
      <c r="AE5" s="56">
        <v>0.18819444444444444</v>
      </c>
      <c r="AF5" s="56">
        <v>0.2388888888888889</v>
      </c>
      <c r="AG5" s="58">
        <v>0.3286921296296296</v>
      </c>
      <c r="AH5" s="59">
        <v>3.0</v>
      </c>
      <c r="AI5" s="65">
        <f t="shared" si="4"/>
        <v>34.98714743</v>
      </c>
      <c r="AJ5" s="66">
        <f t="shared" si="5"/>
        <v>0.6094444444</v>
      </c>
      <c r="AK5" s="67">
        <v>1.0</v>
      </c>
      <c r="AL5" s="68">
        <v>0.022349537037037036</v>
      </c>
      <c r="AM5" s="69" t="str">
        <f t="shared" si="6"/>
        <v>04:36</v>
      </c>
      <c r="AN5" s="70">
        <v>0.022256944444444444</v>
      </c>
      <c r="AO5" s="69" t="str">
        <f t="shared" si="7"/>
        <v>04:35</v>
      </c>
      <c r="AP5" s="70">
        <v>0.02259259259259259</v>
      </c>
      <c r="AQ5" s="69" t="str">
        <f t="shared" si="8"/>
        <v>04:39</v>
      </c>
      <c r="AR5" s="71">
        <v>0.022824074074074073</v>
      </c>
      <c r="AS5" s="73" t="str">
        <f t="shared" si="9"/>
        <v>04:42</v>
      </c>
      <c r="AT5" s="71">
        <v>0.023622685185185184</v>
      </c>
      <c r="AU5" s="73" t="str">
        <f t="shared" si="10"/>
        <v>04:52</v>
      </c>
      <c r="AV5" s="71">
        <v>0.025347222222222222</v>
      </c>
      <c r="AW5" s="73" t="str">
        <f t="shared" si="11"/>
        <v>05:13</v>
      </c>
      <c r="AX5" s="71">
        <v>0.02618055555555555</v>
      </c>
      <c r="AY5" s="73" t="str">
        <f t="shared" si="12"/>
        <v>05:23</v>
      </c>
      <c r="AZ5" s="71">
        <v>0.0271875</v>
      </c>
      <c r="BA5" s="73" t="str">
        <f t="shared" si="13"/>
        <v>05:36</v>
      </c>
      <c r="BB5" s="71">
        <v>0.02625</v>
      </c>
      <c r="BC5" s="73" t="str">
        <f t="shared" si="14"/>
        <v>05:24</v>
      </c>
      <c r="BD5" s="71">
        <v>0.03072916666666666</v>
      </c>
      <c r="BE5" s="73" t="str">
        <f t="shared" si="15"/>
        <v>06:19</v>
      </c>
      <c r="BF5" s="71">
        <v>0.031377314814814816</v>
      </c>
      <c r="BG5" s="73" t="str">
        <f t="shared" si="16"/>
        <v>06:27</v>
      </c>
      <c r="BH5" s="71">
        <v>0.02690972222222222</v>
      </c>
      <c r="BI5" s="75" t="str">
        <f t="shared" si="17"/>
        <v>05:32</v>
      </c>
      <c r="BJ5" s="74">
        <f t="shared" si="18"/>
        <v>0.3076273148</v>
      </c>
      <c r="BK5" s="75" t="str">
        <f t="shared" si="19"/>
        <v>05:16</v>
      </c>
      <c r="BL5" s="73"/>
      <c r="BM5" s="66">
        <f t="shared" si="20"/>
        <v>0.9170717593</v>
      </c>
      <c r="BN5" s="59">
        <v>2.0</v>
      </c>
    </row>
    <row r="6">
      <c r="A6" s="52" t="s">
        <v>77</v>
      </c>
      <c r="B6" s="115">
        <v>57.0</v>
      </c>
      <c r="C6" s="116" t="s">
        <v>178</v>
      </c>
      <c r="D6" s="115" t="s">
        <v>97</v>
      </c>
      <c r="E6" s="115" t="s">
        <v>80</v>
      </c>
      <c r="F6" s="155" t="s">
        <v>81</v>
      </c>
      <c r="G6" s="55">
        <v>0.014872685185185187</v>
      </c>
      <c r="H6" s="56">
        <v>0.030162037037037036</v>
      </c>
      <c r="I6" s="56">
        <v>0.04598379629629629</v>
      </c>
      <c r="J6" s="56">
        <v>0.06151620370370371</v>
      </c>
      <c r="K6" s="56">
        <v>0.07767361111111111</v>
      </c>
      <c r="L6" s="56">
        <v>0.0933449074074074</v>
      </c>
      <c r="M6" s="56">
        <v>0.11984953703703703</v>
      </c>
      <c r="N6" s="57">
        <v>7.0</v>
      </c>
      <c r="O6" s="55">
        <v>0.12638888888888888</v>
      </c>
      <c r="P6" s="56">
        <v>0.13194444444444445</v>
      </c>
      <c r="Q6" s="56">
        <v>0.2013888888888889</v>
      </c>
      <c r="R6" s="56">
        <v>0.26805555555555555</v>
      </c>
      <c r="S6" s="56">
        <v>0.27569444444444446</v>
      </c>
      <c r="T6" s="58">
        <v>0.2796296296296296</v>
      </c>
      <c r="U6" s="59">
        <v>2.0</v>
      </c>
      <c r="V6" s="154">
        <f t="shared" si="1"/>
        <v>0.1597800926</v>
      </c>
      <c r="W6" s="156" t="s">
        <v>173</v>
      </c>
      <c r="X6" s="52" t="str">
        <f t="shared" si="2"/>
        <v>01:44</v>
      </c>
      <c r="Y6" s="62">
        <f t="shared" si="3"/>
        <v>37.81238682</v>
      </c>
      <c r="Z6" s="81">
        <v>0.33402777777777776</v>
      </c>
      <c r="AA6" s="55">
        <v>0.005173611111111111</v>
      </c>
      <c r="AB6" s="56">
        <v>0.05694444444444444</v>
      </c>
      <c r="AC6" s="56">
        <v>0.10138888888888889</v>
      </c>
      <c r="AD6" s="56">
        <v>0.13819444444444445</v>
      </c>
      <c r="AE6" s="56">
        <v>0.1894675925925926</v>
      </c>
      <c r="AF6" s="56">
        <v>0.24027777777777778</v>
      </c>
      <c r="AG6" s="58">
        <v>0.3312037037037037</v>
      </c>
      <c r="AH6" s="59">
        <v>4.0</v>
      </c>
      <c r="AI6" s="65">
        <f t="shared" si="4"/>
        <v>34.72183394</v>
      </c>
      <c r="AJ6" s="66">
        <f t="shared" si="5"/>
        <v>0.6108333333</v>
      </c>
      <c r="AK6" s="67">
        <v>2.0</v>
      </c>
      <c r="AL6" s="68">
        <v>0.024444444444444453</v>
      </c>
      <c r="AM6" s="69" t="str">
        <f t="shared" si="6"/>
        <v>05:02</v>
      </c>
      <c r="AN6" s="70">
        <v>0.02446759259259259</v>
      </c>
      <c r="AO6" s="69" t="str">
        <f t="shared" si="7"/>
        <v>05:02</v>
      </c>
      <c r="AP6" s="70">
        <v>0.02521990740740741</v>
      </c>
      <c r="AQ6" s="69" t="str">
        <f t="shared" si="8"/>
        <v>05:11</v>
      </c>
      <c r="AR6" s="71">
        <v>0.024965277777777777</v>
      </c>
      <c r="AS6" s="73" t="str">
        <f t="shared" si="9"/>
        <v>05:08</v>
      </c>
      <c r="AT6" s="71">
        <v>0.02505787037037037</v>
      </c>
      <c r="AU6" s="73" t="str">
        <f t="shared" si="10"/>
        <v>05:09</v>
      </c>
      <c r="AV6" s="71">
        <v>0.02479166666666667</v>
      </c>
      <c r="AW6" s="73" t="str">
        <f t="shared" si="11"/>
        <v>05:06</v>
      </c>
      <c r="AX6" s="71">
        <v>0.026863425925925926</v>
      </c>
      <c r="AY6" s="73" t="str">
        <f t="shared" si="12"/>
        <v>05:32</v>
      </c>
      <c r="AZ6" s="71">
        <v>0.02613425925925926</v>
      </c>
      <c r="BA6" s="73" t="str">
        <f t="shared" si="13"/>
        <v>05:23</v>
      </c>
      <c r="BB6" s="71">
        <v>0.0271875</v>
      </c>
      <c r="BC6" s="73" t="str">
        <f t="shared" si="14"/>
        <v>05:36</v>
      </c>
      <c r="BD6" s="71">
        <v>0.027569444444444445</v>
      </c>
      <c r="BE6" s="73" t="str">
        <f t="shared" si="15"/>
        <v>05:40</v>
      </c>
      <c r="BF6" s="71">
        <v>0.028229166666666666</v>
      </c>
      <c r="BG6" s="73" t="str">
        <f t="shared" si="16"/>
        <v>05:48</v>
      </c>
      <c r="BH6" s="71">
        <v>0.027349537037037037</v>
      </c>
      <c r="BI6" s="75" t="str">
        <f t="shared" si="17"/>
        <v>05:38</v>
      </c>
      <c r="BJ6" s="74">
        <f t="shared" si="18"/>
        <v>0.3122800926</v>
      </c>
      <c r="BK6" s="75" t="str">
        <f t="shared" si="19"/>
        <v>05:21</v>
      </c>
      <c r="BL6" s="73"/>
      <c r="BM6" s="66">
        <f t="shared" si="20"/>
        <v>0.9231134259</v>
      </c>
      <c r="BN6" s="59">
        <v>3.0</v>
      </c>
    </row>
    <row r="7">
      <c r="A7" s="52" t="s">
        <v>77</v>
      </c>
      <c r="B7" s="115">
        <v>62.0</v>
      </c>
      <c r="C7" s="116" t="s">
        <v>179</v>
      </c>
      <c r="D7" s="115" t="s">
        <v>144</v>
      </c>
      <c r="E7" s="115" t="s">
        <v>80</v>
      </c>
      <c r="F7" s="155" t="s">
        <v>81</v>
      </c>
      <c r="G7" s="55">
        <v>0.013472222222222219</v>
      </c>
      <c r="H7" s="56">
        <v>0.027604166666666662</v>
      </c>
      <c r="I7" s="56">
        <v>0.0422337962962963</v>
      </c>
      <c r="J7" s="56">
        <v>0.056712962962962965</v>
      </c>
      <c r="K7" s="56">
        <v>0.07150462962962963</v>
      </c>
      <c r="L7" s="56">
        <v>0.08622685185185185</v>
      </c>
      <c r="M7" s="56">
        <v>0.11070601851851852</v>
      </c>
      <c r="N7" s="57">
        <v>6.0</v>
      </c>
      <c r="O7" s="55">
        <v>0.11736111111111111</v>
      </c>
      <c r="P7" s="56">
        <v>0.125</v>
      </c>
      <c r="Q7" s="56">
        <v>0.20173611111111112</v>
      </c>
      <c r="R7" s="56">
        <v>0.2743055555555556</v>
      </c>
      <c r="S7" s="56">
        <v>0.28194444444444444</v>
      </c>
      <c r="T7" s="58">
        <v>0.28627314814814814</v>
      </c>
      <c r="U7" s="59">
        <v>4.0</v>
      </c>
      <c r="V7" s="154">
        <f t="shared" si="1"/>
        <v>0.1755671296</v>
      </c>
      <c r="W7" s="57">
        <v>7.0</v>
      </c>
      <c r="X7" s="52" t="str">
        <f t="shared" si="2"/>
        <v>01:36</v>
      </c>
      <c r="Y7" s="62">
        <f t="shared" si="3"/>
        <v>34.41228822</v>
      </c>
      <c r="Z7" s="81">
        <v>0.33819444444444446</v>
      </c>
      <c r="AA7" s="55">
        <v>0.005983796296296297</v>
      </c>
      <c r="AB7" s="56">
        <v>0.06388888888888888</v>
      </c>
      <c r="AC7" s="56">
        <v>0.11215277777777778</v>
      </c>
      <c r="AD7" s="56">
        <v>0.15</v>
      </c>
      <c r="AE7" s="56">
        <v>0.20069444444444445</v>
      </c>
      <c r="AF7" s="56">
        <v>0.25069444444444444</v>
      </c>
      <c r="AG7" s="58">
        <v>0.34056712962962965</v>
      </c>
      <c r="AH7" s="59">
        <v>6.0</v>
      </c>
      <c r="AI7" s="65">
        <f t="shared" si="4"/>
        <v>33.76720476</v>
      </c>
      <c r="AJ7" s="66">
        <f t="shared" si="5"/>
        <v>0.6268402778</v>
      </c>
      <c r="AK7" s="67">
        <v>5.0</v>
      </c>
      <c r="AL7" s="68">
        <v>0.02606481481481482</v>
      </c>
      <c r="AM7" s="69" t="str">
        <f t="shared" si="6"/>
        <v>05:22</v>
      </c>
      <c r="AN7" s="70">
        <v>0.026331018518518517</v>
      </c>
      <c r="AO7" s="69" t="str">
        <f t="shared" si="7"/>
        <v>05:25</v>
      </c>
      <c r="AP7" s="70">
        <v>0.027453703703703702</v>
      </c>
      <c r="AQ7" s="69" t="str">
        <f t="shared" si="8"/>
        <v>05:39</v>
      </c>
      <c r="AR7" s="71">
        <v>0.02684027777777778</v>
      </c>
      <c r="AS7" s="73" t="str">
        <f t="shared" si="9"/>
        <v>05:31</v>
      </c>
      <c r="AT7" s="71">
        <v>0.02634259259259259</v>
      </c>
      <c r="AU7" s="73" t="str">
        <f t="shared" si="10"/>
        <v>05:25</v>
      </c>
      <c r="AV7" s="71">
        <v>0.025844907407407407</v>
      </c>
      <c r="AW7" s="73" t="str">
        <f t="shared" si="11"/>
        <v>05:19</v>
      </c>
      <c r="AX7" s="71">
        <v>0.025844907407407407</v>
      </c>
      <c r="AY7" s="73" t="str">
        <f t="shared" si="12"/>
        <v>05:19</v>
      </c>
      <c r="AZ7" s="71">
        <v>0.02582175925925926</v>
      </c>
      <c r="BA7" s="73" t="str">
        <f t="shared" si="13"/>
        <v>05:19</v>
      </c>
      <c r="BB7" s="71">
        <v>0.026041666666666668</v>
      </c>
      <c r="BC7" s="73" t="str">
        <f t="shared" si="14"/>
        <v>05:21</v>
      </c>
      <c r="BD7" s="71">
        <v>0.02564814814814815</v>
      </c>
      <c r="BE7" s="73" t="str">
        <f t="shared" si="15"/>
        <v>05:17</v>
      </c>
      <c r="BF7" s="71">
        <v>0.025694444444444447</v>
      </c>
      <c r="BG7" s="73" t="str">
        <f t="shared" si="16"/>
        <v>05:17</v>
      </c>
      <c r="BH7" s="71">
        <v>0.025231481481481483</v>
      </c>
      <c r="BI7" s="75" t="str">
        <f t="shared" si="17"/>
        <v>05:11</v>
      </c>
      <c r="BJ7" s="74">
        <f t="shared" si="18"/>
        <v>0.3131597222</v>
      </c>
      <c r="BK7" s="75" t="str">
        <f t="shared" si="19"/>
        <v>05:22</v>
      </c>
      <c r="BL7" s="73"/>
      <c r="BM7" s="66">
        <f t="shared" si="20"/>
        <v>0.94</v>
      </c>
      <c r="BN7" s="59">
        <v>4.0</v>
      </c>
    </row>
    <row r="8">
      <c r="A8" s="52" t="s">
        <v>77</v>
      </c>
      <c r="B8" s="115">
        <v>60.0</v>
      </c>
      <c r="C8" s="116" t="s">
        <v>180</v>
      </c>
      <c r="D8" s="115" t="s">
        <v>114</v>
      </c>
      <c r="E8" s="115" t="s">
        <v>181</v>
      </c>
      <c r="F8" s="115" t="s">
        <v>182</v>
      </c>
      <c r="G8" s="55">
        <v>0.013472222222222219</v>
      </c>
      <c r="H8" s="56">
        <v>0.027256944444444438</v>
      </c>
      <c r="I8" s="56">
        <v>0.04137731481481482</v>
      </c>
      <c r="J8" s="56">
        <v>0.055266203703703706</v>
      </c>
      <c r="K8" s="56">
        <v>0.0693287037037037</v>
      </c>
      <c r="L8" s="56">
        <v>0.08315972222222222</v>
      </c>
      <c r="M8" s="56">
        <v>0.10671296296296297</v>
      </c>
      <c r="N8" s="57">
        <v>3.0</v>
      </c>
      <c r="O8" s="55">
        <v>0.11319444444444444</v>
      </c>
      <c r="P8" s="56">
        <v>0.12083333333333333</v>
      </c>
      <c r="Q8" s="56">
        <v>0.1986111111111111</v>
      </c>
      <c r="R8" s="56">
        <v>0.27569444444444446</v>
      </c>
      <c r="S8" s="56">
        <v>0.2833333333333333</v>
      </c>
      <c r="T8" s="58">
        <v>0.2875810185185185</v>
      </c>
      <c r="U8" s="59">
        <v>5.0</v>
      </c>
      <c r="V8" s="154">
        <f t="shared" si="1"/>
        <v>0.1808680556</v>
      </c>
      <c r="W8" s="57">
        <v>10.0</v>
      </c>
      <c r="X8" s="52" t="str">
        <f t="shared" si="2"/>
        <v>01:32</v>
      </c>
      <c r="Y8" s="62">
        <f t="shared" si="3"/>
        <v>33.40372432</v>
      </c>
      <c r="Z8" s="81">
        <v>0.3402777777777778</v>
      </c>
      <c r="AA8" s="55">
        <v>0.005787037037037037</v>
      </c>
      <c r="AB8" s="56">
        <v>0.06458333333333334</v>
      </c>
      <c r="AC8" s="56">
        <v>0.1125</v>
      </c>
      <c r="AD8" s="56">
        <v>0.15138888888888888</v>
      </c>
      <c r="AE8" s="56">
        <v>0.20347222222222222</v>
      </c>
      <c r="AF8" s="56">
        <v>0.2569444444444444</v>
      </c>
      <c r="AG8" s="58">
        <v>0.3521064814814815</v>
      </c>
      <c r="AH8" s="59">
        <v>9.0</v>
      </c>
      <c r="AI8" s="65">
        <f t="shared" si="4"/>
        <v>32.66057458</v>
      </c>
      <c r="AJ8" s="66">
        <f t="shared" si="5"/>
        <v>0.6396875</v>
      </c>
      <c r="AK8" s="67">
        <v>8.0</v>
      </c>
      <c r="AL8" s="68">
        <v>0.02443287037037037</v>
      </c>
      <c r="AM8" s="69" t="str">
        <f t="shared" si="6"/>
        <v>05:02</v>
      </c>
      <c r="AN8" s="70">
        <v>0.02449074074074074</v>
      </c>
      <c r="AO8" s="69" t="str">
        <f t="shared" si="7"/>
        <v>05:02</v>
      </c>
      <c r="AP8" s="70">
        <v>0.02474537037037037</v>
      </c>
      <c r="AQ8" s="69" t="str">
        <f t="shared" si="8"/>
        <v>05:05</v>
      </c>
      <c r="AR8" s="71">
        <v>0.0253587962962963</v>
      </c>
      <c r="AS8" s="73" t="str">
        <f t="shared" si="9"/>
        <v>05:13</v>
      </c>
      <c r="AT8" s="71">
        <v>0.023912037037037037</v>
      </c>
      <c r="AU8" s="73" t="str">
        <f t="shared" si="10"/>
        <v>04:55</v>
      </c>
      <c r="AV8" s="71">
        <v>0.02380787037037037</v>
      </c>
      <c r="AW8" s="73" t="str">
        <f t="shared" si="11"/>
        <v>04:54</v>
      </c>
      <c r="AX8" s="71">
        <v>0.024652777777777777</v>
      </c>
      <c r="AY8" s="73" t="str">
        <f t="shared" si="12"/>
        <v>05:04</v>
      </c>
      <c r="AZ8" s="71">
        <v>0.02599537037037037</v>
      </c>
      <c r="BA8" s="73" t="str">
        <f t="shared" si="13"/>
        <v>05:21</v>
      </c>
      <c r="BB8" s="71">
        <v>0.0258912037037037</v>
      </c>
      <c r="BC8" s="73" t="str">
        <f t="shared" si="14"/>
        <v>05:20</v>
      </c>
      <c r="BD8" s="71">
        <v>0.02693287037037037</v>
      </c>
      <c r="BE8" s="73" t="str">
        <f t="shared" si="15"/>
        <v>05:32</v>
      </c>
      <c r="BF8" s="71">
        <v>0.02802083333333333</v>
      </c>
      <c r="BG8" s="73" t="str">
        <f t="shared" si="16"/>
        <v>05:46</v>
      </c>
      <c r="BH8" s="71">
        <v>0.02700231481481482</v>
      </c>
      <c r="BI8" s="75" t="str">
        <f t="shared" si="17"/>
        <v>05:33</v>
      </c>
      <c r="BJ8" s="74">
        <f t="shared" si="18"/>
        <v>0.3052430556</v>
      </c>
      <c r="BK8" s="75" t="str">
        <f t="shared" si="19"/>
        <v>05:14</v>
      </c>
      <c r="BL8" s="73"/>
      <c r="BM8" s="66">
        <f t="shared" si="20"/>
        <v>0.9449305556</v>
      </c>
      <c r="BN8" s="59">
        <v>5.0</v>
      </c>
    </row>
    <row r="9">
      <c r="A9" s="52" t="s">
        <v>77</v>
      </c>
      <c r="B9" s="115">
        <v>72.0</v>
      </c>
      <c r="C9" s="116" t="s">
        <v>183</v>
      </c>
      <c r="D9" s="115" t="s">
        <v>87</v>
      </c>
      <c r="E9" s="115" t="s">
        <v>80</v>
      </c>
      <c r="F9" s="115" t="s">
        <v>88</v>
      </c>
      <c r="G9" s="55">
        <v>0.012592592592592594</v>
      </c>
      <c r="H9" s="56">
        <v>0.02546296296296296</v>
      </c>
      <c r="I9" s="56">
        <v>0.03877314814814815</v>
      </c>
      <c r="J9" s="56">
        <v>0.0525462962962963</v>
      </c>
      <c r="K9" s="56">
        <v>0.06737268518518519</v>
      </c>
      <c r="L9" s="56">
        <v>0.08229166666666667</v>
      </c>
      <c r="M9" s="56">
        <v>0.10740740740740741</v>
      </c>
      <c r="N9" s="57">
        <v>4.0</v>
      </c>
      <c r="O9" s="55">
        <v>0.11458333333333333</v>
      </c>
      <c r="P9" s="56">
        <v>0.12152777777777778</v>
      </c>
      <c r="Q9" s="56">
        <v>0.20185185185185187</v>
      </c>
      <c r="R9" s="56">
        <v>0.28055555555555556</v>
      </c>
      <c r="S9" s="56">
        <v>0.28888888888888886</v>
      </c>
      <c r="T9" s="58">
        <v>0.2927546296296296</v>
      </c>
      <c r="U9" s="59">
        <v>8.0</v>
      </c>
      <c r="V9" s="154">
        <f t="shared" si="1"/>
        <v>0.1853472222</v>
      </c>
      <c r="W9" s="57">
        <v>13.0</v>
      </c>
      <c r="X9" s="52" t="str">
        <f t="shared" si="2"/>
        <v>01:33</v>
      </c>
      <c r="Y9" s="62">
        <f t="shared" si="3"/>
        <v>32.59647808</v>
      </c>
      <c r="Z9" s="81">
        <v>0.3423611111111111</v>
      </c>
      <c r="AA9" s="55">
        <v>0.005856481481481482</v>
      </c>
      <c r="AB9" s="56">
        <v>0.0625</v>
      </c>
      <c r="AC9" s="56">
        <v>0.10925925925925926</v>
      </c>
      <c r="AD9" s="56">
        <v>0.14652777777777778</v>
      </c>
      <c r="AE9" s="56">
        <v>0.19918981481481482</v>
      </c>
      <c r="AF9" s="56">
        <v>0.25277777777777777</v>
      </c>
      <c r="AG9" s="58">
        <v>0.34600694444444446</v>
      </c>
      <c r="AH9" s="59">
        <v>7.0</v>
      </c>
      <c r="AI9" s="65">
        <f t="shared" si="4"/>
        <v>33.23632715</v>
      </c>
      <c r="AJ9" s="66">
        <f t="shared" si="5"/>
        <v>0.6387615741</v>
      </c>
      <c r="AK9" s="67">
        <v>7.0</v>
      </c>
      <c r="AL9" s="68">
        <v>0.02524305555555556</v>
      </c>
      <c r="AM9" s="69" t="str">
        <f t="shared" si="6"/>
        <v>05:12</v>
      </c>
      <c r="AN9" s="70">
        <v>0.024953703703703704</v>
      </c>
      <c r="AO9" s="69" t="str">
        <f t="shared" si="7"/>
        <v>05:08</v>
      </c>
      <c r="AP9" s="70">
        <v>0.02459490740740741</v>
      </c>
      <c r="AQ9" s="69" t="str">
        <f t="shared" si="8"/>
        <v>05:04</v>
      </c>
      <c r="AR9" s="71">
        <v>0.024131944444444442</v>
      </c>
      <c r="AS9" s="73" t="str">
        <f t="shared" si="9"/>
        <v>04:58</v>
      </c>
      <c r="AT9" s="71">
        <v>0.025208333333333333</v>
      </c>
      <c r="AU9" s="73" t="str">
        <f t="shared" si="10"/>
        <v>05:11</v>
      </c>
      <c r="AV9" s="71">
        <v>0.02678240740740741</v>
      </c>
      <c r="AW9" s="73" t="str">
        <f t="shared" si="11"/>
        <v>05:31</v>
      </c>
      <c r="AX9" s="71">
        <v>0.02700231481481482</v>
      </c>
      <c r="AY9" s="73" t="str">
        <f t="shared" si="12"/>
        <v>05:33</v>
      </c>
      <c r="AZ9" s="71">
        <v>0.026539351851851856</v>
      </c>
      <c r="BA9" s="73" t="str">
        <f t="shared" si="13"/>
        <v>05:28</v>
      </c>
      <c r="BB9" s="71">
        <v>0.027488425925925923</v>
      </c>
      <c r="BC9" s="73" t="str">
        <f t="shared" si="14"/>
        <v>05:39</v>
      </c>
      <c r="BD9" s="71">
        <v>0.02797453703703704</v>
      </c>
      <c r="BE9" s="73" t="str">
        <f t="shared" si="15"/>
        <v>05:45</v>
      </c>
      <c r="BF9" s="71">
        <v>0.02856481481481482</v>
      </c>
      <c r="BG9" s="73" t="str">
        <f t="shared" si="16"/>
        <v>05:53</v>
      </c>
      <c r="BH9" s="71">
        <v>0.02730324074074074</v>
      </c>
      <c r="BI9" s="75" t="str">
        <f t="shared" si="17"/>
        <v>05:37</v>
      </c>
      <c r="BJ9" s="74">
        <f t="shared" si="18"/>
        <v>0.315787037</v>
      </c>
      <c r="BK9" s="75" t="str">
        <f t="shared" si="19"/>
        <v>05:25</v>
      </c>
      <c r="BL9" s="73"/>
      <c r="BM9" s="66">
        <f t="shared" si="20"/>
        <v>0.9545486111</v>
      </c>
      <c r="BN9" s="59">
        <v>6.0</v>
      </c>
    </row>
    <row r="10">
      <c r="A10" s="52" t="s">
        <v>77</v>
      </c>
      <c r="B10" s="115">
        <v>56.0</v>
      </c>
      <c r="C10" s="116" t="s">
        <v>184</v>
      </c>
      <c r="D10" s="115" t="s">
        <v>185</v>
      </c>
      <c r="E10" s="115" t="s">
        <v>80</v>
      </c>
      <c r="F10" s="155" t="s">
        <v>81</v>
      </c>
      <c r="G10" s="55">
        <v>0.015625</v>
      </c>
      <c r="H10" s="56">
        <v>0.031828703703703706</v>
      </c>
      <c r="I10" s="56">
        <v>0.04861111111111111</v>
      </c>
      <c r="J10" s="56">
        <v>0.065625</v>
      </c>
      <c r="K10" s="56">
        <v>0.08327546296296297</v>
      </c>
      <c r="L10" s="56">
        <v>0.10086805555555556</v>
      </c>
      <c r="M10" s="56">
        <v>0.13043981481481481</v>
      </c>
      <c r="N10" s="57">
        <v>9.0</v>
      </c>
      <c r="O10" s="55">
        <v>0.1361111111111111</v>
      </c>
      <c r="P10" s="56">
        <v>0.14305555555555555</v>
      </c>
      <c r="Q10" s="56">
        <v>0.21597222222222223</v>
      </c>
      <c r="R10" s="56">
        <v>0.28888888888888886</v>
      </c>
      <c r="S10" s="56">
        <v>0.29583333333333334</v>
      </c>
      <c r="T10" s="58">
        <v>0.3004513888888889</v>
      </c>
      <c r="U10" s="59">
        <v>9.0</v>
      </c>
      <c r="V10" s="154">
        <f t="shared" si="1"/>
        <v>0.1700115741</v>
      </c>
      <c r="W10" s="57">
        <v>2.0</v>
      </c>
      <c r="X10" s="52" t="str">
        <f t="shared" si="2"/>
        <v>01:53</v>
      </c>
      <c r="Y10" s="62">
        <f t="shared" si="3"/>
        <v>35.53679624</v>
      </c>
      <c r="Z10" s="81">
        <v>0.3347222222222222</v>
      </c>
      <c r="AA10" s="55">
        <v>0.005381944444444444</v>
      </c>
      <c r="AB10" s="56">
        <v>0.05972222222222223</v>
      </c>
      <c r="AC10" s="56">
        <v>0.10520833333333333</v>
      </c>
      <c r="AD10" s="56">
        <v>0.13993055555555556</v>
      </c>
      <c r="AE10" s="56">
        <v>0.18854166666666666</v>
      </c>
      <c r="AF10" s="56">
        <v>0.24583333333333332</v>
      </c>
      <c r="AG10" s="58">
        <v>0.32850694444444445</v>
      </c>
      <c r="AH10" s="59">
        <v>2.0</v>
      </c>
      <c r="AI10" s="65">
        <f t="shared" si="4"/>
        <v>35.00687031</v>
      </c>
      <c r="AJ10" s="66">
        <f t="shared" si="5"/>
        <v>0.6289583333</v>
      </c>
      <c r="AK10" s="67">
        <v>6.0</v>
      </c>
      <c r="AL10" s="68">
        <v>0.025694444444444447</v>
      </c>
      <c r="AM10" s="69" t="str">
        <f t="shared" si="6"/>
        <v>05:17</v>
      </c>
      <c r="AN10" s="70">
        <v>0.02631944444444444</v>
      </c>
      <c r="AO10" s="69" t="str">
        <f t="shared" si="7"/>
        <v>05:25</v>
      </c>
      <c r="AP10" s="70">
        <v>0.02616898148148148</v>
      </c>
      <c r="AQ10" s="69" t="str">
        <f t="shared" si="8"/>
        <v>05:23</v>
      </c>
      <c r="AR10" s="71">
        <v>0.025983796296296297</v>
      </c>
      <c r="AS10" s="73" t="str">
        <f t="shared" si="9"/>
        <v>05:21</v>
      </c>
      <c r="AT10" s="71">
        <v>0.02630787037037037</v>
      </c>
      <c r="AU10" s="73" t="str">
        <f t="shared" si="10"/>
        <v>05:25</v>
      </c>
      <c r="AV10" s="71">
        <v>0.02704861111111111</v>
      </c>
      <c r="AW10" s="73" t="str">
        <f t="shared" si="11"/>
        <v>05:34</v>
      </c>
      <c r="AX10" s="71">
        <v>0.02702546296296298</v>
      </c>
      <c r="AY10" s="73" t="str">
        <f t="shared" si="12"/>
        <v>05:34</v>
      </c>
      <c r="AZ10" s="71">
        <v>0.027916666666666666</v>
      </c>
      <c r="BA10" s="73" t="str">
        <f t="shared" si="13"/>
        <v>05:45</v>
      </c>
      <c r="BB10" s="71">
        <v>0.028229166666666666</v>
      </c>
      <c r="BC10" s="73" t="str">
        <f t="shared" si="14"/>
        <v>05:48</v>
      </c>
      <c r="BD10" s="83">
        <v>0.02877314814814815</v>
      </c>
      <c r="BE10" s="73" t="str">
        <f t="shared" si="15"/>
        <v>05:55</v>
      </c>
      <c r="BF10" s="71">
        <v>0.03005787037037037</v>
      </c>
      <c r="BG10" s="73" t="str">
        <f t="shared" si="16"/>
        <v>06:11</v>
      </c>
      <c r="BH10" s="71">
        <v>0.027743055555555552</v>
      </c>
      <c r="BI10" s="75" t="str">
        <f t="shared" si="17"/>
        <v>05:42</v>
      </c>
      <c r="BJ10" s="74">
        <f t="shared" si="18"/>
        <v>0.3272685185</v>
      </c>
      <c r="BK10" s="75" t="str">
        <f t="shared" si="19"/>
        <v>05:37</v>
      </c>
      <c r="BL10" s="73"/>
      <c r="BM10" s="66">
        <f t="shared" si="20"/>
        <v>0.9562268519</v>
      </c>
      <c r="BN10" s="59">
        <v>7.0</v>
      </c>
    </row>
    <row r="11">
      <c r="A11" s="52" t="s">
        <v>77</v>
      </c>
      <c r="B11" s="115">
        <v>69.0</v>
      </c>
      <c r="C11" s="116" t="s">
        <v>186</v>
      </c>
      <c r="D11" s="115" t="s">
        <v>187</v>
      </c>
      <c r="E11" s="115" t="s">
        <v>80</v>
      </c>
      <c r="F11" s="115" t="s">
        <v>91</v>
      </c>
      <c r="G11" s="55">
        <v>0.0175</v>
      </c>
      <c r="H11" s="56">
        <v>0.03532407407407408</v>
      </c>
      <c r="I11" s="56">
        <v>0.05423611111111111</v>
      </c>
      <c r="J11" s="56">
        <v>0.07291666666666667</v>
      </c>
      <c r="K11" s="56">
        <v>0.09247685185185185</v>
      </c>
      <c r="L11" s="56">
        <v>0.11174768518518519</v>
      </c>
      <c r="M11" s="56">
        <v>0.1450810185185185</v>
      </c>
      <c r="N11" s="57">
        <v>15.0</v>
      </c>
      <c r="O11" s="55">
        <v>0.15555555555555556</v>
      </c>
      <c r="P11" s="56">
        <v>0.16319444444444445</v>
      </c>
      <c r="Q11" s="56">
        <v>0.24444444444444444</v>
      </c>
      <c r="R11" s="56">
        <v>0.32569444444444445</v>
      </c>
      <c r="S11" s="56">
        <v>0.33402777777777776</v>
      </c>
      <c r="T11" s="58">
        <v>0.3379050925925926</v>
      </c>
      <c r="U11" s="59">
        <v>16.0</v>
      </c>
      <c r="V11" s="55">
        <v>0.19282407407407406</v>
      </c>
      <c r="W11" s="57">
        <v>16.0</v>
      </c>
      <c r="X11" s="52" t="str">
        <f t="shared" si="2"/>
        <v>02:05</v>
      </c>
      <c r="Y11" s="62">
        <f t="shared" si="3"/>
        <v>31.33253301</v>
      </c>
      <c r="Z11" s="81">
        <v>0.34444444444444444</v>
      </c>
      <c r="AA11" s="55">
        <v>0.005740740740740741</v>
      </c>
      <c r="AB11" s="56">
        <v>0.06527777777777778</v>
      </c>
      <c r="AC11" s="56">
        <v>0.11232638888888889</v>
      </c>
      <c r="AD11" s="56">
        <v>0.14930555555555555</v>
      </c>
      <c r="AE11" s="56">
        <v>0.2076388888888889</v>
      </c>
      <c r="AF11" s="56">
        <v>0.2625</v>
      </c>
      <c r="AG11" s="58">
        <v>0.35777777777777775</v>
      </c>
      <c r="AH11" s="59">
        <v>11.0</v>
      </c>
      <c r="AI11" s="65">
        <f t="shared" si="4"/>
        <v>32.14285714</v>
      </c>
      <c r="AJ11" s="66">
        <f t="shared" si="5"/>
        <v>0.6956828704</v>
      </c>
      <c r="AK11" s="67">
        <v>12.0</v>
      </c>
      <c r="AL11" s="68">
        <v>0.02236111111111111</v>
      </c>
      <c r="AM11" s="69" t="str">
        <f t="shared" si="6"/>
        <v>04:36</v>
      </c>
      <c r="AN11" s="70">
        <v>0.022256944444444444</v>
      </c>
      <c r="AO11" s="69" t="str">
        <f t="shared" si="7"/>
        <v>04:35</v>
      </c>
      <c r="AP11" s="70">
        <v>0.021979166666666668</v>
      </c>
      <c r="AQ11" s="69" t="str">
        <f t="shared" si="8"/>
        <v>04:31</v>
      </c>
      <c r="AR11" s="71">
        <v>0.02232638888888889</v>
      </c>
      <c r="AS11" s="73" t="str">
        <f t="shared" si="9"/>
        <v>04:36</v>
      </c>
      <c r="AT11" s="71">
        <v>0.02267361111111111</v>
      </c>
      <c r="AU11" s="73" t="str">
        <f t="shared" si="10"/>
        <v>04:40</v>
      </c>
      <c r="AV11" s="83">
        <v>0.023483796296296298</v>
      </c>
      <c r="AW11" s="73" t="str">
        <f t="shared" si="11"/>
        <v>04:50</v>
      </c>
      <c r="AX11" s="71">
        <v>0.024224537037037037</v>
      </c>
      <c r="AY11" s="73" t="str">
        <f t="shared" si="12"/>
        <v>04:59</v>
      </c>
      <c r="AZ11" s="71">
        <v>0.02505787037037037</v>
      </c>
      <c r="BA11" s="73" t="str">
        <f t="shared" si="13"/>
        <v>05:09</v>
      </c>
      <c r="BB11" s="71">
        <v>0.02606481481481482</v>
      </c>
      <c r="BC11" s="73" t="str">
        <f t="shared" si="14"/>
        <v>05:22</v>
      </c>
      <c r="BD11" s="71">
        <v>0.025497685185185186</v>
      </c>
      <c r="BE11" s="73" t="str">
        <f t="shared" si="15"/>
        <v>05:15</v>
      </c>
      <c r="BF11" s="71">
        <v>0.02673611111111111</v>
      </c>
      <c r="BG11" s="73" t="str">
        <f t="shared" si="16"/>
        <v>05:30</v>
      </c>
      <c r="BH11" s="71">
        <v>0.026689814814814816</v>
      </c>
      <c r="BI11" s="75" t="str">
        <f t="shared" si="17"/>
        <v>05:29</v>
      </c>
      <c r="BJ11" s="74">
        <f t="shared" si="18"/>
        <v>0.2893518519</v>
      </c>
      <c r="BK11" s="75" t="str">
        <f t="shared" si="19"/>
        <v>04:58</v>
      </c>
      <c r="BL11" s="73"/>
      <c r="BM11" s="66">
        <f t="shared" si="20"/>
        <v>0.9850347222</v>
      </c>
      <c r="BN11" s="59">
        <v>8.0</v>
      </c>
    </row>
    <row r="12">
      <c r="A12" s="52" t="s">
        <v>77</v>
      </c>
      <c r="B12" s="115">
        <v>59.0</v>
      </c>
      <c r="C12" s="116" t="s">
        <v>188</v>
      </c>
      <c r="D12" s="115" t="s">
        <v>189</v>
      </c>
      <c r="E12" s="115" t="s">
        <v>80</v>
      </c>
      <c r="F12" s="155" t="s">
        <v>81</v>
      </c>
      <c r="G12" s="55">
        <v>0.016041666666666666</v>
      </c>
      <c r="H12" s="56">
        <v>0.032719907407407406</v>
      </c>
      <c r="I12" s="56">
        <v>0.05005787037037037</v>
      </c>
      <c r="J12" s="56">
        <v>0.06745370370370371</v>
      </c>
      <c r="K12" s="56">
        <v>0.0866087962962963</v>
      </c>
      <c r="L12" s="56">
        <v>0.10787037037037037</v>
      </c>
      <c r="M12" s="56">
        <v>0.1490162037037037</v>
      </c>
      <c r="N12" s="57">
        <v>17.0</v>
      </c>
      <c r="O12" s="55">
        <v>0.15833333333333333</v>
      </c>
      <c r="P12" s="56">
        <v>0.16527777777777777</v>
      </c>
      <c r="Q12" s="56">
        <v>0.240625</v>
      </c>
      <c r="R12" s="56">
        <v>0.3111111111111111</v>
      </c>
      <c r="S12" s="56">
        <v>0.31805555555555554</v>
      </c>
      <c r="T12" s="58">
        <v>0.3222453703703704</v>
      </c>
      <c r="U12" s="59">
        <v>11.0</v>
      </c>
      <c r="V12" s="154">
        <f t="shared" ref="V12:V13" si="21">T12-M12</f>
        <v>0.1732291667</v>
      </c>
      <c r="W12" s="57">
        <v>5.0</v>
      </c>
      <c r="X12" s="52" t="str">
        <f t="shared" si="2"/>
        <v>02:09</v>
      </c>
      <c r="Y12" s="62">
        <f t="shared" si="3"/>
        <v>34.8767288</v>
      </c>
      <c r="Z12" s="81">
        <v>0.3368055555555556</v>
      </c>
      <c r="AA12" s="55">
        <v>0.005625</v>
      </c>
      <c r="AB12" s="56">
        <v>0.06458333333333334</v>
      </c>
      <c r="AC12" s="56">
        <v>0.11215277777777778</v>
      </c>
      <c r="AD12" s="56">
        <v>0.14791666666666667</v>
      </c>
      <c r="AE12" s="56">
        <v>0.19791666666666666</v>
      </c>
      <c r="AF12" s="56">
        <v>0.2465277777777778</v>
      </c>
      <c r="AG12" s="58">
        <v>0.33422453703703703</v>
      </c>
      <c r="AH12" s="59">
        <v>5.0</v>
      </c>
      <c r="AI12" s="65">
        <f t="shared" si="4"/>
        <v>34.40800637</v>
      </c>
      <c r="AJ12" s="66">
        <f t="shared" si="5"/>
        <v>0.6564699074</v>
      </c>
      <c r="AK12" s="67">
        <v>10.0</v>
      </c>
      <c r="AL12" s="68">
        <v>0.02607638888888889</v>
      </c>
      <c r="AM12" s="69" t="str">
        <f t="shared" si="6"/>
        <v>05:22</v>
      </c>
      <c r="AN12" s="70">
        <v>0.02631944444444444</v>
      </c>
      <c r="AO12" s="69" t="str">
        <f t="shared" si="7"/>
        <v>05:25</v>
      </c>
      <c r="AP12" s="70">
        <v>0.026331018518518517</v>
      </c>
      <c r="AQ12" s="69" t="str">
        <f t="shared" si="8"/>
        <v>05:25</v>
      </c>
      <c r="AR12" s="71">
        <v>0.026585648148148143</v>
      </c>
      <c r="AS12" s="73" t="str">
        <f t="shared" si="9"/>
        <v>05:28</v>
      </c>
      <c r="AT12" s="71">
        <v>0.026574074074074073</v>
      </c>
      <c r="AU12" s="73" t="str">
        <f t="shared" si="10"/>
        <v>05:28</v>
      </c>
      <c r="AV12" s="71">
        <v>0.02702546296296298</v>
      </c>
      <c r="AW12" s="73" t="str">
        <f t="shared" si="11"/>
        <v>05:34</v>
      </c>
      <c r="AX12" s="71">
        <v>0.02741898148148148</v>
      </c>
      <c r="AY12" s="73" t="str">
        <f t="shared" si="12"/>
        <v>05:38</v>
      </c>
      <c r="AZ12" s="71">
        <v>0.02696759259259259</v>
      </c>
      <c r="BA12" s="73" t="str">
        <f t="shared" si="13"/>
        <v>05:33</v>
      </c>
      <c r="BB12" s="71">
        <v>0.028252314814814817</v>
      </c>
      <c r="BC12" s="73" t="str">
        <f t="shared" si="14"/>
        <v>05:49</v>
      </c>
      <c r="BD12" s="71">
        <v>0.02996527777777777</v>
      </c>
      <c r="BE12" s="73" t="str">
        <f t="shared" si="15"/>
        <v>06:10</v>
      </c>
      <c r="BF12" s="71">
        <v>0.03149305555555556</v>
      </c>
      <c r="BG12" s="73" t="str">
        <f t="shared" si="16"/>
        <v>06:29</v>
      </c>
      <c r="BH12" s="71">
        <v>0.03009259259259259</v>
      </c>
      <c r="BI12" s="75" t="str">
        <f t="shared" si="17"/>
        <v>06:11</v>
      </c>
      <c r="BJ12" s="74">
        <f t="shared" si="18"/>
        <v>0.3331018519</v>
      </c>
      <c r="BK12" s="75" t="str">
        <f t="shared" si="19"/>
        <v>05:43</v>
      </c>
      <c r="BL12" s="73"/>
      <c r="BM12" s="66">
        <f t="shared" si="20"/>
        <v>0.9895717593</v>
      </c>
      <c r="BN12" s="59">
        <v>9.0</v>
      </c>
    </row>
    <row r="13">
      <c r="A13" s="157" t="s">
        <v>72</v>
      </c>
      <c r="B13" s="135">
        <v>1003.0</v>
      </c>
      <c r="C13" s="136" t="s">
        <v>190</v>
      </c>
      <c r="D13" s="134" t="s">
        <v>191</v>
      </c>
      <c r="E13" s="134" t="s">
        <v>192</v>
      </c>
      <c r="F13" s="135" t="s">
        <v>193</v>
      </c>
      <c r="G13" s="137">
        <v>0.01758101851851852</v>
      </c>
      <c r="H13" s="138">
        <v>0.03638888888888889</v>
      </c>
      <c r="I13" s="138">
        <v>0.05495370370370371</v>
      </c>
      <c r="J13" s="138">
        <v>0.07332175925925925</v>
      </c>
      <c r="K13" s="138">
        <v>0.09222222222222222</v>
      </c>
      <c r="L13" s="138">
        <v>0.11065972222222223</v>
      </c>
      <c r="M13" s="138">
        <v>0.1423611111111111</v>
      </c>
      <c r="N13" s="142">
        <v>12.0</v>
      </c>
      <c r="O13" s="137">
        <v>0.14652777777777778</v>
      </c>
      <c r="P13" s="138">
        <v>0.15347222222222223</v>
      </c>
      <c r="Q13" s="138">
        <v>0.2326388888888889</v>
      </c>
      <c r="R13" s="138">
        <v>0.3076388888888889</v>
      </c>
      <c r="S13" s="138">
        <v>0.3159722222222222</v>
      </c>
      <c r="T13" s="140">
        <v>0.32013888888888886</v>
      </c>
      <c r="U13" s="146">
        <v>10.0</v>
      </c>
      <c r="V13" s="141">
        <f t="shared" si="21"/>
        <v>0.1777777778</v>
      </c>
      <c r="W13" s="142">
        <v>8.0</v>
      </c>
      <c r="X13" s="158" t="str">
        <f t="shared" si="2"/>
        <v>02:03</v>
      </c>
      <c r="Y13" s="159">
        <f t="shared" si="3"/>
        <v>33.984375</v>
      </c>
      <c r="Z13" s="81">
        <v>0.3388888888888889</v>
      </c>
      <c r="AA13" s="137">
        <v>0.005775462962962964</v>
      </c>
      <c r="AB13" s="138">
        <v>0.06388888888888888</v>
      </c>
      <c r="AC13" s="138">
        <v>0.11185185185185186</v>
      </c>
      <c r="AD13" s="138">
        <v>0.15208333333333332</v>
      </c>
      <c r="AE13" s="138">
        <v>0.20891203703703703</v>
      </c>
      <c r="AF13" s="138">
        <v>0.2652777777777778</v>
      </c>
      <c r="AG13" s="140">
        <v>0.3643634259259259</v>
      </c>
      <c r="AH13" s="146">
        <v>13.0</v>
      </c>
      <c r="AI13" s="147">
        <f t="shared" si="4"/>
        <v>31.56189448</v>
      </c>
      <c r="AJ13" s="148">
        <f t="shared" si="5"/>
        <v>0.6845023148</v>
      </c>
      <c r="AK13" s="149">
        <v>11.0</v>
      </c>
      <c r="AL13" s="150">
        <v>0.02553240740740741</v>
      </c>
      <c r="AM13" s="143" t="str">
        <f t="shared" si="6"/>
        <v>05:15</v>
      </c>
      <c r="AN13" s="145">
        <v>0.0258912037037037</v>
      </c>
      <c r="AO13" s="143" t="str">
        <f t="shared" si="7"/>
        <v>05:20</v>
      </c>
      <c r="AP13" s="145">
        <v>0.026157407407407407</v>
      </c>
      <c r="AQ13" s="143" t="str">
        <f t="shared" si="8"/>
        <v>05:23</v>
      </c>
      <c r="AR13" s="151">
        <v>0.02670138888888889</v>
      </c>
      <c r="AS13" s="152" t="str">
        <f t="shared" si="9"/>
        <v>05:30</v>
      </c>
      <c r="AT13" s="151">
        <v>0.02738425925925926</v>
      </c>
      <c r="AU13" s="152" t="str">
        <f t="shared" si="10"/>
        <v>05:38</v>
      </c>
      <c r="AV13" s="151">
        <v>0.02790509259259259</v>
      </c>
      <c r="AW13" s="152" t="str">
        <f t="shared" si="11"/>
        <v>05:44</v>
      </c>
      <c r="AX13" s="151">
        <v>0.028935185185185182</v>
      </c>
      <c r="AY13" s="152" t="str">
        <f t="shared" si="12"/>
        <v>05:57</v>
      </c>
      <c r="AZ13" s="151">
        <v>0.028784722222222225</v>
      </c>
      <c r="BA13" s="152" t="str">
        <f t="shared" si="13"/>
        <v>05:55</v>
      </c>
      <c r="BB13" s="151">
        <v>0.029108796296296296</v>
      </c>
      <c r="BC13" s="152" t="str">
        <f t="shared" si="14"/>
        <v>05:59</v>
      </c>
      <c r="BD13" s="151">
        <v>0.02895833333333333</v>
      </c>
      <c r="BE13" s="152" t="str">
        <f t="shared" si="15"/>
        <v>05:57</v>
      </c>
      <c r="BF13" s="151">
        <v>0.03010416666666667</v>
      </c>
      <c r="BG13" s="152" t="str">
        <f t="shared" si="16"/>
        <v>06:12</v>
      </c>
      <c r="BH13" s="151">
        <v>0.0312962962962963</v>
      </c>
      <c r="BI13" s="160" t="str">
        <f t="shared" si="17"/>
        <v>06:26</v>
      </c>
      <c r="BJ13" s="153">
        <f t="shared" si="18"/>
        <v>0.3367592593</v>
      </c>
      <c r="BK13" s="160" t="str">
        <f t="shared" si="19"/>
        <v>05:46</v>
      </c>
      <c r="BL13" s="152"/>
      <c r="BM13" s="148">
        <f t="shared" si="20"/>
        <v>1.021261574</v>
      </c>
      <c r="BN13" s="146">
        <v>2.0</v>
      </c>
    </row>
    <row r="14">
      <c r="A14" s="157" t="s">
        <v>72</v>
      </c>
      <c r="B14" s="135">
        <v>1000.0</v>
      </c>
      <c r="C14" s="136" t="s">
        <v>73</v>
      </c>
      <c r="D14" s="134" t="s">
        <v>194</v>
      </c>
      <c r="E14" s="134" t="s">
        <v>195</v>
      </c>
      <c r="F14" s="135" t="s">
        <v>196</v>
      </c>
      <c r="G14" s="137">
        <v>0.01875</v>
      </c>
      <c r="H14" s="138">
        <v>0.039074074074074074</v>
      </c>
      <c r="I14" s="138">
        <v>0.060833333333333336</v>
      </c>
      <c r="J14" s="138">
        <v>0.08200231481481482</v>
      </c>
      <c r="K14" s="138">
        <v>0.10378472222222222</v>
      </c>
      <c r="L14" s="138">
        <v>0.12560185185185185</v>
      </c>
      <c r="M14" s="138">
        <v>0.164375</v>
      </c>
      <c r="N14" s="142">
        <v>29.0</v>
      </c>
      <c r="O14" s="137">
        <v>0.16805555555555557</v>
      </c>
      <c r="P14" s="138">
        <v>0.17569444444444443</v>
      </c>
      <c r="Q14" s="138">
        <v>0.25555555555555554</v>
      </c>
      <c r="R14" s="138">
        <v>0.33958333333333335</v>
      </c>
      <c r="S14" s="138">
        <v>0.3486111111111111</v>
      </c>
      <c r="T14" s="140">
        <v>0.3528472222222222</v>
      </c>
      <c r="U14" s="146">
        <v>19.0</v>
      </c>
      <c r="V14" s="137">
        <v>0.19050925925925927</v>
      </c>
      <c r="W14" s="142">
        <v>15.0</v>
      </c>
      <c r="X14" s="158" t="str">
        <f t="shared" si="2"/>
        <v>02:22</v>
      </c>
      <c r="Y14" s="159">
        <f t="shared" si="3"/>
        <v>31.71324423</v>
      </c>
      <c r="Z14" s="81">
        <v>0.34375</v>
      </c>
      <c r="AA14" s="137">
        <v>0.005300925925925926</v>
      </c>
      <c r="AB14" s="138">
        <v>0.06597222222222222</v>
      </c>
      <c r="AC14" s="138">
        <v>0.11516203703703703</v>
      </c>
      <c r="AD14" s="138">
        <v>0.15208333333333332</v>
      </c>
      <c r="AE14" s="138">
        <v>0.2125</v>
      </c>
      <c r="AF14" s="138">
        <v>0.27569444444444446</v>
      </c>
      <c r="AG14" s="140">
        <v>0.3754513888888889</v>
      </c>
      <c r="AH14" s="146">
        <v>15.0</v>
      </c>
      <c r="AI14" s="147">
        <f t="shared" si="4"/>
        <v>30.62979747</v>
      </c>
      <c r="AJ14" s="148">
        <f t="shared" si="5"/>
        <v>0.7282986111</v>
      </c>
      <c r="AK14" s="149">
        <v>17.0</v>
      </c>
      <c r="AL14" s="150">
        <v>0.023715277777777776</v>
      </c>
      <c r="AM14" s="143" t="str">
        <f t="shared" si="6"/>
        <v>04:53</v>
      </c>
      <c r="AN14" s="145">
        <v>0.023645833333333335</v>
      </c>
      <c r="AO14" s="143" t="str">
        <f t="shared" si="7"/>
        <v>04:52</v>
      </c>
      <c r="AP14" s="145">
        <v>0.023425925925925926</v>
      </c>
      <c r="AQ14" s="143" t="str">
        <f t="shared" si="8"/>
        <v>04:49</v>
      </c>
      <c r="AR14" s="151">
        <v>0.023703703703703703</v>
      </c>
      <c r="AS14" s="152" t="str">
        <f t="shared" si="9"/>
        <v>04:53</v>
      </c>
      <c r="AT14" s="151">
        <v>0.0240625</v>
      </c>
      <c r="AU14" s="152" t="str">
        <f t="shared" si="10"/>
        <v>04:57</v>
      </c>
      <c r="AV14" s="151">
        <v>0.02545138888888889</v>
      </c>
      <c r="AW14" s="152" t="str">
        <f t="shared" si="11"/>
        <v>05:14</v>
      </c>
      <c r="AX14" s="151">
        <v>0.02847222222222222</v>
      </c>
      <c r="AY14" s="152" t="str">
        <f t="shared" si="12"/>
        <v>05:51</v>
      </c>
      <c r="AZ14" s="151">
        <v>0.03228009259259259</v>
      </c>
      <c r="BA14" s="152" t="str">
        <f t="shared" si="13"/>
        <v>06:38</v>
      </c>
      <c r="BB14" s="151">
        <v>0.03221064814814815</v>
      </c>
      <c r="BC14" s="152" t="str">
        <f t="shared" si="14"/>
        <v>06:38</v>
      </c>
      <c r="BD14" s="151">
        <v>0.03502314814814815</v>
      </c>
      <c r="BE14" s="152" t="str">
        <f t="shared" si="15"/>
        <v>07:12</v>
      </c>
      <c r="BF14" s="151">
        <v>0.027777777777777773</v>
      </c>
      <c r="BG14" s="152" t="str">
        <f t="shared" si="16"/>
        <v>05:43</v>
      </c>
      <c r="BH14" s="151">
        <v>0.026041666666666668</v>
      </c>
      <c r="BI14" s="160" t="str">
        <f t="shared" si="17"/>
        <v>05:21</v>
      </c>
      <c r="BJ14" s="153">
        <f t="shared" si="18"/>
        <v>0.3258101852</v>
      </c>
      <c r="BK14" s="160" t="str">
        <f t="shared" si="19"/>
        <v>05:35</v>
      </c>
      <c r="BL14" s="152"/>
      <c r="BM14" s="148">
        <f t="shared" si="20"/>
        <v>1.054108796</v>
      </c>
      <c r="BN14" s="146">
        <v>3.0</v>
      </c>
    </row>
    <row r="15">
      <c r="A15" s="52" t="s">
        <v>77</v>
      </c>
      <c r="B15" s="115">
        <v>73.0</v>
      </c>
      <c r="C15" s="116" t="s">
        <v>197</v>
      </c>
      <c r="D15" s="115" t="s">
        <v>144</v>
      </c>
      <c r="E15" s="115" t="s">
        <v>181</v>
      </c>
      <c r="F15" s="115" t="s">
        <v>182</v>
      </c>
      <c r="G15" s="55">
        <v>0.0169212962962963</v>
      </c>
      <c r="H15" s="56">
        <v>0.034837962962962966</v>
      </c>
      <c r="I15" s="56">
        <v>0.05260416666666667</v>
      </c>
      <c r="J15" s="56">
        <v>0.07002314814814815</v>
      </c>
      <c r="K15" s="56">
        <v>0.08813657407407408</v>
      </c>
      <c r="L15" s="56">
        <v>0.10590277777777778</v>
      </c>
      <c r="M15" s="56">
        <v>0.13695601851851852</v>
      </c>
      <c r="N15" s="57">
        <v>11.0</v>
      </c>
      <c r="O15" s="55">
        <v>0.14930555555555555</v>
      </c>
      <c r="P15" s="56">
        <v>0.15694444444444444</v>
      </c>
      <c r="Q15" s="56">
        <v>0.24079861111111112</v>
      </c>
      <c r="R15" s="56">
        <v>0.32222222222222224</v>
      </c>
      <c r="S15" s="56">
        <v>0.3298611111111111</v>
      </c>
      <c r="T15" s="58">
        <v>0.3345138888888889</v>
      </c>
      <c r="U15" s="59">
        <v>13.0</v>
      </c>
      <c r="V15" s="55">
        <v>0.19755787037037037</v>
      </c>
      <c r="W15" s="57">
        <v>19.0</v>
      </c>
      <c r="X15" s="52" t="str">
        <f t="shared" si="2"/>
        <v>01:58</v>
      </c>
      <c r="Y15" s="62">
        <f t="shared" si="3"/>
        <v>30.5817564</v>
      </c>
      <c r="Z15" s="81">
        <v>0.34652777777777777</v>
      </c>
      <c r="AA15" s="55">
        <v>0.005925925925925926</v>
      </c>
      <c r="AB15" s="56">
        <v>0.07083333333333333</v>
      </c>
      <c r="AC15" s="56">
        <v>0.1224537037037037</v>
      </c>
      <c r="AD15" s="56">
        <v>0.16180555555555556</v>
      </c>
      <c r="AE15" s="56">
        <v>0.22013888888888888</v>
      </c>
      <c r="AF15" s="56">
        <v>0.28541666666666665</v>
      </c>
      <c r="AG15" s="58">
        <v>0.38559027777777777</v>
      </c>
      <c r="AH15" s="59">
        <v>21.0</v>
      </c>
      <c r="AI15" s="65">
        <f t="shared" si="4"/>
        <v>29.82440342</v>
      </c>
      <c r="AJ15" s="66">
        <f t="shared" si="5"/>
        <v>0.7201041667</v>
      </c>
      <c r="AK15" s="67">
        <v>16.0</v>
      </c>
      <c r="AL15" s="68">
        <v>0.024421296296296295</v>
      </c>
      <c r="AM15" s="69" t="str">
        <f t="shared" si="6"/>
        <v>05:01</v>
      </c>
      <c r="AN15" s="70">
        <v>0.02449074074074074</v>
      </c>
      <c r="AO15" s="69" t="str">
        <f t="shared" si="7"/>
        <v>05:02</v>
      </c>
      <c r="AP15" s="70">
        <v>0.0247337962962963</v>
      </c>
      <c r="AQ15" s="69" t="str">
        <f t="shared" si="8"/>
        <v>05:05</v>
      </c>
      <c r="AR15" s="71">
        <v>0.025381944444444443</v>
      </c>
      <c r="AS15" s="73" t="str">
        <f t="shared" si="9"/>
        <v>05:13</v>
      </c>
      <c r="AT15" s="71">
        <v>0.02511574074074074</v>
      </c>
      <c r="AU15" s="73" t="str">
        <f t="shared" si="10"/>
        <v>05:10</v>
      </c>
      <c r="AV15" s="71">
        <v>0.025347222222222222</v>
      </c>
      <c r="AW15" s="73" t="str">
        <f t="shared" si="11"/>
        <v>05:13</v>
      </c>
      <c r="AX15" s="71">
        <v>0.02862268518518518</v>
      </c>
      <c r="AY15" s="73" t="str">
        <f t="shared" si="12"/>
        <v>05:53</v>
      </c>
      <c r="AZ15" s="71">
        <v>0.03197916666666667</v>
      </c>
      <c r="BA15" s="73" t="str">
        <f t="shared" si="13"/>
        <v>06:35</v>
      </c>
      <c r="BB15" s="71">
        <v>0.030636574074074073</v>
      </c>
      <c r="BC15" s="73" t="str">
        <f t="shared" si="14"/>
        <v>06:18</v>
      </c>
      <c r="BD15" s="71">
        <v>0.03180555555555555</v>
      </c>
      <c r="BE15" s="73" t="str">
        <f t="shared" si="15"/>
        <v>06:33</v>
      </c>
      <c r="BF15" s="71">
        <v>0.03471064814814815</v>
      </c>
      <c r="BG15" s="73" t="str">
        <f t="shared" si="16"/>
        <v>07:08</v>
      </c>
      <c r="BH15" s="71">
        <v>0.032650462962962964</v>
      </c>
      <c r="BI15" s="75" t="str">
        <f t="shared" si="17"/>
        <v>06:43</v>
      </c>
      <c r="BJ15" s="74">
        <f t="shared" si="18"/>
        <v>0.3398958333</v>
      </c>
      <c r="BK15" s="75" t="str">
        <f t="shared" si="19"/>
        <v>05:50</v>
      </c>
      <c r="BL15" s="73"/>
      <c r="BM15" s="66">
        <f t="shared" si="20"/>
        <v>1.06</v>
      </c>
      <c r="BN15" s="59">
        <v>10.0</v>
      </c>
    </row>
    <row r="16">
      <c r="A16" s="157" t="s">
        <v>72</v>
      </c>
      <c r="B16" s="135">
        <v>1002.0</v>
      </c>
      <c r="C16" s="136" t="s">
        <v>198</v>
      </c>
      <c r="D16" s="134" t="s">
        <v>199</v>
      </c>
      <c r="E16" s="134" t="s">
        <v>200</v>
      </c>
      <c r="F16" s="135" t="s">
        <v>201</v>
      </c>
      <c r="G16" s="137">
        <v>0.018310185185185186</v>
      </c>
      <c r="H16" s="138">
        <v>0.0378125</v>
      </c>
      <c r="I16" s="138">
        <v>0.05924768518518519</v>
      </c>
      <c r="J16" s="138">
        <v>0.08072916666666667</v>
      </c>
      <c r="K16" s="138">
        <v>0.10299768518518519</v>
      </c>
      <c r="L16" s="138">
        <v>0.12494212962962963</v>
      </c>
      <c r="M16" s="138">
        <v>0.1629050925925926</v>
      </c>
      <c r="N16" s="142">
        <v>28.0</v>
      </c>
      <c r="O16" s="137">
        <v>0.1673611111111111</v>
      </c>
      <c r="P16" s="138">
        <v>0.17430555555555555</v>
      </c>
      <c r="Q16" s="138">
        <v>0.2521875</v>
      </c>
      <c r="R16" s="138">
        <v>0.3333333333333333</v>
      </c>
      <c r="S16" s="138">
        <v>0.34097222222222223</v>
      </c>
      <c r="T16" s="140">
        <v>0.34627314814814814</v>
      </c>
      <c r="U16" s="146">
        <v>17.0</v>
      </c>
      <c r="V16" s="137">
        <v>0.18336805555555555</v>
      </c>
      <c r="W16" s="142">
        <v>11.0</v>
      </c>
      <c r="X16" s="158" t="str">
        <f t="shared" si="2"/>
        <v>02:21</v>
      </c>
      <c r="Y16" s="159">
        <f t="shared" si="3"/>
        <v>32.94830525</v>
      </c>
      <c r="Z16" s="81">
        <v>0.34097222222222223</v>
      </c>
      <c r="AA16" s="137">
        <v>0.005983796296296297</v>
      </c>
      <c r="AB16" s="138">
        <v>0.06666666666666667</v>
      </c>
      <c r="AC16" s="138">
        <v>0.11712962962962963</v>
      </c>
      <c r="AD16" s="138">
        <v>0.15625</v>
      </c>
      <c r="AE16" s="138">
        <v>0.21307870370370371</v>
      </c>
      <c r="AF16" s="138">
        <v>0.2722222222222222</v>
      </c>
      <c r="AG16" s="140">
        <v>0.3683796296296296</v>
      </c>
      <c r="AH16" s="146">
        <v>14.0</v>
      </c>
      <c r="AI16" s="147">
        <f t="shared" si="4"/>
        <v>31.21779565</v>
      </c>
      <c r="AJ16" s="148">
        <f t="shared" si="5"/>
        <v>0.7146527778</v>
      </c>
      <c r="AK16" s="149">
        <v>15.0</v>
      </c>
      <c r="AL16" s="150">
        <v>0.028182870370370372</v>
      </c>
      <c r="AM16" s="143" t="str">
        <f t="shared" si="6"/>
        <v>05:48</v>
      </c>
      <c r="AN16" s="145">
        <v>0.028043981481481482</v>
      </c>
      <c r="AO16" s="143" t="str">
        <f t="shared" si="7"/>
        <v>05:46</v>
      </c>
      <c r="AP16" s="145">
        <v>0.027488425925925923</v>
      </c>
      <c r="AQ16" s="143" t="str">
        <f t="shared" si="8"/>
        <v>05:39</v>
      </c>
      <c r="AR16" s="151">
        <v>0.02741898148148148</v>
      </c>
      <c r="AS16" s="152" t="str">
        <f t="shared" si="9"/>
        <v>05:38</v>
      </c>
      <c r="AT16" s="151">
        <v>0.02775462962962963</v>
      </c>
      <c r="AU16" s="152" t="str">
        <f t="shared" si="10"/>
        <v>05:43</v>
      </c>
      <c r="AV16" s="151">
        <v>0.02790509259259259</v>
      </c>
      <c r="AW16" s="152" t="str">
        <f t="shared" si="11"/>
        <v>05:44</v>
      </c>
      <c r="AX16" s="151">
        <v>0.029050925925925924</v>
      </c>
      <c r="AY16" s="152" t="str">
        <f t="shared" si="12"/>
        <v>05:59</v>
      </c>
      <c r="AZ16" s="151">
        <v>0.02946759259259259</v>
      </c>
      <c r="BA16" s="152" t="str">
        <f t="shared" si="13"/>
        <v>06:04</v>
      </c>
      <c r="BB16" s="151">
        <v>0.03319444444444444</v>
      </c>
      <c r="BC16" s="152" t="str">
        <f t="shared" si="14"/>
        <v>06:50</v>
      </c>
      <c r="BD16" s="151">
        <v>0.035520833333333335</v>
      </c>
      <c r="BE16" s="152" t="str">
        <f t="shared" si="15"/>
        <v>07:18</v>
      </c>
      <c r="BF16" s="151">
        <v>0.03349537037037037</v>
      </c>
      <c r="BG16" s="152" t="str">
        <f t="shared" si="16"/>
        <v>06:53</v>
      </c>
      <c r="BH16" s="151">
        <v>0.03270833333333333</v>
      </c>
      <c r="BI16" s="160" t="str">
        <f t="shared" si="17"/>
        <v>06:44</v>
      </c>
      <c r="BJ16" s="153">
        <f t="shared" si="18"/>
        <v>0.3602314815</v>
      </c>
      <c r="BK16" s="160" t="str">
        <f t="shared" si="19"/>
        <v>06:11</v>
      </c>
      <c r="BL16" s="152"/>
      <c r="BM16" s="148">
        <f t="shared" si="20"/>
        <v>1.074884259</v>
      </c>
      <c r="BN16" s="146">
        <v>4.0</v>
      </c>
    </row>
    <row r="17">
      <c r="A17" s="52" t="s">
        <v>77</v>
      </c>
      <c r="B17" s="115">
        <v>65.0</v>
      </c>
      <c r="C17" s="116" t="s">
        <v>202</v>
      </c>
      <c r="D17" s="115" t="s">
        <v>203</v>
      </c>
      <c r="E17" s="115" t="s">
        <v>80</v>
      </c>
      <c r="F17" s="115" t="s">
        <v>204</v>
      </c>
      <c r="G17" s="55">
        <v>0.0165625</v>
      </c>
      <c r="H17" s="56">
        <v>0.03350694444444444</v>
      </c>
      <c r="I17" s="56">
        <v>0.0509837962962963</v>
      </c>
      <c r="J17" s="56">
        <v>0.06805555555555555</v>
      </c>
      <c r="K17" s="56">
        <v>0.08587962962962963</v>
      </c>
      <c r="L17" s="56">
        <v>0.1037962962962963</v>
      </c>
      <c r="M17" s="56">
        <v>0.13556712962962963</v>
      </c>
      <c r="N17" s="57">
        <v>10.0</v>
      </c>
      <c r="O17" s="55">
        <v>0.14166666666666666</v>
      </c>
      <c r="P17" s="56">
        <v>0.14930555555555555</v>
      </c>
      <c r="Q17" s="56">
        <v>0.2298611111111111</v>
      </c>
      <c r="R17" s="56">
        <v>0.31180555555555556</v>
      </c>
      <c r="S17" s="56">
        <v>0.3194444444444444</v>
      </c>
      <c r="T17" s="58">
        <v>0.32459490740740743</v>
      </c>
      <c r="U17" s="59">
        <v>12.0</v>
      </c>
      <c r="V17" s="154">
        <f t="shared" ref="V17:V18" si="22">T17-M17</f>
        <v>0.1890277778</v>
      </c>
      <c r="W17" s="57">
        <v>14.0</v>
      </c>
      <c r="X17" s="52" t="str">
        <f t="shared" si="2"/>
        <v>01:57</v>
      </c>
      <c r="Y17" s="62">
        <f t="shared" si="3"/>
        <v>31.9617928</v>
      </c>
      <c r="Z17" s="81">
        <v>0.34305555555555556</v>
      </c>
      <c r="AA17" s="55">
        <v>0.006504629629629629</v>
      </c>
      <c r="AB17" s="56">
        <v>0.06736111111111111</v>
      </c>
      <c r="AC17" s="56">
        <v>0.1181712962962963</v>
      </c>
      <c r="AD17" s="56">
        <v>0.1597222222222222</v>
      </c>
      <c r="AE17" s="70">
        <v>0.21805555555555556</v>
      </c>
      <c r="AF17" s="56">
        <v>0.27847222222222223</v>
      </c>
      <c r="AG17" s="58">
        <v>0.3784375</v>
      </c>
      <c r="AH17" s="59">
        <v>17.0</v>
      </c>
      <c r="AI17" s="65">
        <f t="shared" si="4"/>
        <v>30.388109</v>
      </c>
      <c r="AJ17" s="66">
        <f t="shared" si="5"/>
        <v>0.7030324074</v>
      </c>
      <c r="AK17" s="67">
        <v>14.0</v>
      </c>
      <c r="AL17" s="55">
        <v>0.028148148148148144</v>
      </c>
      <c r="AM17" s="69" t="str">
        <f t="shared" si="6"/>
        <v>05:47</v>
      </c>
      <c r="AN17" s="70">
        <v>0.028229166666666666</v>
      </c>
      <c r="AO17" s="69" t="str">
        <f t="shared" si="7"/>
        <v>05:48</v>
      </c>
      <c r="AP17" s="70">
        <v>0.028356481481481483</v>
      </c>
      <c r="AQ17" s="69" t="str">
        <f t="shared" si="8"/>
        <v>05:50</v>
      </c>
      <c r="AR17" s="71">
        <v>0.02912037037037037</v>
      </c>
      <c r="AS17" s="73" t="str">
        <f t="shared" si="9"/>
        <v>05:59</v>
      </c>
      <c r="AT17" s="71">
        <v>0.030625</v>
      </c>
      <c r="AU17" s="73" t="str">
        <f t="shared" si="10"/>
        <v>06:18</v>
      </c>
      <c r="AV17" s="71">
        <v>0.03104166666666667</v>
      </c>
      <c r="AW17" s="73" t="str">
        <f t="shared" si="11"/>
        <v>06:23</v>
      </c>
      <c r="AX17" s="71">
        <v>0.03212962962962963</v>
      </c>
      <c r="AY17" s="73" t="str">
        <f t="shared" si="12"/>
        <v>06:37</v>
      </c>
      <c r="AZ17" s="71">
        <v>0.03392361111111111</v>
      </c>
      <c r="BA17" s="73" t="str">
        <f t="shared" si="13"/>
        <v>06:59</v>
      </c>
      <c r="BB17" s="71">
        <v>0.035833333333333335</v>
      </c>
      <c r="BC17" s="73" t="str">
        <f t="shared" si="14"/>
        <v>07:22</v>
      </c>
      <c r="BD17" s="71">
        <v>0.03771990740740741</v>
      </c>
      <c r="BE17" s="73" t="str">
        <f t="shared" si="15"/>
        <v>07:46</v>
      </c>
      <c r="BF17" s="71">
        <v>0.03246527777777778</v>
      </c>
      <c r="BG17" s="73" t="str">
        <f t="shared" si="16"/>
        <v>06:41</v>
      </c>
      <c r="BH17" s="71">
        <v>0.0265162037037037</v>
      </c>
      <c r="BI17" s="75" t="str">
        <f t="shared" si="17"/>
        <v>05:27</v>
      </c>
      <c r="BJ17" s="87">
        <f t="shared" si="18"/>
        <v>0.3741087963</v>
      </c>
      <c r="BK17" s="75" t="str">
        <f t="shared" si="19"/>
        <v>06:25</v>
      </c>
      <c r="BL17" s="73"/>
      <c r="BM17" s="66">
        <f t="shared" si="20"/>
        <v>1.077141204</v>
      </c>
      <c r="BN17" s="59">
        <v>11.0</v>
      </c>
    </row>
    <row r="18">
      <c r="A18" s="52" t="s">
        <v>77</v>
      </c>
      <c r="B18" s="115">
        <v>31.0</v>
      </c>
      <c r="C18" s="116" t="s">
        <v>205</v>
      </c>
      <c r="D18" s="115" t="s">
        <v>90</v>
      </c>
      <c r="E18" s="115" t="s">
        <v>80</v>
      </c>
      <c r="F18" s="155" t="s">
        <v>81</v>
      </c>
      <c r="G18" s="55">
        <v>0.013194444444444443</v>
      </c>
      <c r="H18" s="56">
        <v>0.02673611111111111</v>
      </c>
      <c r="I18" s="56">
        <v>0.04064814814814815</v>
      </c>
      <c r="J18" s="56">
        <v>0.05458333333333333</v>
      </c>
      <c r="K18" s="56">
        <v>0.06918981481481482</v>
      </c>
      <c r="L18" s="56">
        <v>0.08350694444444444</v>
      </c>
      <c r="M18" s="56">
        <v>0.10865740740740741</v>
      </c>
      <c r="N18" s="57">
        <v>5.0</v>
      </c>
      <c r="O18" s="55">
        <v>0.11944444444444445</v>
      </c>
      <c r="P18" s="56">
        <v>0.12708333333333333</v>
      </c>
      <c r="Q18" s="56">
        <v>0.2048611111111111</v>
      </c>
      <c r="R18" s="56">
        <v>0.2798611111111111</v>
      </c>
      <c r="S18" s="56">
        <v>0.2875</v>
      </c>
      <c r="T18" s="58">
        <v>0.29224537037037035</v>
      </c>
      <c r="U18" s="59">
        <v>7.0</v>
      </c>
      <c r="V18" s="154">
        <f t="shared" si="22"/>
        <v>0.183587963</v>
      </c>
      <c r="W18" s="57">
        <v>12.0</v>
      </c>
      <c r="X18" s="52" t="str">
        <f t="shared" si="2"/>
        <v>01:34</v>
      </c>
      <c r="Y18" s="62">
        <f t="shared" si="3"/>
        <v>32.90883873</v>
      </c>
      <c r="Z18" s="81">
        <v>0.3416666666666667</v>
      </c>
      <c r="AA18" s="55">
        <v>0.006354166666666668</v>
      </c>
      <c r="AB18" s="56">
        <v>0.06805555555555555</v>
      </c>
      <c r="AC18" s="56">
        <v>0.11805555555555555</v>
      </c>
      <c r="AD18" s="56">
        <v>0.15763888888888888</v>
      </c>
      <c r="AE18" s="56">
        <v>0.21215277777777777</v>
      </c>
      <c r="AF18" s="56">
        <v>0.2638888888888889</v>
      </c>
      <c r="AG18" s="58">
        <v>0.3542361111111111</v>
      </c>
      <c r="AH18" s="59">
        <v>10.0</v>
      </c>
      <c r="AI18" s="65">
        <f t="shared" si="4"/>
        <v>32.4642227</v>
      </c>
      <c r="AJ18" s="66">
        <f t="shared" si="5"/>
        <v>0.6464814815</v>
      </c>
      <c r="AK18" s="67">
        <v>9.0</v>
      </c>
      <c r="AL18" s="68">
        <v>0.033171296296296296</v>
      </c>
      <c r="AM18" s="69" t="str">
        <f t="shared" si="6"/>
        <v>06:49</v>
      </c>
      <c r="AN18" s="70">
        <v>0.03505787037037037</v>
      </c>
      <c r="AO18" s="69" t="str">
        <f t="shared" si="7"/>
        <v>07:13</v>
      </c>
      <c r="AP18" s="70">
        <v>0.03607638888888889</v>
      </c>
      <c r="AQ18" s="69" t="str">
        <f t="shared" si="8"/>
        <v>07:25</v>
      </c>
      <c r="AR18" s="71">
        <v>0.03646990740740741</v>
      </c>
      <c r="AS18" s="73" t="str">
        <f t="shared" si="9"/>
        <v>07:30</v>
      </c>
      <c r="AT18" s="71">
        <v>0.03662037037037037</v>
      </c>
      <c r="AU18" s="73" t="str">
        <f t="shared" si="10"/>
        <v>07:32</v>
      </c>
      <c r="AV18" s="71">
        <v>0.036516203703703703</v>
      </c>
      <c r="AW18" s="73" t="str">
        <f t="shared" si="11"/>
        <v>07:31</v>
      </c>
      <c r="AX18" s="71">
        <v>0.03866898148148148</v>
      </c>
      <c r="AY18" s="73" t="str">
        <f t="shared" si="12"/>
        <v>07:57</v>
      </c>
      <c r="AZ18" s="71">
        <v>0.0390162037037037</v>
      </c>
      <c r="BA18" s="73" t="str">
        <f t="shared" si="13"/>
        <v>08:02</v>
      </c>
      <c r="BB18" s="71">
        <v>0.04337962962962963</v>
      </c>
      <c r="BC18" s="73" t="str">
        <f t="shared" si="14"/>
        <v>08:55</v>
      </c>
      <c r="BD18" s="71">
        <v>0.04189814814814815</v>
      </c>
      <c r="BE18" s="73" t="str">
        <f t="shared" si="15"/>
        <v>08:37</v>
      </c>
      <c r="BF18" s="71">
        <v>0.042337962962962966</v>
      </c>
      <c r="BG18" s="73" t="str">
        <f t="shared" si="16"/>
        <v>08:43</v>
      </c>
      <c r="BH18" s="71">
        <v>0.02642361111111111</v>
      </c>
      <c r="BI18" s="75" t="str">
        <f t="shared" si="17"/>
        <v>05:26</v>
      </c>
      <c r="BJ18" s="74">
        <f t="shared" si="18"/>
        <v>0.4456365741</v>
      </c>
      <c r="BK18" s="75" t="str">
        <f t="shared" si="19"/>
        <v>07:38</v>
      </c>
      <c r="BL18" s="73"/>
      <c r="BM18" s="66">
        <f t="shared" si="20"/>
        <v>1.092118056</v>
      </c>
      <c r="BN18" s="59">
        <v>12.0</v>
      </c>
    </row>
    <row r="19">
      <c r="A19" s="52" t="s">
        <v>77</v>
      </c>
      <c r="B19" s="115">
        <v>42.0</v>
      </c>
      <c r="C19" s="116" t="s">
        <v>206</v>
      </c>
      <c r="D19" s="115" t="s">
        <v>207</v>
      </c>
      <c r="E19" s="115" t="s">
        <v>80</v>
      </c>
      <c r="F19" s="115" t="s">
        <v>91</v>
      </c>
      <c r="G19" s="55">
        <v>0.01875</v>
      </c>
      <c r="H19" s="56">
        <v>0.03862268518518518</v>
      </c>
      <c r="I19" s="56">
        <v>0.05986111111111111</v>
      </c>
      <c r="J19" s="56">
        <v>0.08078703703703703</v>
      </c>
      <c r="K19" s="56">
        <v>0.10277777777777777</v>
      </c>
      <c r="L19" s="56">
        <v>0.12471064814814815</v>
      </c>
      <c r="M19" s="56">
        <v>0.16194444444444445</v>
      </c>
      <c r="N19" s="57">
        <v>27.0</v>
      </c>
      <c r="O19" s="55">
        <v>0.1701388888888889</v>
      </c>
      <c r="P19" s="56">
        <v>0.17916666666666667</v>
      </c>
      <c r="Q19" s="56">
        <v>0.27065972222222223</v>
      </c>
      <c r="R19" s="56">
        <v>0.36527777777777776</v>
      </c>
      <c r="S19" s="56">
        <v>0.37430555555555556</v>
      </c>
      <c r="T19" s="58">
        <v>0.3790972222222222</v>
      </c>
      <c r="U19" s="59">
        <v>28.0</v>
      </c>
      <c r="V19" s="55">
        <v>0.21715277777777778</v>
      </c>
      <c r="W19" s="57">
        <v>26.0</v>
      </c>
      <c r="X19" s="52" t="str">
        <f t="shared" si="2"/>
        <v>02:20</v>
      </c>
      <c r="Y19" s="62">
        <f t="shared" si="3"/>
        <v>27.8221938</v>
      </c>
      <c r="Z19" s="81">
        <v>0.35138888888888886</v>
      </c>
      <c r="AA19" s="55">
        <v>0.0061342592592592594</v>
      </c>
      <c r="AB19" s="56">
        <v>0.07152777777777777</v>
      </c>
      <c r="AC19" s="56">
        <v>0.12708333333333333</v>
      </c>
      <c r="AD19" s="56">
        <v>0.17291666666666666</v>
      </c>
      <c r="AE19" s="56">
        <v>0.2423611111111111</v>
      </c>
      <c r="AF19" s="56">
        <v>0.30833333333333335</v>
      </c>
      <c r="AG19" s="58">
        <v>0.4166435185185185</v>
      </c>
      <c r="AH19" s="59">
        <v>30.0</v>
      </c>
      <c r="AI19" s="65">
        <f t="shared" si="4"/>
        <v>27.60153342</v>
      </c>
      <c r="AJ19" s="66">
        <f t="shared" si="5"/>
        <v>0.7957407407</v>
      </c>
      <c r="AK19" s="67">
        <v>28.0</v>
      </c>
      <c r="AL19" s="68">
        <v>0.02269675925925926</v>
      </c>
      <c r="AM19" s="69" t="str">
        <f t="shared" si="6"/>
        <v>04:40</v>
      </c>
      <c r="AN19" s="70">
        <v>0.024131944444444442</v>
      </c>
      <c r="AO19" s="69" t="str">
        <f t="shared" si="7"/>
        <v>04:58</v>
      </c>
      <c r="AP19" s="70">
        <v>0.02539351851851852</v>
      </c>
      <c r="AQ19" s="69" t="str">
        <f t="shared" si="8"/>
        <v>05:13</v>
      </c>
      <c r="AR19" s="71">
        <v>0.0253125</v>
      </c>
      <c r="AS19" s="73" t="str">
        <f t="shared" si="9"/>
        <v>05:12</v>
      </c>
      <c r="AT19" s="71">
        <v>0.02607638888888889</v>
      </c>
      <c r="AU19" s="73" t="str">
        <f t="shared" si="10"/>
        <v>05:22</v>
      </c>
      <c r="AV19" s="71">
        <v>0.02564814814814815</v>
      </c>
      <c r="AW19" s="73" t="str">
        <f t="shared" si="11"/>
        <v>05:17</v>
      </c>
      <c r="AX19" s="71">
        <v>0.02619212962962963</v>
      </c>
      <c r="AY19" s="73" t="str">
        <f t="shared" si="12"/>
        <v>05:23</v>
      </c>
      <c r="AZ19" s="71">
        <v>0.02699074074074074</v>
      </c>
      <c r="BA19" s="73" t="str">
        <f t="shared" si="13"/>
        <v>05:33</v>
      </c>
      <c r="BB19" s="71">
        <v>0.026921296296296297</v>
      </c>
      <c r="BC19" s="73" t="str">
        <f t="shared" si="14"/>
        <v>05:32</v>
      </c>
      <c r="BD19" s="71">
        <v>0.02732638888888889</v>
      </c>
      <c r="BE19" s="73" t="str">
        <f t="shared" si="15"/>
        <v>05:37</v>
      </c>
      <c r="BF19" s="71">
        <v>0.02731481481481482</v>
      </c>
      <c r="BG19" s="73" t="str">
        <f t="shared" si="16"/>
        <v>05:37</v>
      </c>
      <c r="BH19" s="71">
        <v>0.02488425925925926</v>
      </c>
      <c r="BI19" s="75" t="str">
        <f t="shared" si="17"/>
        <v>05:07</v>
      </c>
      <c r="BJ19" s="74">
        <f t="shared" si="18"/>
        <v>0.3088888889</v>
      </c>
      <c r="BK19" s="75" t="str">
        <f t="shared" si="19"/>
        <v>05:18</v>
      </c>
      <c r="BL19" s="73"/>
      <c r="BM19" s="66">
        <f t="shared" si="20"/>
        <v>1.10462963</v>
      </c>
      <c r="BN19" s="59">
        <v>13.0</v>
      </c>
    </row>
    <row r="20">
      <c r="A20" s="52" t="s">
        <v>77</v>
      </c>
      <c r="B20" s="115">
        <v>32.0</v>
      </c>
      <c r="C20" s="116" t="s">
        <v>208</v>
      </c>
      <c r="D20" s="115" t="s">
        <v>79</v>
      </c>
      <c r="E20" s="115" t="s">
        <v>80</v>
      </c>
      <c r="F20" s="115" t="s">
        <v>209</v>
      </c>
      <c r="G20" s="55">
        <v>0.017175925925925928</v>
      </c>
      <c r="H20" s="56">
        <v>0.035208333333333335</v>
      </c>
      <c r="I20" s="56">
        <v>0.05439814814814815</v>
      </c>
      <c r="J20" s="56">
        <v>0.07395833333333333</v>
      </c>
      <c r="K20" s="56">
        <v>0.09435185185185185</v>
      </c>
      <c r="L20" s="56">
        <v>0.11436342592592592</v>
      </c>
      <c r="M20" s="56">
        <v>0.1490162037037037</v>
      </c>
      <c r="N20" s="57">
        <v>18.0</v>
      </c>
      <c r="O20" s="55">
        <v>0.1597222222222222</v>
      </c>
      <c r="P20" s="56">
        <v>0.16805555555555557</v>
      </c>
      <c r="Q20" s="56">
        <v>0.2548611111111111</v>
      </c>
      <c r="R20" s="56">
        <v>0.34444444444444444</v>
      </c>
      <c r="S20" s="56">
        <v>0.3527777777777778</v>
      </c>
      <c r="T20" s="58">
        <v>0.35724537037037035</v>
      </c>
      <c r="U20" s="59">
        <v>21.0</v>
      </c>
      <c r="V20" s="55">
        <v>0.20822916666666666</v>
      </c>
      <c r="W20" s="57">
        <v>22.0</v>
      </c>
      <c r="X20" s="52" t="str">
        <f t="shared" si="2"/>
        <v>02:09</v>
      </c>
      <c r="Y20" s="62">
        <f t="shared" si="3"/>
        <v>29.01450725</v>
      </c>
      <c r="Z20" s="81">
        <v>0.3486111111111111</v>
      </c>
      <c r="AA20" s="55">
        <v>0.006481481481481481</v>
      </c>
      <c r="AB20" s="56">
        <v>0.07291666666666667</v>
      </c>
      <c r="AC20" s="56">
        <v>0.1269675925925926</v>
      </c>
      <c r="AD20" s="56">
        <v>0.17152777777777778</v>
      </c>
      <c r="AE20" s="56">
        <v>0.23402777777777778</v>
      </c>
      <c r="AF20" s="56">
        <v>0.2965277777777778</v>
      </c>
      <c r="AG20" s="58">
        <v>0.40109953703703705</v>
      </c>
      <c r="AH20" s="59">
        <v>24.0</v>
      </c>
      <c r="AI20" s="65">
        <f t="shared" si="4"/>
        <v>28.67118742</v>
      </c>
      <c r="AJ20" s="66">
        <f t="shared" si="5"/>
        <v>0.7583449074</v>
      </c>
      <c r="AK20" s="67">
        <v>24.0</v>
      </c>
      <c r="AL20" s="68">
        <v>0.027789351851851857</v>
      </c>
      <c r="AM20" s="69" t="str">
        <f t="shared" si="6"/>
        <v>05:43</v>
      </c>
      <c r="AN20" s="70">
        <v>0.029953703703703705</v>
      </c>
      <c r="AO20" s="69" t="str">
        <f t="shared" si="7"/>
        <v>06:10</v>
      </c>
      <c r="AP20" s="70">
        <v>0.02863425925925926</v>
      </c>
      <c r="AQ20" s="69" t="str">
        <f t="shared" si="8"/>
        <v>05:53</v>
      </c>
      <c r="AR20" s="71">
        <v>0.02929398148148148</v>
      </c>
      <c r="AS20" s="73" t="str">
        <f t="shared" si="9"/>
        <v>06:02</v>
      </c>
      <c r="AT20" s="71">
        <v>0.02952546296296296</v>
      </c>
      <c r="AU20" s="73" t="str">
        <f t="shared" si="10"/>
        <v>06:04</v>
      </c>
      <c r="AV20" s="71">
        <v>0.02917824074074074</v>
      </c>
      <c r="AW20" s="73" t="str">
        <f t="shared" si="11"/>
        <v>06:00</v>
      </c>
      <c r="AX20" s="71">
        <v>0.029050925925925924</v>
      </c>
      <c r="AY20" s="73" t="str">
        <f t="shared" si="12"/>
        <v>05:59</v>
      </c>
      <c r="AZ20" s="71">
        <v>0.02796296296296296</v>
      </c>
      <c r="BA20" s="73" t="str">
        <f t="shared" si="13"/>
        <v>05:45</v>
      </c>
      <c r="BB20" s="71">
        <v>0.028587962962962964</v>
      </c>
      <c r="BC20" s="73" t="str">
        <f t="shared" si="14"/>
        <v>05:53</v>
      </c>
      <c r="BD20" s="71">
        <v>0.029618055555555557</v>
      </c>
      <c r="BE20" s="73" t="str">
        <f t="shared" si="15"/>
        <v>06:06</v>
      </c>
      <c r="BF20" s="71">
        <v>0.03005787037037037</v>
      </c>
      <c r="BG20" s="73" t="str">
        <f t="shared" si="16"/>
        <v>06:11</v>
      </c>
      <c r="BH20" s="71">
        <v>0.029363425925925925</v>
      </c>
      <c r="BI20" s="75" t="str">
        <f t="shared" si="17"/>
        <v>06:02</v>
      </c>
      <c r="BJ20" s="74">
        <f t="shared" si="18"/>
        <v>0.3490162037</v>
      </c>
      <c r="BK20" s="75" t="str">
        <f t="shared" si="19"/>
        <v>05:59</v>
      </c>
      <c r="BL20" s="73"/>
      <c r="BM20" s="66">
        <f t="shared" si="20"/>
        <v>1.107361111</v>
      </c>
      <c r="BN20" s="59">
        <v>14.0</v>
      </c>
    </row>
    <row r="21">
      <c r="A21" s="52" t="s">
        <v>77</v>
      </c>
      <c r="B21" s="115">
        <v>58.0</v>
      </c>
      <c r="C21" s="116" t="s">
        <v>210</v>
      </c>
      <c r="D21" s="115" t="s">
        <v>90</v>
      </c>
      <c r="E21" s="115" t="s">
        <v>80</v>
      </c>
      <c r="F21" s="115" t="s">
        <v>211</v>
      </c>
      <c r="G21" s="55">
        <v>0.018587962962962962</v>
      </c>
      <c r="H21" s="56">
        <v>0.03888888888888889</v>
      </c>
      <c r="I21" s="56">
        <v>0.05978009259259259</v>
      </c>
      <c r="J21" s="56">
        <v>0.08090277777777778</v>
      </c>
      <c r="K21" s="56">
        <v>0.10347222222222222</v>
      </c>
      <c r="L21" s="56">
        <v>0.1261574074074074</v>
      </c>
      <c r="M21" s="56">
        <v>0.16618055555555555</v>
      </c>
      <c r="N21" s="57">
        <v>32.0</v>
      </c>
      <c r="O21" s="55">
        <v>0.17847222222222223</v>
      </c>
      <c r="P21" s="56">
        <v>0.18611111111111112</v>
      </c>
      <c r="Q21" s="56">
        <v>0.2701388888888889</v>
      </c>
      <c r="R21" s="56">
        <v>0.3506944444444444</v>
      </c>
      <c r="S21" s="56">
        <v>0.3590277777777778</v>
      </c>
      <c r="T21" s="58">
        <v>0.36336805555555557</v>
      </c>
      <c r="U21" s="59">
        <v>23.0</v>
      </c>
      <c r="V21" s="55">
        <v>0.1971875</v>
      </c>
      <c r="W21" s="57">
        <v>18.0</v>
      </c>
      <c r="X21" s="52" t="str">
        <f t="shared" si="2"/>
        <v>02:24</v>
      </c>
      <c r="Y21" s="62">
        <f t="shared" si="3"/>
        <v>30.63919704</v>
      </c>
      <c r="Z21" s="81">
        <v>0.3458333333333333</v>
      </c>
      <c r="AA21" s="55">
        <v>0.007314814814814816</v>
      </c>
      <c r="AB21" s="56">
        <v>0.07222222222222222</v>
      </c>
      <c r="AC21" s="56">
        <v>0.12418981481481481</v>
      </c>
      <c r="AD21" s="56">
        <v>0.16458333333333333</v>
      </c>
      <c r="AE21" s="56">
        <v>0.22361111111111112</v>
      </c>
      <c r="AF21" s="56">
        <v>0.28194444444444444</v>
      </c>
      <c r="AG21" s="58">
        <v>0.3787152777777778</v>
      </c>
      <c r="AH21" s="59">
        <v>18.0</v>
      </c>
      <c r="AI21" s="65">
        <f t="shared" si="4"/>
        <v>30.36582012</v>
      </c>
      <c r="AJ21" s="66">
        <f t="shared" si="5"/>
        <v>0.7420833333</v>
      </c>
      <c r="AK21" s="67">
        <v>19.0</v>
      </c>
      <c r="AL21" s="68">
        <v>0.02630787037037037</v>
      </c>
      <c r="AM21" s="69" t="str">
        <f t="shared" si="6"/>
        <v>05:25</v>
      </c>
      <c r="AN21" s="70">
        <v>0.027291666666666665</v>
      </c>
      <c r="AO21" s="69" t="str">
        <f t="shared" si="7"/>
        <v>05:37</v>
      </c>
      <c r="AP21" s="70">
        <v>0.0290625</v>
      </c>
      <c r="AQ21" s="69" t="str">
        <f t="shared" si="8"/>
        <v>05:59</v>
      </c>
      <c r="AR21" s="71">
        <v>0.029166666666666667</v>
      </c>
      <c r="AS21" s="73" t="str">
        <f t="shared" si="9"/>
        <v>06:00</v>
      </c>
      <c r="AT21" s="71">
        <v>0.02979166666666667</v>
      </c>
      <c r="AU21" s="73" t="str">
        <f t="shared" si="10"/>
        <v>06:08</v>
      </c>
      <c r="AV21" s="71">
        <v>0.03149305555555556</v>
      </c>
      <c r="AW21" s="73" t="str">
        <f t="shared" si="11"/>
        <v>06:29</v>
      </c>
      <c r="AX21" s="71">
        <v>0.03189814814814815</v>
      </c>
      <c r="AY21" s="73" t="str">
        <f t="shared" si="12"/>
        <v>06:34</v>
      </c>
      <c r="AZ21" s="71">
        <v>0.03087962962962963</v>
      </c>
      <c r="BA21" s="73" t="str">
        <f t="shared" si="13"/>
        <v>06:21</v>
      </c>
      <c r="BB21" s="71">
        <v>0.02967592592592593</v>
      </c>
      <c r="BC21" s="73" t="str">
        <f t="shared" si="14"/>
        <v>06:06</v>
      </c>
      <c r="BD21" s="71">
        <v>0.03179398148148148</v>
      </c>
      <c r="BE21" s="73" t="str">
        <f t="shared" si="15"/>
        <v>06:32</v>
      </c>
      <c r="BF21" s="71">
        <v>0.035104166666666665</v>
      </c>
      <c r="BG21" s="73" t="str">
        <f t="shared" si="16"/>
        <v>07:13</v>
      </c>
      <c r="BH21" s="71">
        <v>0.03350694444444444</v>
      </c>
      <c r="BI21" s="75" t="str">
        <f t="shared" si="17"/>
        <v>06:54</v>
      </c>
      <c r="BJ21" s="74">
        <f t="shared" si="18"/>
        <v>0.3659722222</v>
      </c>
      <c r="BK21" s="75" t="str">
        <f t="shared" si="19"/>
        <v>06:16</v>
      </c>
      <c r="BL21" s="73"/>
      <c r="BM21" s="66">
        <f t="shared" si="20"/>
        <v>1.108055556</v>
      </c>
      <c r="BN21" s="59">
        <v>15.0</v>
      </c>
    </row>
    <row r="22">
      <c r="A22" s="157" t="s">
        <v>72</v>
      </c>
      <c r="B22" s="135">
        <v>1001.0</v>
      </c>
      <c r="C22" s="136" t="s">
        <v>212</v>
      </c>
      <c r="D22" s="134" t="s">
        <v>213</v>
      </c>
      <c r="E22" s="134" t="s">
        <v>214</v>
      </c>
      <c r="F22" s="135" t="s">
        <v>118</v>
      </c>
      <c r="G22" s="137">
        <v>0.01875</v>
      </c>
      <c r="H22" s="138">
        <v>0.03854166666666667</v>
      </c>
      <c r="I22" s="138">
        <v>0.05898148148148148</v>
      </c>
      <c r="J22" s="138">
        <v>0.07972222222222222</v>
      </c>
      <c r="K22" s="138">
        <v>0.10127314814814815</v>
      </c>
      <c r="L22" s="138">
        <v>0.12222222222222222</v>
      </c>
      <c r="M22" s="138">
        <v>0.15769675925925927</v>
      </c>
      <c r="N22" s="142">
        <v>23.0</v>
      </c>
      <c r="O22" s="137">
        <v>0.16111111111111112</v>
      </c>
      <c r="P22" s="138">
        <v>0.16944444444444445</v>
      </c>
      <c r="Q22" s="138">
        <v>0.24791666666666667</v>
      </c>
      <c r="R22" s="138">
        <v>0.32569444444444445</v>
      </c>
      <c r="S22" s="138">
        <v>0.33402777777777776</v>
      </c>
      <c r="T22" s="140">
        <v>0.3378125</v>
      </c>
      <c r="U22" s="146">
        <v>15.0</v>
      </c>
      <c r="V22" s="137">
        <v>0.18011574074074074</v>
      </c>
      <c r="W22" s="142">
        <v>9.0</v>
      </c>
      <c r="X22" s="158" t="str">
        <f t="shared" si="2"/>
        <v>02:16</v>
      </c>
      <c r="Y22" s="159">
        <f t="shared" si="3"/>
        <v>33.54324637</v>
      </c>
      <c r="Z22" s="81">
        <v>0.33958333333333335</v>
      </c>
      <c r="AA22" s="137">
        <v>0.0060185185185185185</v>
      </c>
      <c r="AB22" s="138">
        <v>0.06458333333333334</v>
      </c>
      <c r="AC22" s="138">
        <v>0.11087962962962963</v>
      </c>
      <c r="AD22" s="138">
        <v>0.15</v>
      </c>
      <c r="AE22" s="138">
        <v>0.20833333333333334</v>
      </c>
      <c r="AF22" s="138">
        <v>0.2708333333333333</v>
      </c>
      <c r="AG22" s="140">
        <v>0.36394675925925923</v>
      </c>
      <c r="AH22" s="146">
        <v>12.0</v>
      </c>
      <c r="AI22" s="147">
        <f t="shared" si="4"/>
        <v>31.5980283</v>
      </c>
      <c r="AJ22" s="148">
        <f t="shared" si="5"/>
        <v>0.7017592593</v>
      </c>
      <c r="AK22" s="149">
        <v>13.0</v>
      </c>
      <c r="AL22" s="150">
        <v>0.029722222222222226</v>
      </c>
      <c r="AM22" s="143" t="str">
        <f t="shared" si="6"/>
        <v>06:07</v>
      </c>
      <c r="AN22" s="145">
        <v>0.030011574074074076</v>
      </c>
      <c r="AO22" s="143" t="str">
        <f t="shared" si="7"/>
        <v>06:10</v>
      </c>
      <c r="AP22" s="145">
        <v>0.029421296296296296</v>
      </c>
      <c r="AQ22" s="143" t="str">
        <f t="shared" si="8"/>
        <v>06:03</v>
      </c>
      <c r="AR22" s="151">
        <v>0.030150462962962983</v>
      </c>
      <c r="AS22" s="152" t="str">
        <f t="shared" si="9"/>
        <v>06:12</v>
      </c>
      <c r="AT22" s="151">
        <v>0.03173611111111111</v>
      </c>
      <c r="AU22" s="152" t="str">
        <f t="shared" si="10"/>
        <v>06:32</v>
      </c>
      <c r="AV22" s="151">
        <v>0.03364583333333333</v>
      </c>
      <c r="AW22" s="152" t="str">
        <f t="shared" si="11"/>
        <v>06:55</v>
      </c>
      <c r="AX22" s="151">
        <v>0.03563657407407408</v>
      </c>
      <c r="AY22" s="152" t="str">
        <f t="shared" si="12"/>
        <v>07:20</v>
      </c>
      <c r="AZ22" s="151">
        <v>0.03563657407407408</v>
      </c>
      <c r="BA22" s="152" t="str">
        <f t="shared" si="13"/>
        <v>07:20</v>
      </c>
      <c r="BB22" s="151">
        <v>0.03815972222222222</v>
      </c>
      <c r="BC22" s="152" t="str">
        <f t="shared" si="14"/>
        <v>07:51</v>
      </c>
      <c r="BD22" s="151">
        <v>0.03931712962962963</v>
      </c>
      <c r="BE22" s="152" t="str">
        <f t="shared" si="15"/>
        <v>08:05</v>
      </c>
      <c r="BF22" s="151">
        <v>0.039375</v>
      </c>
      <c r="BG22" s="152" t="str">
        <f t="shared" si="16"/>
        <v>08:06</v>
      </c>
      <c r="BH22" s="151">
        <v>0.03743055555555556</v>
      </c>
      <c r="BI22" s="160" t="str">
        <f t="shared" si="17"/>
        <v>07:42</v>
      </c>
      <c r="BJ22" s="153">
        <f t="shared" si="18"/>
        <v>0.4102430556</v>
      </c>
      <c r="BK22" s="160" t="str">
        <f t="shared" si="19"/>
        <v>07:02</v>
      </c>
      <c r="BL22" s="152"/>
      <c r="BM22" s="148">
        <f t="shared" si="20"/>
        <v>1.112002315</v>
      </c>
      <c r="BN22" s="146">
        <v>5.0</v>
      </c>
    </row>
    <row r="23">
      <c r="A23" s="52" t="s">
        <v>77</v>
      </c>
      <c r="B23" s="115">
        <v>21.0</v>
      </c>
      <c r="C23" s="116" t="s">
        <v>215</v>
      </c>
      <c r="D23" s="115" t="s">
        <v>103</v>
      </c>
      <c r="E23" s="115" t="s">
        <v>80</v>
      </c>
      <c r="F23" s="115" t="s">
        <v>104</v>
      </c>
      <c r="G23" s="55">
        <v>0.01821759259259259</v>
      </c>
      <c r="H23" s="56">
        <v>0.03770833333333334</v>
      </c>
      <c r="I23" s="56">
        <v>0.05775462962962963</v>
      </c>
      <c r="J23" s="56">
        <v>0.07789351851851851</v>
      </c>
      <c r="K23" s="56">
        <v>0.09905092592592593</v>
      </c>
      <c r="L23" s="56">
        <v>0.11996527777777778</v>
      </c>
      <c r="M23" s="56">
        <v>0.1556712962962963</v>
      </c>
      <c r="N23" s="57">
        <v>20.0</v>
      </c>
      <c r="O23" s="55">
        <v>0.16458333333333333</v>
      </c>
      <c r="P23" s="56">
        <v>0.17291666666666666</v>
      </c>
      <c r="Q23" s="56">
        <v>0.2638888888888889</v>
      </c>
      <c r="R23" s="56">
        <v>0.35347222222222224</v>
      </c>
      <c r="S23" s="56">
        <v>0.3625</v>
      </c>
      <c r="T23" s="58">
        <v>0.3674537037037037</v>
      </c>
      <c r="U23" s="59">
        <v>25.0</v>
      </c>
      <c r="V23" s="55">
        <v>0.21178240740740742</v>
      </c>
      <c r="W23" s="57">
        <v>25.0</v>
      </c>
      <c r="X23" s="52" t="str">
        <f t="shared" si="2"/>
        <v>02:15</v>
      </c>
      <c r="Y23" s="62">
        <f t="shared" si="3"/>
        <v>28.52770795</v>
      </c>
      <c r="Z23" s="81">
        <v>0.3506944444444444</v>
      </c>
      <c r="AA23" s="55">
        <v>0.006481481481481481</v>
      </c>
      <c r="AB23" s="56">
        <v>0.07291666666666667</v>
      </c>
      <c r="AC23" s="56">
        <v>0.12789351851851852</v>
      </c>
      <c r="AD23" s="56">
        <v>0.1701388888888889</v>
      </c>
      <c r="AE23" s="56">
        <v>0.23402777777777778</v>
      </c>
      <c r="AF23" s="56">
        <v>0.2986111111111111</v>
      </c>
      <c r="AG23" s="58">
        <v>0.3974652777777778</v>
      </c>
      <c r="AH23" s="59">
        <v>23.0</v>
      </c>
      <c r="AI23" s="65">
        <f t="shared" si="4"/>
        <v>28.93334498</v>
      </c>
      <c r="AJ23" s="66">
        <f t="shared" si="5"/>
        <v>0.7649189815</v>
      </c>
      <c r="AK23" s="67">
        <v>25.0</v>
      </c>
      <c r="AL23" s="68">
        <v>0.029456018518518517</v>
      </c>
      <c r="AM23" s="69" t="str">
        <f t="shared" si="6"/>
        <v>06:04</v>
      </c>
      <c r="AN23" s="70">
        <v>0.029479166666666667</v>
      </c>
      <c r="AO23" s="69" t="str">
        <f t="shared" si="7"/>
        <v>06:04</v>
      </c>
      <c r="AP23" s="70">
        <v>0.029548611111111116</v>
      </c>
      <c r="AQ23" s="69" t="str">
        <f t="shared" si="8"/>
        <v>06:05</v>
      </c>
      <c r="AR23" s="71">
        <v>0.02940972222222223</v>
      </c>
      <c r="AS23" s="73" t="str">
        <f t="shared" si="9"/>
        <v>06:03</v>
      </c>
      <c r="AT23" s="71">
        <v>0.02915509259259259</v>
      </c>
      <c r="AU23" s="73" t="str">
        <f t="shared" si="10"/>
        <v>06:00</v>
      </c>
      <c r="AV23" s="71">
        <v>0.02895833333333333</v>
      </c>
      <c r="AW23" s="73" t="str">
        <f t="shared" si="11"/>
        <v>05:57</v>
      </c>
      <c r="AX23" s="71">
        <v>0.02965277777777777</v>
      </c>
      <c r="AY23" s="73" t="str">
        <f t="shared" si="12"/>
        <v>06:06</v>
      </c>
      <c r="AZ23" s="71">
        <v>0.029363425925925925</v>
      </c>
      <c r="BA23" s="73" t="str">
        <f t="shared" si="13"/>
        <v>06:02</v>
      </c>
      <c r="BB23" s="71">
        <v>0.0300462962962963</v>
      </c>
      <c r="BC23" s="73" t="str">
        <f t="shared" si="14"/>
        <v>06:11</v>
      </c>
      <c r="BD23" s="71">
        <v>0.03010416666666667</v>
      </c>
      <c r="BE23" s="73" t="str">
        <f t="shared" si="15"/>
        <v>06:12</v>
      </c>
      <c r="BF23" s="71">
        <v>0.02984953703703704</v>
      </c>
      <c r="BG23" s="73" t="str">
        <f t="shared" si="16"/>
        <v>06:08</v>
      </c>
      <c r="BH23" s="71">
        <v>0.02900462962962963</v>
      </c>
      <c r="BI23" s="75" t="str">
        <f t="shared" si="17"/>
        <v>05:58</v>
      </c>
      <c r="BJ23" s="74">
        <f t="shared" si="18"/>
        <v>0.3540277778</v>
      </c>
      <c r="BK23" s="75" t="str">
        <f t="shared" si="19"/>
        <v>06:04</v>
      </c>
      <c r="BL23" s="73"/>
      <c r="BM23" s="66">
        <f t="shared" si="20"/>
        <v>1.118946759</v>
      </c>
      <c r="BN23" s="59">
        <v>16.0</v>
      </c>
    </row>
    <row r="24">
      <c r="A24" s="52" t="s">
        <v>77</v>
      </c>
      <c r="B24" s="115">
        <v>30.0</v>
      </c>
      <c r="C24" s="116" t="s">
        <v>216</v>
      </c>
      <c r="D24" s="115" t="s">
        <v>128</v>
      </c>
      <c r="E24" s="115" t="s">
        <v>80</v>
      </c>
      <c r="F24" s="115" t="s">
        <v>209</v>
      </c>
      <c r="G24" s="55">
        <v>0.01800925925925926</v>
      </c>
      <c r="H24" s="56">
        <v>0.037037037037037035</v>
      </c>
      <c r="I24" s="56">
        <v>0.05662037037037037</v>
      </c>
      <c r="J24" s="56">
        <v>0.0759837962962963</v>
      </c>
      <c r="K24" s="56">
        <v>0.09614583333333333</v>
      </c>
      <c r="L24" s="56">
        <v>0.11643518518518518</v>
      </c>
      <c r="M24" s="56">
        <v>0.1521412037037037</v>
      </c>
      <c r="N24" s="57">
        <v>19.0</v>
      </c>
      <c r="O24" s="55">
        <v>0.15763888888888888</v>
      </c>
      <c r="P24" s="56">
        <v>0.16597222222222222</v>
      </c>
      <c r="Q24" s="56">
        <v>0.25474537037037037</v>
      </c>
      <c r="R24" s="56">
        <v>0.34097222222222223</v>
      </c>
      <c r="S24" s="56">
        <v>0.34930555555555554</v>
      </c>
      <c r="T24" s="58">
        <v>0.35457175925925927</v>
      </c>
      <c r="U24" s="59">
        <v>20.0</v>
      </c>
      <c r="V24" s="55">
        <v>0.20243055555555556</v>
      </c>
      <c r="W24" s="57">
        <v>20.0</v>
      </c>
      <c r="X24" s="52" t="str">
        <f t="shared" si="2"/>
        <v>02:11</v>
      </c>
      <c r="Y24" s="62">
        <f t="shared" si="3"/>
        <v>29.84562607</v>
      </c>
      <c r="Z24" s="81">
        <v>0.3472222222222222</v>
      </c>
      <c r="AA24" s="55">
        <v>0.00636574074074074</v>
      </c>
      <c r="AB24" s="56"/>
      <c r="AC24" s="56">
        <v>0.1283564814814815</v>
      </c>
      <c r="AD24" s="56">
        <v>0.16944444444444445</v>
      </c>
      <c r="AE24" s="56">
        <v>0.2298611111111111</v>
      </c>
      <c r="AF24" s="56">
        <v>0.2826388888888889</v>
      </c>
      <c r="AG24" s="58">
        <v>0.3897569444444444</v>
      </c>
      <c r="AH24" s="59">
        <v>22.0</v>
      </c>
      <c r="AI24" s="65">
        <f t="shared" si="4"/>
        <v>29.50556793</v>
      </c>
      <c r="AJ24" s="66">
        <f t="shared" si="5"/>
        <v>0.7443287037</v>
      </c>
      <c r="AK24" s="67">
        <v>20.0</v>
      </c>
      <c r="AL24" s="68">
        <v>0.027766203703703703</v>
      </c>
      <c r="AM24" s="69" t="str">
        <f t="shared" si="6"/>
        <v>05:43</v>
      </c>
      <c r="AN24" s="70">
        <v>0.02856481481481482</v>
      </c>
      <c r="AO24" s="69" t="str">
        <f t="shared" si="7"/>
        <v>05:53</v>
      </c>
      <c r="AP24" s="70">
        <v>0.02871527777777777</v>
      </c>
      <c r="AQ24" s="69" t="str">
        <f t="shared" si="8"/>
        <v>05:54</v>
      </c>
      <c r="AR24" s="71">
        <v>0.02971064814814815</v>
      </c>
      <c r="AS24" s="73" t="str">
        <f t="shared" si="9"/>
        <v>06:07</v>
      </c>
      <c r="AT24" s="71">
        <v>0.02979166666666667</v>
      </c>
      <c r="AU24" s="73" t="str">
        <f t="shared" si="10"/>
        <v>06:08</v>
      </c>
      <c r="AV24" s="71">
        <v>0.02971064814814815</v>
      </c>
      <c r="AW24" s="73" t="str">
        <f t="shared" si="11"/>
        <v>06:07</v>
      </c>
      <c r="AX24" s="71">
        <v>0.030740740740740742</v>
      </c>
      <c r="AY24" s="73" t="str">
        <f t="shared" si="12"/>
        <v>06:19</v>
      </c>
      <c r="AZ24" s="71">
        <v>0.03059027777777778</v>
      </c>
      <c r="BA24" s="73" t="str">
        <f t="shared" si="13"/>
        <v>06:18</v>
      </c>
      <c r="BB24" s="71">
        <v>0.03276620370370371</v>
      </c>
      <c r="BC24" s="73" t="str">
        <f t="shared" si="14"/>
        <v>06:44</v>
      </c>
      <c r="BD24" s="71">
        <v>0.03347222222222222</v>
      </c>
      <c r="BE24" s="73" t="str">
        <f t="shared" si="15"/>
        <v>06:53</v>
      </c>
      <c r="BF24" s="71">
        <v>0.035625</v>
      </c>
      <c r="BG24" s="73" t="str">
        <f t="shared" si="16"/>
        <v>07:20</v>
      </c>
      <c r="BH24" s="71">
        <v>0.03925925925925926</v>
      </c>
      <c r="BI24" s="75" t="str">
        <f t="shared" si="17"/>
        <v>08:05</v>
      </c>
      <c r="BJ24" s="74">
        <f t="shared" si="18"/>
        <v>0.376712963</v>
      </c>
      <c r="BK24" s="75" t="str">
        <f t="shared" si="19"/>
        <v>06:27</v>
      </c>
      <c r="BL24" s="73"/>
      <c r="BM24" s="66">
        <f t="shared" si="20"/>
        <v>1.121041667</v>
      </c>
      <c r="BN24" s="59">
        <v>17.0</v>
      </c>
    </row>
    <row r="25">
      <c r="A25" s="52" t="s">
        <v>77</v>
      </c>
      <c r="B25" s="115">
        <v>68.0</v>
      </c>
      <c r="C25" s="116" t="s">
        <v>217</v>
      </c>
      <c r="D25" s="115" t="s">
        <v>133</v>
      </c>
      <c r="E25" s="115" t="s">
        <v>80</v>
      </c>
      <c r="F25" s="115" t="s">
        <v>91</v>
      </c>
      <c r="G25" s="55">
        <v>0.01875</v>
      </c>
      <c r="H25" s="56">
        <v>0.03819444444444445</v>
      </c>
      <c r="I25" s="56">
        <v>0.05868055555555555</v>
      </c>
      <c r="J25" s="56">
        <v>0.07881944444444444</v>
      </c>
      <c r="K25" s="56">
        <v>0.09913194444444444</v>
      </c>
      <c r="L25" s="56">
        <v>0.11961805555555556</v>
      </c>
      <c r="M25" s="56">
        <v>0.15677083333333333</v>
      </c>
      <c r="N25" s="57">
        <v>21.0</v>
      </c>
      <c r="O25" s="55">
        <v>0.16805555555555557</v>
      </c>
      <c r="P25" s="56">
        <v>0.1763888888888889</v>
      </c>
      <c r="Q25" s="56">
        <v>0.2659722222222222</v>
      </c>
      <c r="R25" s="56">
        <v>0.35347222222222224</v>
      </c>
      <c r="S25" s="56">
        <v>0.3625</v>
      </c>
      <c r="T25" s="58">
        <v>0.36724537037037036</v>
      </c>
      <c r="U25" s="59">
        <v>24.0</v>
      </c>
      <c r="V25" s="55">
        <v>0.21047453703703703</v>
      </c>
      <c r="W25" s="57">
        <v>23.0</v>
      </c>
      <c r="X25" s="52" t="str">
        <f t="shared" si="2"/>
        <v>02:15</v>
      </c>
      <c r="Y25" s="62">
        <f t="shared" si="3"/>
        <v>28.70497663</v>
      </c>
      <c r="Z25" s="81">
        <v>0.34930555555555554</v>
      </c>
      <c r="AA25" s="55">
        <v>0.006689814814814815</v>
      </c>
      <c r="AB25" s="56">
        <v>0.07013888888888889</v>
      </c>
      <c r="AC25" s="56">
        <v>0.12185185185185185</v>
      </c>
      <c r="AD25" s="56">
        <v>0.1625</v>
      </c>
      <c r="AE25" s="56">
        <v>0.22280092592592593</v>
      </c>
      <c r="AF25" s="56">
        <v>0.2826388888888889</v>
      </c>
      <c r="AG25" s="58">
        <v>0.38381944444444444</v>
      </c>
      <c r="AH25" s="59">
        <v>20.0</v>
      </c>
      <c r="AI25" s="65">
        <f t="shared" si="4"/>
        <v>29.9620047</v>
      </c>
      <c r="AJ25" s="66">
        <f t="shared" si="5"/>
        <v>0.7510648148</v>
      </c>
      <c r="AK25" s="67">
        <v>22.0</v>
      </c>
      <c r="AL25" s="68">
        <v>0.027349537037037037</v>
      </c>
      <c r="AM25" s="69" t="str">
        <f t="shared" si="6"/>
        <v>05:38</v>
      </c>
      <c r="AN25" s="70">
        <v>0.02672453703703704</v>
      </c>
      <c r="AO25" s="69" t="str">
        <f t="shared" si="7"/>
        <v>05:30</v>
      </c>
      <c r="AP25" s="70">
        <v>0.027789351851851857</v>
      </c>
      <c r="AQ25" s="69" t="str">
        <f t="shared" si="8"/>
        <v>05:43</v>
      </c>
      <c r="AR25" s="71">
        <v>0.028680555555555553</v>
      </c>
      <c r="AS25" s="73" t="str">
        <f t="shared" si="9"/>
        <v>05:54</v>
      </c>
      <c r="AT25" s="71">
        <v>0.030787037037037036</v>
      </c>
      <c r="AU25" s="73" t="str">
        <f t="shared" si="10"/>
        <v>06:20</v>
      </c>
      <c r="AV25" s="71">
        <v>0.03125</v>
      </c>
      <c r="AW25" s="73" t="str">
        <f t="shared" si="11"/>
        <v>06:26</v>
      </c>
      <c r="AX25" s="71">
        <v>0.03127314814814815</v>
      </c>
      <c r="AY25" s="73" t="str">
        <f t="shared" si="12"/>
        <v>06:26</v>
      </c>
      <c r="AZ25" s="71">
        <v>0.0343287037037037</v>
      </c>
      <c r="BA25" s="73" t="str">
        <f t="shared" si="13"/>
        <v>07:04</v>
      </c>
      <c r="BB25" s="71">
        <v>0.03253472222222222</v>
      </c>
      <c r="BC25" s="73" t="str">
        <f t="shared" si="14"/>
        <v>06:42</v>
      </c>
      <c r="BD25" s="71">
        <v>0.035416666666666666</v>
      </c>
      <c r="BE25" s="73" t="str">
        <f t="shared" si="15"/>
        <v>07:17</v>
      </c>
      <c r="BF25" s="71">
        <v>0.03533564814814815</v>
      </c>
      <c r="BG25" s="73" t="str">
        <f t="shared" si="16"/>
        <v>07:16</v>
      </c>
      <c r="BH25" s="71">
        <v>0.037314814814814815</v>
      </c>
      <c r="BI25" s="75" t="str">
        <f t="shared" si="17"/>
        <v>07:41</v>
      </c>
      <c r="BJ25" s="74">
        <f t="shared" si="18"/>
        <v>0.3787847222</v>
      </c>
      <c r="BK25" s="75" t="str">
        <f t="shared" si="19"/>
        <v>06:30</v>
      </c>
      <c r="BL25" s="73"/>
      <c r="BM25" s="66">
        <f t="shared" si="20"/>
        <v>1.129849537</v>
      </c>
      <c r="BN25" s="59">
        <v>18.0</v>
      </c>
    </row>
    <row r="26">
      <c r="A26" s="52" t="s">
        <v>77</v>
      </c>
      <c r="B26" s="115">
        <v>61.0</v>
      </c>
      <c r="C26" s="116" t="s">
        <v>218</v>
      </c>
      <c r="D26" s="115" t="s">
        <v>135</v>
      </c>
      <c r="E26" s="115" t="s">
        <v>80</v>
      </c>
      <c r="F26" s="115" t="s">
        <v>91</v>
      </c>
      <c r="G26" s="55">
        <v>0.01574074074074074</v>
      </c>
      <c r="H26" s="56">
        <v>0.03396990740740741</v>
      </c>
      <c r="I26" s="56">
        <v>0.05288194444444445</v>
      </c>
      <c r="J26" s="56">
        <v>0.07193287037037037</v>
      </c>
      <c r="K26" s="56">
        <v>0.09212962962962963</v>
      </c>
      <c r="L26" s="56">
        <v>0.11082175925925926</v>
      </c>
      <c r="M26" s="56">
        <v>0.14421296296296296</v>
      </c>
      <c r="N26" s="57">
        <v>14.0</v>
      </c>
      <c r="O26" s="55">
        <v>0.15555555555555556</v>
      </c>
      <c r="P26" s="56">
        <v>0.1638888888888889</v>
      </c>
      <c r="Q26" s="56">
        <v>0.24930555555555556</v>
      </c>
      <c r="R26" s="56">
        <v>0.33541666666666664</v>
      </c>
      <c r="S26" s="56">
        <v>0.34375</v>
      </c>
      <c r="T26" s="58">
        <v>0.34875</v>
      </c>
      <c r="U26" s="59">
        <v>18.0</v>
      </c>
      <c r="V26" s="55">
        <v>0.20453703703703704</v>
      </c>
      <c r="W26" s="57">
        <v>21.0</v>
      </c>
      <c r="X26" s="52" t="str">
        <f t="shared" si="2"/>
        <v>02:05</v>
      </c>
      <c r="Y26" s="62">
        <f t="shared" si="3"/>
        <v>29.5382526</v>
      </c>
      <c r="Z26" s="81">
        <v>0.34791666666666665</v>
      </c>
      <c r="AA26" s="55">
        <v>0.005729166666666666</v>
      </c>
      <c r="AB26" s="56">
        <v>0.06666666666666667</v>
      </c>
      <c r="AC26" s="56">
        <v>0.11975694444444444</v>
      </c>
      <c r="AD26" s="56">
        <v>0.15763888888888888</v>
      </c>
      <c r="AE26" s="56">
        <v>0.21805555555555556</v>
      </c>
      <c r="AF26" s="56">
        <v>0.28055555555555556</v>
      </c>
      <c r="AG26" s="58">
        <v>0.38113425925925926</v>
      </c>
      <c r="AH26" s="59">
        <v>19.0</v>
      </c>
      <c r="AI26" s="65">
        <f t="shared" si="4"/>
        <v>30.17309444</v>
      </c>
      <c r="AJ26" s="66">
        <f t="shared" si="5"/>
        <v>0.7298842593</v>
      </c>
      <c r="AK26" s="67">
        <v>18.0</v>
      </c>
      <c r="AL26" s="68">
        <v>0.02675925925925926</v>
      </c>
      <c r="AM26" s="69" t="str">
        <f t="shared" si="6"/>
        <v>05:30</v>
      </c>
      <c r="AN26" s="70">
        <v>0.02672453703703704</v>
      </c>
      <c r="AO26" s="69" t="str">
        <f t="shared" si="7"/>
        <v>05:30</v>
      </c>
      <c r="AP26" s="70">
        <v>0.02827546296296296</v>
      </c>
      <c r="AQ26" s="69" t="str">
        <f t="shared" si="8"/>
        <v>05:49</v>
      </c>
      <c r="AR26" s="71">
        <v>0.027916666666666666</v>
      </c>
      <c r="AS26" s="73" t="str">
        <f t="shared" si="9"/>
        <v>05:45</v>
      </c>
      <c r="AT26" s="71">
        <v>0.02923611111111112</v>
      </c>
      <c r="AU26" s="73" t="str">
        <f t="shared" si="10"/>
        <v>06:01</v>
      </c>
      <c r="AV26" s="71">
        <v>0.0309375</v>
      </c>
      <c r="AW26" s="73" t="str">
        <f t="shared" si="11"/>
        <v>06:22</v>
      </c>
      <c r="AX26" s="71">
        <v>0.03275462962962963</v>
      </c>
      <c r="AY26" s="73" t="str">
        <f t="shared" si="12"/>
        <v>06:44</v>
      </c>
      <c r="AZ26" s="71">
        <v>0.03902777777777778</v>
      </c>
      <c r="BA26" s="73" t="str">
        <f t="shared" si="13"/>
        <v>08:02</v>
      </c>
      <c r="BB26" s="71">
        <v>0.03795138888888889</v>
      </c>
      <c r="BC26" s="73" t="str">
        <f t="shared" si="14"/>
        <v>07:48</v>
      </c>
      <c r="BD26" s="71">
        <v>0.03927083333333333</v>
      </c>
      <c r="BE26" s="73" t="str">
        <f t="shared" si="15"/>
        <v>08:05</v>
      </c>
      <c r="BF26" s="71">
        <v>0.0429861111111111</v>
      </c>
      <c r="BG26" s="73" t="str">
        <f t="shared" si="16"/>
        <v>08:51</v>
      </c>
      <c r="BH26" s="71">
        <v>0.042743055555555534</v>
      </c>
      <c r="BI26" s="75" t="str">
        <f t="shared" si="17"/>
        <v>08:48</v>
      </c>
      <c r="BJ26" s="74">
        <f t="shared" si="18"/>
        <v>0.4045833333</v>
      </c>
      <c r="BK26" s="75" t="str">
        <f t="shared" si="19"/>
        <v>06:56</v>
      </c>
      <c r="BL26" s="73"/>
      <c r="BM26" s="66">
        <f t="shared" si="20"/>
        <v>1.134467593</v>
      </c>
      <c r="BN26" s="59">
        <v>19.0</v>
      </c>
    </row>
    <row r="27">
      <c r="A27" s="52" t="s">
        <v>77</v>
      </c>
      <c r="B27" s="115">
        <v>3.0</v>
      </c>
      <c r="C27" s="116" t="s">
        <v>219</v>
      </c>
      <c r="D27" s="115" t="s">
        <v>103</v>
      </c>
      <c r="E27" s="115" t="s">
        <v>80</v>
      </c>
      <c r="F27" s="115" t="s">
        <v>91</v>
      </c>
      <c r="G27" s="55">
        <v>0.016550925925925927</v>
      </c>
      <c r="H27" s="56">
        <v>0.03396990740740741</v>
      </c>
      <c r="I27" s="56">
        <v>0.05215277777777778</v>
      </c>
      <c r="J27" s="56">
        <v>0.07041666666666667</v>
      </c>
      <c r="K27" s="56">
        <v>0.08972222222222222</v>
      </c>
      <c r="L27" s="56">
        <v>0.10891203703703704</v>
      </c>
      <c r="M27" s="56">
        <v>0.14305555555555555</v>
      </c>
      <c r="N27" s="57">
        <v>13.0</v>
      </c>
      <c r="O27" s="55">
        <v>0.15069444444444444</v>
      </c>
      <c r="P27" s="56">
        <v>0.15833333333333333</v>
      </c>
      <c r="Q27" s="56">
        <v>0.24027777777777778</v>
      </c>
      <c r="R27" s="56">
        <v>0.32430555555555557</v>
      </c>
      <c r="S27" s="56">
        <v>0.3326388888888889</v>
      </c>
      <c r="T27" s="58">
        <v>0.33739583333333334</v>
      </c>
      <c r="U27" s="59">
        <v>14.0</v>
      </c>
      <c r="V27" s="55">
        <v>0.19434027777777776</v>
      </c>
      <c r="W27" s="57">
        <v>17.0</v>
      </c>
      <c r="X27" s="52" t="str">
        <f t="shared" si="2"/>
        <v>02:04</v>
      </c>
      <c r="Y27" s="62">
        <f t="shared" si="3"/>
        <v>31.0880829</v>
      </c>
      <c r="Z27" s="81">
        <v>0.3451388888888889</v>
      </c>
      <c r="AA27" s="55">
        <v>0.005925925925925926</v>
      </c>
      <c r="AB27" s="56">
        <v>0.06666666666666667</v>
      </c>
      <c r="AC27" s="56">
        <v>0.11758101851851852</v>
      </c>
      <c r="AD27" s="56">
        <v>0.16041666666666668</v>
      </c>
      <c r="AE27" s="56">
        <v>0.22291666666666668</v>
      </c>
      <c r="AF27" s="56">
        <v>0.29444444444444445</v>
      </c>
      <c r="AG27" s="58">
        <v>0.40947916666666667</v>
      </c>
      <c r="AH27" s="59">
        <v>28.0</v>
      </c>
      <c r="AI27" s="65">
        <f t="shared" si="4"/>
        <v>28.08445688</v>
      </c>
      <c r="AJ27" s="66">
        <f t="shared" si="5"/>
        <v>0.746875</v>
      </c>
      <c r="AK27" s="67">
        <v>21.0</v>
      </c>
      <c r="AL27" s="68">
        <v>0.022685185185185187</v>
      </c>
      <c r="AM27" s="69" t="str">
        <f t="shared" si="6"/>
        <v>04:40</v>
      </c>
      <c r="AN27" s="70">
        <v>0.024085648148148144</v>
      </c>
      <c r="AO27" s="69" t="str">
        <f t="shared" si="7"/>
        <v>04:57</v>
      </c>
      <c r="AP27" s="70">
        <v>0.024027777777777776</v>
      </c>
      <c r="AQ27" s="69" t="str">
        <f t="shared" si="8"/>
        <v>04:57</v>
      </c>
      <c r="AR27" s="71">
        <v>0.02440972222222222</v>
      </c>
      <c r="AS27" s="73" t="str">
        <f t="shared" si="9"/>
        <v>05:01</v>
      </c>
      <c r="AT27" s="71">
        <v>0.02582175925925926</v>
      </c>
      <c r="AU27" s="73" t="str">
        <f t="shared" si="10"/>
        <v>05:19</v>
      </c>
      <c r="AV27" s="71">
        <v>0.027349537037037037</v>
      </c>
      <c r="AW27" s="73" t="str">
        <f t="shared" si="11"/>
        <v>05:38</v>
      </c>
      <c r="AX27" s="71">
        <v>0.03199074074074074</v>
      </c>
      <c r="AY27" s="73" t="str">
        <f t="shared" si="12"/>
        <v>06:35</v>
      </c>
      <c r="AZ27" s="71">
        <v>0.03532407407407408</v>
      </c>
      <c r="BA27" s="73" t="str">
        <f t="shared" si="13"/>
        <v>07:16</v>
      </c>
      <c r="BB27" s="71">
        <v>0.04041666666666666</v>
      </c>
      <c r="BC27" s="73" t="str">
        <f t="shared" si="14"/>
        <v>08:19</v>
      </c>
      <c r="BD27" s="71">
        <v>0.04217592592592593</v>
      </c>
      <c r="BE27" s="73" t="str">
        <f t="shared" si="15"/>
        <v>08:41</v>
      </c>
      <c r="BF27" s="71">
        <v>0.04784722222222222</v>
      </c>
      <c r="BG27" s="73" t="str">
        <f t="shared" si="16"/>
        <v>09:51</v>
      </c>
      <c r="BH27" s="71">
        <v>0.04560185185185185</v>
      </c>
      <c r="BI27" s="75" t="str">
        <f t="shared" si="17"/>
        <v>09:23</v>
      </c>
      <c r="BJ27" s="74">
        <f t="shared" si="18"/>
        <v>0.3917361111</v>
      </c>
      <c r="BK27" s="75" t="str">
        <f t="shared" si="19"/>
        <v>06:43</v>
      </c>
      <c r="BL27" s="73"/>
      <c r="BM27" s="66">
        <f t="shared" si="20"/>
        <v>1.138611111</v>
      </c>
      <c r="BN27" s="59">
        <v>20.0</v>
      </c>
    </row>
    <row r="28">
      <c r="A28" s="52" t="s">
        <v>77</v>
      </c>
      <c r="B28" s="115">
        <v>63.0</v>
      </c>
      <c r="C28" s="116" t="s">
        <v>220</v>
      </c>
      <c r="D28" s="115" t="s">
        <v>144</v>
      </c>
      <c r="E28" s="115" t="s">
        <v>80</v>
      </c>
      <c r="F28" s="115" t="s">
        <v>91</v>
      </c>
      <c r="G28" s="55">
        <v>0.019444444444444448</v>
      </c>
      <c r="H28" s="56">
        <v>0.03951388888888889</v>
      </c>
      <c r="I28" s="56">
        <v>0.06157407407407407</v>
      </c>
      <c r="J28" s="56">
        <v>0.08315972222222222</v>
      </c>
      <c r="K28" s="56">
        <v>0.10585648148148148</v>
      </c>
      <c r="L28" s="56">
        <v>0.12905092592592593</v>
      </c>
      <c r="M28" s="56">
        <v>0.16898148148148148</v>
      </c>
      <c r="N28" s="57">
        <v>33.0</v>
      </c>
      <c r="O28" s="55">
        <v>0.18055555555555555</v>
      </c>
      <c r="P28" s="56">
        <v>0.18819444444444444</v>
      </c>
      <c r="Q28" s="56">
        <v>0.2916666666666667</v>
      </c>
      <c r="R28" s="56">
        <v>0.38472222222222224</v>
      </c>
      <c r="S28" s="56">
        <v>0.39444444444444443</v>
      </c>
      <c r="T28" s="58">
        <v>0.3997453703703704</v>
      </c>
      <c r="U28" s="59">
        <v>33.0</v>
      </c>
      <c r="V28" s="55">
        <v>0.23076388888888888</v>
      </c>
      <c r="W28" s="57">
        <v>31.0</v>
      </c>
      <c r="X28" s="52" t="str">
        <f t="shared" si="2"/>
        <v>02:26</v>
      </c>
      <c r="Y28" s="62">
        <f t="shared" si="3"/>
        <v>26.1811616</v>
      </c>
      <c r="Z28" s="81">
        <v>0.3548611111111111</v>
      </c>
      <c r="AA28" s="55">
        <v>0.0061342592592592594</v>
      </c>
      <c r="AB28" s="56">
        <v>0.06527777777777778</v>
      </c>
      <c r="AC28" s="56">
        <v>0.11741898148148149</v>
      </c>
      <c r="AD28" s="56">
        <v>0.16458333333333333</v>
      </c>
      <c r="AE28" s="56">
        <v>0.22569444444444445</v>
      </c>
      <c r="AF28" s="56">
        <v>0.29305555555555557</v>
      </c>
      <c r="AG28" s="161">
        <v>0.40717592592592594</v>
      </c>
      <c r="AH28" s="59">
        <v>26.0</v>
      </c>
      <c r="AI28" s="65">
        <f t="shared" si="4"/>
        <v>28.24332007</v>
      </c>
      <c r="AJ28" s="66">
        <f t="shared" si="5"/>
        <v>0.8069212963</v>
      </c>
      <c r="AK28" s="67">
        <v>29.0</v>
      </c>
      <c r="AL28" s="68">
        <v>0.027164351851851853</v>
      </c>
      <c r="AM28" s="69" t="str">
        <f t="shared" si="6"/>
        <v>05:35</v>
      </c>
      <c r="AN28" s="70">
        <v>0.02612268518518518</v>
      </c>
      <c r="AO28" s="69" t="str">
        <f t="shared" si="7"/>
        <v>05:22</v>
      </c>
      <c r="AP28" s="70">
        <v>0.0265625</v>
      </c>
      <c r="AQ28" s="69" t="str">
        <f t="shared" si="8"/>
        <v>05:28</v>
      </c>
      <c r="AR28" s="71">
        <v>0.027118055555555565</v>
      </c>
      <c r="AS28" s="73" t="str">
        <f t="shared" si="9"/>
        <v>05:35</v>
      </c>
      <c r="AT28" s="71">
        <v>0.02877314814814815</v>
      </c>
      <c r="AU28" s="73" t="str">
        <f t="shared" si="10"/>
        <v>05:55</v>
      </c>
      <c r="AV28" s="71">
        <v>0.03162037037037037</v>
      </c>
      <c r="AW28" s="73" t="str">
        <f t="shared" si="11"/>
        <v>06:30</v>
      </c>
      <c r="AX28" s="71">
        <v>0.03155092592592593</v>
      </c>
      <c r="AY28" s="73" t="str">
        <f t="shared" si="12"/>
        <v>06:29</v>
      </c>
      <c r="AZ28" s="71">
        <v>0.030949074074074073</v>
      </c>
      <c r="BA28" s="73" t="str">
        <f t="shared" si="13"/>
        <v>06:22</v>
      </c>
      <c r="BB28" s="71">
        <v>0.0328125</v>
      </c>
      <c r="BC28" s="73" t="str">
        <f t="shared" si="14"/>
        <v>06:45</v>
      </c>
      <c r="BD28" s="71">
        <v>0.032199074074074074</v>
      </c>
      <c r="BE28" s="73" t="str">
        <f t="shared" si="15"/>
        <v>06:37</v>
      </c>
      <c r="BF28" s="71">
        <v>0.036458333333333336</v>
      </c>
      <c r="BG28" s="73" t="str">
        <f t="shared" si="16"/>
        <v>07:30</v>
      </c>
      <c r="BH28" s="71">
        <v>0.034270833333333334</v>
      </c>
      <c r="BI28" s="75" t="str">
        <f t="shared" si="17"/>
        <v>07:03</v>
      </c>
      <c r="BJ28" s="74">
        <f t="shared" si="18"/>
        <v>0.3656018519</v>
      </c>
      <c r="BK28" s="75" t="str">
        <f t="shared" si="19"/>
        <v>06:16</v>
      </c>
      <c r="BL28" s="73"/>
      <c r="BM28" s="66">
        <f t="shared" si="20"/>
        <v>1.172523148</v>
      </c>
      <c r="BN28" s="59">
        <v>21.0</v>
      </c>
    </row>
    <row r="29">
      <c r="A29" s="52" t="s">
        <v>77</v>
      </c>
      <c r="B29" s="115">
        <v>66.0</v>
      </c>
      <c r="C29" s="116" t="s">
        <v>221</v>
      </c>
      <c r="D29" s="115" t="s">
        <v>125</v>
      </c>
      <c r="E29" s="115" t="s">
        <v>80</v>
      </c>
      <c r="F29" s="115" t="s">
        <v>88</v>
      </c>
      <c r="G29" s="55">
        <v>0.01875</v>
      </c>
      <c r="H29" s="56">
        <v>0.03894675925925926</v>
      </c>
      <c r="I29" s="56">
        <v>0.05971064814814815</v>
      </c>
      <c r="J29" s="56">
        <v>0.08084490740740741</v>
      </c>
      <c r="K29" s="56">
        <v>0.10283564814814815</v>
      </c>
      <c r="L29" s="56">
        <v>0.1253240740740741</v>
      </c>
      <c r="M29" s="56">
        <v>0.16444444444444445</v>
      </c>
      <c r="N29" s="57">
        <v>30.0</v>
      </c>
      <c r="O29" s="55">
        <v>0.17430555555555555</v>
      </c>
      <c r="P29" s="56">
        <v>0.18263888888888888</v>
      </c>
      <c r="Q29" s="56">
        <v>0.2826388888888889</v>
      </c>
      <c r="R29" s="56">
        <v>0.37777777777777777</v>
      </c>
      <c r="S29" s="56">
        <v>0.3875</v>
      </c>
      <c r="T29" s="58">
        <v>0.3918171296296296</v>
      </c>
      <c r="U29" s="59">
        <v>30.0</v>
      </c>
      <c r="V29" s="55">
        <v>0.2273726851851852</v>
      </c>
      <c r="W29" s="57">
        <v>29.0</v>
      </c>
      <c r="X29" s="52" t="str">
        <f t="shared" si="2"/>
        <v>02:22</v>
      </c>
      <c r="Y29" s="62">
        <f t="shared" si="3"/>
        <v>26.57164673</v>
      </c>
      <c r="Z29" s="81">
        <v>0.35347222222222224</v>
      </c>
      <c r="AA29" s="55">
        <v>0.006643518518518518</v>
      </c>
      <c r="AB29" s="56">
        <v>0.07013888888888889</v>
      </c>
      <c r="AC29" s="56">
        <v>0.1254976851851852</v>
      </c>
      <c r="AD29" s="56">
        <v>0.16805555555555557</v>
      </c>
      <c r="AE29" s="56">
        <v>0.23402777777777778</v>
      </c>
      <c r="AF29" s="56">
        <v>0.3013888888888889</v>
      </c>
      <c r="AG29" s="58">
        <v>0.41608796296296297</v>
      </c>
      <c r="AH29" s="59">
        <v>29.0</v>
      </c>
      <c r="AI29" s="65">
        <f t="shared" si="4"/>
        <v>27.63838665</v>
      </c>
      <c r="AJ29" s="66">
        <f t="shared" si="5"/>
        <v>0.8079050926</v>
      </c>
      <c r="AK29" s="67">
        <v>30.0</v>
      </c>
      <c r="AL29" s="68">
        <v>0.02715277777777778</v>
      </c>
      <c r="AM29" s="69" t="str">
        <f t="shared" si="6"/>
        <v>05:35</v>
      </c>
      <c r="AN29" s="70">
        <v>0.026261574074074073</v>
      </c>
      <c r="AO29" s="69" t="str">
        <f t="shared" si="7"/>
        <v>05:24</v>
      </c>
      <c r="AP29" s="70">
        <v>0.02560185185185185</v>
      </c>
      <c r="AQ29" s="69" t="str">
        <f t="shared" si="8"/>
        <v>05:16</v>
      </c>
      <c r="AR29" s="71">
        <v>0.02619212962962963</v>
      </c>
      <c r="AS29" s="73" t="str">
        <f t="shared" si="9"/>
        <v>05:23</v>
      </c>
      <c r="AT29" s="71">
        <v>0.026944444444444438</v>
      </c>
      <c r="AU29" s="73" t="str">
        <f t="shared" si="10"/>
        <v>05:33</v>
      </c>
      <c r="AV29" s="71">
        <v>0.02829861111111111</v>
      </c>
      <c r="AW29" s="73" t="str">
        <f t="shared" si="11"/>
        <v>05:49</v>
      </c>
      <c r="AX29" s="71">
        <v>0.03011574074074074</v>
      </c>
      <c r="AY29" s="73" t="str">
        <f t="shared" si="12"/>
        <v>06:12</v>
      </c>
      <c r="AZ29" s="71">
        <v>0.032407407407407406</v>
      </c>
      <c r="BA29" s="73" t="str">
        <f t="shared" si="13"/>
        <v>06:40</v>
      </c>
      <c r="BB29" s="71">
        <v>0.03725694444444445</v>
      </c>
      <c r="BC29" s="73" t="str">
        <f t="shared" si="14"/>
        <v>07:40</v>
      </c>
      <c r="BD29" s="71">
        <v>0.04207175925925926</v>
      </c>
      <c r="BE29" s="73" t="str">
        <f t="shared" si="15"/>
        <v>08:39</v>
      </c>
      <c r="BF29" s="71">
        <v>0.03619212962962963</v>
      </c>
      <c r="BG29" s="73" t="str">
        <f t="shared" si="16"/>
        <v>07:27</v>
      </c>
      <c r="BH29" s="71">
        <v>0.03378472222222222</v>
      </c>
      <c r="BI29" s="75" t="str">
        <f t="shared" si="17"/>
        <v>06:57</v>
      </c>
      <c r="BJ29" s="74">
        <f t="shared" si="18"/>
        <v>0.3722800926</v>
      </c>
      <c r="BK29" s="75" t="str">
        <f t="shared" si="19"/>
        <v>06:23</v>
      </c>
      <c r="BL29" s="73"/>
      <c r="BM29" s="66">
        <f t="shared" si="20"/>
        <v>1.180185185</v>
      </c>
      <c r="BN29" s="59">
        <v>22.0</v>
      </c>
    </row>
    <row r="30">
      <c r="A30" s="52" t="s">
        <v>77</v>
      </c>
      <c r="B30" s="115">
        <v>64.0</v>
      </c>
      <c r="C30" s="116" t="s">
        <v>222</v>
      </c>
      <c r="D30" s="115" t="s">
        <v>223</v>
      </c>
      <c r="E30" s="115" t="s">
        <v>80</v>
      </c>
      <c r="F30" s="115" t="s">
        <v>91</v>
      </c>
      <c r="G30" s="55">
        <v>0.01857638888888889</v>
      </c>
      <c r="H30" s="56">
        <v>0.03777777777777778</v>
      </c>
      <c r="I30" s="56">
        <v>0.05805555555555555</v>
      </c>
      <c r="J30" s="56">
        <v>0.07864583333333333</v>
      </c>
      <c r="K30" s="56">
        <v>0.09978009259259259</v>
      </c>
      <c r="L30" s="56">
        <v>0.12164351851851851</v>
      </c>
      <c r="M30" s="56">
        <v>0.15914351851851852</v>
      </c>
      <c r="N30" s="57">
        <v>24.0</v>
      </c>
      <c r="O30" s="55">
        <v>0.17152777777777778</v>
      </c>
      <c r="P30" s="56">
        <v>0.1798611111111111</v>
      </c>
      <c r="Q30" s="56">
        <v>0.2703125</v>
      </c>
      <c r="R30" s="56">
        <v>0.36319444444444443</v>
      </c>
      <c r="S30" s="56">
        <v>0.3729166666666667</v>
      </c>
      <c r="T30" s="58">
        <v>0.3779166666666667</v>
      </c>
      <c r="U30" s="59">
        <v>26.0</v>
      </c>
      <c r="V30" s="55">
        <v>0.21877314814814816</v>
      </c>
      <c r="W30" s="57">
        <v>27.0</v>
      </c>
      <c r="X30" s="52" t="str">
        <f t="shared" si="2"/>
        <v>02:18</v>
      </c>
      <c r="Y30" s="62">
        <f t="shared" si="3"/>
        <v>27.61612528</v>
      </c>
      <c r="Z30" s="81">
        <v>0.35208333333333336</v>
      </c>
      <c r="AA30" s="55">
        <v>0.00638888888888889</v>
      </c>
      <c r="AB30" s="56">
        <v>0.06736111111111111</v>
      </c>
      <c r="AC30" s="56">
        <v>0.11770833333333333</v>
      </c>
      <c r="AD30" s="56">
        <v>0.15833333333333333</v>
      </c>
      <c r="AE30" s="56">
        <v>0.21979166666666666</v>
      </c>
      <c r="AF30" s="56">
        <v>0.28055555555555556</v>
      </c>
      <c r="AG30" s="58">
        <v>0.37842592592592594</v>
      </c>
      <c r="AH30" s="59">
        <v>16.0</v>
      </c>
      <c r="AI30" s="65">
        <f t="shared" si="4"/>
        <v>30.38903841</v>
      </c>
      <c r="AJ30" s="66">
        <f t="shared" si="5"/>
        <v>0.7563425926</v>
      </c>
      <c r="AK30" s="67">
        <v>23.0</v>
      </c>
      <c r="AL30" s="68">
        <v>0.03130787037037037</v>
      </c>
      <c r="AM30" s="69" t="str">
        <f t="shared" si="6"/>
        <v>06:26</v>
      </c>
      <c r="AN30" s="70">
        <v>0.031377314814814816</v>
      </c>
      <c r="AO30" s="69" t="str">
        <f t="shared" si="7"/>
        <v>06:27</v>
      </c>
      <c r="AP30" s="70">
        <v>0.03231481481481482</v>
      </c>
      <c r="AQ30" s="69" t="str">
        <f t="shared" si="8"/>
        <v>06:39</v>
      </c>
      <c r="AR30" s="71">
        <v>0.032511574074074075</v>
      </c>
      <c r="AS30" s="73" t="str">
        <f t="shared" si="9"/>
        <v>06:41</v>
      </c>
      <c r="AT30" s="71">
        <v>0.030625</v>
      </c>
      <c r="AU30" s="73" t="str">
        <f t="shared" si="10"/>
        <v>06:18</v>
      </c>
      <c r="AV30" s="71">
        <v>0.03793981481481482</v>
      </c>
      <c r="AW30" s="73" t="str">
        <f t="shared" si="11"/>
        <v>07:48</v>
      </c>
      <c r="AX30" s="71">
        <v>0.04253472222222222</v>
      </c>
      <c r="AY30" s="73" t="str">
        <f t="shared" si="12"/>
        <v>08:45</v>
      </c>
      <c r="AZ30" s="71">
        <v>0.034791666666666665</v>
      </c>
      <c r="BA30" s="73" t="str">
        <f t="shared" si="13"/>
        <v>07:09</v>
      </c>
      <c r="BB30" s="71">
        <v>0.031956018518518516</v>
      </c>
      <c r="BC30" s="73" t="str">
        <f t="shared" si="14"/>
        <v>06:34</v>
      </c>
      <c r="BD30" s="71">
        <v>0.0421990740740741</v>
      </c>
      <c r="BE30" s="73" t="str">
        <f t="shared" si="15"/>
        <v>08:41</v>
      </c>
      <c r="BF30" s="71">
        <v>0.04105324074074074</v>
      </c>
      <c r="BG30" s="73" t="str">
        <f t="shared" si="16"/>
        <v>08:27</v>
      </c>
      <c r="BH30" s="71">
        <v>0.04140046296296297</v>
      </c>
      <c r="BI30" s="75" t="str">
        <f t="shared" si="17"/>
        <v>08:31</v>
      </c>
      <c r="BJ30" s="74">
        <f t="shared" si="18"/>
        <v>0.4300115741</v>
      </c>
      <c r="BK30" s="75" t="str">
        <f t="shared" si="19"/>
        <v>07:22</v>
      </c>
      <c r="BL30" s="73"/>
      <c r="BM30" s="66">
        <f t="shared" si="20"/>
        <v>1.186354167</v>
      </c>
      <c r="BN30" s="59">
        <v>23.0</v>
      </c>
    </row>
    <row r="31">
      <c r="A31" s="52" t="s">
        <v>77</v>
      </c>
      <c r="B31" s="115">
        <v>36.0</v>
      </c>
      <c r="C31" s="116" t="s">
        <v>224</v>
      </c>
      <c r="D31" s="115" t="s">
        <v>100</v>
      </c>
      <c r="E31" s="115" t="s">
        <v>80</v>
      </c>
      <c r="F31" s="115" t="s">
        <v>225</v>
      </c>
      <c r="G31" s="55">
        <v>0.0169212962962963</v>
      </c>
      <c r="H31" s="56">
        <v>0.03449074074074074</v>
      </c>
      <c r="I31" s="56">
        <v>0.052800925925925925</v>
      </c>
      <c r="J31" s="56">
        <v>0.07175925925925926</v>
      </c>
      <c r="K31" s="56">
        <v>0.09174768518518518</v>
      </c>
      <c r="L31" s="56">
        <v>0.111875</v>
      </c>
      <c r="M31" s="56">
        <v>0.14635416666666667</v>
      </c>
      <c r="N31" s="57">
        <v>16.0</v>
      </c>
      <c r="O31" s="55">
        <v>0.15486111111111112</v>
      </c>
      <c r="P31" s="56">
        <v>0.16319444444444445</v>
      </c>
      <c r="Q31" s="56">
        <v>0.25416666666666665</v>
      </c>
      <c r="R31" s="56">
        <v>0.34444444444444444</v>
      </c>
      <c r="S31" s="56">
        <v>0.3527777777777778</v>
      </c>
      <c r="T31" s="58">
        <v>0.3577430555555556</v>
      </c>
      <c r="U31" s="59">
        <v>22.0</v>
      </c>
      <c r="V31" s="55">
        <v>0.21138888888888888</v>
      </c>
      <c r="W31" s="57">
        <v>24.0</v>
      </c>
      <c r="X31" s="52" t="str">
        <f t="shared" si="2"/>
        <v>02:06</v>
      </c>
      <c r="Y31" s="62">
        <f t="shared" si="3"/>
        <v>28.58081472</v>
      </c>
      <c r="Z31" s="81">
        <v>0.35</v>
      </c>
      <c r="AA31" s="55">
        <v>0.006550925925925925</v>
      </c>
      <c r="AB31" s="56">
        <v>0.07013888888888889</v>
      </c>
      <c r="AC31" s="56">
        <v>0.12828703703703703</v>
      </c>
      <c r="AD31" s="56">
        <v>0.16944444444444445</v>
      </c>
      <c r="AE31" s="56">
        <v>0.2361111111111111</v>
      </c>
      <c r="AF31" s="56">
        <v>0.3</v>
      </c>
      <c r="AG31" s="58">
        <v>0.40824074074074074</v>
      </c>
      <c r="AH31" s="59">
        <v>27.0</v>
      </c>
      <c r="AI31" s="65">
        <f t="shared" si="4"/>
        <v>28.16965298</v>
      </c>
      <c r="AJ31" s="66">
        <f t="shared" si="5"/>
        <v>0.7659837963</v>
      </c>
      <c r="AK31" s="67">
        <v>26.0</v>
      </c>
      <c r="AL31" s="68">
        <v>0.02930555555555555</v>
      </c>
      <c r="AM31" s="69" t="str">
        <f t="shared" si="6"/>
        <v>06:02</v>
      </c>
      <c r="AN31" s="70">
        <v>0.03221064814814815</v>
      </c>
      <c r="AO31" s="69" t="str">
        <f t="shared" si="7"/>
        <v>06:38</v>
      </c>
      <c r="AP31" s="70">
        <v>0.03611111111111111</v>
      </c>
      <c r="AQ31" s="69" t="str">
        <f t="shared" si="8"/>
        <v>07:26</v>
      </c>
      <c r="AR31" s="71">
        <v>0.036319444444444446</v>
      </c>
      <c r="AS31" s="73" t="str">
        <f t="shared" si="9"/>
        <v>07:28</v>
      </c>
      <c r="AT31" s="71">
        <v>0.036412037037037034</v>
      </c>
      <c r="AU31" s="73" t="str">
        <f t="shared" si="10"/>
        <v>07:29</v>
      </c>
      <c r="AV31" s="71">
        <v>0.04056712962962963</v>
      </c>
      <c r="AW31" s="73" t="str">
        <f t="shared" si="11"/>
        <v>08:21</v>
      </c>
      <c r="AX31" s="71">
        <v>0.03927083333333333</v>
      </c>
      <c r="AY31" s="73" t="str">
        <f t="shared" si="12"/>
        <v>08:05</v>
      </c>
      <c r="AZ31" s="71">
        <v>0.03576388888888889</v>
      </c>
      <c r="BA31" s="73" t="str">
        <f t="shared" si="13"/>
        <v>07:21</v>
      </c>
      <c r="BB31" s="71">
        <v>0.03802083333333333</v>
      </c>
      <c r="BC31" s="73" t="str">
        <f t="shared" si="14"/>
        <v>07:49</v>
      </c>
      <c r="BD31" s="71">
        <v>0.03743055555555556</v>
      </c>
      <c r="BE31" s="73" t="str">
        <f t="shared" si="15"/>
        <v>07:42</v>
      </c>
      <c r="BF31" s="71">
        <v>0.04155092592592593</v>
      </c>
      <c r="BG31" s="73" t="str">
        <f t="shared" si="16"/>
        <v>08:33</v>
      </c>
      <c r="BH31" s="71">
        <v>0.04056712962962963</v>
      </c>
      <c r="BI31" s="75" t="str">
        <f t="shared" si="17"/>
        <v>08:21</v>
      </c>
      <c r="BJ31" s="74">
        <f t="shared" si="18"/>
        <v>0.4435300926</v>
      </c>
      <c r="BK31" s="75" t="str">
        <f t="shared" si="19"/>
        <v>07:36</v>
      </c>
      <c r="BL31" s="73"/>
      <c r="BM31" s="66">
        <f t="shared" si="20"/>
        <v>1.209513889</v>
      </c>
      <c r="BN31" s="59">
        <v>24.0</v>
      </c>
    </row>
    <row r="32">
      <c r="A32" s="52" t="s">
        <v>77</v>
      </c>
      <c r="B32" s="115">
        <v>67.0</v>
      </c>
      <c r="C32" s="116" t="s">
        <v>226</v>
      </c>
      <c r="D32" s="115" t="s">
        <v>227</v>
      </c>
      <c r="E32" s="115" t="s">
        <v>80</v>
      </c>
      <c r="F32" s="115" t="s">
        <v>88</v>
      </c>
      <c r="G32" s="55">
        <v>0.01875</v>
      </c>
      <c r="H32" s="56">
        <v>0.03849537037037037</v>
      </c>
      <c r="I32" s="56">
        <v>0.05902777777777777</v>
      </c>
      <c r="J32" s="56">
        <v>0.07966435185185185</v>
      </c>
      <c r="K32" s="56">
        <v>0.10142361111111112</v>
      </c>
      <c r="L32" s="56">
        <v>0.12291666666666666</v>
      </c>
      <c r="M32" s="56">
        <v>0.15966435185185185</v>
      </c>
      <c r="N32" s="57">
        <v>25.0</v>
      </c>
      <c r="O32" s="55">
        <v>0.17152777777777778</v>
      </c>
      <c r="P32" s="56">
        <v>0.1798611111111111</v>
      </c>
      <c r="Q32" s="56">
        <v>0.2763888888888889</v>
      </c>
      <c r="R32" s="56">
        <v>0.3659722222222222</v>
      </c>
      <c r="S32" s="56">
        <v>0.37430555555555556</v>
      </c>
      <c r="T32" s="58">
        <v>0.3786689814814815</v>
      </c>
      <c r="U32" s="59">
        <v>27.0</v>
      </c>
      <c r="V32" s="55">
        <v>0.21900462962962963</v>
      </c>
      <c r="W32" s="57">
        <v>28.0</v>
      </c>
      <c r="X32" s="52" t="str">
        <f t="shared" si="2"/>
        <v>02:18</v>
      </c>
      <c r="Y32" s="62">
        <f t="shared" si="3"/>
        <v>27.58693584</v>
      </c>
      <c r="Z32" s="81">
        <v>0.3527777777777778</v>
      </c>
      <c r="AA32" s="55">
        <v>0.005694444444444445</v>
      </c>
      <c r="AB32" s="56">
        <v>0.07013888888888889</v>
      </c>
      <c r="AC32" s="56">
        <v>0.12986111111111112</v>
      </c>
      <c r="AD32" s="56">
        <v>0.17291666666666666</v>
      </c>
      <c r="AE32" s="56">
        <v>0.23958333333333334</v>
      </c>
      <c r="AF32" s="56">
        <v>0.3013888888888889</v>
      </c>
      <c r="AG32" s="58">
        <v>0.40715277777777775</v>
      </c>
      <c r="AH32" s="59">
        <v>25.0</v>
      </c>
      <c r="AI32" s="65">
        <f t="shared" si="4"/>
        <v>28.24492581</v>
      </c>
      <c r="AJ32" s="66">
        <f t="shared" si="5"/>
        <v>0.7858217593</v>
      </c>
      <c r="AK32" s="67">
        <v>27.0</v>
      </c>
      <c r="AL32" s="68">
        <v>0.03178240740740741</v>
      </c>
      <c r="AM32" s="69" t="str">
        <f t="shared" si="6"/>
        <v>06:32</v>
      </c>
      <c r="AN32" s="70">
        <v>0.031238425925925926</v>
      </c>
      <c r="AO32" s="69" t="str">
        <f t="shared" si="7"/>
        <v>06:26</v>
      </c>
      <c r="AP32" s="70">
        <v>0.032442129629629626</v>
      </c>
      <c r="AQ32" s="69" t="str">
        <f t="shared" si="8"/>
        <v>06:40</v>
      </c>
      <c r="AR32" s="71">
        <v>0.032685185185185185</v>
      </c>
      <c r="AS32" s="73" t="str">
        <f t="shared" si="9"/>
        <v>06:43</v>
      </c>
      <c r="AT32" s="71">
        <v>0.03671296296296296</v>
      </c>
      <c r="AU32" s="73" t="str">
        <f t="shared" si="10"/>
        <v>07:33</v>
      </c>
      <c r="AV32" s="71">
        <v>0.03758101851851852</v>
      </c>
      <c r="AW32" s="73" t="str">
        <f t="shared" si="11"/>
        <v>07:44</v>
      </c>
      <c r="AX32" s="71">
        <v>0.03795138888888889</v>
      </c>
      <c r="AY32" s="73" t="str">
        <f t="shared" si="12"/>
        <v>07:48</v>
      </c>
      <c r="AZ32" s="71">
        <v>0.037523148148148146</v>
      </c>
      <c r="BA32" s="73" t="str">
        <f t="shared" si="13"/>
        <v>07:43</v>
      </c>
      <c r="BB32" s="71">
        <v>0.03700231481481482</v>
      </c>
      <c r="BC32" s="73" t="str">
        <f t="shared" si="14"/>
        <v>07:37</v>
      </c>
      <c r="BD32" s="71">
        <v>0.03545138888888889</v>
      </c>
      <c r="BE32" s="73" t="str">
        <f t="shared" si="15"/>
        <v>07:18</v>
      </c>
      <c r="BF32" s="71">
        <v>0.040081018518518516</v>
      </c>
      <c r="BG32" s="73" t="str">
        <f t="shared" si="16"/>
        <v>08:15</v>
      </c>
      <c r="BH32" s="71">
        <v>0.036585648148148145</v>
      </c>
      <c r="BI32" s="75" t="str">
        <f t="shared" si="17"/>
        <v>07:32</v>
      </c>
      <c r="BJ32" s="74">
        <f t="shared" si="18"/>
        <v>0.427037037</v>
      </c>
      <c r="BK32" s="75" t="str">
        <f t="shared" si="19"/>
        <v>07:19</v>
      </c>
      <c r="BL32" s="73"/>
      <c r="BM32" s="66">
        <f t="shared" si="20"/>
        <v>1.212858796</v>
      </c>
      <c r="BN32" s="59">
        <v>25.0</v>
      </c>
    </row>
    <row r="33">
      <c r="A33" s="52" t="s">
        <v>77</v>
      </c>
      <c r="B33" s="115">
        <v>50.0</v>
      </c>
      <c r="C33" s="116" t="s">
        <v>132</v>
      </c>
      <c r="D33" s="115" t="s">
        <v>133</v>
      </c>
      <c r="E33" s="115" t="s">
        <v>80</v>
      </c>
      <c r="F33" s="115" t="s">
        <v>91</v>
      </c>
      <c r="G33" s="55">
        <v>0.01875</v>
      </c>
      <c r="H33" s="56">
        <v>0.03916666666666667</v>
      </c>
      <c r="I33" s="56">
        <v>0.06041666666666667</v>
      </c>
      <c r="J33" s="56">
        <v>0.08069444444444444</v>
      </c>
      <c r="K33" s="56">
        <v>0.10306712962962963</v>
      </c>
      <c r="L33" s="56">
        <v>0.12430555555555556</v>
      </c>
      <c r="M33" s="56">
        <v>0.1597800925925926</v>
      </c>
      <c r="N33" s="57">
        <v>26.0</v>
      </c>
      <c r="O33" s="55">
        <v>0.17083333333333334</v>
      </c>
      <c r="P33" s="56">
        <v>0.18055555555555555</v>
      </c>
      <c r="Q33" s="56">
        <v>0.28055555555555556</v>
      </c>
      <c r="R33" s="56">
        <v>0.37777777777777777</v>
      </c>
      <c r="S33" s="56">
        <v>0.3888888888888889</v>
      </c>
      <c r="T33" s="58">
        <v>0.39655092592592595</v>
      </c>
      <c r="U33" s="59">
        <v>32.0</v>
      </c>
      <c r="V33" s="55">
        <v>0.23677083333333335</v>
      </c>
      <c r="W33" s="57">
        <v>33.0</v>
      </c>
      <c r="X33" s="52" t="str">
        <f t="shared" si="2"/>
        <v>02:18</v>
      </c>
      <c r="Y33" s="62">
        <f t="shared" si="3"/>
        <v>25.51693797</v>
      </c>
      <c r="Z33" s="81">
        <v>0.35625</v>
      </c>
      <c r="AA33" s="55">
        <v>0.0069791666666666665</v>
      </c>
      <c r="AB33" s="56">
        <v>0.07777777777777778</v>
      </c>
      <c r="AC33" s="56">
        <v>0.1425925925925926</v>
      </c>
      <c r="AD33" s="56">
        <v>0.18541666666666667</v>
      </c>
      <c r="AE33" s="56">
        <v>0.2520833333333333</v>
      </c>
      <c r="AF33" s="56">
        <v>0.3173611111111111</v>
      </c>
      <c r="AG33" s="58">
        <v>0.4359722222222222</v>
      </c>
      <c r="AH33" s="59">
        <v>31.0</v>
      </c>
      <c r="AI33" s="65">
        <f t="shared" si="4"/>
        <v>26.37782733</v>
      </c>
      <c r="AJ33" s="66">
        <f t="shared" si="5"/>
        <v>0.8325231481</v>
      </c>
      <c r="AK33" s="67">
        <v>31.0</v>
      </c>
      <c r="AL33" s="68">
        <v>0.031377314814814816</v>
      </c>
      <c r="AM33" s="69" t="str">
        <f t="shared" si="6"/>
        <v>06:27</v>
      </c>
      <c r="AN33" s="70">
        <v>0.03284722222222222</v>
      </c>
      <c r="AO33" s="69" t="str">
        <f t="shared" si="7"/>
        <v>06:45</v>
      </c>
      <c r="AP33" s="70">
        <v>0.033032407407407406</v>
      </c>
      <c r="AQ33" s="69" t="str">
        <f t="shared" si="8"/>
        <v>06:48</v>
      </c>
      <c r="AR33" s="71">
        <v>0.034027777777777775</v>
      </c>
      <c r="AS33" s="73" t="str">
        <f t="shared" si="9"/>
        <v>07:00</v>
      </c>
      <c r="AT33" s="71">
        <v>0.036828703703703704</v>
      </c>
      <c r="AU33" s="73" t="str">
        <f t="shared" si="10"/>
        <v>07:35</v>
      </c>
      <c r="AV33" s="71">
        <v>0.03542824074074074</v>
      </c>
      <c r="AW33" s="73" t="str">
        <f t="shared" si="11"/>
        <v>07:17</v>
      </c>
      <c r="AX33" s="71">
        <v>0.03550925925925926</v>
      </c>
      <c r="AY33" s="73" t="str">
        <f t="shared" si="12"/>
        <v>07:18</v>
      </c>
      <c r="AZ33" s="71">
        <v>0.03349537037037037</v>
      </c>
      <c r="BA33" s="73" t="str">
        <f t="shared" si="13"/>
        <v>06:53</v>
      </c>
      <c r="BB33" s="71">
        <v>0.03320601851851852</v>
      </c>
      <c r="BC33" s="73" t="str">
        <f t="shared" si="14"/>
        <v>06:50</v>
      </c>
      <c r="BD33" s="71">
        <v>0.03418981481481481</v>
      </c>
      <c r="BE33" s="73" t="str">
        <f t="shared" si="15"/>
        <v>07:02</v>
      </c>
      <c r="BF33" s="71">
        <v>0.03414351851851852</v>
      </c>
      <c r="BG33" s="73" t="str">
        <f t="shared" si="16"/>
        <v>07:01</v>
      </c>
      <c r="BH33" s="71">
        <v>0.03261574074074074</v>
      </c>
      <c r="BI33" s="75" t="str">
        <f t="shared" si="17"/>
        <v>06:43</v>
      </c>
      <c r="BJ33" s="74">
        <f t="shared" si="18"/>
        <v>0.4067013889</v>
      </c>
      <c r="BK33" s="75" t="str">
        <f t="shared" si="19"/>
        <v>06:58</v>
      </c>
      <c r="BL33" s="73"/>
      <c r="BM33" s="66">
        <f t="shared" si="20"/>
        <v>1.239224537</v>
      </c>
      <c r="BN33" s="59">
        <v>26.0</v>
      </c>
    </row>
    <row r="34">
      <c r="A34" s="52" t="s">
        <v>77</v>
      </c>
      <c r="B34" s="115">
        <v>53.0</v>
      </c>
      <c r="C34" s="116" t="s">
        <v>228</v>
      </c>
      <c r="D34" s="115" t="s">
        <v>185</v>
      </c>
      <c r="E34" s="115" t="s">
        <v>80</v>
      </c>
      <c r="F34" s="155" t="s">
        <v>81</v>
      </c>
      <c r="G34" s="55">
        <v>0.018171296296296297</v>
      </c>
      <c r="H34" s="56">
        <v>0.03831018518518518</v>
      </c>
      <c r="I34" s="56">
        <v>0.05946759259259259</v>
      </c>
      <c r="J34" s="56">
        <v>0.08096064814814814</v>
      </c>
      <c r="K34" s="56">
        <v>0.10347222222222222</v>
      </c>
      <c r="L34" s="56">
        <v>0.1253240740740741</v>
      </c>
      <c r="M34" s="56">
        <v>0.16599537037037038</v>
      </c>
      <c r="N34" s="57">
        <v>31.0</v>
      </c>
      <c r="O34" s="55">
        <v>0.17847222222222223</v>
      </c>
      <c r="P34" s="56">
        <v>0.18680555555555556</v>
      </c>
      <c r="Q34" s="56">
        <v>0.2777777777777778</v>
      </c>
      <c r="R34" s="56">
        <v>0.38055555555555554</v>
      </c>
      <c r="S34" s="56">
        <v>0.3902777777777778</v>
      </c>
      <c r="T34" s="58">
        <v>0.39489583333333333</v>
      </c>
      <c r="U34" s="59">
        <v>31.0</v>
      </c>
      <c r="V34" s="55">
        <v>0.22890046296296296</v>
      </c>
      <c r="W34" s="57">
        <v>30.0</v>
      </c>
      <c r="X34" s="52" t="str">
        <f t="shared" si="2"/>
        <v>02:23</v>
      </c>
      <c r="Y34" s="62">
        <f t="shared" si="3"/>
        <v>26.3942964</v>
      </c>
      <c r="Z34" s="81">
        <v>0.3541666666666667</v>
      </c>
      <c r="AA34" s="55">
        <v>0.005925925925925926</v>
      </c>
      <c r="AB34" s="56">
        <v>0.07430555555555556</v>
      </c>
      <c r="AC34" s="56">
        <v>0.13668981481481482</v>
      </c>
      <c r="AD34" s="56">
        <v>0.1909722222222222</v>
      </c>
      <c r="AE34" s="56">
        <v>0.25972222222222224</v>
      </c>
      <c r="AF34" s="56">
        <v>0.33402777777777776</v>
      </c>
      <c r="AG34" s="58">
        <v>0.44582175925925926</v>
      </c>
      <c r="AH34" s="59">
        <v>32.0</v>
      </c>
      <c r="AI34" s="65">
        <f t="shared" si="4"/>
        <v>25.79506218</v>
      </c>
      <c r="AJ34" s="66">
        <f t="shared" si="5"/>
        <v>0.8407175926</v>
      </c>
      <c r="AK34" s="67">
        <v>32.0</v>
      </c>
      <c r="AL34" s="68">
        <v>0.029548611111111116</v>
      </c>
      <c r="AM34" s="69" t="str">
        <f t="shared" si="6"/>
        <v>06:05</v>
      </c>
      <c r="AN34" s="70">
        <v>0.02414351851851852</v>
      </c>
      <c r="AO34" s="69" t="str">
        <f t="shared" si="7"/>
        <v>04:58</v>
      </c>
      <c r="AP34" s="70">
        <v>0.02763888888888889</v>
      </c>
      <c r="AQ34" s="69" t="str">
        <f t="shared" si="8"/>
        <v>05:41</v>
      </c>
      <c r="AR34" s="71">
        <v>0.02855324074074074</v>
      </c>
      <c r="AS34" s="73" t="str">
        <f t="shared" si="9"/>
        <v>05:52</v>
      </c>
      <c r="AT34" s="71">
        <v>0.031875</v>
      </c>
      <c r="AU34" s="73" t="str">
        <f t="shared" si="10"/>
        <v>06:33</v>
      </c>
      <c r="AV34" s="71">
        <v>0.03408564814814815</v>
      </c>
      <c r="AW34" s="73" t="str">
        <f t="shared" si="11"/>
        <v>07:01</v>
      </c>
      <c r="AX34" s="71">
        <v>0.0352662037037037</v>
      </c>
      <c r="AY34" s="73" t="str">
        <f t="shared" si="12"/>
        <v>07:15</v>
      </c>
      <c r="AZ34" s="71">
        <v>0.03582175925925926</v>
      </c>
      <c r="BA34" s="73" t="str">
        <f t="shared" si="13"/>
        <v>07:22</v>
      </c>
      <c r="BB34" s="71">
        <v>0.0412037037037037</v>
      </c>
      <c r="BC34" s="73" t="str">
        <f t="shared" si="14"/>
        <v>08:29</v>
      </c>
      <c r="BD34" s="71">
        <v>0.040081018518518516</v>
      </c>
      <c r="BE34" s="73" t="str">
        <f t="shared" si="15"/>
        <v>08:15</v>
      </c>
      <c r="BF34" s="71">
        <v>0.04023148148148148</v>
      </c>
      <c r="BG34" s="73" t="str">
        <f t="shared" si="16"/>
        <v>08:17</v>
      </c>
      <c r="BH34" s="71">
        <v>0.04087962962962963</v>
      </c>
      <c r="BI34" s="75" t="str">
        <f t="shared" si="17"/>
        <v>08:25</v>
      </c>
      <c r="BJ34" s="74">
        <f t="shared" si="18"/>
        <v>0.4093287037</v>
      </c>
      <c r="BK34" s="75" t="str">
        <f t="shared" si="19"/>
        <v>07:01</v>
      </c>
      <c r="BL34" s="73"/>
      <c r="BM34" s="66">
        <f t="shared" si="20"/>
        <v>1.250046296</v>
      </c>
      <c r="BN34" s="59">
        <v>27.0</v>
      </c>
    </row>
    <row r="35">
      <c r="A35" s="52" t="s">
        <v>77</v>
      </c>
      <c r="B35" s="115">
        <v>49.0</v>
      </c>
      <c r="C35" s="116" t="s">
        <v>229</v>
      </c>
      <c r="D35" s="115" t="s">
        <v>128</v>
      </c>
      <c r="E35" s="115" t="s">
        <v>80</v>
      </c>
      <c r="F35" s="155" t="s">
        <v>81</v>
      </c>
      <c r="G35" s="55">
        <v>0.0183912037037037</v>
      </c>
      <c r="H35" s="56">
        <v>0.03763888888888889</v>
      </c>
      <c r="I35" s="56">
        <v>0.05804398148148148</v>
      </c>
      <c r="J35" s="56">
        <v>0.07847222222222222</v>
      </c>
      <c r="K35" s="56">
        <v>0.10032407407407408</v>
      </c>
      <c r="L35" s="56">
        <v>0.1214699074074074</v>
      </c>
      <c r="M35" s="56">
        <v>0.15769675925925927</v>
      </c>
      <c r="N35" s="57">
        <v>22.0</v>
      </c>
      <c r="O35" s="55">
        <v>0.17152777777777778</v>
      </c>
      <c r="P35" s="56">
        <v>0.18055555555555555</v>
      </c>
      <c r="Q35" s="56">
        <v>0.28194444444444444</v>
      </c>
      <c r="R35" s="56">
        <v>0.3736111111111111</v>
      </c>
      <c r="S35" s="56">
        <v>0.38333333333333336</v>
      </c>
      <c r="T35" s="58">
        <v>0.3891203703703704</v>
      </c>
      <c r="U35" s="59">
        <v>29.0</v>
      </c>
      <c r="V35" s="55">
        <v>0.23142361111111112</v>
      </c>
      <c r="W35" s="57">
        <v>32.0</v>
      </c>
      <c r="X35" s="52" t="str">
        <f t="shared" si="2"/>
        <v>02:16</v>
      </c>
      <c r="Y35" s="62">
        <f t="shared" si="3"/>
        <v>26.10652663</v>
      </c>
      <c r="Z35" s="81">
        <v>0.35555555555555557</v>
      </c>
      <c r="AA35" s="55">
        <v>0.006828703703703705</v>
      </c>
      <c r="AB35" s="56">
        <v>0.08194444444444444</v>
      </c>
      <c r="AC35" s="56">
        <v>0.14340277777777777</v>
      </c>
      <c r="AD35" s="56">
        <v>0.20069444444444445</v>
      </c>
      <c r="AE35" s="56">
        <v>0.26944444444444443</v>
      </c>
      <c r="AF35" s="56">
        <v>0.3472222222222222</v>
      </c>
      <c r="AG35" s="58">
        <v>0.4721412037037037</v>
      </c>
      <c r="AH35" s="59">
        <v>33.0</v>
      </c>
      <c r="AI35" s="65">
        <f t="shared" si="4"/>
        <v>24.35712009</v>
      </c>
      <c r="AJ35" s="66">
        <f t="shared" si="5"/>
        <v>0.8612615741</v>
      </c>
      <c r="AK35" s="67">
        <v>33.0</v>
      </c>
      <c r="AL35" s="68">
        <v>0.05443287037037037</v>
      </c>
      <c r="AM35" s="69" t="str">
        <f t="shared" si="6"/>
        <v>11:12</v>
      </c>
      <c r="AN35" s="70">
        <v>0.028287037037037038</v>
      </c>
      <c r="AO35" s="69" t="str">
        <f t="shared" si="7"/>
        <v>05:49</v>
      </c>
      <c r="AP35" s="70">
        <v>0.02931712962962963</v>
      </c>
      <c r="AQ35" s="69" t="str">
        <f t="shared" si="8"/>
        <v>06:02</v>
      </c>
      <c r="AR35" s="71">
        <v>0.03111111111111111</v>
      </c>
      <c r="AS35" s="73" t="str">
        <f t="shared" si="9"/>
        <v>06:24</v>
      </c>
      <c r="AT35" s="71">
        <v>0.034074074074074076</v>
      </c>
      <c r="AU35" s="73" t="str">
        <f t="shared" si="10"/>
        <v>07:01</v>
      </c>
      <c r="AV35" s="71">
        <v>0.03378472222222222</v>
      </c>
      <c r="AW35" s="73" t="str">
        <f t="shared" si="11"/>
        <v>06:57</v>
      </c>
      <c r="AX35" s="71">
        <v>0.038217592592592595</v>
      </c>
      <c r="AY35" s="73" t="str">
        <f t="shared" si="12"/>
        <v>07:52</v>
      </c>
      <c r="AZ35" s="71">
        <v>0.036863425925925924</v>
      </c>
      <c r="BA35" s="73" t="str">
        <f t="shared" si="13"/>
        <v>07:35</v>
      </c>
      <c r="BB35" s="71">
        <v>0.03819444444444445</v>
      </c>
      <c r="BC35" s="73" t="str">
        <f t="shared" si="14"/>
        <v>07:51</v>
      </c>
      <c r="BD35" s="71">
        <v>0.04109953703703704</v>
      </c>
      <c r="BE35" s="73" t="str">
        <f t="shared" si="15"/>
        <v>08:27</v>
      </c>
      <c r="BF35" s="71">
        <v>0.04160879629629629</v>
      </c>
      <c r="BG35" s="73" t="str">
        <f t="shared" si="16"/>
        <v>08:34</v>
      </c>
      <c r="BH35" s="71">
        <v>0.03966435185185185</v>
      </c>
      <c r="BI35" s="75" t="str">
        <f t="shared" si="17"/>
        <v>08:10</v>
      </c>
      <c r="BJ35" s="74">
        <f t="shared" si="18"/>
        <v>0.4466550926</v>
      </c>
      <c r="BK35" s="75" t="str">
        <f t="shared" si="19"/>
        <v>07:39</v>
      </c>
      <c r="BL35" s="73"/>
      <c r="BM35" s="66">
        <f t="shared" si="20"/>
        <v>1.307916667</v>
      </c>
      <c r="BN35" s="59">
        <v>28.0</v>
      </c>
    </row>
    <row r="36">
      <c r="A36" s="52" t="s">
        <v>77</v>
      </c>
      <c r="B36" s="115">
        <v>55.0</v>
      </c>
      <c r="C36" s="116" t="s">
        <v>230</v>
      </c>
      <c r="D36" s="115" t="s">
        <v>231</v>
      </c>
      <c r="E36" s="115" t="s">
        <v>80</v>
      </c>
      <c r="F36" s="69" t="s">
        <v>232</v>
      </c>
      <c r="G36" s="55">
        <v>0.02221064814814815</v>
      </c>
      <c r="H36" s="56">
        <v>0.04548611111111111</v>
      </c>
      <c r="I36" s="56">
        <v>0.07096064814814815</v>
      </c>
      <c r="J36" s="56">
        <v>0.0952199074074074</v>
      </c>
      <c r="K36" s="56">
        <v>0.1213888888888889</v>
      </c>
      <c r="L36" s="56">
        <v>0.14635416666666667</v>
      </c>
      <c r="M36" s="56">
        <v>0.1908564814814815</v>
      </c>
      <c r="N36" s="57">
        <v>35.0</v>
      </c>
      <c r="O36" s="55">
        <v>0.20555555555555555</v>
      </c>
      <c r="P36" s="56">
        <v>0.21458333333333332</v>
      </c>
      <c r="Q36" s="56">
        <v>0.32430555555555557</v>
      </c>
      <c r="R36" s="56">
        <v>0.42986111111111114</v>
      </c>
      <c r="S36" s="56">
        <v>0.4395833333333333</v>
      </c>
      <c r="T36" s="58">
        <v>0.4462847222222222</v>
      </c>
      <c r="U36" s="59">
        <v>35.0</v>
      </c>
      <c r="V36" s="55">
        <v>0.2554282407407407</v>
      </c>
      <c r="W36" s="57">
        <v>34.0</v>
      </c>
      <c r="X36" s="52" t="str">
        <f t="shared" si="2"/>
        <v>02:45</v>
      </c>
      <c r="Y36" s="62">
        <f t="shared" si="3"/>
        <v>23.65308804</v>
      </c>
      <c r="Z36" s="81">
        <v>0.35694444444444445</v>
      </c>
      <c r="AA36" s="55">
        <v>0.007511574074074075</v>
      </c>
      <c r="AB36" s="56"/>
      <c r="AC36" s="56">
        <v>0.1530324074074074</v>
      </c>
      <c r="AD36" s="56">
        <v>0.20416666666666666</v>
      </c>
      <c r="AE36" s="56">
        <v>0.28587962962962965</v>
      </c>
      <c r="AF36" s="162">
        <v>0.3638888888888889</v>
      </c>
      <c r="AG36" s="58">
        <v>0.4867361111111111</v>
      </c>
      <c r="AH36" s="59">
        <v>35.0</v>
      </c>
      <c r="AI36" s="65">
        <f t="shared" si="4"/>
        <v>23.62676559</v>
      </c>
      <c r="AJ36" s="66">
        <f t="shared" si="5"/>
        <v>0.9330208333</v>
      </c>
      <c r="AK36" s="67">
        <v>35.0</v>
      </c>
      <c r="AL36" s="68">
        <v>0.03346064814814815</v>
      </c>
      <c r="AM36" s="69" t="str">
        <f t="shared" si="6"/>
        <v>06:53</v>
      </c>
      <c r="AN36" s="70">
        <v>0.03508101851851852</v>
      </c>
      <c r="AO36" s="69" t="str">
        <f t="shared" si="7"/>
        <v>07:13</v>
      </c>
      <c r="AP36" s="70">
        <v>0.03569444444444444</v>
      </c>
      <c r="AQ36" s="69" t="str">
        <f t="shared" si="8"/>
        <v>07:21</v>
      </c>
      <c r="AR36" s="71">
        <v>0.03706018518518518</v>
      </c>
      <c r="AS36" s="73" t="str">
        <f t="shared" si="9"/>
        <v>07:37</v>
      </c>
      <c r="AT36" s="71">
        <v>0.03802083333333333</v>
      </c>
      <c r="AU36" s="73" t="str">
        <f t="shared" si="10"/>
        <v>07:49</v>
      </c>
      <c r="AV36" s="71">
        <v>0.039733796296296295</v>
      </c>
      <c r="AW36" s="73" t="str">
        <f t="shared" si="11"/>
        <v>08:10</v>
      </c>
      <c r="AX36" s="71">
        <v>0.04078703703703704</v>
      </c>
      <c r="AY36" s="73" t="str">
        <f t="shared" si="12"/>
        <v>08:23</v>
      </c>
      <c r="AZ36" s="71">
        <v>0.04216435185185185</v>
      </c>
      <c r="BA36" s="73" t="str">
        <f t="shared" si="13"/>
        <v>08:40</v>
      </c>
      <c r="BB36" s="71">
        <v>0.04560185185185185</v>
      </c>
      <c r="BC36" s="73" t="str">
        <f t="shared" si="14"/>
        <v>09:23</v>
      </c>
      <c r="BD36" s="71">
        <v>0.04050925925925926</v>
      </c>
      <c r="BE36" s="73" t="str">
        <f t="shared" si="15"/>
        <v>08:20</v>
      </c>
      <c r="BF36" s="71">
        <v>0.03945601851851852</v>
      </c>
      <c r="BG36" s="73" t="str">
        <f t="shared" si="16"/>
        <v>08:07</v>
      </c>
      <c r="BH36" s="71">
        <v>0.04119212962962963</v>
      </c>
      <c r="BI36" s="75" t="str">
        <f t="shared" si="17"/>
        <v>08:28</v>
      </c>
      <c r="BJ36" s="74">
        <f t="shared" si="18"/>
        <v>0.4687615741</v>
      </c>
      <c r="BK36" s="75" t="str">
        <f t="shared" si="19"/>
        <v>08:02</v>
      </c>
      <c r="BL36" s="73"/>
      <c r="BM36" s="66">
        <f t="shared" si="20"/>
        <v>1.401782407</v>
      </c>
      <c r="BN36" s="59">
        <v>29.0</v>
      </c>
    </row>
    <row r="37">
      <c r="A37" s="52" t="s">
        <v>77</v>
      </c>
      <c r="B37" s="115">
        <v>54.0</v>
      </c>
      <c r="C37" s="116" t="s">
        <v>233</v>
      </c>
      <c r="D37" s="115" t="s">
        <v>234</v>
      </c>
      <c r="E37" s="115" t="s">
        <v>80</v>
      </c>
      <c r="F37" s="115" t="s">
        <v>235</v>
      </c>
      <c r="G37" s="55">
        <v>0.019733796296296298</v>
      </c>
      <c r="H37" s="56">
        <v>0.04069444444444444</v>
      </c>
      <c r="I37" s="56">
        <v>0.06278935185185185</v>
      </c>
      <c r="J37" s="56">
        <v>0.08512731481481481</v>
      </c>
      <c r="K37" s="56">
        <v>0.10888888888888888</v>
      </c>
      <c r="L37" s="56">
        <v>0.13321759259259258</v>
      </c>
      <c r="M37" s="56">
        <v>0.17592592592592593</v>
      </c>
      <c r="N37" s="57">
        <v>34.0</v>
      </c>
      <c r="O37" s="55">
        <v>0.1909722222222222</v>
      </c>
      <c r="P37" s="56">
        <v>0.2</v>
      </c>
      <c r="Q37" s="56">
        <v>0.30833333333333335</v>
      </c>
      <c r="R37" s="56">
        <v>0.4166666666666667</v>
      </c>
      <c r="S37" s="56">
        <v>0.42777777777777776</v>
      </c>
      <c r="T37" s="58">
        <v>0.433275462962963</v>
      </c>
      <c r="U37" s="59">
        <v>34.0</v>
      </c>
      <c r="V37" s="55">
        <v>0.25734953703703706</v>
      </c>
      <c r="W37" s="57">
        <v>35.0</v>
      </c>
      <c r="X37" s="52" t="str">
        <f t="shared" si="2"/>
        <v>02:32</v>
      </c>
      <c r="Y37" s="62">
        <f t="shared" si="3"/>
        <v>23.47650101</v>
      </c>
      <c r="Z37" s="81">
        <v>0.3576388888888889</v>
      </c>
      <c r="AA37" s="55">
        <v>0.007175925925925926</v>
      </c>
      <c r="AB37" s="56">
        <v>0.08472222222222223</v>
      </c>
      <c r="AC37" s="56">
        <v>0.15486111111111112</v>
      </c>
      <c r="AD37" s="56">
        <v>0.21666666666666667</v>
      </c>
      <c r="AE37" s="56">
        <v>0.2849537037037037</v>
      </c>
      <c r="AF37" s="162">
        <v>0.36319444444444443</v>
      </c>
      <c r="AG37" s="58">
        <v>0.486099537037037</v>
      </c>
      <c r="AH37" s="59">
        <v>34.0</v>
      </c>
      <c r="AI37" s="65">
        <f t="shared" si="4"/>
        <v>23.65770614</v>
      </c>
      <c r="AJ37" s="163">
        <f t="shared" si="5"/>
        <v>0.919375</v>
      </c>
      <c r="AK37" s="164">
        <v>34.0</v>
      </c>
      <c r="AL37" s="165">
        <v>0.03518518518518519</v>
      </c>
      <c r="AM37" s="166" t="str">
        <f t="shared" si="6"/>
        <v>07:14</v>
      </c>
      <c r="AN37" s="167">
        <v>0.04091435185185185</v>
      </c>
      <c r="AO37" s="166" t="str">
        <f t="shared" si="7"/>
        <v>08:25</v>
      </c>
      <c r="AP37" s="167">
        <v>0.03996527777777778</v>
      </c>
      <c r="AQ37" s="166" t="str">
        <f t="shared" si="8"/>
        <v>08:13</v>
      </c>
      <c r="AR37" s="168">
        <v>0.04015046296296297</v>
      </c>
      <c r="AS37" s="169" t="str">
        <f t="shared" si="9"/>
        <v>08:16</v>
      </c>
      <c r="AT37" s="168">
        <v>0.04085648148148148</v>
      </c>
      <c r="AU37" s="169" t="str">
        <f t="shared" si="10"/>
        <v>08:24</v>
      </c>
      <c r="AV37" s="168">
        <v>0.039780092592592596</v>
      </c>
      <c r="AW37" s="169" t="str">
        <f t="shared" si="11"/>
        <v>08:11</v>
      </c>
      <c r="AX37" s="168">
        <v>0.04229166666666666</v>
      </c>
      <c r="AY37" s="169" t="str">
        <f t="shared" si="12"/>
        <v>08:42</v>
      </c>
      <c r="AZ37" s="168">
        <v>0.04045138888888889</v>
      </c>
      <c r="BA37" s="169" t="str">
        <f t="shared" si="13"/>
        <v>08:19</v>
      </c>
      <c r="BB37" s="170">
        <v>0.04200231481481481</v>
      </c>
      <c r="BC37" s="169" t="str">
        <f t="shared" si="14"/>
        <v>08:38</v>
      </c>
      <c r="BD37" s="168">
        <v>0.04510416666666667</v>
      </c>
      <c r="BE37" s="169" t="str">
        <f t="shared" si="15"/>
        <v>09:17</v>
      </c>
      <c r="BF37" s="168">
        <v>0.04086805555555555</v>
      </c>
      <c r="BG37" s="169" t="str">
        <f t="shared" si="16"/>
        <v>08:24</v>
      </c>
      <c r="BH37" s="168">
        <v>0.04201388888888889</v>
      </c>
      <c r="BI37" s="171" t="str">
        <f t="shared" si="17"/>
        <v>08:39</v>
      </c>
      <c r="BJ37" s="172">
        <f t="shared" si="18"/>
        <v>0.4895833333</v>
      </c>
      <c r="BK37" s="171" t="str">
        <f t="shared" si="19"/>
        <v>08:24</v>
      </c>
      <c r="BL37" s="73"/>
      <c r="BM37" s="66">
        <f t="shared" si="20"/>
        <v>1.408958333</v>
      </c>
      <c r="BN37" s="59">
        <v>30.0</v>
      </c>
    </row>
  </sheetData>
  <autoFilter ref="$A$1:$BN$37"/>
  <mergeCells count="2">
    <mergeCell ref="A1:C1"/>
    <mergeCell ref="X1:Y1"/>
  </mergeCells>
  <drawing r:id="rId1"/>
</worksheet>
</file>