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isel\OneDrive\Рабочий стол\"/>
    </mc:Choice>
  </mc:AlternateContent>
  <xr:revisionPtr revIDLastSave="0" documentId="8_{A9AF0AE5-7168-4405-AFBE-CED06E7D9B30}" xr6:coauthVersionLast="45" xr6:coauthVersionMax="45" xr10:uidLastSave="{00000000-0000-0000-0000-000000000000}"/>
  <bookViews>
    <workbookView xWindow="45" yWindow="2340" windowWidth="20445" windowHeight="8070" tabRatio="1000" firstSheet="6" activeTab="7" xr2:uid="{00000000-000D-0000-FFFF-FFFF00000000}"/>
  </bookViews>
  <sheets>
    <sheet name="Разряды" sheetId="1" state="hidden" r:id="rId1"/>
    <sheet name="Ж60" sheetId="51" state="hidden" r:id="rId2"/>
    <sheet name="сетка" sheetId="4" state="hidden" r:id="rId3"/>
    <sheet name="Ж3000" sheetId="22" state="hidden" r:id="rId4"/>
    <sheet name="М3000" sheetId="23" state="hidden" r:id="rId5"/>
    <sheet name="500ж" sheetId="7" state="hidden" r:id="rId6"/>
    <sheet name="М" sheetId="8" r:id="rId7"/>
    <sheet name="ж" sheetId="11" r:id="rId8"/>
    <sheet name="эстаф" sheetId="17" state="hidden" r:id="rId9"/>
    <sheet name="высота" sheetId="26" state="hidden" r:id="rId10"/>
    <sheet name="шест" sheetId="27" state="hidden" r:id="rId11"/>
    <sheet name="Ж200" sheetId="18" state="hidden" r:id="rId12"/>
    <sheet name="М200" sheetId="19" state="hidden" r:id="rId13"/>
    <sheet name="Ж60б" sheetId="29" state="hidden" r:id="rId14"/>
    <sheet name="М60б" sheetId="30" state="hidden" r:id="rId15"/>
    <sheet name="Ж800" sheetId="20" state="hidden" r:id="rId16"/>
    <sheet name="М800" sheetId="21" state="hidden" r:id="rId17"/>
    <sheet name="Жэст" sheetId="24" state="hidden" r:id="rId18"/>
    <sheet name="Мэст" sheetId="25" state="hidden" r:id="rId19"/>
    <sheet name="Спортсмены" sheetId="31" state="hidden" r:id="rId20"/>
    <sheet name="Женщины" sheetId="32" state="hidden" r:id="rId21"/>
    <sheet name="200ж" sheetId="33" state="hidden" r:id="rId22"/>
    <sheet name="200м" sheetId="34" state="hidden" r:id="rId23"/>
    <sheet name="800ж" sheetId="35" state="hidden" r:id="rId24"/>
    <sheet name="3000ж" sheetId="37" state="hidden" r:id="rId25"/>
    <sheet name="3000м" sheetId="38" state="hidden" r:id="rId26"/>
    <sheet name="тройн." sheetId="39" state="hidden" r:id="rId27"/>
    <sheet name="5-ти б" sheetId="40" state="hidden" r:id="rId28"/>
    <sheet name=" 7-и б" sheetId="41" state="hidden" r:id="rId29"/>
    <sheet name="2 сп" sheetId="43" state="hidden" r:id="rId30"/>
    <sheet name="2 сп м" sheetId="44" state="hidden" r:id="rId31"/>
    <sheet name="ходьба" sheetId="45" state="hidden" r:id="rId32"/>
  </sheets>
  <definedNames>
    <definedName name="_xlnm._FilterDatabase" localSheetId="1" hidden="1">Ж60!$E$2:$E$591</definedName>
    <definedName name="_xlnm._FilterDatabase" localSheetId="20" hidden="1">Женщины!$B$2:$K$2</definedName>
    <definedName name="_xlnm._FilterDatabase" localSheetId="19" hidden="1">Спортсмены!$B$2:$K$29</definedName>
    <definedName name="_xlnm.Print_Area" localSheetId="9">высота!$A$2:$Y$225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9" i="45" l="1"/>
  <c r="F119" i="45"/>
  <c r="E119" i="45"/>
  <c r="D119" i="45"/>
  <c r="C119" i="45"/>
  <c r="G118" i="45"/>
  <c r="F118" i="45"/>
  <c r="E118" i="45"/>
  <c r="D118" i="45"/>
  <c r="C118" i="45"/>
  <c r="G117" i="45"/>
  <c r="F117" i="45"/>
  <c r="E117" i="45"/>
  <c r="D117" i="45"/>
  <c r="C117" i="45"/>
  <c r="G116" i="45"/>
  <c r="F116" i="45"/>
  <c r="E116" i="45"/>
  <c r="D116" i="45"/>
  <c r="C116" i="45"/>
  <c r="G115" i="45"/>
  <c r="F115" i="45"/>
  <c r="E115" i="45"/>
  <c r="D115" i="45"/>
  <c r="C115" i="45"/>
  <c r="G114" i="45"/>
  <c r="F114" i="45"/>
  <c r="E114" i="45"/>
  <c r="D114" i="45"/>
  <c r="C114" i="45"/>
  <c r="G113" i="45"/>
  <c r="F113" i="45"/>
  <c r="E113" i="45"/>
  <c r="D113" i="45"/>
  <c r="C113" i="45"/>
  <c r="G112" i="45"/>
  <c r="F112" i="45"/>
  <c r="E112" i="45"/>
  <c r="D112" i="45"/>
  <c r="C112" i="45"/>
  <c r="G111" i="45"/>
  <c r="F111" i="45"/>
  <c r="E111" i="45"/>
  <c r="D111" i="45"/>
  <c r="C111" i="45"/>
  <c r="G110" i="45"/>
  <c r="F110" i="45"/>
  <c r="E110" i="45"/>
  <c r="D110" i="45"/>
  <c r="C110" i="45"/>
  <c r="G109" i="45"/>
  <c r="F109" i="45"/>
  <c r="E109" i="45"/>
  <c r="D109" i="45"/>
  <c r="C109" i="45"/>
  <c r="G108" i="45"/>
  <c r="F108" i="45"/>
  <c r="E108" i="45"/>
  <c r="D108" i="45"/>
  <c r="C108" i="45"/>
  <c r="G107" i="45"/>
  <c r="F107" i="45"/>
  <c r="E107" i="45"/>
  <c r="D107" i="45"/>
  <c r="C107" i="45"/>
  <c r="G106" i="45"/>
  <c r="F106" i="45"/>
  <c r="E106" i="45"/>
  <c r="D106" i="45"/>
  <c r="C106" i="45"/>
  <c r="G105" i="45"/>
  <c r="F105" i="45"/>
  <c r="E105" i="45"/>
  <c r="D105" i="45"/>
  <c r="C105" i="45"/>
  <c r="G104" i="45"/>
  <c r="F104" i="45"/>
  <c r="E104" i="45"/>
  <c r="D104" i="45"/>
  <c r="C104" i="45"/>
  <c r="G103" i="45"/>
  <c r="F103" i="45"/>
  <c r="E103" i="45"/>
  <c r="D103" i="45"/>
  <c r="C103" i="45"/>
  <c r="L63" i="45"/>
  <c r="G63" i="45"/>
  <c r="F63" i="45"/>
  <c r="E63" i="45"/>
  <c r="D63" i="45"/>
  <c r="C63" i="45"/>
  <c r="L62" i="45"/>
  <c r="G62" i="45"/>
  <c r="F62" i="45"/>
  <c r="E62" i="45"/>
  <c r="D62" i="45"/>
  <c r="C62" i="45"/>
  <c r="L60" i="45"/>
  <c r="G60" i="45"/>
  <c r="F60" i="45"/>
  <c r="E60" i="45"/>
  <c r="D60" i="45"/>
  <c r="C60" i="45"/>
  <c r="L59" i="45"/>
  <c r="G59" i="45"/>
  <c r="F59" i="45"/>
  <c r="E59" i="45"/>
  <c r="D59" i="45"/>
  <c r="C59" i="45"/>
  <c r="L57" i="45"/>
  <c r="G57" i="45"/>
  <c r="F57" i="45"/>
  <c r="E57" i="45"/>
  <c r="D57" i="45"/>
  <c r="C57" i="45"/>
  <c r="L56" i="45"/>
  <c r="G56" i="45"/>
  <c r="F56" i="45"/>
  <c r="E56" i="45"/>
  <c r="D56" i="45"/>
  <c r="C56" i="45"/>
  <c r="L55" i="45"/>
  <c r="G55" i="45"/>
  <c r="F55" i="45"/>
  <c r="E55" i="45"/>
  <c r="D55" i="45"/>
  <c r="C55" i="45"/>
  <c r="L54" i="45"/>
  <c r="G54" i="45"/>
  <c r="F54" i="45"/>
  <c r="E54" i="45"/>
  <c r="D54" i="45"/>
  <c r="C54" i="45"/>
  <c r="L53" i="45"/>
  <c r="G53" i="45"/>
  <c r="F53" i="45"/>
  <c r="E53" i="45"/>
  <c r="D53" i="45"/>
  <c r="C53" i="45"/>
  <c r="L52" i="45"/>
  <c r="G52" i="45"/>
  <c r="F52" i="45"/>
  <c r="E52" i="45"/>
  <c r="D52" i="45"/>
  <c r="C52" i="45"/>
  <c r="L23" i="45"/>
  <c r="J23" i="45"/>
  <c r="G23" i="45"/>
  <c r="F23" i="45"/>
  <c r="E23" i="45"/>
  <c r="D23" i="45"/>
  <c r="C23" i="45"/>
  <c r="L22" i="45"/>
  <c r="J22" i="45"/>
  <c r="D22" i="45"/>
  <c r="L20" i="45"/>
  <c r="J20" i="45"/>
  <c r="G20" i="45"/>
  <c r="F20" i="45"/>
  <c r="E20" i="45"/>
  <c r="D20" i="45"/>
  <c r="C20" i="45"/>
  <c r="L18" i="45"/>
  <c r="J18" i="45"/>
  <c r="G18" i="45"/>
  <c r="E18" i="45"/>
  <c r="D18" i="45"/>
  <c r="C18" i="45"/>
  <c r="L16" i="45"/>
  <c r="J16" i="45"/>
  <c r="G16" i="45"/>
  <c r="F16" i="45"/>
  <c r="E16" i="45"/>
  <c r="D16" i="45"/>
  <c r="C16" i="45"/>
  <c r="L15" i="45"/>
  <c r="J15" i="45"/>
  <c r="G15" i="45"/>
  <c r="F15" i="45"/>
  <c r="E15" i="45"/>
  <c r="D15" i="45"/>
  <c r="C15" i="45"/>
  <c r="L14" i="45"/>
  <c r="J14" i="45"/>
  <c r="G14" i="45"/>
  <c r="F14" i="45"/>
  <c r="E14" i="45"/>
  <c r="D14" i="45"/>
  <c r="C14" i="45"/>
  <c r="L13" i="45"/>
  <c r="J13" i="45"/>
  <c r="G13" i="45"/>
  <c r="F13" i="45"/>
  <c r="E13" i="45"/>
  <c r="D13" i="45"/>
  <c r="C13" i="45"/>
  <c r="G72" i="44"/>
  <c r="F72" i="44"/>
  <c r="E72" i="44"/>
  <c r="D72" i="44"/>
  <c r="C72" i="44"/>
  <c r="G71" i="44"/>
  <c r="F71" i="44"/>
  <c r="E71" i="44"/>
  <c r="D71" i="44"/>
  <c r="C71" i="44"/>
  <c r="G70" i="44"/>
  <c r="F70" i="44"/>
  <c r="E70" i="44"/>
  <c r="D70" i="44"/>
  <c r="C70" i="44"/>
  <c r="G68" i="44"/>
  <c r="F68" i="44"/>
  <c r="E68" i="44"/>
  <c r="D68" i="44"/>
  <c r="C68" i="44"/>
  <c r="G67" i="44"/>
  <c r="F67" i="44"/>
  <c r="E67" i="44"/>
  <c r="D67" i="44"/>
  <c r="C67" i="44"/>
  <c r="G66" i="44"/>
  <c r="F66" i="44"/>
  <c r="E66" i="44"/>
  <c r="D66" i="44"/>
  <c r="C66" i="44"/>
  <c r="G65" i="44"/>
  <c r="F65" i="44"/>
  <c r="E65" i="44"/>
  <c r="D65" i="44"/>
  <c r="C65" i="44"/>
  <c r="G64" i="44"/>
  <c r="F64" i="44"/>
  <c r="E64" i="44"/>
  <c r="D64" i="44"/>
  <c r="C64" i="44"/>
  <c r="G63" i="44"/>
  <c r="F63" i="44"/>
  <c r="E63" i="44"/>
  <c r="D63" i="44"/>
  <c r="C63" i="44"/>
  <c r="G49" i="44"/>
  <c r="F49" i="44"/>
  <c r="E49" i="44"/>
  <c r="D49" i="44"/>
  <c r="C49" i="44"/>
  <c r="G48" i="44"/>
  <c r="F48" i="44"/>
  <c r="E48" i="44"/>
  <c r="D48" i="44"/>
  <c r="C48" i="44"/>
  <c r="L20" i="44"/>
  <c r="J20" i="44"/>
  <c r="G20" i="44"/>
  <c r="F20" i="44"/>
  <c r="E20" i="44"/>
  <c r="D20" i="44"/>
  <c r="C20" i="44"/>
  <c r="L19" i="44"/>
  <c r="J19" i="44"/>
  <c r="G19" i="44"/>
  <c r="F19" i="44"/>
  <c r="E19" i="44"/>
  <c r="D19" i="44"/>
  <c r="C19" i="44"/>
  <c r="E18" i="44"/>
  <c r="D18" i="44"/>
  <c r="C18" i="44"/>
  <c r="E17" i="44"/>
  <c r="D17" i="44"/>
  <c r="C17" i="44"/>
  <c r="E16" i="44"/>
  <c r="D16" i="44"/>
  <c r="C16" i="44"/>
  <c r="L15" i="44"/>
  <c r="J15" i="44"/>
  <c r="G15" i="44"/>
  <c r="F15" i="44"/>
  <c r="E15" i="44"/>
  <c r="D15" i="44"/>
  <c r="C15" i="44"/>
  <c r="L14" i="44"/>
  <c r="G14" i="44"/>
  <c r="F14" i="44"/>
  <c r="E14" i="44"/>
  <c r="D14" i="44"/>
  <c r="C14" i="44"/>
  <c r="L13" i="44"/>
  <c r="G13" i="44"/>
  <c r="F13" i="44"/>
  <c r="E13" i="44"/>
  <c r="D13" i="44"/>
  <c r="C13" i="44"/>
  <c r="L12" i="44"/>
  <c r="G12" i="44"/>
  <c r="F12" i="44"/>
  <c r="E12" i="44"/>
  <c r="D12" i="44"/>
  <c r="C12" i="44"/>
  <c r="G47" i="43"/>
  <c r="F47" i="43"/>
  <c r="E47" i="43"/>
  <c r="D47" i="43"/>
  <c r="C47" i="43"/>
  <c r="G46" i="43"/>
  <c r="F46" i="43"/>
  <c r="E46" i="43"/>
  <c r="D46" i="43"/>
  <c r="C46" i="43"/>
  <c r="G45" i="43"/>
  <c r="F45" i="43"/>
  <c r="E45" i="43"/>
  <c r="D45" i="43"/>
  <c r="C45" i="43"/>
  <c r="G43" i="43"/>
  <c r="F43" i="43"/>
  <c r="E43" i="43"/>
  <c r="D43" i="43"/>
  <c r="C43" i="43"/>
  <c r="L17" i="43"/>
  <c r="G17" i="43"/>
  <c r="F17" i="43"/>
  <c r="E17" i="43"/>
  <c r="D17" i="43"/>
  <c r="C17" i="43"/>
  <c r="L16" i="43"/>
  <c r="J16" i="43"/>
  <c r="G16" i="43"/>
  <c r="F16" i="43"/>
  <c r="E16" i="43"/>
  <c r="D16" i="43"/>
  <c r="C16" i="43"/>
  <c r="L15" i="43"/>
  <c r="J15" i="43"/>
  <c r="G15" i="43"/>
  <c r="F15" i="43"/>
  <c r="E15" i="43"/>
  <c r="D15" i="43"/>
  <c r="C15" i="43"/>
  <c r="L13" i="43"/>
  <c r="G13" i="43"/>
  <c r="F13" i="43"/>
  <c r="E13" i="43"/>
  <c r="D13" i="43"/>
  <c r="C13" i="43"/>
  <c r="Y11" i="41"/>
  <c r="Y10" i="41"/>
  <c r="V10" i="41"/>
  <c r="G10" i="41"/>
  <c r="F10" i="41"/>
  <c r="E10" i="41"/>
  <c r="D10" i="41"/>
  <c r="C10" i="41"/>
  <c r="Y9" i="41"/>
  <c r="V9" i="41"/>
  <c r="G9" i="41"/>
  <c r="F9" i="41"/>
  <c r="E9" i="41"/>
  <c r="D9" i="41"/>
  <c r="C9" i="41"/>
  <c r="Y8" i="41"/>
  <c r="V8" i="41"/>
  <c r="G8" i="41"/>
  <c r="F8" i="41"/>
  <c r="E8" i="41"/>
  <c r="D8" i="41"/>
  <c r="C8" i="41"/>
  <c r="U26" i="40"/>
  <c r="R26" i="40"/>
  <c r="G26" i="40"/>
  <c r="F26" i="40"/>
  <c r="E26" i="40"/>
  <c r="D26" i="40"/>
  <c r="C26" i="40"/>
  <c r="U15" i="40"/>
  <c r="R15" i="40"/>
  <c r="G15" i="40"/>
  <c r="F15" i="40"/>
  <c r="E15" i="40"/>
  <c r="D15" i="40"/>
  <c r="C15" i="40"/>
  <c r="U14" i="40"/>
  <c r="R14" i="40"/>
  <c r="G14" i="40"/>
  <c r="F14" i="40"/>
  <c r="E14" i="40"/>
  <c r="D14" i="40"/>
  <c r="C14" i="40"/>
  <c r="U13" i="40"/>
  <c r="R13" i="40"/>
  <c r="G13" i="40"/>
  <c r="F13" i="40"/>
  <c r="E13" i="40"/>
  <c r="D13" i="40"/>
  <c r="C13" i="40"/>
  <c r="U12" i="40"/>
  <c r="R12" i="40"/>
  <c r="G12" i="40"/>
  <c r="F12" i="40"/>
  <c r="E12" i="40"/>
  <c r="D12" i="40"/>
  <c r="C12" i="40"/>
  <c r="R76" i="39"/>
  <c r="P76" i="39"/>
  <c r="G76" i="39"/>
  <c r="F76" i="39"/>
  <c r="E76" i="39"/>
  <c r="D76" i="39"/>
  <c r="C76" i="39"/>
  <c r="R70" i="39"/>
  <c r="P70" i="39"/>
  <c r="G70" i="39"/>
  <c r="F70" i="39"/>
  <c r="E70" i="39"/>
  <c r="D70" i="39"/>
  <c r="C70" i="39"/>
  <c r="R69" i="39"/>
  <c r="P69" i="39"/>
  <c r="G69" i="39"/>
  <c r="F69" i="39"/>
  <c r="E69" i="39"/>
  <c r="D69" i="39"/>
  <c r="C69" i="39"/>
  <c r="R68" i="39"/>
  <c r="P68" i="39"/>
  <c r="G68" i="39"/>
  <c r="F68" i="39"/>
  <c r="E68" i="39"/>
  <c r="D68" i="39"/>
  <c r="C68" i="39"/>
  <c r="R61" i="39"/>
  <c r="P61" i="39"/>
  <c r="O61" i="39"/>
  <c r="G61" i="39"/>
  <c r="F61" i="39"/>
  <c r="E61" i="39"/>
  <c r="D61" i="39"/>
  <c r="C61" i="39"/>
  <c r="R60" i="39"/>
  <c r="P60" i="39"/>
  <c r="O60" i="39"/>
  <c r="G60" i="39"/>
  <c r="F60" i="39"/>
  <c r="E60" i="39"/>
  <c r="D60" i="39"/>
  <c r="C60" i="39"/>
  <c r="R53" i="39"/>
  <c r="P53" i="39"/>
  <c r="O53" i="39"/>
  <c r="G53" i="39"/>
  <c r="F53" i="39"/>
  <c r="E53" i="39"/>
  <c r="D53" i="39"/>
  <c r="C53" i="39"/>
  <c r="R52" i="39"/>
  <c r="P52" i="39"/>
  <c r="O52" i="39"/>
  <c r="G52" i="39"/>
  <c r="F52" i="39"/>
  <c r="E52" i="39"/>
  <c r="D52" i="39"/>
  <c r="C52" i="39"/>
  <c r="R38" i="39"/>
  <c r="P38" i="39"/>
  <c r="G38" i="39"/>
  <c r="F38" i="39"/>
  <c r="E38" i="39"/>
  <c r="D38" i="39"/>
  <c r="C38" i="39"/>
  <c r="R37" i="39"/>
  <c r="P37" i="39"/>
  <c r="G37" i="39"/>
  <c r="F37" i="39"/>
  <c r="E37" i="39"/>
  <c r="D37" i="39"/>
  <c r="C37" i="39"/>
  <c r="R29" i="39"/>
  <c r="P29" i="39"/>
  <c r="G29" i="39"/>
  <c r="F29" i="39"/>
  <c r="E29" i="39"/>
  <c r="D29" i="39"/>
  <c r="C29" i="39"/>
  <c r="R28" i="39"/>
  <c r="P28" i="39"/>
  <c r="G28" i="39"/>
  <c r="F28" i="39"/>
  <c r="E28" i="39"/>
  <c r="D28" i="39"/>
  <c r="C28" i="39"/>
  <c r="R27" i="39"/>
  <c r="P27" i="39"/>
  <c r="G27" i="39"/>
  <c r="F27" i="39"/>
  <c r="E27" i="39"/>
  <c r="D27" i="39"/>
  <c r="C27" i="39"/>
  <c r="R26" i="39"/>
  <c r="P26" i="39"/>
  <c r="G26" i="39"/>
  <c r="F26" i="39"/>
  <c r="E26" i="39"/>
  <c r="D26" i="39"/>
  <c r="C26" i="39"/>
  <c r="R19" i="39"/>
  <c r="P19" i="39"/>
  <c r="G19" i="39"/>
  <c r="F19" i="39"/>
  <c r="E19" i="39"/>
  <c r="D19" i="39"/>
  <c r="C19" i="39"/>
  <c r="R18" i="39"/>
  <c r="P18" i="39"/>
  <c r="G18" i="39"/>
  <c r="F18" i="39"/>
  <c r="E18" i="39"/>
  <c r="D18" i="39"/>
  <c r="C18" i="39"/>
  <c r="R17" i="39"/>
  <c r="P17" i="39"/>
  <c r="G17" i="39"/>
  <c r="F17" i="39"/>
  <c r="E17" i="39"/>
  <c r="D17" i="39"/>
  <c r="C17" i="39"/>
  <c r="R16" i="39"/>
  <c r="P16" i="39"/>
  <c r="G16" i="39"/>
  <c r="F16" i="39"/>
  <c r="E16" i="39"/>
  <c r="D16" i="39"/>
  <c r="C16" i="39"/>
  <c r="R15" i="39"/>
  <c r="P15" i="39"/>
  <c r="G15" i="39"/>
  <c r="F15" i="39"/>
  <c r="E15" i="39"/>
  <c r="D15" i="39"/>
  <c r="C15" i="39"/>
  <c r="R14" i="39"/>
  <c r="P14" i="39"/>
  <c r="G14" i="39"/>
  <c r="F14" i="39"/>
  <c r="E14" i="39"/>
  <c r="D14" i="39"/>
  <c r="C14" i="39"/>
  <c r="G158" i="38"/>
  <c r="F158" i="38"/>
  <c r="E158" i="38"/>
  <c r="D158" i="38"/>
  <c r="C158" i="38"/>
  <c r="G157" i="38"/>
  <c r="F157" i="38"/>
  <c r="E157" i="38"/>
  <c r="D157" i="38"/>
  <c r="C157" i="38"/>
  <c r="G156" i="38"/>
  <c r="F156" i="38"/>
  <c r="E156" i="38"/>
  <c r="D156" i="38"/>
  <c r="C156" i="38"/>
  <c r="G155" i="38"/>
  <c r="F155" i="38"/>
  <c r="E155" i="38"/>
  <c r="D155" i="38"/>
  <c r="C155" i="38"/>
  <c r="G154" i="38"/>
  <c r="F154" i="38"/>
  <c r="E154" i="38"/>
  <c r="D154" i="38"/>
  <c r="C154" i="38"/>
  <c r="G153" i="38"/>
  <c r="F153" i="38"/>
  <c r="E153" i="38"/>
  <c r="D153" i="38"/>
  <c r="C153" i="38"/>
  <c r="G152" i="38"/>
  <c r="F152" i="38"/>
  <c r="E152" i="38"/>
  <c r="D152" i="38"/>
  <c r="C152" i="38"/>
  <c r="G151" i="38"/>
  <c r="F151" i="38"/>
  <c r="F150" i="38"/>
  <c r="F149" i="38"/>
  <c r="E149" i="38"/>
  <c r="D149" i="38"/>
  <c r="C149" i="38"/>
  <c r="G148" i="38"/>
  <c r="F148" i="38"/>
  <c r="E148" i="38"/>
  <c r="D148" i="38"/>
  <c r="C148" i="38"/>
  <c r="G147" i="38"/>
  <c r="F147" i="38"/>
  <c r="E147" i="38"/>
  <c r="D147" i="38"/>
  <c r="C147" i="38"/>
  <c r="G146" i="38"/>
  <c r="F146" i="38"/>
  <c r="E146" i="38"/>
  <c r="D146" i="38"/>
  <c r="C146" i="38"/>
  <c r="G145" i="38"/>
  <c r="F145" i="38"/>
  <c r="E145" i="38"/>
  <c r="D145" i="38"/>
  <c r="C145" i="38"/>
  <c r="G144" i="38"/>
  <c r="F144" i="38"/>
  <c r="E144" i="38"/>
  <c r="D144" i="38"/>
  <c r="C144" i="38"/>
  <c r="F143" i="38"/>
  <c r="E143" i="38"/>
  <c r="D143" i="38"/>
  <c r="C143" i="38"/>
  <c r="G142" i="38"/>
  <c r="F142" i="38"/>
  <c r="E142" i="38"/>
  <c r="D142" i="38"/>
  <c r="C142" i="38"/>
  <c r="G141" i="38"/>
  <c r="F141" i="38"/>
  <c r="E141" i="38"/>
  <c r="D141" i="38"/>
  <c r="C141" i="38"/>
  <c r="G140" i="38"/>
  <c r="F140" i="38"/>
  <c r="E140" i="38"/>
  <c r="D140" i="38"/>
  <c r="C140" i="38"/>
  <c r="G139" i="38"/>
  <c r="F139" i="38"/>
  <c r="E139" i="38"/>
  <c r="D139" i="38"/>
  <c r="C139" i="38"/>
  <c r="G138" i="38"/>
  <c r="F138" i="38"/>
  <c r="E138" i="38"/>
  <c r="D138" i="38"/>
  <c r="C138" i="38"/>
  <c r="G137" i="38"/>
  <c r="F137" i="38"/>
  <c r="E137" i="38"/>
  <c r="D137" i="38"/>
  <c r="C137" i="38"/>
  <c r="G136" i="38"/>
  <c r="F136" i="38"/>
  <c r="E136" i="38"/>
  <c r="D136" i="38"/>
  <c r="C136" i="38"/>
  <c r="F135" i="38"/>
  <c r="E135" i="38"/>
  <c r="D135" i="38"/>
  <c r="C135" i="38"/>
  <c r="G134" i="38"/>
  <c r="F134" i="38"/>
  <c r="E134" i="38"/>
  <c r="D134" i="38"/>
  <c r="C134" i="38"/>
  <c r="G133" i="38"/>
  <c r="F133" i="38"/>
  <c r="E133" i="38"/>
  <c r="D133" i="38"/>
  <c r="C133" i="38"/>
  <c r="G132" i="38"/>
  <c r="F132" i="38"/>
  <c r="E132" i="38"/>
  <c r="D132" i="38"/>
  <c r="C132" i="38"/>
  <c r="G131" i="38"/>
  <c r="F131" i="38"/>
  <c r="E131" i="38"/>
  <c r="D131" i="38"/>
  <c r="C131" i="38"/>
  <c r="G130" i="38"/>
  <c r="F130" i="38"/>
  <c r="E130" i="38"/>
  <c r="D130" i="38"/>
  <c r="C130" i="38"/>
  <c r="G129" i="38"/>
  <c r="F129" i="38"/>
  <c r="E129" i="38"/>
  <c r="D129" i="38"/>
  <c r="C129" i="38"/>
  <c r="G128" i="38"/>
  <c r="F128" i="38"/>
  <c r="E128" i="38"/>
  <c r="D128" i="38"/>
  <c r="C128" i="38"/>
  <c r="G127" i="38"/>
  <c r="F127" i="38"/>
  <c r="E127" i="38"/>
  <c r="D127" i="38"/>
  <c r="C127" i="38"/>
  <c r="G116" i="38"/>
  <c r="F116" i="38"/>
  <c r="E116" i="38"/>
  <c r="D116" i="38"/>
  <c r="C116" i="38"/>
  <c r="G115" i="38"/>
  <c r="F115" i="38"/>
  <c r="E115" i="38"/>
  <c r="D115" i="38"/>
  <c r="C115" i="38"/>
  <c r="G112" i="38"/>
  <c r="F112" i="38"/>
  <c r="E112" i="38"/>
  <c r="D112" i="38"/>
  <c r="C112" i="38"/>
  <c r="G111" i="38"/>
  <c r="F111" i="38"/>
  <c r="E111" i="38"/>
  <c r="D111" i="38"/>
  <c r="C111" i="38"/>
  <c r="G110" i="38"/>
  <c r="F110" i="38"/>
  <c r="E110" i="38"/>
  <c r="D110" i="38"/>
  <c r="C110" i="38"/>
  <c r="G109" i="38"/>
  <c r="F109" i="38"/>
  <c r="E109" i="38"/>
  <c r="D109" i="38"/>
  <c r="C109" i="38"/>
  <c r="G108" i="38"/>
  <c r="F108" i="38"/>
  <c r="E108" i="38"/>
  <c r="D108" i="38"/>
  <c r="C108" i="38"/>
  <c r="G107" i="38"/>
  <c r="F107" i="38"/>
  <c r="E107" i="38"/>
  <c r="D107" i="38"/>
  <c r="C107" i="38"/>
  <c r="G106" i="38"/>
  <c r="F106" i="38"/>
  <c r="E106" i="38"/>
  <c r="D106" i="38"/>
  <c r="C106" i="38"/>
  <c r="G105" i="38"/>
  <c r="F105" i="38"/>
  <c r="E105" i="38"/>
  <c r="D105" i="38"/>
  <c r="C105" i="38"/>
  <c r="G104" i="38"/>
  <c r="F104" i="38"/>
  <c r="E104" i="38"/>
  <c r="D104" i="38"/>
  <c r="C104" i="38"/>
  <c r="G103" i="38"/>
  <c r="F103" i="38"/>
  <c r="E103" i="38"/>
  <c r="D103" i="38"/>
  <c r="C103" i="38"/>
  <c r="G102" i="38"/>
  <c r="F102" i="38"/>
  <c r="E102" i="38"/>
  <c r="D102" i="38"/>
  <c r="C102" i="38"/>
  <c r="G101" i="38"/>
  <c r="F101" i="38"/>
  <c r="E101" i="38"/>
  <c r="D101" i="38"/>
  <c r="C101" i="38"/>
  <c r="L71" i="38"/>
  <c r="G71" i="38"/>
  <c r="F71" i="38"/>
  <c r="E71" i="38"/>
  <c r="C71" i="38"/>
  <c r="L70" i="38"/>
  <c r="G70" i="38"/>
  <c r="F70" i="38"/>
  <c r="E70" i="38"/>
  <c r="D70" i="38"/>
  <c r="L67" i="38"/>
  <c r="J67" i="38"/>
  <c r="F67" i="38"/>
  <c r="E67" i="38"/>
  <c r="D67" i="38"/>
  <c r="C67" i="38"/>
  <c r="L66" i="38"/>
  <c r="G66" i="38"/>
  <c r="F66" i="38"/>
  <c r="E66" i="38"/>
  <c r="D66" i="38"/>
  <c r="C66" i="38"/>
  <c r="G65" i="38"/>
  <c r="F65" i="38"/>
  <c r="L64" i="38"/>
  <c r="G64" i="38"/>
  <c r="F64" i="38"/>
  <c r="E64" i="38"/>
  <c r="D64" i="38"/>
  <c r="C64" i="38"/>
  <c r="L63" i="38"/>
  <c r="G63" i="38"/>
  <c r="F63" i="38"/>
  <c r="E63" i="38"/>
  <c r="D63" i="38"/>
  <c r="C63" i="38"/>
  <c r="L62" i="38"/>
  <c r="G62" i="38"/>
  <c r="F62" i="38"/>
  <c r="E62" i="38"/>
  <c r="D62" i="38"/>
  <c r="C62" i="38"/>
  <c r="L61" i="38"/>
  <c r="G61" i="38"/>
  <c r="F61" i="38"/>
  <c r="E61" i="38"/>
  <c r="D61" i="38"/>
  <c r="C61" i="38"/>
  <c r="L60" i="38"/>
  <c r="G60" i="38"/>
  <c r="F60" i="38"/>
  <c r="E60" i="38"/>
  <c r="D60" i="38"/>
  <c r="C60" i="38"/>
  <c r="L59" i="38"/>
  <c r="G59" i="38"/>
  <c r="F59" i="38"/>
  <c r="E59" i="38"/>
  <c r="D59" i="38"/>
  <c r="C59" i="38"/>
  <c r="L58" i="38"/>
  <c r="G58" i="38"/>
  <c r="F58" i="38"/>
  <c r="D58" i="38"/>
  <c r="C58" i="38"/>
  <c r="L57" i="38"/>
  <c r="J57" i="38"/>
  <c r="G57" i="38"/>
  <c r="F57" i="38"/>
  <c r="E57" i="38"/>
  <c r="D57" i="38"/>
  <c r="C57" i="38"/>
  <c r="G32" i="38"/>
  <c r="F32" i="38"/>
  <c r="L31" i="38"/>
  <c r="G31" i="38"/>
  <c r="F31" i="38"/>
  <c r="E31" i="38"/>
  <c r="D31" i="38"/>
  <c r="C31" i="38"/>
  <c r="F30" i="38"/>
  <c r="L27" i="38"/>
  <c r="G27" i="38"/>
  <c r="E27" i="38"/>
  <c r="D27" i="38"/>
  <c r="C27" i="38"/>
  <c r="L25" i="38"/>
  <c r="G25" i="38"/>
  <c r="F25" i="38"/>
  <c r="E25" i="38"/>
  <c r="D25" i="38"/>
  <c r="C25" i="38"/>
  <c r="L24" i="38"/>
  <c r="G24" i="38"/>
  <c r="F24" i="38"/>
  <c r="E24" i="38"/>
  <c r="D24" i="38"/>
  <c r="C24" i="38"/>
  <c r="L23" i="38"/>
  <c r="G23" i="38"/>
  <c r="F23" i="38"/>
  <c r="E23" i="38"/>
  <c r="D23" i="38"/>
  <c r="C23" i="38"/>
  <c r="G22" i="38"/>
  <c r="F22" i="38"/>
  <c r="E22" i="38"/>
  <c r="C22" i="38"/>
  <c r="L21" i="38"/>
  <c r="F21" i="38"/>
  <c r="E21" i="38"/>
  <c r="D21" i="38"/>
  <c r="C21" i="38"/>
  <c r="L19" i="38"/>
  <c r="J19" i="38"/>
  <c r="G19" i="38"/>
  <c r="F19" i="38"/>
  <c r="E19" i="38"/>
  <c r="D19" i="38"/>
  <c r="F18" i="38"/>
  <c r="D18" i="38"/>
  <c r="C18" i="38"/>
  <c r="G17" i="38"/>
  <c r="F17" i="38"/>
  <c r="E17" i="38"/>
  <c r="D17" i="38"/>
  <c r="C17" i="38"/>
  <c r="G16" i="38"/>
  <c r="F16" i="38"/>
  <c r="E16" i="38"/>
  <c r="D16" i="38"/>
  <c r="C16" i="38"/>
  <c r="F15" i="38"/>
  <c r="G14" i="38"/>
  <c r="F14" i="38"/>
  <c r="E14" i="38"/>
  <c r="D14" i="38"/>
  <c r="C14" i="38"/>
  <c r="G13" i="38"/>
  <c r="F13" i="38"/>
  <c r="E13" i="38"/>
  <c r="D13" i="38"/>
  <c r="C13" i="38"/>
  <c r="G12" i="38"/>
  <c r="F12" i="38"/>
  <c r="E12" i="38"/>
  <c r="D12" i="38"/>
  <c r="C12" i="38"/>
  <c r="G11" i="38"/>
  <c r="F11" i="38"/>
  <c r="E11" i="38"/>
  <c r="D11" i="38"/>
  <c r="C11" i="38"/>
  <c r="G95" i="37"/>
  <c r="F95" i="37"/>
  <c r="E95" i="37"/>
  <c r="D95" i="37"/>
  <c r="C95" i="37"/>
  <c r="G94" i="37"/>
  <c r="F94" i="37"/>
  <c r="E94" i="37"/>
  <c r="D94" i="37"/>
  <c r="C94" i="37"/>
  <c r="G93" i="37"/>
  <c r="F93" i="37"/>
  <c r="E93" i="37"/>
  <c r="D93" i="37"/>
  <c r="C93" i="37"/>
  <c r="G92" i="37"/>
  <c r="F92" i="37"/>
  <c r="E92" i="37"/>
  <c r="D92" i="37"/>
  <c r="C92" i="37"/>
  <c r="G91" i="37"/>
  <c r="F91" i="37"/>
  <c r="E91" i="37"/>
  <c r="D91" i="37"/>
  <c r="C91" i="37"/>
  <c r="G90" i="37"/>
  <c r="F90" i="37"/>
  <c r="E90" i="37"/>
  <c r="D90" i="37"/>
  <c r="C90" i="37"/>
  <c r="G89" i="37"/>
  <c r="F89" i="37"/>
  <c r="E89" i="37"/>
  <c r="D89" i="37"/>
  <c r="C89" i="37"/>
  <c r="G88" i="37"/>
  <c r="F88" i="37"/>
  <c r="E88" i="37"/>
  <c r="D88" i="37"/>
  <c r="C88" i="37"/>
  <c r="G87" i="37"/>
  <c r="F87" i="37"/>
  <c r="E87" i="37"/>
  <c r="D87" i="37"/>
  <c r="C87" i="37"/>
  <c r="G86" i="37"/>
  <c r="F86" i="37"/>
  <c r="E86" i="37"/>
  <c r="D86" i="37"/>
  <c r="C86" i="37"/>
  <c r="G85" i="37"/>
  <c r="F85" i="37"/>
  <c r="E85" i="37"/>
  <c r="D85" i="37"/>
  <c r="C85" i="37"/>
  <c r="G84" i="37"/>
  <c r="F84" i="37"/>
  <c r="E84" i="37"/>
  <c r="D84" i="37"/>
  <c r="C84" i="37"/>
  <c r="G83" i="37"/>
  <c r="F83" i="37"/>
  <c r="E83" i="37"/>
  <c r="D83" i="37"/>
  <c r="C83" i="37"/>
  <c r="G82" i="37"/>
  <c r="F82" i="37"/>
  <c r="E82" i="37"/>
  <c r="D82" i="37"/>
  <c r="C82" i="37"/>
  <c r="G81" i="37"/>
  <c r="F81" i="37"/>
  <c r="E81" i="37"/>
  <c r="D81" i="37"/>
  <c r="C81" i="37"/>
  <c r="G80" i="37"/>
  <c r="F80" i="37"/>
  <c r="E80" i="37"/>
  <c r="D80" i="37"/>
  <c r="C80" i="37"/>
  <c r="G79" i="37"/>
  <c r="F79" i="37"/>
  <c r="E79" i="37"/>
  <c r="D79" i="37"/>
  <c r="C79" i="37"/>
  <c r="G78" i="37"/>
  <c r="F78" i="37"/>
  <c r="E78" i="37"/>
  <c r="D78" i="37"/>
  <c r="C78" i="37"/>
  <c r="G77" i="37"/>
  <c r="F77" i="37"/>
  <c r="E77" i="37"/>
  <c r="D77" i="37"/>
  <c r="C77" i="37"/>
  <c r="G76" i="37"/>
  <c r="F76" i="37"/>
  <c r="E76" i="37"/>
  <c r="D76" i="37"/>
  <c r="C76" i="37"/>
  <c r="G75" i="37"/>
  <c r="F75" i="37"/>
  <c r="E75" i="37"/>
  <c r="D75" i="37"/>
  <c r="C75" i="37"/>
  <c r="G74" i="37"/>
  <c r="F74" i="37"/>
  <c r="E74" i="37"/>
  <c r="D74" i="37"/>
  <c r="C74" i="37"/>
  <c r="G73" i="37"/>
  <c r="F73" i="37"/>
  <c r="E73" i="37"/>
  <c r="D73" i="37"/>
  <c r="C73" i="37"/>
  <c r="G72" i="37"/>
  <c r="F72" i="37"/>
  <c r="E72" i="37"/>
  <c r="D72" i="37"/>
  <c r="C72" i="37"/>
  <c r="G71" i="37"/>
  <c r="F71" i="37"/>
  <c r="E71" i="37"/>
  <c r="D71" i="37"/>
  <c r="C71" i="37"/>
  <c r="G70" i="37"/>
  <c r="F70" i="37"/>
  <c r="E70" i="37"/>
  <c r="D70" i="37"/>
  <c r="C70" i="37"/>
  <c r="G69" i="37"/>
  <c r="F69" i="37"/>
  <c r="E69" i="37"/>
  <c r="D69" i="37"/>
  <c r="C69" i="37"/>
  <c r="G68" i="37"/>
  <c r="F68" i="37"/>
  <c r="E68" i="37"/>
  <c r="D68" i="37"/>
  <c r="C68" i="37"/>
  <c r="G67" i="37"/>
  <c r="F67" i="37"/>
  <c r="E67" i="37"/>
  <c r="D67" i="37"/>
  <c r="C67" i="37"/>
  <c r="L44" i="37"/>
  <c r="J44" i="37"/>
  <c r="G44" i="37"/>
  <c r="F44" i="37"/>
  <c r="E44" i="37"/>
  <c r="D44" i="37"/>
  <c r="C44" i="37"/>
  <c r="L43" i="37"/>
  <c r="J43" i="37"/>
  <c r="G43" i="37"/>
  <c r="F43" i="37"/>
  <c r="E43" i="37"/>
  <c r="D43" i="37"/>
  <c r="C43" i="37"/>
  <c r="L42" i="37"/>
  <c r="J42" i="37"/>
  <c r="G42" i="37"/>
  <c r="F42" i="37"/>
  <c r="E42" i="37"/>
  <c r="D42" i="37"/>
  <c r="C42" i="37"/>
  <c r="L41" i="37"/>
  <c r="J41" i="37"/>
  <c r="G41" i="37"/>
  <c r="F41" i="37"/>
  <c r="E41" i="37"/>
  <c r="D41" i="37"/>
  <c r="C41" i="37"/>
  <c r="M40" i="37"/>
  <c r="K40" i="37"/>
  <c r="H40" i="37"/>
  <c r="G40" i="37"/>
  <c r="F40" i="37"/>
  <c r="E40" i="37"/>
  <c r="D40" i="37"/>
  <c r="M39" i="37"/>
  <c r="K39" i="37"/>
  <c r="H39" i="37"/>
  <c r="G39" i="37"/>
  <c r="F39" i="37"/>
  <c r="E39" i="37"/>
  <c r="D39" i="37"/>
  <c r="L25" i="37"/>
  <c r="J25" i="37"/>
  <c r="F25" i="37"/>
  <c r="E25" i="37"/>
  <c r="D25" i="37"/>
  <c r="C25" i="37"/>
  <c r="L22" i="37"/>
  <c r="J22" i="37"/>
  <c r="G22" i="37"/>
  <c r="F22" i="37"/>
  <c r="E22" i="37"/>
  <c r="D22" i="37"/>
  <c r="C22" i="37"/>
  <c r="L21" i="37"/>
  <c r="J21" i="37"/>
  <c r="G21" i="37"/>
  <c r="F21" i="37"/>
  <c r="E21" i="37"/>
  <c r="D21" i="37"/>
  <c r="C21" i="37"/>
  <c r="L20" i="37"/>
  <c r="J20" i="37"/>
  <c r="G20" i="37"/>
  <c r="F20" i="37"/>
  <c r="E20" i="37"/>
  <c r="D20" i="37"/>
  <c r="C20" i="37"/>
  <c r="L17" i="37"/>
  <c r="J17" i="37"/>
  <c r="G17" i="37"/>
  <c r="F17" i="37"/>
  <c r="E17" i="37"/>
  <c r="D17" i="37"/>
  <c r="C17" i="37"/>
  <c r="L14" i="37"/>
  <c r="J14" i="37"/>
  <c r="G14" i="37"/>
  <c r="F14" i="37"/>
  <c r="E14" i="37"/>
  <c r="D14" i="37"/>
  <c r="C14" i="37"/>
  <c r="L13" i="37"/>
  <c r="J13" i="37"/>
  <c r="G13" i="37"/>
  <c r="F13" i="37"/>
  <c r="E13" i="37"/>
  <c r="D13" i="37"/>
  <c r="C13" i="37"/>
  <c r="L12" i="37"/>
  <c r="J12" i="37"/>
  <c r="G12" i="37"/>
  <c r="F12" i="37"/>
  <c r="E12" i="37"/>
  <c r="D12" i="37"/>
  <c r="C12" i="37"/>
  <c r="H182" i="35"/>
  <c r="G182" i="35"/>
  <c r="F182" i="35"/>
  <c r="E182" i="35"/>
  <c r="D182" i="35"/>
  <c r="H181" i="35"/>
  <c r="G181" i="35"/>
  <c r="F181" i="35"/>
  <c r="E181" i="35"/>
  <c r="D181" i="35"/>
  <c r="H180" i="35"/>
  <c r="G180" i="35"/>
  <c r="F180" i="35"/>
  <c r="E180" i="35"/>
  <c r="D180" i="35"/>
  <c r="H179" i="35"/>
  <c r="G179" i="35"/>
  <c r="F179" i="35"/>
  <c r="E179" i="35"/>
  <c r="D179" i="35"/>
  <c r="H178" i="35"/>
  <c r="G178" i="35"/>
  <c r="F178" i="35"/>
  <c r="E178" i="35"/>
  <c r="D178" i="35"/>
  <c r="H177" i="35"/>
  <c r="G177" i="35"/>
  <c r="F177" i="35"/>
  <c r="E177" i="35"/>
  <c r="D177" i="35"/>
  <c r="H176" i="35"/>
  <c r="G176" i="35"/>
  <c r="F176" i="35"/>
  <c r="E176" i="35"/>
  <c r="D176" i="35"/>
  <c r="H175" i="35"/>
  <c r="G175" i="35"/>
  <c r="F175" i="35"/>
  <c r="E175" i="35"/>
  <c r="D175" i="35"/>
  <c r="H174" i="35"/>
  <c r="G174" i="35"/>
  <c r="F174" i="35"/>
  <c r="E174" i="35"/>
  <c r="D174" i="35"/>
  <c r="H173" i="35"/>
  <c r="G173" i="35"/>
  <c r="F173" i="35"/>
  <c r="E173" i="35"/>
  <c r="D173" i="35"/>
  <c r="H172" i="35"/>
  <c r="G172" i="35"/>
  <c r="F172" i="35"/>
  <c r="E172" i="35"/>
  <c r="D172" i="35"/>
  <c r="H171" i="35"/>
  <c r="G171" i="35"/>
  <c r="F171" i="35"/>
  <c r="E171" i="35"/>
  <c r="D171" i="35"/>
  <c r="H170" i="35"/>
  <c r="G170" i="35"/>
  <c r="F170" i="35"/>
  <c r="E170" i="35"/>
  <c r="D170" i="35"/>
  <c r="H169" i="35"/>
  <c r="G169" i="35"/>
  <c r="F169" i="35"/>
  <c r="E169" i="35"/>
  <c r="H168" i="35"/>
  <c r="G168" i="35"/>
  <c r="F168" i="35"/>
  <c r="E168" i="35"/>
  <c r="D168" i="35"/>
  <c r="H167" i="35"/>
  <c r="G167" i="35"/>
  <c r="F167" i="35"/>
  <c r="E167" i="35"/>
  <c r="D167" i="35"/>
  <c r="H166" i="35"/>
  <c r="G166" i="35"/>
  <c r="F166" i="35"/>
  <c r="E166" i="35"/>
  <c r="D166" i="35"/>
  <c r="H165" i="35"/>
  <c r="G165" i="35"/>
  <c r="F165" i="35"/>
  <c r="E165" i="35"/>
  <c r="D165" i="35"/>
  <c r="H164" i="35"/>
  <c r="G164" i="35"/>
  <c r="F164" i="35"/>
  <c r="E164" i="35"/>
  <c r="D164" i="35"/>
  <c r="H163" i="35"/>
  <c r="G163" i="35"/>
  <c r="F163" i="35"/>
  <c r="E163" i="35"/>
  <c r="D163" i="35"/>
  <c r="H162" i="35"/>
  <c r="G162" i="35"/>
  <c r="F162" i="35"/>
  <c r="E162" i="35"/>
  <c r="D162" i="35"/>
  <c r="H161" i="35"/>
  <c r="G161" i="35"/>
  <c r="F161" i="35"/>
  <c r="E161" i="35"/>
  <c r="H160" i="35"/>
  <c r="G160" i="35"/>
  <c r="F160" i="35"/>
  <c r="E160" i="35"/>
  <c r="D160" i="35"/>
  <c r="H159" i="35"/>
  <c r="G159" i="35"/>
  <c r="F159" i="35"/>
  <c r="E159" i="35"/>
  <c r="D159" i="35"/>
  <c r="H158" i="35"/>
  <c r="G158" i="35"/>
  <c r="F158" i="35"/>
  <c r="E158" i="35"/>
  <c r="D158" i="35"/>
  <c r="H157" i="35"/>
  <c r="G157" i="35"/>
  <c r="F157" i="35"/>
  <c r="E157" i="35"/>
  <c r="D157" i="35"/>
  <c r="H156" i="35"/>
  <c r="G156" i="35"/>
  <c r="F156" i="35"/>
  <c r="E156" i="35"/>
  <c r="D156" i="35"/>
  <c r="H155" i="35"/>
  <c r="G155" i="35"/>
  <c r="F155" i="35"/>
  <c r="E155" i="35"/>
  <c r="D155" i="35"/>
  <c r="H154" i="35"/>
  <c r="G154" i="35"/>
  <c r="F154" i="35"/>
  <c r="E154" i="35"/>
  <c r="D154" i="35"/>
  <c r="H153" i="35"/>
  <c r="G153" i="35"/>
  <c r="F153" i="35"/>
  <c r="E153" i="35"/>
  <c r="H138" i="35"/>
  <c r="G138" i="35"/>
  <c r="F138" i="35"/>
  <c r="E138" i="35"/>
  <c r="D138" i="35"/>
  <c r="H137" i="35"/>
  <c r="G137" i="35"/>
  <c r="F137" i="35"/>
  <c r="E137" i="35"/>
  <c r="D137" i="35"/>
  <c r="H136" i="35"/>
  <c r="G136" i="35"/>
  <c r="F136" i="35"/>
  <c r="E136" i="35"/>
  <c r="D136" i="35"/>
  <c r="H135" i="35"/>
  <c r="G135" i="35"/>
  <c r="F135" i="35"/>
  <c r="E135" i="35"/>
  <c r="D135" i="35"/>
  <c r="H134" i="35"/>
  <c r="G134" i="35"/>
  <c r="F134" i="35"/>
  <c r="E134" i="35"/>
  <c r="D134" i="35"/>
  <c r="H133" i="35"/>
  <c r="G133" i="35"/>
  <c r="F133" i="35"/>
  <c r="E133" i="35"/>
  <c r="D133" i="35"/>
  <c r="H131" i="35"/>
  <c r="G131" i="35"/>
  <c r="F131" i="35"/>
  <c r="E131" i="35"/>
  <c r="D131" i="35"/>
  <c r="H130" i="35"/>
  <c r="G130" i="35"/>
  <c r="F130" i="35"/>
  <c r="E130" i="35"/>
  <c r="D130" i="35"/>
  <c r="H129" i="35"/>
  <c r="G129" i="35"/>
  <c r="F129" i="35"/>
  <c r="E129" i="35"/>
  <c r="D129" i="35"/>
  <c r="H128" i="35"/>
  <c r="G128" i="35"/>
  <c r="F128" i="35"/>
  <c r="E128" i="35"/>
  <c r="D128" i="35"/>
  <c r="H127" i="35"/>
  <c r="G127" i="35"/>
  <c r="F127" i="35"/>
  <c r="E127" i="35"/>
  <c r="D127" i="35"/>
  <c r="H126" i="35"/>
  <c r="G126" i="35"/>
  <c r="F126" i="35"/>
  <c r="E126" i="35"/>
  <c r="D126" i="35"/>
  <c r="H125" i="35"/>
  <c r="G125" i="35"/>
  <c r="F125" i="35"/>
  <c r="E125" i="35"/>
  <c r="H124" i="35"/>
  <c r="G124" i="35"/>
  <c r="F124" i="35"/>
  <c r="E124" i="35"/>
  <c r="D124" i="35"/>
  <c r="H123" i="35"/>
  <c r="G123" i="35"/>
  <c r="F123" i="35"/>
  <c r="E123" i="35"/>
  <c r="D123" i="35"/>
  <c r="H122" i="35"/>
  <c r="G122" i="35"/>
  <c r="F122" i="35"/>
  <c r="E122" i="35"/>
  <c r="D122" i="35"/>
  <c r="H121" i="35"/>
  <c r="G121" i="35"/>
  <c r="F121" i="35"/>
  <c r="E121" i="35"/>
  <c r="D121" i="35"/>
  <c r="H120" i="35"/>
  <c r="G120" i="35"/>
  <c r="F120" i="35"/>
  <c r="E120" i="35"/>
  <c r="D120" i="35"/>
  <c r="H119" i="35"/>
  <c r="G119" i="35"/>
  <c r="F119" i="35"/>
  <c r="E119" i="35"/>
  <c r="D119" i="35"/>
  <c r="H118" i="35"/>
  <c r="G118" i="35"/>
  <c r="F118" i="35"/>
  <c r="E118" i="35"/>
  <c r="D118" i="35"/>
  <c r="H117" i="35"/>
  <c r="F117" i="35"/>
  <c r="E117" i="35"/>
  <c r="H116" i="35"/>
  <c r="G116" i="35"/>
  <c r="F116" i="35"/>
  <c r="E116" i="35"/>
  <c r="D116" i="35"/>
  <c r="H115" i="35"/>
  <c r="G115" i="35"/>
  <c r="F115" i="35"/>
  <c r="E115" i="35"/>
  <c r="D115" i="35"/>
  <c r="H114" i="35"/>
  <c r="G114" i="35"/>
  <c r="F114" i="35"/>
  <c r="E114" i="35"/>
  <c r="D114" i="35"/>
  <c r="H113" i="35"/>
  <c r="G113" i="35"/>
  <c r="F113" i="35"/>
  <c r="E113" i="35"/>
  <c r="D113" i="35"/>
  <c r="H112" i="35"/>
  <c r="G112" i="35"/>
  <c r="F112" i="35"/>
  <c r="E112" i="35"/>
  <c r="D112" i="35"/>
  <c r="H111" i="35"/>
  <c r="G111" i="35"/>
  <c r="F111" i="35"/>
  <c r="E111" i="35"/>
  <c r="D111" i="35"/>
  <c r="H110" i="35"/>
  <c r="G110" i="35"/>
  <c r="F110" i="35"/>
  <c r="H109" i="35"/>
  <c r="G109" i="35"/>
  <c r="F109" i="35"/>
  <c r="E109" i="35"/>
  <c r="D109" i="35"/>
  <c r="H108" i="35"/>
  <c r="F108" i="35"/>
  <c r="E108" i="35"/>
  <c r="D108" i="35"/>
  <c r="H107" i="35"/>
  <c r="G107" i="35"/>
  <c r="F107" i="35"/>
  <c r="E107" i="35"/>
  <c r="D107" i="35"/>
  <c r="G106" i="35"/>
  <c r="E106" i="35"/>
  <c r="D106" i="35"/>
  <c r="H105" i="35"/>
  <c r="G105" i="35"/>
  <c r="F105" i="35"/>
  <c r="E105" i="35"/>
  <c r="D105" i="35"/>
  <c r="H104" i="35"/>
  <c r="G104" i="35"/>
  <c r="F104" i="35"/>
  <c r="E104" i="35"/>
  <c r="D104" i="35"/>
  <c r="H103" i="35"/>
  <c r="G103" i="35"/>
  <c r="F103" i="35"/>
  <c r="E103" i="35"/>
  <c r="D103" i="35"/>
  <c r="H102" i="35"/>
  <c r="G102" i="35"/>
  <c r="F102" i="35"/>
  <c r="E102" i="35"/>
  <c r="H100" i="35"/>
  <c r="G100" i="35"/>
  <c r="F100" i="35"/>
  <c r="E100" i="35"/>
  <c r="D100" i="35"/>
  <c r="H99" i="35"/>
  <c r="G99" i="35"/>
  <c r="F99" i="35"/>
  <c r="E99" i="35"/>
  <c r="D99" i="35"/>
  <c r="H98" i="35"/>
  <c r="G98" i="35"/>
  <c r="F98" i="35"/>
  <c r="E98" i="35"/>
  <c r="D98" i="35"/>
  <c r="H97" i="35"/>
  <c r="G97" i="35"/>
  <c r="F97" i="35"/>
  <c r="E97" i="35"/>
  <c r="D97" i="35"/>
  <c r="G96" i="35"/>
  <c r="F96" i="35"/>
  <c r="E96" i="35"/>
  <c r="D96" i="35"/>
  <c r="H95" i="35"/>
  <c r="G95" i="35"/>
  <c r="F95" i="35"/>
  <c r="E95" i="35"/>
  <c r="D95" i="35"/>
  <c r="H94" i="35"/>
  <c r="G94" i="35"/>
  <c r="F94" i="35"/>
  <c r="E94" i="35"/>
  <c r="H92" i="35"/>
  <c r="G92" i="35"/>
  <c r="F92" i="35"/>
  <c r="E92" i="35"/>
  <c r="D92" i="35"/>
  <c r="H91" i="35"/>
  <c r="G91" i="35"/>
  <c r="F91" i="35"/>
  <c r="E91" i="35"/>
  <c r="D91" i="35"/>
  <c r="H90" i="35"/>
  <c r="G90" i="35"/>
  <c r="F90" i="35"/>
  <c r="E90" i="35"/>
  <c r="D90" i="35"/>
  <c r="H89" i="35"/>
  <c r="G89" i="35"/>
  <c r="F89" i="35"/>
  <c r="E89" i="35"/>
  <c r="D89" i="35"/>
  <c r="H88" i="35"/>
  <c r="G88" i="35"/>
  <c r="F88" i="35"/>
  <c r="E88" i="35"/>
  <c r="D88" i="35"/>
  <c r="H87" i="35"/>
  <c r="G87" i="35"/>
  <c r="F87" i="35"/>
  <c r="E87" i="35"/>
  <c r="D87" i="35"/>
  <c r="M70" i="35"/>
  <c r="H70" i="35"/>
  <c r="G70" i="35"/>
  <c r="F70" i="35"/>
  <c r="E70" i="35"/>
  <c r="D70" i="35"/>
  <c r="M69" i="35"/>
  <c r="H69" i="35"/>
  <c r="G69" i="35"/>
  <c r="E69" i="35"/>
  <c r="D69" i="35"/>
  <c r="M68" i="35"/>
  <c r="H68" i="35"/>
  <c r="G68" i="35"/>
  <c r="F68" i="35"/>
  <c r="E68" i="35"/>
  <c r="D68" i="35"/>
  <c r="M67" i="35"/>
  <c r="H67" i="35"/>
  <c r="G67" i="35"/>
  <c r="F67" i="35"/>
  <c r="E67" i="35"/>
  <c r="D67" i="35"/>
  <c r="M66" i="35"/>
  <c r="H66" i="35"/>
  <c r="G66" i="35"/>
  <c r="F66" i="35"/>
  <c r="D66" i="35"/>
  <c r="M65" i="35"/>
  <c r="H65" i="35"/>
  <c r="G65" i="35"/>
  <c r="F65" i="35"/>
  <c r="E65" i="35"/>
  <c r="D65" i="35"/>
  <c r="M64" i="35"/>
  <c r="H64" i="35"/>
  <c r="G64" i="35"/>
  <c r="F64" i="35"/>
  <c r="E64" i="35"/>
  <c r="D64" i="35"/>
  <c r="M63" i="35"/>
  <c r="H63" i="35"/>
  <c r="G63" i="35"/>
  <c r="F63" i="35"/>
  <c r="E63" i="35"/>
  <c r="D63" i="35"/>
  <c r="M62" i="35"/>
  <c r="H62" i="35"/>
  <c r="G62" i="35"/>
  <c r="F62" i="35"/>
  <c r="E62" i="35"/>
  <c r="D62" i="35"/>
  <c r="M61" i="35"/>
  <c r="H61" i="35"/>
  <c r="G61" i="35"/>
  <c r="F61" i="35"/>
  <c r="E61" i="35"/>
  <c r="D61" i="35"/>
  <c r="M60" i="35"/>
  <c r="H60" i="35"/>
  <c r="G60" i="35"/>
  <c r="F60" i="35"/>
  <c r="E60" i="35"/>
  <c r="D60" i="35"/>
  <c r="M59" i="35"/>
  <c r="H59" i="35"/>
  <c r="G59" i="35"/>
  <c r="F59" i="35"/>
  <c r="E59" i="35"/>
  <c r="D59" i="35"/>
  <c r="M58" i="35"/>
  <c r="H58" i="35"/>
  <c r="F58" i="35"/>
  <c r="E58" i="35"/>
  <c r="D58" i="35"/>
  <c r="M57" i="35"/>
  <c r="H57" i="35"/>
  <c r="G57" i="35"/>
  <c r="F57" i="35"/>
  <c r="E57" i="35"/>
  <c r="D57" i="35"/>
  <c r="M56" i="35"/>
  <c r="H56" i="35"/>
  <c r="G56" i="35"/>
  <c r="F56" i="35"/>
  <c r="E56" i="35"/>
  <c r="H55" i="35"/>
  <c r="G55" i="35"/>
  <c r="F55" i="35"/>
  <c r="E55" i="35"/>
  <c r="D55" i="35"/>
  <c r="M54" i="35"/>
  <c r="H54" i="35"/>
  <c r="G54" i="35"/>
  <c r="F54" i="35"/>
  <c r="E54" i="35"/>
  <c r="D54" i="35"/>
  <c r="M53" i="35"/>
  <c r="H53" i="35"/>
  <c r="G53" i="35"/>
  <c r="E53" i="35"/>
  <c r="D53" i="35"/>
  <c r="M52" i="35"/>
  <c r="H52" i="35"/>
  <c r="G52" i="35"/>
  <c r="F52" i="35"/>
  <c r="E52" i="35"/>
  <c r="D52" i="35"/>
  <c r="M51" i="35"/>
  <c r="H51" i="35"/>
  <c r="G51" i="35"/>
  <c r="F51" i="35"/>
  <c r="E51" i="35"/>
  <c r="D51" i="35"/>
  <c r="M50" i="35"/>
  <c r="H50" i="35"/>
  <c r="G50" i="35"/>
  <c r="F50" i="35"/>
  <c r="E50" i="35"/>
  <c r="D50" i="35"/>
  <c r="M24" i="35"/>
  <c r="G24" i="35"/>
  <c r="F24" i="35"/>
  <c r="E24" i="35"/>
  <c r="D24" i="35"/>
  <c r="M23" i="35"/>
  <c r="H23" i="35"/>
  <c r="G23" i="35"/>
  <c r="F23" i="35"/>
  <c r="E23" i="35"/>
  <c r="D23" i="35"/>
  <c r="M22" i="35"/>
  <c r="H22" i="35"/>
  <c r="G22" i="35"/>
  <c r="F22" i="35"/>
  <c r="E22" i="35"/>
  <c r="D22" i="35"/>
  <c r="M21" i="35"/>
  <c r="H21" i="35"/>
  <c r="F21" i="35"/>
  <c r="E21" i="35"/>
  <c r="D21" i="35"/>
  <c r="M20" i="35"/>
  <c r="H20" i="35"/>
  <c r="G20" i="35"/>
  <c r="F20" i="35"/>
  <c r="E20" i="35"/>
  <c r="M19" i="35"/>
  <c r="H19" i="35"/>
  <c r="G19" i="35"/>
  <c r="F19" i="35"/>
  <c r="E19" i="35"/>
  <c r="D19" i="35"/>
  <c r="H18" i="35"/>
  <c r="G18" i="35"/>
  <c r="F18" i="35"/>
  <c r="E18" i="35"/>
  <c r="D18" i="35"/>
  <c r="M17" i="35"/>
  <c r="H17" i="35"/>
  <c r="G17" i="35"/>
  <c r="F17" i="35"/>
  <c r="E17" i="35"/>
  <c r="D17" i="35"/>
  <c r="M16" i="35"/>
  <c r="H16" i="35"/>
  <c r="G16" i="35"/>
  <c r="F16" i="35"/>
  <c r="E16" i="35"/>
  <c r="D16" i="35"/>
  <c r="M15" i="35"/>
  <c r="H15" i="35"/>
  <c r="G15" i="35"/>
  <c r="F15" i="35"/>
  <c r="E15" i="35"/>
  <c r="D15" i="35"/>
  <c r="M14" i="35"/>
  <c r="H14" i="35"/>
  <c r="G14" i="35"/>
  <c r="F14" i="35"/>
  <c r="E14" i="35"/>
  <c r="D14" i="35"/>
  <c r="M13" i="35"/>
  <c r="H13" i="35"/>
  <c r="G13" i="35"/>
  <c r="F13" i="35"/>
  <c r="E13" i="35"/>
  <c r="D13" i="35"/>
  <c r="M12" i="35"/>
  <c r="H12" i="35"/>
  <c r="G12" i="35"/>
  <c r="F12" i="35"/>
  <c r="E12" i="35"/>
  <c r="D12" i="35"/>
  <c r="H320" i="34"/>
  <c r="G320" i="34"/>
  <c r="F320" i="34"/>
  <c r="E320" i="34"/>
  <c r="D320" i="34"/>
  <c r="H319" i="34"/>
  <c r="G319" i="34"/>
  <c r="F319" i="34"/>
  <c r="E319" i="34"/>
  <c r="D319" i="34"/>
  <c r="H318" i="34"/>
  <c r="G318" i="34"/>
  <c r="F318" i="34"/>
  <c r="E318" i="34"/>
  <c r="D318" i="34"/>
  <c r="H317" i="34"/>
  <c r="G317" i="34"/>
  <c r="F317" i="34"/>
  <c r="E317" i="34"/>
  <c r="D317" i="34"/>
  <c r="H316" i="34"/>
  <c r="G316" i="34"/>
  <c r="F316" i="34"/>
  <c r="E316" i="34"/>
  <c r="D316" i="34"/>
  <c r="H315" i="34"/>
  <c r="G315" i="34"/>
  <c r="F315" i="34"/>
  <c r="E315" i="34"/>
  <c r="D315" i="34"/>
  <c r="H314" i="34"/>
  <c r="G314" i="34"/>
  <c r="F314" i="34"/>
  <c r="E314" i="34"/>
  <c r="D314" i="34"/>
  <c r="H313" i="34"/>
  <c r="G313" i="34"/>
  <c r="F313" i="34"/>
  <c r="E313" i="34"/>
  <c r="D313" i="34"/>
  <c r="H312" i="34"/>
  <c r="F312" i="34"/>
  <c r="E312" i="34"/>
  <c r="D312" i="34"/>
  <c r="H311" i="34"/>
  <c r="G311" i="34"/>
  <c r="F311" i="34"/>
  <c r="E311" i="34"/>
  <c r="D311" i="34"/>
  <c r="H310" i="34"/>
  <c r="G310" i="34"/>
  <c r="F310" i="34"/>
  <c r="E310" i="34"/>
  <c r="D310" i="34"/>
  <c r="H309" i="34"/>
  <c r="G309" i="34"/>
  <c r="F309" i="34"/>
  <c r="E309" i="34"/>
  <c r="D309" i="34"/>
  <c r="H308" i="34"/>
  <c r="G308" i="34"/>
  <c r="F308" i="34"/>
  <c r="E308" i="34"/>
  <c r="D308" i="34"/>
  <c r="H307" i="34"/>
  <c r="G307" i="34"/>
  <c r="F307" i="34"/>
  <c r="E307" i="34"/>
  <c r="D307" i="34"/>
  <c r="H306" i="34"/>
  <c r="F306" i="34"/>
  <c r="E306" i="34"/>
  <c r="D306" i="34"/>
  <c r="H305" i="34"/>
  <c r="G305" i="34"/>
  <c r="F305" i="34"/>
  <c r="E305" i="34"/>
  <c r="D305" i="34"/>
  <c r="H304" i="34"/>
  <c r="G304" i="34"/>
  <c r="F304" i="34"/>
  <c r="E304" i="34"/>
  <c r="D304" i="34"/>
  <c r="H303" i="34"/>
  <c r="G303" i="34"/>
  <c r="F303" i="34"/>
  <c r="E303" i="34"/>
  <c r="D303" i="34"/>
  <c r="H302" i="34"/>
  <c r="G302" i="34"/>
  <c r="F302" i="34"/>
  <c r="E302" i="34"/>
  <c r="D302" i="34"/>
  <c r="H301" i="34"/>
  <c r="G301" i="34"/>
  <c r="F301" i="34"/>
  <c r="E301" i="34"/>
  <c r="D301" i="34"/>
  <c r="H300" i="34"/>
  <c r="F300" i="34"/>
  <c r="E300" i="34"/>
  <c r="D300" i="34"/>
  <c r="H299" i="34"/>
  <c r="G299" i="34"/>
  <c r="F299" i="34"/>
  <c r="E299" i="34"/>
  <c r="D299" i="34"/>
  <c r="H298" i="34"/>
  <c r="G298" i="34"/>
  <c r="F298" i="34"/>
  <c r="E298" i="34"/>
  <c r="D298" i="34"/>
  <c r="H297" i="34"/>
  <c r="G297" i="34"/>
  <c r="F297" i="34"/>
  <c r="E297" i="34"/>
  <c r="D297" i="34"/>
  <c r="H296" i="34"/>
  <c r="G296" i="34"/>
  <c r="F296" i="34"/>
  <c r="E296" i="34"/>
  <c r="D296" i="34"/>
  <c r="H295" i="34"/>
  <c r="G295" i="34"/>
  <c r="F295" i="34"/>
  <c r="E295" i="34"/>
  <c r="D295" i="34"/>
  <c r="H294" i="34"/>
  <c r="F294" i="34"/>
  <c r="E294" i="34"/>
  <c r="D294" i="34"/>
  <c r="H293" i="34"/>
  <c r="G293" i="34"/>
  <c r="F293" i="34"/>
  <c r="E293" i="34"/>
  <c r="D293" i="34"/>
  <c r="H292" i="34"/>
  <c r="G292" i="34"/>
  <c r="F292" i="34"/>
  <c r="E292" i="34"/>
  <c r="D292" i="34"/>
  <c r="H291" i="34"/>
  <c r="G291" i="34"/>
  <c r="F291" i="34"/>
  <c r="E291" i="34"/>
  <c r="D291" i="34"/>
  <c r="H290" i="34"/>
  <c r="G290" i="34"/>
  <c r="F290" i="34"/>
  <c r="E290" i="34"/>
  <c r="D290" i="34"/>
  <c r="H289" i="34"/>
  <c r="G289" i="34"/>
  <c r="F289" i="34"/>
  <c r="E289" i="34"/>
  <c r="D289" i="34"/>
  <c r="H288" i="34"/>
  <c r="F288" i="34"/>
  <c r="E288" i="34"/>
  <c r="D288" i="34"/>
  <c r="H287" i="34"/>
  <c r="G287" i="34"/>
  <c r="F287" i="34"/>
  <c r="E287" i="34"/>
  <c r="D287" i="34"/>
  <c r="H286" i="34"/>
  <c r="G286" i="34"/>
  <c r="F286" i="34"/>
  <c r="E286" i="34"/>
  <c r="D286" i="34"/>
  <c r="H285" i="34"/>
  <c r="G285" i="34"/>
  <c r="F285" i="34"/>
  <c r="E285" i="34"/>
  <c r="D285" i="34"/>
  <c r="H284" i="34"/>
  <c r="G284" i="34"/>
  <c r="F284" i="34"/>
  <c r="E284" i="34"/>
  <c r="D284" i="34"/>
  <c r="H283" i="34"/>
  <c r="G283" i="34"/>
  <c r="F283" i="34"/>
  <c r="E283" i="34"/>
  <c r="D283" i="34"/>
  <c r="H282" i="34"/>
  <c r="F282" i="34"/>
  <c r="E282" i="34"/>
  <c r="D282" i="34"/>
  <c r="H281" i="34"/>
  <c r="G281" i="34"/>
  <c r="F281" i="34"/>
  <c r="E281" i="34"/>
  <c r="D281" i="34"/>
  <c r="H280" i="34"/>
  <c r="G280" i="34"/>
  <c r="F280" i="34"/>
  <c r="E280" i="34"/>
  <c r="D280" i="34"/>
  <c r="H279" i="34"/>
  <c r="G279" i="34"/>
  <c r="F279" i="34"/>
  <c r="E279" i="34"/>
  <c r="D279" i="34"/>
  <c r="H278" i="34"/>
  <c r="G278" i="34"/>
  <c r="F278" i="34"/>
  <c r="E278" i="34"/>
  <c r="D278" i="34"/>
  <c r="H277" i="34"/>
  <c r="G277" i="34"/>
  <c r="F277" i="34"/>
  <c r="E277" i="34"/>
  <c r="D277" i="34"/>
  <c r="H276" i="34"/>
  <c r="G276" i="34"/>
  <c r="F276" i="34"/>
  <c r="E276" i="34"/>
  <c r="D276" i="34"/>
  <c r="H275" i="34"/>
  <c r="F275" i="34"/>
  <c r="E275" i="34"/>
  <c r="D275" i="34"/>
  <c r="H274" i="34"/>
  <c r="G274" i="34"/>
  <c r="F274" i="34"/>
  <c r="E274" i="34"/>
  <c r="D274" i="34"/>
  <c r="H273" i="34"/>
  <c r="G273" i="34"/>
  <c r="F273" i="34"/>
  <c r="E273" i="34"/>
  <c r="D273" i="34"/>
  <c r="H272" i="34"/>
  <c r="G272" i="34"/>
  <c r="F272" i="34"/>
  <c r="E272" i="34"/>
  <c r="D272" i="34"/>
  <c r="H271" i="34"/>
  <c r="G271" i="34"/>
  <c r="F271" i="34"/>
  <c r="E271" i="34"/>
  <c r="D271" i="34"/>
  <c r="H270" i="34"/>
  <c r="G270" i="34"/>
  <c r="F270" i="34"/>
  <c r="E270" i="34"/>
  <c r="D270" i="34"/>
  <c r="H269" i="34"/>
  <c r="G269" i="34"/>
  <c r="F269" i="34"/>
  <c r="E269" i="34"/>
  <c r="D269" i="34"/>
  <c r="H267" i="34"/>
  <c r="G267" i="34"/>
  <c r="F267" i="34"/>
  <c r="E267" i="34"/>
  <c r="D267" i="34"/>
  <c r="H266" i="34"/>
  <c r="G266" i="34"/>
  <c r="F266" i="34"/>
  <c r="E266" i="34"/>
  <c r="D266" i="34"/>
  <c r="H265" i="34"/>
  <c r="G265" i="34"/>
  <c r="F265" i="34"/>
  <c r="E265" i="34"/>
  <c r="D265" i="34"/>
  <c r="H264" i="34"/>
  <c r="G264" i="34"/>
  <c r="F264" i="34"/>
  <c r="E264" i="34"/>
  <c r="D264" i="34"/>
  <c r="H263" i="34"/>
  <c r="G263" i="34"/>
  <c r="F263" i="34"/>
  <c r="E263" i="34"/>
  <c r="D263" i="34"/>
  <c r="H262" i="34"/>
  <c r="G262" i="34"/>
  <c r="F262" i="34"/>
  <c r="E262" i="34"/>
  <c r="D262" i="34"/>
  <c r="H238" i="34"/>
  <c r="G238" i="34"/>
  <c r="F238" i="34"/>
  <c r="E238" i="34"/>
  <c r="D238" i="34"/>
  <c r="H237" i="34"/>
  <c r="G237" i="34"/>
  <c r="F237" i="34"/>
  <c r="E237" i="34"/>
  <c r="D237" i="34"/>
  <c r="H236" i="34"/>
  <c r="G236" i="34"/>
  <c r="F236" i="34"/>
  <c r="E236" i="34"/>
  <c r="D236" i="34"/>
  <c r="H235" i="34"/>
  <c r="G235" i="34"/>
  <c r="F235" i="34"/>
  <c r="E235" i="34"/>
  <c r="D235" i="34"/>
  <c r="H234" i="34"/>
  <c r="G234" i="34"/>
  <c r="F234" i="34"/>
  <c r="E234" i="34"/>
  <c r="D234" i="34"/>
  <c r="H233" i="34"/>
  <c r="G233" i="34"/>
  <c r="F233" i="34"/>
  <c r="E233" i="34"/>
  <c r="D233" i="34"/>
  <c r="H232" i="34"/>
  <c r="G232" i="34"/>
  <c r="F232" i="34"/>
  <c r="E232" i="34"/>
  <c r="D232" i="34"/>
  <c r="H231" i="34"/>
  <c r="G231" i="34"/>
  <c r="F231" i="34"/>
  <c r="E231" i="34"/>
  <c r="D231" i="34"/>
  <c r="H230" i="34"/>
  <c r="G230" i="34"/>
  <c r="F230" i="34"/>
  <c r="E230" i="34"/>
  <c r="D230" i="34"/>
  <c r="H229" i="34"/>
  <c r="G229" i="34"/>
  <c r="F229" i="34"/>
  <c r="E229" i="34"/>
  <c r="D229" i="34"/>
  <c r="H228" i="34"/>
  <c r="G228" i="34"/>
  <c r="F228" i="34"/>
  <c r="E228" i="34"/>
  <c r="D228" i="34"/>
  <c r="H227" i="34"/>
  <c r="G227" i="34"/>
  <c r="F227" i="34"/>
  <c r="E227" i="34"/>
  <c r="D227" i="34"/>
  <c r="H226" i="34"/>
  <c r="G226" i="34"/>
  <c r="F226" i="34"/>
  <c r="E226" i="34"/>
  <c r="H225" i="34"/>
  <c r="G225" i="34"/>
  <c r="F225" i="34"/>
  <c r="E225" i="34"/>
  <c r="D225" i="34"/>
  <c r="H224" i="34"/>
  <c r="G224" i="34"/>
  <c r="F224" i="34"/>
  <c r="E224" i="34"/>
  <c r="D224" i="34"/>
  <c r="H223" i="34"/>
  <c r="G223" i="34"/>
  <c r="F223" i="34"/>
  <c r="E223" i="34"/>
  <c r="D223" i="34"/>
  <c r="H222" i="34"/>
  <c r="G222" i="34"/>
  <c r="F222" i="34"/>
  <c r="D222" i="34"/>
  <c r="G221" i="34"/>
  <c r="F221" i="34"/>
  <c r="D221" i="34"/>
  <c r="H220" i="34"/>
  <c r="G220" i="34"/>
  <c r="F220" i="34"/>
  <c r="E220" i="34"/>
  <c r="D220" i="34"/>
  <c r="H219" i="34"/>
  <c r="F219" i="34"/>
  <c r="E219" i="34"/>
  <c r="D219" i="34"/>
  <c r="H218" i="34"/>
  <c r="F218" i="34"/>
  <c r="E218" i="34"/>
  <c r="D218" i="34"/>
  <c r="G217" i="34"/>
  <c r="F217" i="34"/>
  <c r="E217" i="34"/>
  <c r="D217" i="34"/>
  <c r="H216" i="34"/>
  <c r="G216" i="34"/>
  <c r="F216" i="34"/>
  <c r="E216" i="34"/>
  <c r="D216" i="34"/>
  <c r="H215" i="34"/>
  <c r="G215" i="34"/>
  <c r="F215" i="34"/>
  <c r="E215" i="34"/>
  <c r="D215" i="34"/>
  <c r="H214" i="34"/>
  <c r="G214" i="34"/>
  <c r="F214" i="34"/>
  <c r="E214" i="34"/>
  <c r="D214" i="34"/>
  <c r="G213" i="34"/>
  <c r="F213" i="34"/>
  <c r="E213" i="34"/>
  <c r="D213" i="34"/>
  <c r="H212" i="34"/>
  <c r="G212" i="34"/>
  <c r="F212" i="34"/>
  <c r="E212" i="34"/>
  <c r="D212" i="34"/>
  <c r="H211" i="34"/>
  <c r="G211" i="34"/>
  <c r="F211" i="34"/>
  <c r="E211" i="34"/>
  <c r="D211" i="34"/>
  <c r="H210" i="34"/>
  <c r="G210" i="34"/>
  <c r="F210" i="34"/>
  <c r="E210" i="34"/>
  <c r="D210" i="34"/>
  <c r="H209" i="34"/>
  <c r="G209" i="34"/>
  <c r="F209" i="34"/>
  <c r="E209" i="34"/>
  <c r="H208" i="34"/>
  <c r="G208" i="34"/>
  <c r="F208" i="34"/>
  <c r="E208" i="34"/>
  <c r="D208" i="34"/>
  <c r="G207" i="34"/>
  <c r="F207" i="34"/>
  <c r="E207" i="34"/>
  <c r="D207" i="34"/>
  <c r="H206" i="34"/>
  <c r="G206" i="34"/>
  <c r="F206" i="34"/>
  <c r="E206" i="34"/>
  <c r="D206" i="34"/>
  <c r="H205" i="34"/>
  <c r="G205" i="34"/>
  <c r="F205" i="34"/>
  <c r="E205" i="34"/>
  <c r="D205" i="34"/>
  <c r="H194" i="34"/>
  <c r="G194" i="34"/>
  <c r="F194" i="34"/>
  <c r="E194" i="34"/>
  <c r="D194" i="34"/>
  <c r="H193" i="34"/>
  <c r="G193" i="34"/>
  <c r="F193" i="34"/>
  <c r="E193" i="34"/>
  <c r="D193" i="34"/>
  <c r="H192" i="34"/>
  <c r="G192" i="34"/>
  <c r="F192" i="34"/>
  <c r="E192" i="34"/>
  <c r="D192" i="34"/>
  <c r="H191" i="34"/>
  <c r="G191" i="34"/>
  <c r="F191" i="34"/>
  <c r="D191" i="34"/>
  <c r="H190" i="34"/>
  <c r="F190" i="34"/>
  <c r="D190" i="34"/>
  <c r="H189" i="34"/>
  <c r="G189" i="34"/>
  <c r="F189" i="34"/>
  <c r="E189" i="34"/>
  <c r="D189" i="34"/>
  <c r="H188" i="34"/>
  <c r="G188" i="34"/>
  <c r="F188" i="34"/>
  <c r="E188" i="34"/>
  <c r="D188" i="34"/>
  <c r="H187" i="34"/>
  <c r="G187" i="34"/>
  <c r="F187" i="34"/>
  <c r="E187" i="34"/>
  <c r="D187" i="34"/>
  <c r="H186" i="34"/>
  <c r="G186" i="34"/>
  <c r="F186" i="34"/>
  <c r="E186" i="34"/>
  <c r="D186" i="34"/>
  <c r="H185" i="34"/>
  <c r="G185" i="34"/>
  <c r="F185" i="34"/>
  <c r="E185" i="34"/>
  <c r="H184" i="34"/>
  <c r="G184" i="34"/>
  <c r="F184" i="34"/>
  <c r="E184" i="34"/>
  <c r="D184" i="34"/>
  <c r="H183" i="34"/>
  <c r="G183" i="34"/>
  <c r="F183" i="34"/>
  <c r="E183" i="34"/>
  <c r="D183" i="34"/>
  <c r="H182" i="34"/>
  <c r="G182" i="34"/>
  <c r="F182" i="34"/>
  <c r="E182" i="34"/>
  <c r="D182" i="34"/>
  <c r="H181" i="34"/>
  <c r="G181" i="34"/>
  <c r="F181" i="34"/>
  <c r="E181" i="34"/>
  <c r="D181" i="34"/>
  <c r="H180" i="34"/>
  <c r="G180" i="34"/>
  <c r="F180" i="34"/>
  <c r="E180" i="34"/>
  <c r="D180" i="34"/>
  <c r="H179" i="34"/>
  <c r="G179" i="34"/>
  <c r="F179" i="34"/>
  <c r="E179" i="34"/>
  <c r="H178" i="34"/>
  <c r="G178" i="34"/>
  <c r="F178" i="34"/>
  <c r="E178" i="34"/>
  <c r="D178" i="34"/>
  <c r="H177" i="34"/>
  <c r="G177" i="34"/>
  <c r="F177" i="34"/>
  <c r="E177" i="34"/>
  <c r="D177" i="34"/>
  <c r="H176" i="34"/>
  <c r="G176" i="34"/>
  <c r="F176" i="34"/>
  <c r="E176" i="34"/>
  <c r="D176" i="34"/>
  <c r="H175" i="34"/>
  <c r="G175" i="34"/>
  <c r="F175" i="34"/>
  <c r="E175" i="34"/>
  <c r="D175" i="34"/>
  <c r="H174" i="34"/>
  <c r="G174" i="34"/>
  <c r="F174" i="34"/>
  <c r="E174" i="34"/>
  <c r="D174" i="34"/>
  <c r="H173" i="34"/>
  <c r="G173" i="34"/>
  <c r="F173" i="34"/>
  <c r="E173" i="34"/>
  <c r="H172" i="34"/>
  <c r="G172" i="34"/>
  <c r="F172" i="34"/>
  <c r="E172" i="34"/>
  <c r="D172" i="34"/>
  <c r="H171" i="34"/>
  <c r="G171" i="34"/>
  <c r="F171" i="34"/>
  <c r="E171" i="34"/>
  <c r="D171" i="34"/>
  <c r="H170" i="34"/>
  <c r="G170" i="34"/>
  <c r="F170" i="34"/>
  <c r="E170" i="34"/>
  <c r="D170" i="34"/>
  <c r="H169" i="34"/>
  <c r="G169" i="34"/>
  <c r="F169" i="34"/>
  <c r="E169" i="34"/>
  <c r="D169" i="34"/>
  <c r="H168" i="34"/>
  <c r="G168" i="34"/>
  <c r="F168" i="34"/>
  <c r="E168" i="34"/>
  <c r="D168" i="34"/>
  <c r="H167" i="34"/>
  <c r="G167" i="34"/>
  <c r="F167" i="34"/>
  <c r="E167" i="34"/>
  <c r="H166" i="34"/>
  <c r="G166" i="34"/>
  <c r="F166" i="34"/>
  <c r="E166" i="34"/>
  <c r="D166" i="34"/>
  <c r="H165" i="34"/>
  <c r="G165" i="34"/>
  <c r="F165" i="34"/>
  <c r="E165" i="34"/>
  <c r="D165" i="34"/>
  <c r="H164" i="34"/>
  <c r="G164" i="34"/>
  <c r="F164" i="34"/>
  <c r="E164" i="34"/>
  <c r="D164" i="34"/>
  <c r="H163" i="34"/>
  <c r="G163" i="34"/>
  <c r="F163" i="34"/>
  <c r="E163" i="34"/>
  <c r="D163" i="34"/>
  <c r="H162" i="34"/>
  <c r="G162" i="34"/>
  <c r="F162" i="34"/>
  <c r="E162" i="34"/>
  <c r="D162" i="34"/>
  <c r="H151" i="34"/>
  <c r="G151" i="34"/>
  <c r="F151" i="34"/>
  <c r="E151" i="34"/>
  <c r="D151" i="34"/>
  <c r="H150" i="34"/>
  <c r="G150" i="34"/>
  <c r="F150" i="34"/>
  <c r="E150" i="34"/>
  <c r="D150" i="34"/>
  <c r="H135" i="34"/>
  <c r="G135" i="34"/>
  <c r="F135" i="34"/>
  <c r="E135" i="34"/>
  <c r="D135" i="34"/>
  <c r="H134" i="34"/>
  <c r="G134" i="34"/>
  <c r="F134" i="34"/>
  <c r="E134" i="34"/>
  <c r="D134" i="34"/>
  <c r="H133" i="34"/>
  <c r="G133" i="34"/>
  <c r="F133" i="34"/>
  <c r="E133" i="34"/>
  <c r="D133" i="34"/>
  <c r="H132" i="34"/>
  <c r="G132" i="34"/>
  <c r="F132" i="34"/>
  <c r="E132" i="34"/>
  <c r="D132" i="34"/>
  <c r="H131" i="34"/>
  <c r="G131" i="34"/>
  <c r="F131" i="34"/>
  <c r="E131" i="34"/>
  <c r="D131" i="34"/>
  <c r="H130" i="34"/>
  <c r="F130" i="34"/>
  <c r="E130" i="34"/>
  <c r="D130" i="34"/>
  <c r="H129" i="34"/>
  <c r="G129" i="34"/>
  <c r="F129" i="34"/>
  <c r="E129" i="34"/>
  <c r="D129" i="34"/>
  <c r="H128" i="34"/>
  <c r="G128" i="34"/>
  <c r="F128" i="34"/>
  <c r="E128" i="34"/>
  <c r="D128" i="34"/>
  <c r="H127" i="34"/>
  <c r="G127" i="34"/>
  <c r="F127" i="34"/>
  <c r="E127" i="34"/>
  <c r="D127" i="34"/>
  <c r="H126" i="34"/>
  <c r="G126" i="34"/>
  <c r="F126" i="34"/>
  <c r="E126" i="34"/>
  <c r="D126" i="34"/>
  <c r="H125" i="34"/>
  <c r="G125" i="34"/>
  <c r="F125" i="34"/>
  <c r="E125" i="34"/>
  <c r="D125" i="34"/>
  <c r="H124" i="34"/>
  <c r="F124" i="34"/>
  <c r="E124" i="34"/>
  <c r="D124" i="34"/>
  <c r="H123" i="34"/>
  <c r="G123" i="34"/>
  <c r="F123" i="34"/>
  <c r="E123" i="34"/>
  <c r="D123" i="34"/>
  <c r="H122" i="34"/>
  <c r="G122" i="34"/>
  <c r="F122" i="34"/>
  <c r="E122" i="34"/>
  <c r="D122" i="34"/>
  <c r="H121" i="34"/>
  <c r="G121" i="34"/>
  <c r="F121" i="34"/>
  <c r="E121" i="34"/>
  <c r="D121" i="34"/>
  <c r="H120" i="34"/>
  <c r="G120" i="34"/>
  <c r="F120" i="34"/>
  <c r="E120" i="34"/>
  <c r="D120" i="34"/>
  <c r="H118" i="34"/>
  <c r="F118" i="34"/>
  <c r="E118" i="34"/>
  <c r="H117" i="34"/>
  <c r="G117" i="34"/>
  <c r="F117" i="34"/>
  <c r="E117" i="34"/>
  <c r="D117" i="34"/>
  <c r="H116" i="34"/>
  <c r="G116" i="34"/>
  <c r="F116" i="34"/>
  <c r="E116" i="34"/>
  <c r="D116" i="34"/>
  <c r="H115" i="34"/>
  <c r="G115" i="34"/>
  <c r="F115" i="34"/>
  <c r="E115" i="34"/>
  <c r="D115" i="34"/>
  <c r="H114" i="34"/>
  <c r="G114" i="34"/>
  <c r="F114" i="34"/>
  <c r="E114" i="34"/>
  <c r="D114" i="34"/>
  <c r="H113" i="34"/>
  <c r="G113" i="34"/>
  <c r="F113" i="34"/>
  <c r="E113" i="34"/>
  <c r="D113" i="34"/>
  <c r="F112" i="34"/>
  <c r="E112" i="34"/>
  <c r="H111" i="34"/>
  <c r="G111" i="34"/>
  <c r="F111" i="34"/>
  <c r="D111" i="34"/>
  <c r="G110" i="34"/>
  <c r="F110" i="34"/>
  <c r="E110" i="34"/>
  <c r="D110" i="34"/>
  <c r="H109" i="34"/>
  <c r="F109" i="34"/>
  <c r="E109" i="34"/>
  <c r="D109" i="34"/>
  <c r="H108" i="34"/>
  <c r="G108" i="34"/>
  <c r="F108" i="34"/>
  <c r="E108" i="34"/>
  <c r="D108" i="34"/>
  <c r="H107" i="34"/>
  <c r="G107" i="34"/>
  <c r="F107" i="34"/>
  <c r="E107" i="34"/>
  <c r="D107" i="34"/>
  <c r="H106" i="34"/>
  <c r="F106" i="34"/>
  <c r="E106" i="34"/>
  <c r="H105" i="34"/>
  <c r="G105" i="34"/>
  <c r="F105" i="34"/>
  <c r="E105" i="34"/>
  <c r="D105" i="34"/>
  <c r="H104" i="34"/>
  <c r="G104" i="34"/>
  <c r="F104" i="34"/>
  <c r="E104" i="34"/>
  <c r="D104" i="34"/>
  <c r="H103" i="34"/>
  <c r="G103" i="34"/>
  <c r="F103" i="34"/>
  <c r="D103" i="34"/>
  <c r="H102" i="34"/>
  <c r="G102" i="34"/>
  <c r="F102" i="34"/>
  <c r="E102" i="34"/>
  <c r="D102" i="34"/>
  <c r="H101" i="34"/>
  <c r="G101" i="34"/>
  <c r="F101" i="34"/>
  <c r="E101" i="34"/>
  <c r="D101" i="34"/>
  <c r="H100" i="34"/>
  <c r="F100" i="34"/>
  <c r="E100" i="34"/>
  <c r="H99" i="34"/>
  <c r="G99" i="34"/>
  <c r="F99" i="34"/>
  <c r="E99" i="34"/>
  <c r="D99" i="34"/>
  <c r="H98" i="34"/>
  <c r="G98" i="34"/>
  <c r="F98" i="34"/>
  <c r="E98" i="34"/>
  <c r="D98" i="34"/>
  <c r="H97" i="34"/>
  <c r="G97" i="34"/>
  <c r="F97" i="34"/>
  <c r="E97" i="34"/>
  <c r="D97" i="34"/>
  <c r="H96" i="34"/>
  <c r="G96" i="34"/>
  <c r="F96" i="34"/>
  <c r="E96" i="34"/>
  <c r="D96" i="34"/>
  <c r="H95" i="34"/>
  <c r="G95" i="34"/>
  <c r="F95" i="34"/>
  <c r="E95" i="34"/>
  <c r="D95" i="34"/>
  <c r="H94" i="34"/>
  <c r="F94" i="34"/>
  <c r="E94" i="34"/>
  <c r="H93" i="34"/>
  <c r="G93" i="34"/>
  <c r="F93" i="34"/>
  <c r="E93" i="34"/>
  <c r="D93" i="34"/>
  <c r="H92" i="34"/>
  <c r="G92" i="34"/>
  <c r="F92" i="34"/>
  <c r="E92" i="34"/>
  <c r="D92" i="34"/>
  <c r="H91" i="34"/>
  <c r="G91" i="34"/>
  <c r="F91" i="34"/>
  <c r="E91" i="34"/>
  <c r="D91" i="34"/>
  <c r="H90" i="34"/>
  <c r="G90" i="34"/>
  <c r="F90" i="34"/>
  <c r="E90" i="34"/>
  <c r="D90" i="34"/>
  <c r="H89" i="34"/>
  <c r="G89" i="34"/>
  <c r="F89" i="34"/>
  <c r="E89" i="34"/>
  <c r="D89" i="34"/>
  <c r="M70" i="34"/>
  <c r="H70" i="34"/>
  <c r="G70" i="34"/>
  <c r="F70" i="34"/>
  <c r="E70" i="34"/>
  <c r="D70" i="34"/>
  <c r="M69" i="34"/>
  <c r="H69" i="34"/>
  <c r="G69" i="34"/>
  <c r="F69" i="34"/>
  <c r="E69" i="34"/>
  <c r="D69" i="34"/>
  <c r="M68" i="34"/>
  <c r="H68" i="34"/>
  <c r="G68" i="34"/>
  <c r="F68" i="34"/>
  <c r="E68" i="34"/>
  <c r="M67" i="34"/>
  <c r="H67" i="34"/>
  <c r="G67" i="34"/>
  <c r="F67" i="34"/>
  <c r="E67" i="34"/>
  <c r="D67" i="34"/>
  <c r="M66" i="34"/>
  <c r="H66" i="34"/>
  <c r="G66" i="34"/>
  <c r="F66" i="34"/>
  <c r="E66" i="34"/>
  <c r="D66" i="34"/>
  <c r="M65" i="34"/>
  <c r="H65" i="34"/>
  <c r="G65" i="34"/>
  <c r="F65" i="34"/>
  <c r="D65" i="34"/>
  <c r="M64" i="34"/>
  <c r="H64" i="34"/>
  <c r="G64" i="34"/>
  <c r="F64" i="34"/>
  <c r="E64" i="34"/>
  <c r="D64" i="34"/>
  <c r="M63" i="34"/>
  <c r="H63" i="34"/>
  <c r="G63" i="34"/>
  <c r="E63" i="34"/>
  <c r="H62" i="34"/>
  <c r="G62" i="34"/>
  <c r="F62" i="34"/>
  <c r="E62" i="34"/>
  <c r="D62" i="34"/>
  <c r="M61" i="34"/>
  <c r="G61" i="34"/>
  <c r="F61" i="34"/>
  <c r="E61" i="34"/>
  <c r="D61" i="34"/>
  <c r="M60" i="34"/>
  <c r="H60" i="34"/>
  <c r="G60" i="34"/>
  <c r="F60" i="34"/>
  <c r="E60" i="34"/>
  <c r="D60" i="34"/>
  <c r="M59" i="34"/>
  <c r="H59" i="34"/>
  <c r="G59" i="34"/>
  <c r="E59" i="34"/>
  <c r="D59" i="34"/>
  <c r="M58" i="34"/>
  <c r="H58" i="34"/>
  <c r="G58" i="34"/>
  <c r="F58" i="34"/>
  <c r="E58" i="34"/>
  <c r="D58" i="34"/>
  <c r="M57" i="34"/>
  <c r="H57" i="34"/>
  <c r="G57" i="34"/>
  <c r="F57" i="34"/>
  <c r="E57" i="34"/>
  <c r="D57" i="34"/>
  <c r="M56" i="34"/>
  <c r="H56" i="34"/>
  <c r="G56" i="34"/>
  <c r="F56" i="34"/>
  <c r="D56" i="34"/>
  <c r="M55" i="34"/>
  <c r="H55" i="34"/>
  <c r="G55" i="34"/>
  <c r="F55" i="34"/>
  <c r="E55" i="34"/>
  <c r="D55" i="34"/>
  <c r="M54" i="34"/>
  <c r="H54" i="34"/>
  <c r="G54" i="34"/>
  <c r="F54" i="34"/>
  <c r="E54" i="34"/>
  <c r="D54" i="34"/>
  <c r="M53" i="34"/>
  <c r="H53" i="34"/>
  <c r="G53" i="34"/>
  <c r="F53" i="34"/>
  <c r="E53" i="34"/>
  <c r="D53" i="34"/>
  <c r="M25" i="34"/>
  <c r="H25" i="34"/>
  <c r="G25" i="34"/>
  <c r="F25" i="34"/>
  <c r="E25" i="34"/>
  <c r="D25" i="34"/>
  <c r="M24" i="34"/>
  <c r="H24" i="34"/>
  <c r="G24" i="34"/>
  <c r="F24" i="34"/>
  <c r="E24" i="34"/>
  <c r="D24" i="34"/>
  <c r="M22" i="34"/>
  <c r="H22" i="34"/>
  <c r="G22" i="34"/>
  <c r="F22" i="34"/>
  <c r="E22" i="34"/>
  <c r="D22" i="34"/>
  <c r="M21" i="34"/>
  <c r="H21" i="34"/>
  <c r="G21" i="34"/>
  <c r="E21" i="34"/>
  <c r="D21" i="34"/>
  <c r="M20" i="34"/>
  <c r="H20" i="34"/>
  <c r="G20" i="34"/>
  <c r="F20" i="34"/>
  <c r="E20" i="34"/>
  <c r="D20" i="34"/>
  <c r="M19" i="34"/>
  <c r="H19" i="34"/>
  <c r="F19" i="34"/>
  <c r="E19" i="34"/>
  <c r="D19" i="34"/>
  <c r="M18" i="34"/>
  <c r="G18" i="34"/>
  <c r="F18" i="34"/>
  <c r="E18" i="34"/>
  <c r="D18" i="34"/>
  <c r="M17" i="34"/>
  <c r="H17" i="34"/>
  <c r="G17" i="34"/>
  <c r="F17" i="34"/>
  <c r="E17" i="34"/>
  <c r="D17" i="34"/>
  <c r="M16" i="34"/>
  <c r="H16" i="34"/>
  <c r="G16" i="34"/>
  <c r="F16" i="34"/>
  <c r="D16" i="34"/>
  <c r="M15" i="34"/>
  <c r="H15" i="34"/>
  <c r="G15" i="34"/>
  <c r="F15" i="34"/>
  <c r="E15" i="34"/>
  <c r="D15" i="34"/>
  <c r="M14" i="34"/>
  <c r="H14" i="34"/>
  <c r="G14" i="34"/>
  <c r="F14" i="34"/>
  <c r="E14" i="34"/>
  <c r="D14" i="34"/>
  <c r="M13" i="34"/>
  <c r="H13" i="34"/>
  <c r="G13" i="34"/>
  <c r="F13" i="34"/>
  <c r="E13" i="34"/>
  <c r="D13" i="34"/>
  <c r="M12" i="34"/>
  <c r="H12" i="34"/>
  <c r="G12" i="34"/>
  <c r="F12" i="34"/>
  <c r="E12" i="34"/>
  <c r="D12" i="34"/>
  <c r="H273" i="33"/>
  <c r="G273" i="33"/>
  <c r="F273" i="33"/>
  <c r="E273" i="33"/>
  <c r="D273" i="33"/>
  <c r="H272" i="33"/>
  <c r="G272" i="33"/>
  <c r="F272" i="33"/>
  <c r="E272" i="33"/>
  <c r="D272" i="33"/>
  <c r="H271" i="33"/>
  <c r="G271" i="33"/>
  <c r="F271" i="33"/>
  <c r="E271" i="33"/>
  <c r="D271" i="33"/>
  <c r="H270" i="33"/>
  <c r="G270" i="33"/>
  <c r="F270" i="33"/>
  <c r="E270" i="33"/>
  <c r="D270" i="33"/>
  <c r="H269" i="33"/>
  <c r="G269" i="33"/>
  <c r="F269" i="33"/>
  <c r="E269" i="33"/>
  <c r="D269" i="33"/>
  <c r="H268" i="33"/>
  <c r="G268" i="33"/>
  <c r="F268" i="33"/>
  <c r="E268" i="33"/>
  <c r="D268" i="33"/>
  <c r="H267" i="33"/>
  <c r="G267" i="33"/>
  <c r="F267" i="33"/>
  <c r="E267" i="33"/>
  <c r="D267" i="33"/>
  <c r="H266" i="33"/>
  <c r="G266" i="33"/>
  <c r="F266" i="33"/>
  <c r="E266" i="33"/>
  <c r="D266" i="33"/>
  <c r="H265" i="33"/>
  <c r="G265" i="33"/>
  <c r="F265" i="33"/>
  <c r="E265" i="33"/>
  <c r="D265" i="33"/>
  <c r="H264" i="33"/>
  <c r="G264" i="33"/>
  <c r="F264" i="33"/>
  <c r="E264" i="33"/>
  <c r="D264" i="33"/>
  <c r="H263" i="33"/>
  <c r="G263" i="33"/>
  <c r="F263" i="33"/>
  <c r="E263" i="33"/>
  <c r="D263" i="33"/>
  <c r="H262" i="33"/>
  <c r="G262" i="33"/>
  <c r="F262" i="33"/>
  <c r="E262" i="33"/>
  <c r="D262" i="33"/>
  <c r="H261" i="33"/>
  <c r="G261" i="33"/>
  <c r="F261" i="33"/>
  <c r="E261" i="33"/>
  <c r="D261" i="33"/>
  <c r="H260" i="33"/>
  <c r="G260" i="33"/>
  <c r="F260" i="33"/>
  <c r="E260" i="33"/>
  <c r="D260" i="33"/>
  <c r="H259" i="33"/>
  <c r="F259" i="33"/>
  <c r="E259" i="33"/>
  <c r="D259" i="33"/>
  <c r="H258" i="33"/>
  <c r="G258" i="33"/>
  <c r="F258" i="33"/>
  <c r="E258" i="33"/>
  <c r="D258" i="33"/>
  <c r="H257" i="33"/>
  <c r="G257" i="33"/>
  <c r="F257" i="33"/>
  <c r="E257" i="33"/>
  <c r="D257" i="33"/>
  <c r="H256" i="33"/>
  <c r="G256" i="33"/>
  <c r="F256" i="33"/>
  <c r="E256" i="33"/>
  <c r="D256" i="33"/>
  <c r="H255" i="33"/>
  <c r="G255" i="33"/>
  <c r="F255" i="33"/>
  <c r="E255" i="33"/>
  <c r="D255" i="33"/>
  <c r="H254" i="33"/>
  <c r="G254" i="33"/>
  <c r="F254" i="33"/>
  <c r="E254" i="33"/>
  <c r="D254" i="33"/>
  <c r="H253" i="33"/>
  <c r="G253" i="33"/>
  <c r="F253" i="33"/>
  <c r="E253" i="33"/>
  <c r="D253" i="33"/>
  <c r="H252" i="33"/>
  <c r="F252" i="33"/>
  <c r="E252" i="33"/>
  <c r="D252" i="33"/>
  <c r="H251" i="33"/>
  <c r="G251" i="33"/>
  <c r="F251" i="33"/>
  <c r="E251" i="33"/>
  <c r="D251" i="33"/>
  <c r="H250" i="33"/>
  <c r="G250" i="33"/>
  <c r="F250" i="33"/>
  <c r="E250" i="33"/>
  <c r="D250" i="33"/>
  <c r="H249" i="33"/>
  <c r="G249" i="33"/>
  <c r="F249" i="33"/>
  <c r="E249" i="33"/>
  <c r="D249" i="33"/>
  <c r="H248" i="33"/>
  <c r="G248" i="33"/>
  <c r="F248" i="33"/>
  <c r="E248" i="33"/>
  <c r="D248" i="33"/>
  <c r="H247" i="33"/>
  <c r="G247" i="33"/>
  <c r="F247" i="33"/>
  <c r="E247" i="33"/>
  <c r="D247" i="33"/>
  <c r="H246" i="33"/>
  <c r="G246" i="33"/>
  <c r="F246" i="33"/>
  <c r="E246" i="33"/>
  <c r="D246" i="33"/>
  <c r="H244" i="33"/>
  <c r="G244" i="33"/>
  <c r="F244" i="33"/>
  <c r="E244" i="33"/>
  <c r="D244" i="33"/>
  <c r="H243" i="33"/>
  <c r="G243" i="33"/>
  <c r="F243" i="33"/>
  <c r="E243" i="33"/>
  <c r="D243" i="33"/>
  <c r="H242" i="33"/>
  <c r="G242" i="33"/>
  <c r="F242" i="33"/>
  <c r="E242" i="33"/>
  <c r="D242" i="33"/>
  <c r="H241" i="33"/>
  <c r="G241" i="33"/>
  <c r="F241" i="33"/>
  <c r="E241" i="33"/>
  <c r="D241" i="33"/>
  <c r="H240" i="33"/>
  <c r="G240" i="33"/>
  <c r="F240" i="33"/>
  <c r="E240" i="33"/>
  <c r="D240" i="33"/>
  <c r="H232" i="33"/>
  <c r="G232" i="33"/>
  <c r="F232" i="33"/>
  <c r="E232" i="33"/>
  <c r="D232" i="33"/>
  <c r="H231" i="33"/>
  <c r="G231" i="33"/>
  <c r="F231" i="33"/>
  <c r="E231" i="33"/>
  <c r="D231" i="33"/>
  <c r="H222" i="33"/>
  <c r="G222" i="33"/>
  <c r="F222" i="33"/>
  <c r="E222" i="33"/>
  <c r="D222" i="33"/>
  <c r="H221" i="33"/>
  <c r="G221" i="33"/>
  <c r="F221" i="33"/>
  <c r="E221" i="33"/>
  <c r="D221" i="33"/>
  <c r="H220" i="33"/>
  <c r="G220" i="33"/>
  <c r="F220" i="33"/>
  <c r="E220" i="33"/>
  <c r="D220" i="33"/>
  <c r="H219" i="33"/>
  <c r="G219" i="33"/>
  <c r="F219" i="33"/>
  <c r="E219" i="33"/>
  <c r="D219" i="33"/>
  <c r="H218" i="33"/>
  <c r="G218" i="33"/>
  <c r="F218" i="33"/>
  <c r="E218" i="33"/>
  <c r="D218" i="33"/>
  <c r="H217" i="33"/>
  <c r="G217" i="33"/>
  <c r="F217" i="33"/>
  <c r="E217" i="33"/>
  <c r="D217" i="33"/>
  <c r="H216" i="33"/>
  <c r="G216" i="33"/>
  <c r="F216" i="33"/>
  <c r="E216" i="33"/>
  <c r="D216" i="33"/>
  <c r="H215" i="33"/>
  <c r="G215" i="33"/>
  <c r="F215" i="33"/>
  <c r="E215" i="33"/>
  <c r="D215" i="33"/>
  <c r="H214" i="33"/>
  <c r="G214" i="33"/>
  <c r="F214" i="33"/>
  <c r="E214" i="33"/>
  <c r="D214" i="33"/>
  <c r="H205" i="33"/>
  <c r="G205" i="33"/>
  <c r="F205" i="33"/>
  <c r="E205" i="33"/>
  <c r="D205" i="33"/>
  <c r="H204" i="33"/>
  <c r="G204" i="33"/>
  <c r="F204" i="33"/>
  <c r="E204" i="33"/>
  <c r="D204" i="33"/>
  <c r="H203" i="33"/>
  <c r="G203" i="33"/>
  <c r="F203" i="33"/>
  <c r="E203" i="33"/>
  <c r="D203" i="33"/>
  <c r="H202" i="33"/>
  <c r="G202" i="33"/>
  <c r="F202" i="33"/>
  <c r="E202" i="33"/>
  <c r="D202" i="33"/>
  <c r="H201" i="33"/>
  <c r="G201" i="33"/>
  <c r="F201" i="33"/>
  <c r="E201" i="33"/>
  <c r="D201" i="33"/>
  <c r="H200" i="33"/>
  <c r="G200" i="33"/>
  <c r="F200" i="33"/>
  <c r="E200" i="33"/>
  <c r="D200" i="33"/>
  <c r="H199" i="33"/>
  <c r="G199" i="33"/>
  <c r="F199" i="33"/>
  <c r="E199" i="33"/>
  <c r="D199" i="33"/>
  <c r="H198" i="33"/>
  <c r="G198" i="33"/>
  <c r="F198" i="33"/>
  <c r="E198" i="33"/>
  <c r="D198" i="33"/>
  <c r="H197" i="33"/>
  <c r="G197" i="33"/>
  <c r="F197" i="33"/>
  <c r="E197" i="33"/>
  <c r="D197" i="33"/>
  <c r="H196" i="33"/>
  <c r="G196" i="33"/>
  <c r="F196" i="33"/>
  <c r="E196" i="33"/>
  <c r="D196" i="33"/>
  <c r="H195" i="33"/>
  <c r="G195" i="33"/>
  <c r="F195" i="33"/>
  <c r="E195" i="33"/>
  <c r="D195" i="33"/>
  <c r="H194" i="33"/>
  <c r="F194" i="33"/>
  <c r="E194" i="33"/>
  <c r="D194" i="33"/>
  <c r="H187" i="33"/>
  <c r="G187" i="33"/>
  <c r="F187" i="33"/>
  <c r="E187" i="33"/>
  <c r="D187" i="33"/>
  <c r="H186" i="33"/>
  <c r="G186" i="33"/>
  <c r="F186" i="33"/>
  <c r="E186" i="33"/>
  <c r="D186" i="33"/>
  <c r="H185" i="33"/>
  <c r="G185" i="33"/>
  <c r="F185" i="33"/>
  <c r="E185" i="33"/>
  <c r="D185" i="33"/>
  <c r="H184" i="33"/>
  <c r="G184" i="33"/>
  <c r="F184" i="33"/>
  <c r="E184" i="33"/>
  <c r="D184" i="33"/>
  <c r="H183" i="33"/>
  <c r="G183" i="33"/>
  <c r="F183" i="33"/>
  <c r="D183" i="33"/>
  <c r="G182" i="33"/>
  <c r="F182" i="33"/>
  <c r="E182" i="33"/>
  <c r="D182" i="33"/>
  <c r="H181" i="33"/>
  <c r="G181" i="33"/>
  <c r="F181" i="33"/>
  <c r="E181" i="33"/>
  <c r="H180" i="33"/>
  <c r="G180" i="33"/>
  <c r="F180" i="33"/>
  <c r="E180" i="33"/>
  <c r="H179" i="33"/>
  <c r="G179" i="33"/>
  <c r="F179" i="33"/>
  <c r="E179" i="33"/>
  <c r="D179" i="33"/>
  <c r="H178" i="33"/>
  <c r="G178" i="33"/>
  <c r="F178" i="33"/>
  <c r="E178" i="33"/>
  <c r="D178" i="33"/>
  <c r="H177" i="33"/>
  <c r="G177" i="33"/>
  <c r="F177" i="33"/>
  <c r="E177" i="33"/>
  <c r="D177" i="33"/>
  <c r="H176" i="33"/>
  <c r="G176" i="33"/>
  <c r="F176" i="33"/>
  <c r="E176" i="33"/>
  <c r="H175" i="33"/>
  <c r="G175" i="33"/>
  <c r="F175" i="33"/>
  <c r="E175" i="33"/>
  <c r="D175" i="33"/>
  <c r="H174" i="33"/>
  <c r="G174" i="33"/>
  <c r="F174" i="33"/>
  <c r="E174" i="33"/>
  <c r="D174" i="33"/>
  <c r="H173" i="33"/>
  <c r="G173" i="33"/>
  <c r="F173" i="33"/>
  <c r="D173" i="33"/>
  <c r="H172" i="33"/>
  <c r="G172" i="33"/>
  <c r="F172" i="33"/>
  <c r="E172" i="33"/>
  <c r="D172" i="33"/>
  <c r="H171" i="33"/>
  <c r="G171" i="33"/>
  <c r="F171" i="33"/>
  <c r="E171" i="33"/>
  <c r="D171" i="33"/>
  <c r="H170" i="33"/>
  <c r="F170" i="33"/>
  <c r="E170" i="33"/>
  <c r="H169" i="33"/>
  <c r="G169" i="33"/>
  <c r="F169" i="33"/>
  <c r="E169" i="33"/>
  <c r="D169" i="33"/>
  <c r="H168" i="33"/>
  <c r="G168" i="33"/>
  <c r="F168" i="33"/>
  <c r="E168" i="33"/>
  <c r="D168" i="33"/>
  <c r="H167" i="33"/>
  <c r="G167" i="33"/>
  <c r="F167" i="33"/>
  <c r="E167" i="33"/>
  <c r="D167" i="33"/>
  <c r="H166" i="33"/>
  <c r="G166" i="33"/>
  <c r="E166" i="33"/>
  <c r="D166" i="33"/>
  <c r="H165" i="33"/>
  <c r="G165" i="33"/>
  <c r="F165" i="33"/>
  <c r="E165" i="33"/>
  <c r="D165" i="33"/>
  <c r="H164" i="33"/>
  <c r="G164" i="33"/>
  <c r="F164" i="33"/>
  <c r="E164" i="33"/>
  <c r="H163" i="33"/>
  <c r="G163" i="33"/>
  <c r="F163" i="33"/>
  <c r="E163" i="33"/>
  <c r="D163" i="33"/>
  <c r="H162" i="33"/>
  <c r="G162" i="33"/>
  <c r="F162" i="33"/>
  <c r="E162" i="33"/>
  <c r="D162" i="33"/>
  <c r="H161" i="33"/>
  <c r="G161" i="33"/>
  <c r="F161" i="33"/>
  <c r="E161" i="33"/>
  <c r="D161" i="33"/>
  <c r="H160" i="33"/>
  <c r="G160" i="33"/>
  <c r="E160" i="33"/>
  <c r="D160" i="33"/>
  <c r="H159" i="33"/>
  <c r="G159" i="33"/>
  <c r="F159" i="33"/>
  <c r="E159" i="33"/>
  <c r="D159" i="33"/>
  <c r="H158" i="33"/>
  <c r="G158" i="33"/>
  <c r="F158" i="33"/>
  <c r="E158" i="33"/>
  <c r="D158" i="33"/>
  <c r="H157" i="33"/>
  <c r="G157" i="33"/>
  <c r="F157" i="33"/>
  <c r="E157" i="33"/>
  <c r="H156" i="33"/>
  <c r="G156" i="33"/>
  <c r="F156" i="33"/>
  <c r="E156" i="33"/>
  <c r="D156" i="33"/>
  <c r="H155" i="33"/>
  <c r="G155" i="33"/>
  <c r="F155" i="33"/>
  <c r="E155" i="33"/>
  <c r="D155" i="33"/>
  <c r="H154" i="33"/>
  <c r="G154" i="33"/>
  <c r="F154" i="33"/>
  <c r="E154" i="33"/>
  <c r="D154" i="33"/>
  <c r="H153" i="33"/>
  <c r="G153" i="33"/>
  <c r="F153" i="33"/>
  <c r="E153" i="33"/>
  <c r="D153" i="33"/>
  <c r="H152" i="33"/>
  <c r="G152" i="33"/>
  <c r="F152" i="33"/>
  <c r="E152" i="33"/>
  <c r="D152" i="33"/>
  <c r="H144" i="33"/>
  <c r="G144" i="33"/>
  <c r="F144" i="33"/>
  <c r="E144" i="33"/>
  <c r="D144" i="33"/>
  <c r="H143" i="33"/>
  <c r="G143" i="33"/>
  <c r="F143" i="33"/>
  <c r="E143" i="33"/>
  <c r="D143" i="33"/>
  <c r="H142" i="33"/>
  <c r="G142" i="33"/>
  <c r="F142" i="33"/>
  <c r="E142" i="33"/>
  <c r="D142" i="33"/>
  <c r="H141" i="33"/>
  <c r="G141" i="33"/>
  <c r="F141" i="33"/>
  <c r="E141" i="33"/>
  <c r="D141" i="33"/>
  <c r="H140" i="33"/>
  <c r="G140" i="33"/>
  <c r="F140" i="33"/>
  <c r="E140" i="33"/>
  <c r="D140" i="33"/>
  <c r="H139" i="33"/>
  <c r="G139" i="33"/>
  <c r="F139" i="33"/>
  <c r="E139" i="33"/>
  <c r="D139" i="33"/>
  <c r="H138" i="33"/>
  <c r="G138" i="33"/>
  <c r="F138" i="33"/>
  <c r="E138" i="33"/>
  <c r="D138" i="33"/>
  <c r="H137" i="33"/>
  <c r="G137" i="33"/>
  <c r="F137" i="33"/>
  <c r="E137" i="33"/>
  <c r="D137" i="33"/>
  <c r="H136" i="33"/>
  <c r="G136" i="33"/>
  <c r="F136" i="33"/>
  <c r="E136" i="33"/>
  <c r="D136" i="33"/>
  <c r="H135" i="33"/>
  <c r="G135" i="33"/>
  <c r="F135" i="33"/>
  <c r="E135" i="33"/>
  <c r="D135" i="33"/>
  <c r="H134" i="33"/>
  <c r="G134" i="33"/>
  <c r="F134" i="33"/>
  <c r="E134" i="33"/>
  <c r="D134" i="33"/>
  <c r="H133" i="33"/>
  <c r="G133" i="33"/>
  <c r="F133" i="33"/>
  <c r="E133" i="33"/>
  <c r="H132" i="33"/>
  <c r="G132" i="33"/>
  <c r="F132" i="33"/>
  <c r="E132" i="33"/>
  <c r="D132" i="33"/>
  <c r="H131" i="33"/>
  <c r="G131" i="33"/>
  <c r="F131" i="33"/>
  <c r="E131" i="33"/>
  <c r="D131" i="33"/>
  <c r="H130" i="33"/>
  <c r="G130" i="33"/>
  <c r="F130" i="33"/>
  <c r="E130" i="33"/>
  <c r="D130" i="33"/>
  <c r="H129" i="33"/>
  <c r="G129" i="33"/>
  <c r="F129" i="33"/>
  <c r="E129" i="33"/>
  <c r="D129" i="33"/>
  <c r="H128" i="33"/>
  <c r="G128" i="33"/>
  <c r="F128" i="33"/>
  <c r="E128" i="33"/>
  <c r="D128" i="33"/>
  <c r="H127" i="33"/>
  <c r="G127" i="33"/>
  <c r="F127" i="33"/>
  <c r="E127" i="33"/>
  <c r="H126" i="33"/>
  <c r="G126" i="33"/>
  <c r="F126" i="33"/>
  <c r="E126" i="33"/>
  <c r="D126" i="33"/>
  <c r="H125" i="33"/>
  <c r="G125" i="33"/>
  <c r="F125" i="33"/>
  <c r="E125" i="33"/>
  <c r="D125" i="33"/>
  <c r="H124" i="33"/>
  <c r="G124" i="33"/>
  <c r="F124" i="33"/>
  <c r="E124" i="33"/>
  <c r="D124" i="33"/>
  <c r="H123" i="33"/>
  <c r="G123" i="33"/>
  <c r="F123" i="33"/>
  <c r="D123" i="33"/>
  <c r="H122" i="33"/>
  <c r="G122" i="33"/>
  <c r="F122" i="33"/>
  <c r="E122" i="33"/>
  <c r="D122" i="33"/>
  <c r="H121" i="33"/>
  <c r="G121" i="33"/>
  <c r="F121" i="33"/>
  <c r="E121" i="33"/>
  <c r="H120" i="33"/>
  <c r="G120" i="33"/>
  <c r="F120" i="33"/>
  <c r="E120" i="33"/>
  <c r="D120" i="33"/>
  <c r="H119" i="33"/>
  <c r="G119" i="33"/>
  <c r="F119" i="33"/>
  <c r="E119" i="33"/>
  <c r="D119" i="33"/>
  <c r="H118" i="33"/>
  <c r="G118" i="33"/>
  <c r="F118" i="33"/>
  <c r="E118" i="33"/>
  <c r="D118" i="33"/>
  <c r="H117" i="33"/>
  <c r="G117" i="33"/>
  <c r="F117" i="33"/>
  <c r="E117" i="33"/>
  <c r="D117" i="33"/>
  <c r="H116" i="33"/>
  <c r="G116" i="33"/>
  <c r="F116" i="33"/>
  <c r="E116" i="33"/>
  <c r="D116" i="33"/>
  <c r="H115" i="33"/>
  <c r="G115" i="33"/>
  <c r="F115" i="33"/>
  <c r="E115" i="33"/>
  <c r="H114" i="33"/>
  <c r="G114" i="33"/>
  <c r="F114" i="33"/>
  <c r="E114" i="33"/>
  <c r="D114" i="33"/>
  <c r="H113" i="33"/>
  <c r="G113" i="33"/>
  <c r="F113" i="33"/>
  <c r="E113" i="33"/>
  <c r="D113" i="33"/>
  <c r="H112" i="33"/>
  <c r="G112" i="33"/>
  <c r="F112" i="33"/>
  <c r="E112" i="33"/>
  <c r="D112" i="33"/>
  <c r="H111" i="33"/>
  <c r="G111" i="33"/>
  <c r="F111" i="33"/>
  <c r="E111" i="33"/>
  <c r="D111" i="33"/>
  <c r="H110" i="33"/>
  <c r="G110" i="33"/>
  <c r="F110" i="33"/>
  <c r="E110" i="33"/>
  <c r="D110" i="33"/>
  <c r="H109" i="33"/>
  <c r="G109" i="33"/>
  <c r="F109" i="33"/>
  <c r="E109" i="33"/>
  <c r="H108" i="33"/>
  <c r="G108" i="33"/>
  <c r="F108" i="33"/>
  <c r="E108" i="33"/>
  <c r="D108" i="33"/>
  <c r="H107" i="33"/>
  <c r="G107" i="33"/>
  <c r="F107" i="33"/>
  <c r="E107" i="33"/>
  <c r="D107" i="33"/>
  <c r="H106" i="33"/>
  <c r="G106" i="33"/>
  <c r="F106" i="33"/>
  <c r="E106" i="33"/>
  <c r="D106" i="33"/>
  <c r="H105" i="33"/>
  <c r="G105" i="33"/>
  <c r="F105" i="33"/>
  <c r="E105" i="33"/>
  <c r="D105" i="33"/>
  <c r="H104" i="33"/>
  <c r="G104" i="33"/>
  <c r="F104" i="33"/>
  <c r="E104" i="33"/>
  <c r="D104" i="33"/>
  <c r="M76" i="33"/>
  <c r="K76" i="33"/>
  <c r="H76" i="33"/>
  <c r="G76" i="33"/>
  <c r="F76" i="33"/>
  <c r="E76" i="33"/>
  <c r="D76" i="33"/>
  <c r="M75" i="33"/>
  <c r="H75" i="33"/>
  <c r="G75" i="33"/>
  <c r="F75" i="33"/>
  <c r="E75" i="33"/>
  <c r="D75" i="33"/>
  <c r="M74" i="33"/>
  <c r="H74" i="33"/>
  <c r="G74" i="33"/>
  <c r="F74" i="33"/>
  <c r="E74" i="33"/>
  <c r="D74" i="33"/>
  <c r="G73" i="33"/>
  <c r="F73" i="33"/>
  <c r="E73" i="33"/>
  <c r="D73" i="33"/>
  <c r="H72" i="33"/>
  <c r="G72" i="33"/>
  <c r="F72" i="33"/>
  <c r="E72" i="33"/>
  <c r="D72" i="33"/>
  <c r="M71" i="33"/>
  <c r="G71" i="33"/>
  <c r="F71" i="33"/>
  <c r="E71" i="33"/>
  <c r="D71" i="33"/>
  <c r="M70" i="33"/>
  <c r="H70" i="33"/>
  <c r="G70" i="33"/>
  <c r="F70" i="33"/>
  <c r="E70" i="33"/>
  <c r="D70" i="33"/>
  <c r="M69" i="33"/>
  <c r="H69" i="33"/>
  <c r="G69" i="33"/>
  <c r="F69" i="33"/>
  <c r="E69" i="33"/>
  <c r="D69" i="33"/>
  <c r="M68" i="33"/>
  <c r="H68" i="33"/>
  <c r="G68" i="33"/>
  <c r="F68" i="33"/>
  <c r="E68" i="33"/>
  <c r="D68" i="33"/>
  <c r="M67" i="33"/>
  <c r="H67" i="33"/>
  <c r="G67" i="33"/>
  <c r="F67" i="33"/>
  <c r="E67" i="33"/>
  <c r="D67" i="33"/>
  <c r="M66" i="33"/>
  <c r="H66" i="33"/>
  <c r="G66" i="33"/>
  <c r="F66" i="33"/>
  <c r="E66" i="33"/>
  <c r="D66" i="33"/>
  <c r="H65" i="33"/>
  <c r="G65" i="33"/>
  <c r="F65" i="33"/>
  <c r="E65" i="33"/>
  <c r="D65" i="33"/>
  <c r="M64" i="33"/>
  <c r="H64" i="33"/>
  <c r="G64" i="33"/>
  <c r="E64" i="33"/>
  <c r="D64" i="33"/>
  <c r="M63" i="33"/>
  <c r="H63" i="33"/>
  <c r="G63" i="33"/>
  <c r="E63" i="33"/>
  <c r="D63" i="33"/>
  <c r="M62" i="33"/>
  <c r="H62" i="33"/>
  <c r="G62" i="33"/>
  <c r="F62" i="33"/>
  <c r="E62" i="33"/>
  <c r="D62" i="33"/>
  <c r="M35" i="33"/>
  <c r="H35" i="33"/>
  <c r="G35" i="33"/>
  <c r="F35" i="33"/>
  <c r="E35" i="33"/>
  <c r="D35" i="33"/>
  <c r="M31" i="33"/>
  <c r="E31" i="33"/>
  <c r="D31" i="33"/>
  <c r="M30" i="33"/>
  <c r="H30" i="33"/>
  <c r="G30" i="33"/>
  <c r="F30" i="33"/>
  <c r="E30" i="33"/>
  <c r="D30" i="33"/>
  <c r="M29" i="33"/>
  <c r="H29" i="33"/>
  <c r="G29" i="33"/>
  <c r="F29" i="33"/>
  <c r="E29" i="33"/>
  <c r="M28" i="33"/>
  <c r="H28" i="33"/>
  <c r="G28" i="33"/>
  <c r="F28" i="33"/>
  <c r="D28" i="33"/>
  <c r="M27" i="33"/>
  <c r="H27" i="33"/>
  <c r="G27" i="33"/>
  <c r="F27" i="33"/>
  <c r="E27" i="33"/>
  <c r="D27" i="33"/>
  <c r="M26" i="33"/>
  <c r="H26" i="33"/>
  <c r="G26" i="33"/>
  <c r="F26" i="33"/>
  <c r="E26" i="33"/>
  <c r="D26" i="33"/>
  <c r="M25" i="33"/>
  <c r="H25" i="33"/>
  <c r="G25" i="33"/>
  <c r="F25" i="33"/>
  <c r="E25" i="33"/>
  <c r="D25" i="33"/>
  <c r="M24" i="33"/>
  <c r="H24" i="33"/>
  <c r="G24" i="33"/>
  <c r="F24" i="33"/>
  <c r="E24" i="33"/>
  <c r="D24" i="33"/>
  <c r="M23" i="33"/>
  <c r="H23" i="33"/>
  <c r="G23" i="33"/>
  <c r="F23" i="33"/>
  <c r="D23" i="33"/>
  <c r="H22" i="33"/>
  <c r="G22" i="33"/>
  <c r="F22" i="33"/>
  <c r="E22" i="33"/>
  <c r="D22" i="33"/>
  <c r="M21" i="33"/>
  <c r="H21" i="33"/>
  <c r="G21" i="33"/>
  <c r="E21" i="33"/>
  <c r="D21" i="33"/>
  <c r="M20" i="33"/>
  <c r="H20" i="33"/>
  <c r="G20" i="33"/>
  <c r="F20" i="33"/>
  <c r="E20" i="33"/>
  <c r="D20" i="33"/>
  <c r="M19" i="33"/>
  <c r="H19" i="33"/>
  <c r="G19" i="33"/>
  <c r="F19" i="33"/>
  <c r="E19" i="33"/>
  <c r="D19" i="33"/>
  <c r="M18" i="33"/>
  <c r="H18" i="33"/>
  <c r="G18" i="33"/>
  <c r="F18" i="33"/>
  <c r="E18" i="33"/>
  <c r="D18" i="33"/>
  <c r="M17" i="33"/>
  <c r="H17" i="33"/>
  <c r="G17" i="33"/>
  <c r="F17" i="33"/>
  <c r="E17" i="33"/>
  <c r="D17" i="33"/>
  <c r="M16" i="33"/>
  <c r="H16" i="33"/>
  <c r="G16" i="33"/>
  <c r="F16" i="33"/>
  <c r="E16" i="33"/>
  <c r="D16" i="33"/>
  <c r="M15" i="33"/>
  <c r="H15" i="33"/>
  <c r="G15" i="33"/>
  <c r="F15" i="33"/>
  <c r="E15" i="33"/>
  <c r="D15" i="33"/>
  <c r="M14" i="33"/>
  <c r="H14" i="33"/>
  <c r="G14" i="33"/>
  <c r="F14" i="33"/>
  <c r="E14" i="33"/>
  <c r="D14" i="33"/>
  <c r="M13" i="33"/>
  <c r="H13" i="33"/>
  <c r="G13" i="33"/>
  <c r="F13" i="33"/>
  <c r="E13" i="33"/>
  <c r="D13" i="33"/>
  <c r="M12" i="33"/>
  <c r="H12" i="33"/>
  <c r="G12" i="33"/>
  <c r="F12" i="33"/>
  <c r="E12" i="33"/>
  <c r="D12" i="33"/>
  <c r="P22" i="25"/>
  <c r="P20" i="25"/>
  <c r="P19" i="25"/>
  <c r="P18" i="25"/>
  <c r="P17" i="25"/>
  <c r="P16" i="25"/>
  <c r="P15" i="25"/>
  <c r="P14" i="25"/>
  <c r="P12" i="25"/>
  <c r="P11" i="25"/>
  <c r="P19" i="24"/>
  <c r="P18" i="24"/>
  <c r="P17" i="24"/>
  <c r="P16" i="24"/>
  <c r="P15" i="24"/>
  <c r="P14" i="24"/>
  <c r="P13" i="24"/>
  <c r="P12" i="24"/>
  <c r="P11" i="24"/>
  <c r="P57" i="21"/>
  <c r="O57" i="21"/>
  <c r="G57" i="21"/>
  <c r="F57" i="21"/>
  <c r="E57" i="21"/>
  <c r="D57" i="21"/>
  <c r="C57" i="21"/>
  <c r="P56" i="21"/>
  <c r="O56" i="21"/>
  <c r="G56" i="21"/>
  <c r="F56" i="21"/>
  <c r="E56" i="21"/>
  <c r="D56" i="21"/>
  <c r="C56" i="21"/>
  <c r="P55" i="21"/>
  <c r="O55" i="21"/>
  <c r="G55" i="21"/>
  <c r="F55" i="21"/>
  <c r="E55" i="21"/>
  <c r="D55" i="21"/>
  <c r="C55" i="21"/>
  <c r="P54" i="21"/>
  <c r="O54" i="21"/>
  <c r="G54" i="21"/>
  <c r="F54" i="21"/>
  <c r="E54" i="21"/>
  <c r="D54" i="21"/>
  <c r="C54" i="21"/>
  <c r="P53" i="21"/>
  <c r="O53" i="21"/>
  <c r="G53" i="21"/>
  <c r="F53" i="21"/>
  <c r="E53" i="21"/>
  <c r="D53" i="21"/>
  <c r="C53" i="21"/>
  <c r="P52" i="21"/>
  <c r="O52" i="21"/>
  <c r="G52" i="21"/>
  <c r="F52" i="21"/>
  <c r="E52" i="21"/>
  <c r="D52" i="21"/>
  <c r="C52" i="21"/>
  <c r="P51" i="21"/>
  <c r="O51" i="21"/>
  <c r="G51" i="21"/>
  <c r="F51" i="21"/>
  <c r="E51" i="21"/>
  <c r="D51" i="21"/>
  <c r="C51" i="21"/>
  <c r="P50" i="21"/>
  <c r="O50" i="21"/>
  <c r="G50" i="21"/>
  <c r="F50" i="21"/>
  <c r="E50" i="21"/>
  <c r="D50" i="21"/>
  <c r="C50" i="21"/>
  <c r="P49" i="21"/>
  <c r="O49" i="21"/>
  <c r="G49" i="21"/>
  <c r="F49" i="21"/>
  <c r="E49" i="21"/>
  <c r="D49" i="21"/>
  <c r="C49" i="21"/>
  <c r="P48" i="21"/>
  <c r="O48" i="21"/>
  <c r="J48" i="21"/>
  <c r="G48" i="21"/>
  <c r="F48" i="21"/>
  <c r="E48" i="21"/>
  <c r="D48" i="21"/>
  <c r="C48" i="21"/>
  <c r="P47" i="21"/>
  <c r="O47" i="21"/>
  <c r="J47" i="21"/>
  <c r="G47" i="21"/>
  <c r="F47" i="21"/>
  <c r="E47" i="21"/>
  <c r="D47" i="21"/>
  <c r="C47" i="21"/>
  <c r="P46" i="21"/>
  <c r="O46" i="21"/>
  <c r="J46" i="21"/>
  <c r="G46" i="21"/>
  <c r="F46" i="21"/>
  <c r="E46" i="21"/>
  <c r="D46" i="21"/>
  <c r="C46" i="21"/>
  <c r="P45" i="21"/>
  <c r="O45" i="21"/>
  <c r="J45" i="21"/>
  <c r="G45" i="21"/>
  <c r="F45" i="21"/>
  <c r="E45" i="21"/>
  <c r="D45" i="21"/>
  <c r="C45" i="21"/>
  <c r="P44" i="21"/>
  <c r="O44" i="21"/>
  <c r="J44" i="21"/>
  <c r="G44" i="21"/>
  <c r="F44" i="21"/>
  <c r="E44" i="21"/>
  <c r="D44" i="21"/>
  <c r="C44" i="21"/>
  <c r="P43" i="21"/>
  <c r="O43" i="21"/>
  <c r="J43" i="21"/>
  <c r="G43" i="21"/>
  <c r="F43" i="21"/>
  <c r="E43" i="21"/>
  <c r="D43" i="21"/>
  <c r="C43" i="21"/>
  <c r="P42" i="21"/>
  <c r="O42" i="21"/>
  <c r="J42" i="21"/>
  <c r="G42" i="21"/>
  <c r="F42" i="21"/>
  <c r="E42" i="21"/>
  <c r="D42" i="21"/>
  <c r="C42" i="21"/>
  <c r="P41" i="21"/>
  <c r="O41" i="21"/>
  <c r="G41" i="21"/>
  <c r="F41" i="21"/>
  <c r="E41" i="21"/>
  <c r="D41" i="21"/>
  <c r="C41" i="21"/>
  <c r="P40" i="21"/>
  <c r="O40" i="21"/>
  <c r="G40" i="21"/>
  <c r="F40" i="21"/>
  <c r="E40" i="21"/>
  <c r="D40" i="21"/>
  <c r="C40" i="21"/>
  <c r="P39" i="21"/>
  <c r="O39" i="21"/>
  <c r="J39" i="21"/>
  <c r="G39" i="21"/>
  <c r="F39" i="21"/>
  <c r="E39" i="21"/>
  <c r="D39" i="21"/>
  <c r="C39" i="21"/>
  <c r="P38" i="21"/>
  <c r="O38" i="21"/>
  <c r="J38" i="21"/>
  <c r="G38" i="21"/>
  <c r="F38" i="21"/>
  <c r="E38" i="21"/>
  <c r="D38" i="21"/>
  <c r="C38" i="21"/>
  <c r="P37" i="21"/>
  <c r="O37" i="21"/>
  <c r="J37" i="21"/>
  <c r="G37" i="21"/>
  <c r="F37" i="21"/>
  <c r="E37" i="21"/>
  <c r="D37" i="21"/>
  <c r="C37" i="21"/>
  <c r="P36" i="21"/>
  <c r="O36" i="21"/>
  <c r="J36" i="21"/>
  <c r="G36" i="21"/>
  <c r="F36" i="21"/>
  <c r="E36" i="21"/>
  <c r="D36" i="21"/>
  <c r="C36" i="21"/>
  <c r="P35" i="21"/>
  <c r="O35" i="21"/>
  <c r="J35" i="21"/>
  <c r="G35" i="21"/>
  <c r="F35" i="21"/>
  <c r="E35" i="21"/>
  <c r="D35" i="21"/>
  <c r="C35" i="21"/>
  <c r="P34" i="21"/>
  <c r="O34" i="21"/>
  <c r="J34" i="21"/>
  <c r="G34" i="21"/>
  <c r="F34" i="21"/>
  <c r="E34" i="21"/>
  <c r="D34" i="21"/>
  <c r="C34" i="21"/>
  <c r="P33" i="21"/>
  <c r="O33" i="21"/>
  <c r="J33" i="21"/>
  <c r="G33" i="21"/>
  <c r="F33" i="21"/>
  <c r="E33" i="21"/>
  <c r="D33" i="21"/>
  <c r="C33" i="21"/>
  <c r="P32" i="21"/>
  <c r="O32" i="21"/>
  <c r="J32" i="21"/>
  <c r="G32" i="21"/>
  <c r="F32" i="21"/>
  <c r="E32" i="21"/>
  <c r="D32" i="21"/>
  <c r="C32" i="21"/>
  <c r="P31" i="21"/>
  <c r="O31" i="21"/>
  <c r="J31" i="21"/>
  <c r="G31" i="21"/>
  <c r="F31" i="21"/>
  <c r="E31" i="21"/>
  <c r="D31" i="21"/>
  <c r="C31" i="21"/>
  <c r="P30" i="21"/>
  <c r="O30" i="21"/>
  <c r="J30" i="21"/>
  <c r="G30" i="21"/>
  <c r="F30" i="21"/>
  <c r="E30" i="21"/>
  <c r="D30" i="21"/>
  <c r="C30" i="21"/>
  <c r="P29" i="21"/>
  <c r="O29" i="21"/>
  <c r="J29" i="21"/>
  <c r="G29" i="21"/>
  <c r="F29" i="21"/>
  <c r="E29" i="21"/>
  <c r="D29" i="21"/>
  <c r="C29" i="21"/>
  <c r="P28" i="21"/>
  <c r="O28" i="21"/>
  <c r="J28" i="21"/>
  <c r="G28" i="21"/>
  <c r="F28" i="21"/>
  <c r="E28" i="21"/>
  <c r="D28" i="21"/>
  <c r="C28" i="21"/>
  <c r="P27" i="21"/>
  <c r="O27" i="21"/>
  <c r="J27" i="21"/>
  <c r="G27" i="21"/>
  <c r="F27" i="21"/>
  <c r="E27" i="21"/>
  <c r="D27" i="21"/>
  <c r="C27" i="21"/>
  <c r="P26" i="21"/>
  <c r="O26" i="21"/>
  <c r="J26" i="21"/>
  <c r="G26" i="21"/>
  <c r="F26" i="21"/>
  <c r="E26" i="21"/>
  <c r="D26" i="21"/>
  <c r="C26" i="21"/>
  <c r="P25" i="21"/>
  <c r="O25" i="21"/>
  <c r="J25" i="21"/>
  <c r="G25" i="21"/>
  <c r="F25" i="21"/>
  <c r="E25" i="21"/>
  <c r="D25" i="21"/>
  <c r="C25" i="21"/>
  <c r="P24" i="21"/>
  <c r="O24" i="21"/>
  <c r="P23" i="21"/>
  <c r="O23" i="21"/>
  <c r="P20" i="21"/>
  <c r="O20" i="21"/>
  <c r="G20" i="21"/>
  <c r="F20" i="21"/>
  <c r="E20" i="21"/>
  <c r="D20" i="21"/>
  <c r="C20" i="21"/>
  <c r="P19" i="21"/>
  <c r="O19" i="21"/>
  <c r="J19" i="21"/>
  <c r="G19" i="21"/>
  <c r="F19" i="21"/>
  <c r="E19" i="21"/>
  <c r="D19" i="21"/>
  <c r="C19" i="21"/>
  <c r="P18" i="21"/>
  <c r="O18" i="21"/>
  <c r="J18" i="21"/>
  <c r="G18" i="21"/>
  <c r="F18" i="21"/>
  <c r="E18" i="21"/>
  <c r="D18" i="21"/>
  <c r="C18" i="21"/>
  <c r="P17" i="21"/>
  <c r="O17" i="21"/>
  <c r="J17" i="21"/>
  <c r="G17" i="21"/>
  <c r="F17" i="21"/>
  <c r="E17" i="21"/>
  <c r="D17" i="21"/>
  <c r="C17" i="21"/>
  <c r="P16" i="21"/>
  <c r="O16" i="21"/>
  <c r="J16" i="21"/>
  <c r="G16" i="21"/>
  <c r="F16" i="21"/>
  <c r="E16" i="21"/>
  <c r="D16" i="21"/>
  <c r="C16" i="21"/>
  <c r="P15" i="21"/>
  <c r="O15" i="21"/>
  <c r="J15" i="21"/>
  <c r="G15" i="21"/>
  <c r="F15" i="21"/>
  <c r="E15" i="21"/>
  <c r="D15" i="21"/>
  <c r="C15" i="21"/>
  <c r="P14" i="21"/>
  <c r="O14" i="21"/>
  <c r="J14" i="21"/>
  <c r="G14" i="21"/>
  <c r="F14" i="21"/>
  <c r="E14" i="21"/>
  <c r="D14" i="21"/>
  <c r="C14" i="21"/>
  <c r="P13" i="21"/>
  <c r="O13" i="21"/>
  <c r="J13" i="21"/>
  <c r="G13" i="21"/>
  <c r="F13" i="21"/>
  <c r="E13" i="21"/>
  <c r="D13" i="21"/>
  <c r="C13" i="21"/>
  <c r="P12" i="21"/>
  <c r="O12" i="21"/>
  <c r="J12" i="21"/>
  <c r="G12" i="21"/>
  <c r="F12" i="21"/>
  <c r="E12" i="21"/>
  <c r="D12" i="21"/>
  <c r="C12" i="21"/>
  <c r="P11" i="21"/>
  <c r="O11" i="21"/>
  <c r="J11" i="21"/>
  <c r="G11" i="21"/>
  <c r="F11" i="21"/>
  <c r="E11" i="21"/>
  <c r="D11" i="21"/>
  <c r="C11" i="21"/>
  <c r="P10" i="21"/>
  <c r="O10" i="21"/>
  <c r="J10" i="21"/>
  <c r="G10" i="21"/>
  <c r="F10" i="21"/>
  <c r="E10" i="21"/>
  <c r="D10" i="21"/>
  <c r="C10" i="21"/>
  <c r="P35" i="20"/>
  <c r="O35" i="20"/>
  <c r="J35" i="20"/>
  <c r="G35" i="20"/>
  <c r="F35" i="20"/>
  <c r="E35" i="20"/>
  <c r="D35" i="20"/>
  <c r="C35" i="20"/>
  <c r="P34" i="20"/>
  <c r="O34" i="20"/>
  <c r="J34" i="20"/>
  <c r="G34" i="20"/>
  <c r="F34" i="20"/>
  <c r="E34" i="20"/>
  <c r="D34" i="20"/>
  <c r="C34" i="20"/>
  <c r="P33" i="20"/>
  <c r="O33" i="20"/>
  <c r="J33" i="20"/>
  <c r="G33" i="20"/>
  <c r="F33" i="20"/>
  <c r="E33" i="20"/>
  <c r="D33" i="20"/>
  <c r="C33" i="20"/>
  <c r="P32" i="20"/>
  <c r="O32" i="20"/>
  <c r="J32" i="20"/>
  <c r="G32" i="20"/>
  <c r="F32" i="20"/>
  <c r="E32" i="20"/>
  <c r="D32" i="20"/>
  <c r="C32" i="20"/>
  <c r="P31" i="20"/>
  <c r="J31" i="20"/>
  <c r="G31" i="20"/>
  <c r="F31" i="20"/>
  <c r="E31" i="20"/>
  <c r="D31" i="20"/>
  <c r="C31" i="20"/>
  <c r="P30" i="20"/>
  <c r="O30" i="20"/>
  <c r="J30" i="20"/>
  <c r="G30" i="20"/>
  <c r="F30" i="20"/>
  <c r="E30" i="20"/>
  <c r="D30" i="20"/>
  <c r="C30" i="20"/>
  <c r="P29" i="20"/>
  <c r="O29" i="20"/>
  <c r="J29" i="20"/>
  <c r="G29" i="20"/>
  <c r="F29" i="20"/>
  <c r="E29" i="20"/>
  <c r="D29" i="20"/>
  <c r="C29" i="20"/>
  <c r="P28" i="20"/>
  <c r="O28" i="20"/>
  <c r="J28" i="20"/>
  <c r="G28" i="20"/>
  <c r="F28" i="20"/>
  <c r="E28" i="20"/>
  <c r="D28" i="20"/>
  <c r="C28" i="20"/>
  <c r="P27" i="20"/>
  <c r="O27" i="20"/>
  <c r="P26" i="20"/>
  <c r="G26" i="20"/>
  <c r="F26" i="20"/>
  <c r="E26" i="20"/>
  <c r="D26" i="20"/>
  <c r="C26" i="20"/>
  <c r="P25" i="20"/>
  <c r="O25" i="20"/>
  <c r="G25" i="20"/>
  <c r="F25" i="20"/>
  <c r="E25" i="20"/>
  <c r="D25" i="20"/>
  <c r="C25" i="20"/>
  <c r="P24" i="20"/>
  <c r="O24" i="20"/>
  <c r="G24" i="20"/>
  <c r="F24" i="20"/>
  <c r="E24" i="20"/>
  <c r="D24" i="20"/>
  <c r="C24" i="20"/>
  <c r="P23" i="20"/>
  <c r="O23" i="20"/>
  <c r="G23" i="20"/>
  <c r="F23" i="20"/>
  <c r="E23" i="20"/>
  <c r="D23" i="20"/>
  <c r="C23" i="20"/>
  <c r="P22" i="20"/>
  <c r="O22" i="20"/>
  <c r="G22" i="20"/>
  <c r="F22" i="20"/>
  <c r="E22" i="20"/>
  <c r="D22" i="20"/>
  <c r="C22" i="20"/>
  <c r="P21" i="20"/>
  <c r="O21" i="20"/>
  <c r="G21" i="20"/>
  <c r="F21" i="20"/>
  <c r="E21" i="20"/>
  <c r="D21" i="20"/>
  <c r="C21" i="20"/>
  <c r="P20" i="20"/>
  <c r="O20" i="20"/>
  <c r="G20" i="20"/>
  <c r="F20" i="20"/>
  <c r="E20" i="20"/>
  <c r="D20" i="20"/>
  <c r="C20" i="20"/>
  <c r="P19" i="20"/>
  <c r="O19" i="20"/>
  <c r="G19" i="20"/>
  <c r="F19" i="20"/>
  <c r="E19" i="20"/>
  <c r="D19" i="20"/>
  <c r="C19" i="20"/>
  <c r="P18" i="20"/>
  <c r="O18" i="20"/>
  <c r="J18" i="20"/>
  <c r="G18" i="20"/>
  <c r="F18" i="20"/>
  <c r="E18" i="20"/>
  <c r="D18" i="20"/>
  <c r="C18" i="20"/>
  <c r="P17" i="20"/>
  <c r="O17" i="20"/>
  <c r="J17" i="20"/>
  <c r="G17" i="20"/>
  <c r="F17" i="20"/>
  <c r="E17" i="20"/>
  <c r="D17" i="20"/>
  <c r="C17" i="20"/>
  <c r="P16" i="20"/>
  <c r="O16" i="20"/>
  <c r="J16" i="20"/>
  <c r="G16" i="20"/>
  <c r="F16" i="20"/>
  <c r="E16" i="20"/>
  <c r="D16" i="20"/>
  <c r="C16" i="20"/>
  <c r="P15" i="20"/>
  <c r="O15" i="20"/>
  <c r="J15" i="20"/>
  <c r="G15" i="20"/>
  <c r="F15" i="20"/>
  <c r="E15" i="20"/>
  <c r="D15" i="20"/>
  <c r="C15" i="20"/>
  <c r="P14" i="20"/>
  <c r="O14" i="20"/>
  <c r="J14" i="20"/>
  <c r="G14" i="20"/>
  <c r="F14" i="20"/>
  <c r="E14" i="20"/>
  <c r="D14" i="20"/>
  <c r="C14" i="20"/>
  <c r="P13" i="20"/>
  <c r="O13" i="20"/>
  <c r="J13" i="20"/>
  <c r="G13" i="20"/>
  <c r="F13" i="20"/>
  <c r="E13" i="20"/>
  <c r="D13" i="20"/>
  <c r="C13" i="20"/>
  <c r="P12" i="20"/>
  <c r="O12" i="20"/>
  <c r="J12" i="20"/>
  <c r="G12" i="20"/>
  <c r="F12" i="20"/>
  <c r="E12" i="20"/>
  <c r="D12" i="20"/>
  <c r="C12" i="20"/>
  <c r="P11" i="20"/>
  <c r="O11" i="20"/>
  <c r="J11" i="20"/>
  <c r="G11" i="20"/>
  <c r="F11" i="20"/>
  <c r="E11" i="20"/>
  <c r="D11" i="20"/>
  <c r="C11" i="20"/>
  <c r="P10" i="20"/>
  <c r="O10" i="20"/>
  <c r="J10" i="20"/>
  <c r="G10" i="20"/>
  <c r="F10" i="20"/>
  <c r="E10" i="20"/>
  <c r="D10" i="20"/>
  <c r="C10" i="20"/>
  <c r="G93" i="30"/>
  <c r="F93" i="30"/>
  <c r="E93" i="30"/>
  <c r="D93" i="30"/>
  <c r="C93" i="30"/>
  <c r="G92" i="30"/>
  <c r="F92" i="30"/>
  <c r="E92" i="30"/>
  <c r="D92" i="30"/>
  <c r="C92" i="30"/>
  <c r="G91" i="30"/>
  <c r="F91" i="30"/>
  <c r="E91" i="30"/>
  <c r="D91" i="30"/>
  <c r="C91" i="30"/>
  <c r="G90" i="30"/>
  <c r="F90" i="30"/>
  <c r="E90" i="30"/>
  <c r="D90" i="30"/>
  <c r="C90" i="30"/>
  <c r="G83" i="30"/>
  <c r="F83" i="30"/>
  <c r="E83" i="30"/>
  <c r="D83" i="30"/>
  <c r="C83" i="30"/>
  <c r="G82" i="30"/>
  <c r="F82" i="30"/>
  <c r="E82" i="30"/>
  <c r="D82" i="30"/>
  <c r="C82" i="30"/>
  <c r="G81" i="30"/>
  <c r="F81" i="30"/>
  <c r="E81" i="30"/>
  <c r="D81" i="30"/>
  <c r="C81" i="30"/>
  <c r="G72" i="30"/>
  <c r="F72" i="30"/>
  <c r="E72" i="30"/>
  <c r="D72" i="30"/>
  <c r="C72" i="30"/>
  <c r="G71" i="30"/>
  <c r="F71" i="30"/>
  <c r="E71" i="30"/>
  <c r="D71" i="30"/>
  <c r="C71" i="30"/>
  <c r="G64" i="30"/>
  <c r="F64" i="30"/>
  <c r="E64" i="30"/>
  <c r="D64" i="30"/>
  <c r="C64" i="30"/>
  <c r="G63" i="30"/>
  <c r="F63" i="30"/>
  <c r="E63" i="30"/>
  <c r="D63" i="30"/>
  <c r="C63" i="30"/>
  <c r="G62" i="30"/>
  <c r="F62" i="30"/>
  <c r="E62" i="30"/>
  <c r="D62" i="30"/>
  <c r="C62" i="30"/>
  <c r="G61" i="30"/>
  <c r="F61" i="30"/>
  <c r="E61" i="30"/>
  <c r="D61" i="30"/>
  <c r="C61" i="30"/>
  <c r="G60" i="30"/>
  <c r="F60" i="30"/>
  <c r="E60" i="30"/>
  <c r="D60" i="30"/>
  <c r="C60" i="30"/>
  <c r="G59" i="30"/>
  <c r="F59" i="30"/>
  <c r="E59" i="30"/>
  <c r="D59" i="30"/>
  <c r="C59" i="30"/>
  <c r="L27" i="30"/>
  <c r="G27" i="30"/>
  <c r="F27" i="30"/>
  <c r="E27" i="30"/>
  <c r="D27" i="30"/>
  <c r="C27" i="30"/>
  <c r="L24" i="30"/>
  <c r="G24" i="30"/>
  <c r="F24" i="30"/>
  <c r="E24" i="30"/>
  <c r="D24" i="30"/>
  <c r="C24" i="30"/>
  <c r="L21" i="30"/>
  <c r="G21" i="30"/>
  <c r="F21" i="30"/>
  <c r="E21" i="30"/>
  <c r="D21" i="30"/>
  <c r="C21" i="30"/>
  <c r="L20" i="30"/>
  <c r="G20" i="30"/>
  <c r="F20" i="30"/>
  <c r="E20" i="30"/>
  <c r="D20" i="30"/>
  <c r="C20" i="30"/>
  <c r="L19" i="30"/>
  <c r="G19" i="30"/>
  <c r="F19" i="30"/>
  <c r="E19" i="30"/>
  <c r="D19" i="30"/>
  <c r="C19" i="30"/>
  <c r="L17" i="30"/>
  <c r="J17" i="30"/>
  <c r="G17" i="30"/>
  <c r="F17" i="30"/>
  <c r="E17" i="30"/>
  <c r="D17" i="30"/>
  <c r="C17" i="30"/>
  <c r="L16" i="30"/>
  <c r="G16" i="30"/>
  <c r="F16" i="30"/>
  <c r="E16" i="30"/>
  <c r="D16" i="30"/>
  <c r="C16" i="30"/>
  <c r="L15" i="30"/>
  <c r="J15" i="30"/>
  <c r="G15" i="30"/>
  <c r="F15" i="30"/>
  <c r="E15" i="30"/>
  <c r="D15" i="30"/>
  <c r="C15" i="30"/>
  <c r="L14" i="30"/>
  <c r="J14" i="30"/>
  <c r="G14" i="30"/>
  <c r="F14" i="30"/>
  <c r="E14" i="30"/>
  <c r="D14" i="30"/>
  <c r="C14" i="30"/>
  <c r="L13" i="30"/>
  <c r="J13" i="30"/>
  <c r="G13" i="30"/>
  <c r="F13" i="30"/>
  <c r="E13" i="30"/>
  <c r="D13" i="30"/>
  <c r="C13" i="30"/>
  <c r="G104" i="29"/>
  <c r="F104" i="29"/>
  <c r="E104" i="29"/>
  <c r="D104" i="29"/>
  <c r="C104" i="29"/>
  <c r="G103" i="29"/>
  <c r="F103" i="29"/>
  <c r="E103" i="29"/>
  <c r="D103" i="29"/>
  <c r="C103" i="29"/>
  <c r="G102" i="29"/>
  <c r="F102" i="29"/>
  <c r="E102" i="29"/>
  <c r="D102" i="29"/>
  <c r="C102" i="29"/>
  <c r="G101" i="29"/>
  <c r="F101" i="29"/>
  <c r="E101" i="29"/>
  <c r="D101" i="29"/>
  <c r="C101" i="29"/>
  <c r="G97" i="29"/>
  <c r="F97" i="29"/>
  <c r="E97" i="29"/>
  <c r="D97" i="29"/>
  <c r="C97" i="29"/>
  <c r="G96" i="29"/>
  <c r="F96" i="29"/>
  <c r="E96" i="29"/>
  <c r="D96" i="29"/>
  <c r="C96" i="29"/>
  <c r="G95" i="29"/>
  <c r="F95" i="29"/>
  <c r="E95" i="29"/>
  <c r="D95" i="29"/>
  <c r="C95" i="29"/>
  <c r="G94" i="29"/>
  <c r="F94" i="29"/>
  <c r="E94" i="29"/>
  <c r="D94" i="29"/>
  <c r="C94" i="29"/>
  <c r="G77" i="29"/>
  <c r="F77" i="29"/>
  <c r="E77" i="29"/>
  <c r="D77" i="29"/>
  <c r="C77" i="29"/>
  <c r="G76" i="29"/>
  <c r="F76" i="29"/>
  <c r="E76" i="29"/>
  <c r="D76" i="29"/>
  <c r="C76" i="29"/>
  <c r="G75" i="29"/>
  <c r="F75" i="29"/>
  <c r="E75" i="29"/>
  <c r="D75" i="29"/>
  <c r="C75" i="29"/>
  <c r="G74" i="29"/>
  <c r="F74" i="29"/>
  <c r="E74" i="29"/>
  <c r="D74" i="29"/>
  <c r="C74" i="29"/>
  <c r="G73" i="29"/>
  <c r="F73" i="29"/>
  <c r="E73" i="29"/>
  <c r="D73" i="29"/>
  <c r="C73" i="29"/>
  <c r="G72" i="29"/>
  <c r="F72" i="29"/>
  <c r="E72" i="29"/>
  <c r="D72" i="29"/>
  <c r="C72" i="29"/>
  <c r="G67" i="29"/>
  <c r="F67" i="29"/>
  <c r="E67" i="29"/>
  <c r="D67" i="29"/>
  <c r="C67" i="29"/>
  <c r="G66" i="29"/>
  <c r="F66" i="29"/>
  <c r="E66" i="29"/>
  <c r="D66" i="29"/>
  <c r="C66" i="29"/>
  <c r="G65" i="29"/>
  <c r="F65" i="29"/>
  <c r="E65" i="29"/>
  <c r="D65" i="29"/>
  <c r="C65" i="29"/>
  <c r="G64" i="29"/>
  <c r="F64" i="29"/>
  <c r="E64" i="29"/>
  <c r="D64" i="29"/>
  <c r="C64" i="29"/>
  <c r="G63" i="29"/>
  <c r="F63" i="29"/>
  <c r="E63" i="29"/>
  <c r="D63" i="29"/>
  <c r="C63" i="29"/>
  <c r="G62" i="29"/>
  <c r="F62" i="29"/>
  <c r="E62" i="29"/>
  <c r="D62" i="29"/>
  <c r="C62" i="29"/>
  <c r="G57" i="29"/>
  <c r="F57" i="29"/>
  <c r="E57" i="29"/>
  <c r="D57" i="29"/>
  <c r="C57" i="29"/>
  <c r="G56" i="29"/>
  <c r="F56" i="29"/>
  <c r="E56" i="29"/>
  <c r="D56" i="29"/>
  <c r="C56" i="29"/>
  <c r="G55" i="29"/>
  <c r="F55" i="29"/>
  <c r="E55" i="29"/>
  <c r="D55" i="29"/>
  <c r="C55" i="29"/>
  <c r="G54" i="29"/>
  <c r="F54" i="29"/>
  <c r="E54" i="29"/>
  <c r="D54" i="29"/>
  <c r="C54" i="29"/>
  <c r="G53" i="29"/>
  <c r="F53" i="29"/>
  <c r="E53" i="29"/>
  <c r="D53" i="29"/>
  <c r="C53" i="29"/>
  <c r="G52" i="29"/>
  <c r="F52" i="29"/>
  <c r="E52" i="29"/>
  <c r="D52" i="29"/>
  <c r="C52" i="29"/>
  <c r="L29" i="29"/>
  <c r="G29" i="29"/>
  <c r="F29" i="29"/>
  <c r="E29" i="29"/>
  <c r="D29" i="29"/>
  <c r="C29" i="29"/>
  <c r="L28" i="29"/>
  <c r="G28" i="29"/>
  <c r="F28" i="29"/>
  <c r="E28" i="29"/>
  <c r="D28" i="29"/>
  <c r="C28" i="29"/>
  <c r="L25" i="29"/>
  <c r="G25" i="29"/>
  <c r="F25" i="29"/>
  <c r="E25" i="29"/>
  <c r="D25" i="29"/>
  <c r="C25" i="29"/>
  <c r="L24" i="29"/>
  <c r="G24" i="29"/>
  <c r="F24" i="29"/>
  <c r="E24" i="29"/>
  <c r="D24" i="29"/>
  <c r="C24" i="29"/>
  <c r="L23" i="29"/>
  <c r="G23" i="29"/>
  <c r="F23" i="29"/>
  <c r="E23" i="29"/>
  <c r="D23" i="29"/>
  <c r="C23" i="29"/>
  <c r="L20" i="29"/>
  <c r="G20" i="29"/>
  <c r="F20" i="29"/>
  <c r="E20" i="29"/>
  <c r="D20" i="29"/>
  <c r="C20" i="29"/>
  <c r="L19" i="29"/>
  <c r="G19" i="29"/>
  <c r="F19" i="29"/>
  <c r="E19" i="29"/>
  <c r="D19" i="29"/>
  <c r="C19" i="29"/>
  <c r="L17" i="29"/>
  <c r="J17" i="29"/>
  <c r="G17" i="29"/>
  <c r="F17" i="29"/>
  <c r="E17" i="29"/>
  <c r="D17" i="29"/>
  <c r="C17" i="29"/>
  <c r="L16" i="29"/>
  <c r="J16" i="29"/>
  <c r="G16" i="29"/>
  <c r="F16" i="29"/>
  <c r="E16" i="29"/>
  <c r="D16" i="29"/>
  <c r="C16" i="29"/>
  <c r="L15" i="29"/>
  <c r="G15" i="29"/>
  <c r="F15" i="29"/>
  <c r="E15" i="29"/>
  <c r="D15" i="29"/>
  <c r="C15" i="29"/>
  <c r="L14" i="29"/>
  <c r="J14" i="29"/>
  <c r="G14" i="29"/>
  <c r="F14" i="29"/>
  <c r="E14" i="29"/>
  <c r="D14" i="29"/>
  <c r="C14" i="29"/>
  <c r="L13" i="29"/>
  <c r="J13" i="29"/>
  <c r="G13" i="29"/>
  <c r="F13" i="29"/>
  <c r="E13" i="29"/>
  <c r="D13" i="29"/>
  <c r="C13" i="29"/>
  <c r="P76" i="19"/>
  <c r="G76" i="19"/>
  <c r="F76" i="19"/>
  <c r="E76" i="19"/>
  <c r="D76" i="19"/>
  <c r="C76" i="19"/>
  <c r="P75" i="19"/>
  <c r="O75" i="19"/>
  <c r="G75" i="19"/>
  <c r="F75" i="19"/>
  <c r="E75" i="19"/>
  <c r="D75" i="19"/>
  <c r="C75" i="19"/>
  <c r="P74" i="19"/>
  <c r="O74" i="19"/>
  <c r="G74" i="19"/>
  <c r="F74" i="19"/>
  <c r="E74" i="19"/>
  <c r="D74" i="19"/>
  <c r="C74" i="19"/>
  <c r="P73" i="19"/>
  <c r="O73" i="19"/>
  <c r="G73" i="19"/>
  <c r="F73" i="19"/>
  <c r="E73" i="19"/>
  <c r="D73" i="19"/>
  <c r="C73" i="19"/>
  <c r="P72" i="19"/>
  <c r="O72" i="19"/>
  <c r="G72" i="19"/>
  <c r="F72" i="19"/>
  <c r="E72" i="19"/>
  <c r="D72" i="19"/>
  <c r="C72" i="19"/>
  <c r="P71" i="19"/>
  <c r="G71" i="19"/>
  <c r="F71" i="19"/>
  <c r="E71" i="19"/>
  <c r="D71" i="19"/>
  <c r="C71" i="19"/>
  <c r="P70" i="19"/>
  <c r="G70" i="19"/>
  <c r="F70" i="19"/>
  <c r="E70" i="19"/>
  <c r="D70" i="19"/>
  <c r="C70" i="19"/>
  <c r="P69" i="19"/>
  <c r="O69" i="19"/>
  <c r="G69" i="19"/>
  <c r="F69" i="19"/>
  <c r="E69" i="19"/>
  <c r="D69" i="19"/>
  <c r="C69" i="19"/>
  <c r="P68" i="19"/>
  <c r="O68" i="19"/>
  <c r="G68" i="19"/>
  <c r="F68" i="19"/>
  <c r="E68" i="19"/>
  <c r="D68" i="19"/>
  <c r="C68" i="19"/>
  <c r="P67" i="19"/>
  <c r="O67" i="19"/>
  <c r="G67" i="19"/>
  <c r="F67" i="19"/>
  <c r="E67" i="19"/>
  <c r="D67" i="19"/>
  <c r="C67" i="19"/>
  <c r="P66" i="19"/>
  <c r="G66" i="19"/>
  <c r="F66" i="19"/>
  <c r="E66" i="19"/>
  <c r="D66" i="19"/>
  <c r="C66" i="19"/>
  <c r="P65" i="19"/>
  <c r="G65" i="19"/>
  <c r="F65" i="19"/>
  <c r="E65" i="19"/>
  <c r="D65" i="19"/>
  <c r="C65" i="19"/>
  <c r="P64" i="19"/>
  <c r="G64" i="19"/>
  <c r="F64" i="19"/>
  <c r="E64" i="19"/>
  <c r="D64" i="19"/>
  <c r="C64" i="19"/>
  <c r="P63" i="19"/>
  <c r="O63" i="19"/>
  <c r="G63" i="19"/>
  <c r="F63" i="19"/>
  <c r="E63" i="19"/>
  <c r="D63" i="19"/>
  <c r="C63" i="19"/>
  <c r="P62" i="19"/>
  <c r="O62" i="19"/>
  <c r="G62" i="19"/>
  <c r="F62" i="19"/>
  <c r="E62" i="19"/>
  <c r="D62" i="19"/>
  <c r="C62" i="19"/>
  <c r="P61" i="19"/>
  <c r="O61" i="19"/>
  <c r="G61" i="19"/>
  <c r="F61" i="19"/>
  <c r="E61" i="19"/>
  <c r="D61" i="19"/>
  <c r="C61" i="19"/>
  <c r="P60" i="19"/>
  <c r="O60" i="19"/>
  <c r="J60" i="19"/>
  <c r="G60" i="19"/>
  <c r="F60" i="19"/>
  <c r="E60" i="19"/>
  <c r="D60" i="19"/>
  <c r="C60" i="19"/>
  <c r="P59" i="19"/>
  <c r="O59" i="19"/>
  <c r="J59" i="19"/>
  <c r="G59" i="19"/>
  <c r="F59" i="19"/>
  <c r="E59" i="19"/>
  <c r="D59" i="19"/>
  <c r="C59" i="19"/>
  <c r="P58" i="19"/>
  <c r="O58" i="19"/>
  <c r="J58" i="19"/>
  <c r="G58" i="19"/>
  <c r="F58" i="19"/>
  <c r="E58" i="19"/>
  <c r="D58" i="19"/>
  <c r="C58" i="19"/>
  <c r="P57" i="19"/>
  <c r="O57" i="19"/>
  <c r="J57" i="19"/>
  <c r="G57" i="19"/>
  <c r="F57" i="19"/>
  <c r="E57" i="19"/>
  <c r="D57" i="19"/>
  <c r="C57" i="19"/>
  <c r="P56" i="19"/>
  <c r="O56" i="19"/>
  <c r="J56" i="19"/>
  <c r="G56" i="19"/>
  <c r="F56" i="19"/>
  <c r="E56" i="19"/>
  <c r="D56" i="19"/>
  <c r="C56" i="19"/>
  <c r="P55" i="19"/>
  <c r="O55" i="19"/>
  <c r="J55" i="19"/>
  <c r="G55" i="19"/>
  <c r="F55" i="19"/>
  <c r="E55" i="19"/>
  <c r="D55" i="19"/>
  <c r="C55" i="19"/>
  <c r="P54" i="19"/>
  <c r="O54" i="19"/>
  <c r="J54" i="19"/>
  <c r="G54" i="19"/>
  <c r="F54" i="19"/>
  <c r="E54" i="19"/>
  <c r="D54" i="19"/>
  <c r="C54" i="19"/>
  <c r="P53" i="19"/>
  <c r="O53" i="19"/>
  <c r="J53" i="19"/>
  <c r="G53" i="19"/>
  <c r="F53" i="19"/>
  <c r="E53" i="19"/>
  <c r="D53" i="19"/>
  <c r="C53" i="19"/>
  <c r="P52" i="19"/>
  <c r="O52" i="19"/>
  <c r="J52" i="19"/>
  <c r="G52" i="19"/>
  <c r="F52" i="19"/>
  <c r="E52" i="19"/>
  <c r="D52" i="19"/>
  <c r="C52" i="19"/>
  <c r="P51" i="19"/>
  <c r="O51" i="19"/>
  <c r="J51" i="19"/>
  <c r="G51" i="19"/>
  <c r="F51" i="19"/>
  <c r="E51" i="19"/>
  <c r="D51" i="19"/>
  <c r="C51" i="19"/>
  <c r="P50" i="19"/>
  <c r="O50" i="19"/>
  <c r="J50" i="19"/>
  <c r="G50" i="19"/>
  <c r="F50" i="19"/>
  <c r="E50" i="19"/>
  <c r="D50" i="19"/>
  <c r="C50" i="19"/>
  <c r="P49" i="19"/>
  <c r="O49" i="19"/>
  <c r="J49" i="19"/>
  <c r="G49" i="19"/>
  <c r="F49" i="19"/>
  <c r="E49" i="19"/>
  <c r="D49" i="19"/>
  <c r="C49" i="19"/>
  <c r="P48" i="19"/>
  <c r="O48" i="19"/>
  <c r="J48" i="19"/>
  <c r="G48" i="19"/>
  <c r="F48" i="19"/>
  <c r="E48" i="19"/>
  <c r="D48" i="19"/>
  <c r="C48" i="19"/>
  <c r="P47" i="19"/>
  <c r="O47" i="19"/>
  <c r="J47" i="19"/>
  <c r="G47" i="19"/>
  <c r="F47" i="19"/>
  <c r="E47" i="19"/>
  <c r="D47" i="19"/>
  <c r="C47" i="19"/>
  <c r="P46" i="19"/>
  <c r="O46" i="19"/>
  <c r="J46" i="19"/>
  <c r="G46" i="19"/>
  <c r="F46" i="19"/>
  <c r="E46" i="19"/>
  <c r="D46" i="19"/>
  <c r="C46" i="19"/>
  <c r="P45" i="19"/>
  <c r="O45" i="19"/>
  <c r="J45" i="19"/>
  <c r="G45" i="19"/>
  <c r="F45" i="19"/>
  <c r="E45" i="19"/>
  <c r="D45" i="19"/>
  <c r="C45" i="19"/>
  <c r="P44" i="19"/>
  <c r="O44" i="19"/>
  <c r="J44" i="19"/>
  <c r="G44" i="19"/>
  <c r="F44" i="19"/>
  <c r="E44" i="19"/>
  <c r="D44" i="19"/>
  <c r="C44" i="19"/>
  <c r="P43" i="19"/>
  <c r="O43" i="19"/>
  <c r="J43" i="19"/>
  <c r="G43" i="19"/>
  <c r="F43" i="19"/>
  <c r="E43" i="19"/>
  <c r="D43" i="19"/>
  <c r="C43" i="19"/>
  <c r="P42" i="19"/>
  <c r="O42" i="19"/>
  <c r="J42" i="19"/>
  <c r="G42" i="19"/>
  <c r="F42" i="19"/>
  <c r="E42" i="19"/>
  <c r="D42" i="19"/>
  <c r="C42" i="19"/>
  <c r="P41" i="19"/>
  <c r="O41" i="19"/>
  <c r="J41" i="19"/>
  <c r="G41" i="19"/>
  <c r="F41" i="19"/>
  <c r="E41" i="19"/>
  <c r="D41" i="19"/>
  <c r="C41" i="19"/>
  <c r="P40" i="19"/>
  <c r="O40" i="19"/>
  <c r="J40" i="19"/>
  <c r="G40" i="19"/>
  <c r="F40" i="19"/>
  <c r="E40" i="19"/>
  <c r="D40" i="19"/>
  <c r="C40" i="19"/>
  <c r="P39" i="19"/>
  <c r="O39" i="19"/>
  <c r="J39" i="19"/>
  <c r="G39" i="19"/>
  <c r="F39" i="19"/>
  <c r="E39" i="19"/>
  <c r="D39" i="19"/>
  <c r="C39" i="19"/>
  <c r="P38" i="19"/>
  <c r="O38" i="19"/>
  <c r="J38" i="19"/>
  <c r="G38" i="19"/>
  <c r="F38" i="19"/>
  <c r="E38" i="19"/>
  <c r="D38" i="19"/>
  <c r="C38" i="19"/>
  <c r="P37" i="19"/>
  <c r="O37" i="19"/>
  <c r="J37" i="19"/>
  <c r="G37" i="19"/>
  <c r="F37" i="19"/>
  <c r="E37" i="19"/>
  <c r="D37" i="19"/>
  <c r="C37" i="19"/>
  <c r="P36" i="19"/>
  <c r="O36" i="19"/>
  <c r="J36" i="19"/>
  <c r="G36" i="19"/>
  <c r="F36" i="19"/>
  <c r="E36" i="19"/>
  <c r="D36" i="19"/>
  <c r="C36" i="19"/>
  <c r="P35" i="19"/>
  <c r="O35" i="19"/>
  <c r="J35" i="19"/>
  <c r="G35" i="19"/>
  <c r="F35" i="19"/>
  <c r="E35" i="19"/>
  <c r="D35" i="19"/>
  <c r="C35" i="19"/>
  <c r="P34" i="19"/>
  <c r="O34" i="19"/>
  <c r="J34" i="19"/>
  <c r="G34" i="19"/>
  <c r="F34" i="19"/>
  <c r="E34" i="19"/>
  <c r="D34" i="19"/>
  <c r="C34" i="19"/>
  <c r="P33" i="19"/>
  <c r="O33" i="19"/>
  <c r="J33" i="19"/>
  <c r="G33" i="19"/>
  <c r="F33" i="19"/>
  <c r="E33" i="19"/>
  <c r="D33" i="19"/>
  <c r="C33" i="19"/>
  <c r="P32" i="19"/>
  <c r="O32" i="19"/>
  <c r="J32" i="19"/>
  <c r="G32" i="19"/>
  <c r="F32" i="19"/>
  <c r="E32" i="19"/>
  <c r="D32" i="19"/>
  <c r="P31" i="19"/>
  <c r="O31" i="19"/>
  <c r="J31" i="19"/>
  <c r="G31" i="19"/>
  <c r="F31" i="19"/>
  <c r="C31" i="19"/>
  <c r="P30" i="19"/>
  <c r="O30" i="19"/>
  <c r="P29" i="19"/>
  <c r="O29" i="19"/>
  <c r="P28" i="19"/>
  <c r="O28" i="19"/>
  <c r="F28" i="19"/>
  <c r="E28" i="19"/>
  <c r="D28" i="19"/>
  <c r="C28" i="19"/>
  <c r="P27" i="19"/>
  <c r="O27" i="19"/>
  <c r="G27" i="19"/>
  <c r="F27" i="19"/>
  <c r="E27" i="19"/>
  <c r="D27" i="19"/>
  <c r="P26" i="19"/>
  <c r="G26" i="19"/>
  <c r="F26" i="19"/>
  <c r="E26" i="19"/>
  <c r="D26" i="19"/>
  <c r="C26" i="19"/>
  <c r="P25" i="19"/>
  <c r="O25" i="19"/>
  <c r="J25" i="19"/>
  <c r="G25" i="19"/>
  <c r="F25" i="19"/>
  <c r="E25" i="19"/>
  <c r="D25" i="19"/>
  <c r="C25" i="19"/>
  <c r="O24" i="19"/>
  <c r="J24" i="19"/>
  <c r="G24" i="19"/>
  <c r="F24" i="19"/>
  <c r="E24" i="19"/>
  <c r="D24" i="19"/>
  <c r="C24" i="19"/>
  <c r="P23" i="19"/>
  <c r="O23" i="19"/>
  <c r="J23" i="19"/>
  <c r="G23" i="19"/>
  <c r="F23" i="19"/>
  <c r="D23" i="19"/>
  <c r="C23" i="19"/>
  <c r="P22" i="19"/>
  <c r="O22" i="19"/>
  <c r="J22" i="19"/>
  <c r="F22" i="19"/>
  <c r="E22" i="19"/>
  <c r="D22" i="19"/>
  <c r="C22" i="19"/>
  <c r="P21" i="19"/>
  <c r="O21" i="19"/>
  <c r="J21" i="19"/>
  <c r="G21" i="19"/>
  <c r="F21" i="19"/>
  <c r="D21" i="19"/>
  <c r="C21" i="19"/>
  <c r="P20" i="19"/>
  <c r="O20" i="19"/>
  <c r="J20" i="19"/>
  <c r="G20" i="19"/>
  <c r="F20" i="19"/>
  <c r="E20" i="19"/>
  <c r="C20" i="19"/>
  <c r="P19" i="19"/>
  <c r="O19" i="19"/>
  <c r="J19" i="19"/>
  <c r="G19" i="19"/>
  <c r="F19" i="19"/>
  <c r="E19" i="19"/>
  <c r="D19" i="19"/>
  <c r="C19" i="19"/>
  <c r="P18" i="19"/>
  <c r="O18" i="19"/>
  <c r="J18" i="19"/>
  <c r="G18" i="19"/>
  <c r="F18" i="19"/>
  <c r="E18" i="19"/>
  <c r="D18" i="19"/>
  <c r="O17" i="19"/>
  <c r="J17" i="19"/>
  <c r="G17" i="19"/>
  <c r="F17" i="19"/>
  <c r="E17" i="19"/>
  <c r="D17" i="19"/>
  <c r="C17" i="19"/>
  <c r="P16" i="19"/>
  <c r="O16" i="19"/>
  <c r="J16" i="19"/>
  <c r="F16" i="19"/>
  <c r="E16" i="19"/>
  <c r="D16" i="19"/>
  <c r="C16" i="19"/>
  <c r="P15" i="19"/>
  <c r="O15" i="19"/>
  <c r="J15" i="19"/>
  <c r="G15" i="19"/>
  <c r="F15" i="19"/>
  <c r="E15" i="19"/>
  <c r="D15" i="19"/>
  <c r="C15" i="19"/>
  <c r="P14" i="19"/>
  <c r="O14" i="19"/>
  <c r="J14" i="19"/>
  <c r="G14" i="19"/>
  <c r="F14" i="19"/>
  <c r="E14" i="19"/>
  <c r="D14" i="19"/>
  <c r="C14" i="19"/>
  <c r="P13" i="19"/>
  <c r="O13" i="19"/>
  <c r="J13" i="19"/>
  <c r="G13" i="19"/>
  <c r="F13" i="19"/>
  <c r="E13" i="19"/>
  <c r="D13" i="19"/>
  <c r="C13" i="19"/>
  <c r="P12" i="19"/>
  <c r="O12" i="19"/>
  <c r="J12" i="19"/>
  <c r="G12" i="19"/>
  <c r="F12" i="19"/>
  <c r="D12" i="19"/>
  <c r="C12" i="19"/>
  <c r="P11" i="19"/>
  <c r="O11" i="19"/>
  <c r="J11" i="19"/>
  <c r="G11" i="19"/>
  <c r="F11" i="19"/>
  <c r="E11" i="19"/>
  <c r="D11" i="19"/>
  <c r="C11" i="19"/>
  <c r="P10" i="19"/>
  <c r="O10" i="19"/>
  <c r="J10" i="19"/>
  <c r="G10" i="19"/>
  <c r="F10" i="19"/>
  <c r="E10" i="19"/>
  <c r="D10" i="19"/>
  <c r="C10" i="19"/>
  <c r="O43" i="18"/>
  <c r="P42" i="18"/>
  <c r="O42" i="18"/>
  <c r="J42" i="18"/>
  <c r="G42" i="18"/>
  <c r="F42" i="18"/>
  <c r="E42" i="18"/>
  <c r="D42" i="18"/>
  <c r="C42" i="18"/>
  <c r="P41" i="18"/>
  <c r="O41" i="18"/>
  <c r="J41" i="18"/>
  <c r="G41" i="18"/>
  <c r="F41" i="18"/>
  <c r="E41" i="18"/>
  <c r="D41" i="18"/>
  <c r="C41" i="18"/>
  <c r="P40" i="18"/>
  <c r="O40" i="18"/>
  <c r="J40" i="18"/>
  <c r="G40" i="18"/>
  <c r="F40" i="18"/>
  <c r="E40" i="18"/>
  <c r="D40" i="18"/>
  <c r="C40" i="18"/>
  <c r="P39" i="18"/>
  <c r="O39" i="18"/>
  <c r="J39" i="18"/>
  <c r="G39" i="18"/>
  <c r="F39" i="18"/>
  <c r="E39" i="18"/>
  <c r="D39" i="18"/>
  <c r="C39" i="18"/>
  <c r="P38" i="18"/>
  <c r="O38" i="18"/>
  <c r="J38" i="18"/>
  <c r="G38" i="18"/>
  <c r="F38" i="18"/>
  <c r="E38" i="18"/>
  <c r="D38" i="18"/>
  <c r="C38" i="18"/>
  <c r="P37" i="18"/>
  <c r="O37" i="18"/>
  <c r="J37" i="18"/>
  <c r="G37" i="18"/>
  <c r="F37" i="18"/>
  <c r="E37" i="18"/>
  <c r="D37" i="18"/>
  <c r="C37" i="18"/>
  <c r="P36" i="18"/>
  <c r="O36" i="18"/>
  <c r="J36" i="18"/>
  <c r="G36" i="18"/>
  <c r="F36" i="18"/>
  <c r="E36" i="18"/>
  <c r="D36" i="18"/>
  <c r="C36" i="18"/>
  <c r="P35" i="18"/>
  <c r="O35" i="18"/>
  <c r="J35" i="18"/>
  <c r="G35" i="18"/>
  <c r="F35" i="18"/>
  <c r="E35" i="18"/>
  <c r="D35" i="18"/>
  <c r="C35" i="18"/>
  <c r="P34" i="18"/>
  <c r="O34" i="18"/>
  <c r="J34" i="18"/>
  <c r="G34" i="18"/>
  <c r="F34" i="18"/>
  <c r="E34" i="18"/>
  <c r="D34" i="18"/>
  <c r="C34" i="18"/>
  <c r="P33" i="18"/>
  <c r="O33" i="18"/>
  <c r="J33" i="18"/>
  <c r="G33" i="18"/>
  <c r="F33" i="18"/>
  <c r="E33" i="18"/>
  <c r="D33" i="18"/>
  <c r="C33" i="18"/>
  <c r="P32" i="18"/>
  <c r="O32" i="18"/>
  <c r="J32" i="18"/>
  <c r="G32" i="18"/>
  <c r="F32" i="18"/>
  <c r="E32" i="18"/>
  <c r="D32" i="18"/>
  <c r="C32" i="18"/>
  <c r="P31" i="18"/>
  <c r="O31" i="18"/>
  <c r="J31" i="18"/>
  <c r="G31" i="18"/>
  <c r="F31" i="18"/>
  <c r="E31" i="18"/>
  <c r="D31" i="18"/>
  <c r="C31" i="18"/>
  <c r="P30" i="18"/>
  <c r="O30" i="18"/>
  <c r="J30" i="18"/>
  <c r="G30" i="18"/>
  <c r="F30" i="18"/>
  <c r="E30" i="18"/>
  <c r="D30" i="18"/>
  <c r="C30" i="18"/>
  <c r="P29" i="18"/>
  <c r="O29" i="18"/>
  <c r="J29" i="18"/>
  <c r="G29" i="18"/>
  <c r="F29" i="18"/>
  <c r="E29" i="18"/>
  <c r="D29" i="18"/>
  <c r="C29" i="18"/>
  <c r="P28" i="18"/>
  <c r="O28" i="18"/>
  <c r="J28" i="18"/>
  <c r="G28" i="18"/>
  <c r="F28" i="18"/>
  <c r="E28" i="18"/>
  <c r="D28" i="18"/>
  <c r="C28" i="18"/>
  <c r="P27" i="18"/>
  <c r="O27" i="18"/>
  <c r="J27" i="18"/>
  <c r="G27" i="18"/>
  <c r="F27" i="18"/>
  <c r="E27" i="18"/>
  <c r="D27" i="18"/>
  <c r="C27" i="18"/>
  <c r="P26" i="18"/>
  <c r="O26" i="18"/>
  <c r="P25" i="18"/>
  <c r="P24" i="18"/>
  <c r="O24" i="18"/>
  <c r="G24" i="18"/>
  <c r="F24" i="18"/>
  <c r="E24" i="18"/>
  <c r="D24" i="18"/>
  <c r="C24" i="18"/>
  <c r="P23" i="18"/>
  <c r="O23" i="18"/>
  <c r="G23" i="18"/>
  <c r="F23" i="18"/>
  <c r="E23" i="18"/>
  <c r="D23" i="18"/>
  <c r="C23" i="18"/>
  <c r="P22" i="18"/>
  <c r="O22" i="18"/>
  <c r="G22" i="18"/>
  <c r="F22" i="18"/>
  <c r="E22" i="18"/>
  <c r="D22" i="18"/>
  <c r="C22" i="18"/>
  <c r="P21" i="18"/>
  <c r="O21" i="18"/>
  <c r="J21" i="18"/>
  <c r="G21" i="18"/>
  <c r="F21" i="18"/>
  <c r="E21" i="18"/>
  <c r="D21" i="18"/>
  <c r="C21" i="18"/>
  <c r="P20" i="18"/>
  <c r="O20" i="18"/>
  <c r="J20" i="18"/>
  <c r="G20" i="18"/>
  <c r="F20" i="18"/>
  <c r="E20" i="18"/>
  <c r="D20" i="18"/>
  <c r="C20" i="18"/>
  <c r="P19" i="18"/>
  <c r="O19" i="18"/>
  <c r="J19" i="18"/>
  <c r="G19" i="18"/>
  <c r="F19" i="18"/>
  <c r="E19" i="18"/>
  <c r="D19" i="18"/>
  <c r="C19" i="18"/>
  <c r="P18" i="18"/>
  <c r="O18" i="18"/>
  <c r="J18" i="18"/>
  <c r="G18" i="18"/>
  <c r="F18" i="18"/>
  <c r="E18" i="18"/>
  <c r="D18" i="18"/>
  <c r="C18" i="18"/>
  <c r="P17" i="18"/>
  <c r="O17" i="18"/>
  <c r="J17" i="18"/>
  <c r="G17" i="18"/>
  <c r="F17" i="18"/>
  <c r="E17" i="18"/>
  <c r="D17" i="18"/>
  <c r="C17" i="18"/>
  <c r="P16" i="18"/>
  <c r="O16" i="18"/>
  <c r="J16" i="18"/>
  <c r="G16" i="18"/>
  <c r="F16" i="18"/>
  <c r="E16" i="18"/>
  <c r="D16" i="18"/>
  <c r="C16" i="18"/>
  <c r="P15" i="18"/>
  <c r="O15" i="18"/>
  <c r="J15" i="18"/>
  <c r="G15" i="18"/>
  <c r="F15" i="18"/>
  <c r="E15" i="18"/>
  <c r="D15" i="18"/>
  <c r="C15" i="18"/>
  <c r="P14" i="18"/>
  <c r="O14" i="18"/>
  <c r="J14" i="18"/>
  <c r="G14" i="18"/>
  <c r="F14" i="18"/>
  <c r="E14" i="18"/>
  <c r="D14" i="18"/>
  <c r="C14" i="18"/>
  <c r="P13" i="18"/>
  <c r="O13" i="18"/>
  <c r="J13" i="18"/>
  <c r="G13" i="18"/>
  <c r="F13" i="18"/>
  <c r="E13" i="18"/>
  <c r="D13" i="18"/>
  <c r="C13" i="18"/>
  <c r="P12" i="18"/>
  <c r="O12" i="18"/>
  <c r="J12" i="18"/>
  <c r="G12" i="18"/>
  <c r="F12" i="18"/>
  <c r="E12" i="18"/>
  <c r="D12" i="18"/>
  <c r="C12" i="18"/>
  <c r="P11" i="18"/>
  <c r="O11" i="18"/>
  <c r="J11" i="18"/>
  <c r="G11" i="18"/>
  <c r="F11" i="18"/>
  <c r="E11" i="18"/>
  <c r="D11" i="18"/>
  <c r="C11" i="18"/>
  <c r="P10" i="18"/>
  <c r="O10" i="18"/>
  <c r="J10" i="18"/>
  <c r="G10" i="18"/>
  <c r="F10" i="18"/>
  <c r="E10" i="18"/>
  <c r="D10" i="18"/>
  <c r="C10" i="18"/>
  <c r="Y65" i="27"/>
  <c r="W65" i="27"/>
  <c r="H65" i="27"/>
  <c r="G65" i="27"/>
  <c r="F65" i="27"/>
  <c r="E65" i="27"/>
  <c r="D65" i="27"/>
  <c r="Y64" i="27"/>
  <c r="W64" i="27"/>
  <c r="H64" i="27"/>
  <c r="G64" i="27"/>
  <c r="F64" i="27"/>
  <c r="E64" i="27"/>
  <c r="D64" i="27"/>
  <c r="Y58" i="27"/>
  <c r="W58" i="27"/>
  <c r="H58" i="27"/>
  <c r="G58" i="27"/>
  <c r="F58" i="27"/>
  <c r="E58" i="27"/>
  <c r="D58" i="27"/>
  <c r="Y57" i="27"/>
  <c r="W57" i="27"/>
  <c r="H57" i="27"/>
  <c r="G57" i="27"/>
  <c r="F57" i="27"/>
  <c r="E57" i="27"/>
  <c r="D57" i="27"/>
  <c r="Y56" i="27"/>
  <c r="W56" i="27"/>
  <c r="H56" i="27"/>
  <c r="G56" i="27"/>
  <c r="F56" i="27"/>
  <c r="E56" i="27"/>
  <c r="D56" i="27"/>
  <c r="Y55" i="27"/>
  <c r="W55" i="27"/>
  <c r="H55" i="27"/>
  <c r="G55" i="27"/>
  <c r="F55" i="27"/>
  <c r="E55" i="27"/>
  <c r="D55" i="27"/>
  <c r="Y49" i="27"/>
  <c r="W49" i="27"/>
  <c r="H49" i="27"/>
  <c r="G49" i="27"/>
  <c r="F49" i="27"/>
  <c r="E49" i="27"/>
  <c r="D49" i="27"/>
  <c r="Y48" i="27"/>
  <c r="W48" i="27"/>
  <c r="H48" i="27"/>
  <c r="G48" i="27"/>
  <c r="F48" i="27"/>
  <c r="E48" i="27"/>
  <c r="D48" i="27"/>
  <c r="Y19" i="27"/>
  <c r="H19" i="27"/>
  <c r="G19" i="27"/>
  <c r="F19" i="27"/>
  <c r="E19" i="27"/>
  <c r="D19" i="27"/>
  <c r="Y10" i="27"/>
  <c r="W10" i="27"/>
  <c r="H10" i="27"/>
  <c r="G10" i="27"/>
  <c r="F10" i="27"/>
  <c r="E10" i="27"/>
  <c r="D10" i="27"/>
  <c r="Y219" i="26"/>
  <c r="W219" i="26"/>
  <c r="H219" i="26"/>
  <c r="G219" i="26"/>
  <c r="F219" i="26"/>
  <c r="E219" i="26"/>
  <c r="D219" i="26"/>
  <c r="Y218" i="26"/>
  <c r="W218" i="26"/>
  <c r="H218" i="26"/>
  <c r="G218" i="26"/>
  <c r="F218" i="26"/>
  <c r="E218" i="26"/>
  <c r="D218" i="26"/>
  <c r="Y209" i="26"/>
  <c r="W209" i="26"/>
  <c r="H209" i="26"/>
  <c r="G209" i="26"/>
  <c r="F209" i="26"/>
  <c r="E209" i="26"/>
  <c r="D209" i="26"/>
  <c r="Y208" i="26"/>
  <c r="W208" i="26"/>
  <c r="H208" i="26"/>
  <c r="G208" i="26"/>
  <c r="F208" i="26"/>
  <c r="E208" i="26"/>
  <c r="D208" i="26"/>
  <c r="Y178" i="26"/>
  <c r="W178" i="26"/>
  <c r="H178" i="26"/>
  <c r="G178" i="26"/>
  <c r="F178" i="26"/>
  <c r="E178" i="26"/>
  <c r="D178" i="26"/>
  <c r="Y171" i="26"/>
  <c r="W171" i="26"/>
  <c r="H171" i="26"/>
  <c r="G171" i="26"/>
  <c r="F171" i="26"/>
  <c r="E171" i="26"/>
  <c r="D171" i="26"/>
  <c r="Y170" i="26"/>
  <c r="W170" i="26"/>
  <c r="H170" i="26"/>
  <c r="G170" i="26"/>
  <c r="F170" i="26"/>
  <c r="E170" i="26"/>
  <c r="D170" i="26"/>
  <c r="Y169" i="26"/>
  <c r="W169" i="26"/>
  <c r="H169" i="26"/>
  <c r="G169" i="26"/>
  <c r="F169" i="26"/>
  <c r="E169" i="26"/>
  <c r="D169" i="26"/>
  <c r="Y162" i="26"/>
  <c r="W162" i="26"/>
  <c r="H162" i="26"/>
  <c r="G162" i="26"/>
  <c r="F162" i="26"/>
  <c r="E162" i="26"/>
  <c r="D162" i="26"/>
  <c r="Y161" i="26"/>
  <c r="W161" i="26"/>
  <c r="H161" i="26"/>
  <c r="G161" i="26"/>
  <c r="F161" i="26"/>
  <c r="E161" i="26"/>
  <c r="D161" i="26"/>
  <c r="Y160" i="26"/>
  <c r="W160" i="26"/>
  <c r="H160" i="26"/>
  <c r="G160" i="26"/>
  <c r="F160" i="26"/>
  <c r="E160" i="26"/>
  <c r="D160" i="26"/>
  <c r="Y159" i="26"/>
  <c r="W159" i="26"/>
  <c r="H159" i="26"/>
  <c r="G159" i="26"/>
  <c r="F159" i="26"/>
  <c r="E159" i="26"/>
  <c r="D159" i="26"/>
  <c r="Y158" i="26"/>
  <c r="W158" i="26"/>
  <c r="H158" i="26"/>
  <c r="G158" i="26"/>
  <c r="F158" i="26"/>
  <c r="E158" i="26"/>
  <c r="D158" i="26"/>
  <c r="Y94" i="26"/>
  <c r="W94" i="26"/>
  <c r="H94" i="26"/>
  <c r="G94" i="26"/>
  <c r="F94" i="26"/>
  <c r="E94" i="26"/>
  <c r="D94" i="26"/>
  <c r="Y93" i="26"/>
  <c r="W93" i="26"/>
  <c r="G93" i="26"/>
  <c r="F93" i="26"/>
  <c r="E93" i="26"/>
  <c r="D93" i="26"/>
  <c r="Y92" i="26"/>
  <c r="W92" i="26"/>
  <c r="H92" i="26"/>
  <c r="G92" i="26"/>
  <c r="F92" i="26"/>
  <c r="E92" i="26"/>
  <c r="D92" i="26"/>
  <c r="Y91" i="26"/>
  <c r="W91" i="26"/>
  <c r="H91" i="26"/>
  <c r="G91" i="26"/>
  <c r="F91" i="26"/>
  <c r="E91" i="26"/>
  <c r="D91" i="26"/>
  <c r="Y90" i="26"/>
  <c r="W90" i="26"/>
  <c r="H90" i="26"/>
  <c r="G90" i="26"/>
  <c r="F90" i="26"/>
  <c r="E90" i="26"/>
  <c r="D90" i="26"/>
  <c r="Y84" i="26"/>
  <c r="W84" i="26"/>
  <c r="H84" i="26"/>
  <c r="G84" i="26"/>
  <c r="F84" i="26"/>
  <c r="E84" i="26"/>
  <c r="D84" i="26"/>
  <c r="Y83" i="26"/>
  <c r="H83" i="26"/>
  <c r="G83" i="26"/>
  <c r="F83" i="26"/>
  <c r="E83" i="26"/>
  <c r="D83" i="26"/>
  <c r="Y82" i="26"/>
  <c r="W82" i="26"/>
  <c r="H82" i="26"/>
  <c r="G82" i="26"/>
  <c r="F82" i="26"/>
  <c r="E82" i="26"/>
  <c r="D82" i="26"/>
  <c r="Y81" i="26"/>
  <c r="W81" i="26"/>
  <c r="H81" i="26"/>
  <c r="G81" i="26"/>
  <c r="F81" i="26"/>
  <c r="E81" i="26"/>
  <c r="D81" i="26"/>
  <c r="Y80" i="26"/>
  <c r="W80" i="26"/>
  <c r="H80" i="26"/>
  <c r="G80" i="26"/>
  <c r="F80" i="26"/>
  <c r="E80" i="26"/>
  <c r="D80" i="26"/>
  <c r="Y64" i="26"/>
  <c r="W64" i="26"/>
  <c r="H64" i="26"/>
  <c r="G64" i="26"/>
  <c r="F64" i="26"/>
  <c r="E64" i="26"/>
  <c r="D64" i="26"/>
  <c r="Y63" i="26"/>
  <c r="W63" i="26"/>
  <c r="H63" i="26"/>
  <c r="G63" i="26"/>
  <c r="F63" i="26"/>
  <c r="E63" i="26"/>
  <c r="D63" i="26"/>
  <c r="Y62" i="26"/>
  <c r="W62" i="26"/>
  <c r="H62" i="26"/>
  <c r="G62" i="26"/>
  <c r="F62" i="26"/>
  <c r="E62" i="26"/>
  <c r="D62" i="26"/>
  <c r="Y55" i="26"/>
  <c r="W55" i="26"/>
  <c r="H55" i="26"/>
  <c r="G55" i="26"/>
  <c r="F55" i="26"/>
  <c r="E55" i="26"/>
  <c r="D55" i="26"/>
  <c r="Y54" i="26"/>
  <c r="W54" i="26"/>
  <c r="H54" i="26"/>
  <c r="G54" i="26"/>
  <c r="F54" i="26"/>
  <c r="E54" i="26"/>
  <c r="D54" i="26"/>
  <c r="Y53" i="26"/>
  <c r="W53" i="26"/>
  <c r="H53" i="26"/>
  <c r="G53" i="26"/>
  <c r="F53" i="26"/>
  <c r="E53" i="26"/>
  <c r="D53" i="26"/>
  <c r="Y52" i="26"/>
  <c r="W52" i="26"/>
  <c r="H52" i="26"/>
  <c r="G52" i="26"/>
  <c r="F52" i="26"/>
  <c r="E52" i="26"/>
  <c r="D52" i="26"/>
  <c r="Y51" i="26"/>
  <c r="W51" i="26"/>
  <c r="H51" i="26"/>
  <c r="G51" i="26"/>
  <c r="F51" i="26"/>
  <c r="E51" i="26"/>
  <c r="D51" i="26"/>
  <c r="Y33" i="26"/>
  <c r="W33" i="26"/>
  <c r="F33" i="26"/>
  <c r="E33" i="26"/>
  <c r="D33" i="26"/>
  <c r="Y26" i="26"/>
  <c r="W26" i="26"/>
  <c r="H26" i="26"/>
  <c r="G26" i="26"/>
  <c r="F26" i="26"/>
  <c r="E26" i="26"/>
  <c r="D26" i="26"/>
  <c r="Y19" i="26"/>
  <c r="W19" i="26"/>
  <c r="H19" i="26"/>
  <c r="G19" i="26"/>
  <c r="F19" i="26"/>
  <c r="E19" i="26"/>
  <c r="D19" i="26"/>
  <c r="Y18" i="26"/>
  <c r="W18" i="26"/>
  <c r="H18" i="26"/>
  <c r="G18" i="26"/>
  <c r="F18" i="26"/>
  <c r="E18" i="26"/>
  <c r="D18" i="26"/>
  <c r="Y17" i="26"/>
  <c r="W17" i="26"/>
  <c r="H17" i="26"/>
  <c r="G17" i="26"/>
  <c r="F17" i="26"/>
  <c r="E17" i="26"/>
  <c r="D17" i="26"/>
  <c r="Y16" i="26"/>
  <c r="W16" i="26"/>
  <c r="H16" i="26"/>
  <c r="G16" i="26"/>
  <c r="F16" i="26"/>
  <c r="E16" i="26"/>
  <c r="D16" i="26"/>
  <c r="Y15" i="26"/>
  <c r="W15" i="26"/>
  <c r="H15" i="26"/>
  <c r="G15" i="26"/>
  <c r="F15" i="26"/>
  <c r="E15" i="26"/>
  <c r="D15" i="26"/>
  <c r="Y14" i="26"/>
  <c r="W14" i="26"/>
  <c r="H14" i="26"/>
  <c r="G14" i="26"/>
  <c r="F14" i="26"/>
  <c r="E14" i="26"/>
  <c r="D14" i="26"/>
  <c r="Y13" i="26"/>
  <c r="W13" i="26"/>
  <c r="H13" i="26"/>
  <c r="G13" i="26"/>
  <c r="F13" i="26"/>
  <c r="E13" i="26"/>
  <c r="D13" i="26"/>
  <c r="Y12" i="26"/>
  <c r="W12" i="26"/>
  <c r="H12" i="26"/>
  <c r="G12" i="26"/>
  <c r="F12" i="26"/>
  <c r="E12" i="26"/>
  <c r="D12" i="26"/>
  <c r="H222" i="17"/>
  <c r="G222" i="17"/>
  <c r="F222" i="17"/>
  <c r="E222" i="17"/>
  <c r="D222" i="17"/>
  <c r="H221" i="17"/>
  <c r="G221" i="17"/>
  <c r="F221" i="17"/>
  <c r="E221" i="17"/>
  <c r="D221" i="17"/>
  <c r="H220" i="17"/>
  <c r="G220" i="17"/>
  <c r="F220" i="17"/>
  <c r="E220" i="17"/>
  <c r="D220" i="17"/>
  <c r="H219" i="17"/>
  <c r="G219" i="17"/>
  <c r="F219" i="17"/>
  <c r="E219" i="17"/>
  <c r="D219" i="17"/>
  <c r="H218" i="17"/>
  <c r="G218" i="17"/>
  <c r="F218" i="17"/>
  <c r="E218" i="17"/>
  <c r="D218" i="17"/>
  <c r="H217" i="17"/>
  <c r="G217" i="17"/>
  <c r="F217" i="17"/>
  <c r="E217" i="17"/>
  <c r="D217" i="17"/>
  <c r="H216" i="17"/>
  <c r="G216" i="17"/>
  <c r="F216" i="17"/>
  <c r="E216" i="17"/>
  <c r="D216" i="17"/>
  <c r="H215" i="17"/>
  <c r="G215" i="17"/>
  <c r="F215" i="17"/>
  <c r="E215" i="17"/>
  <c r="D215" i="17"/>
  <c r="H214" i="17"/>
  <c r="G214" i="17"/>
  <c r="F214" i="17"/>
  <c r="E214" i="17"/>
  <c r="D214" i="17"/>
  <c r="H213" i="17"/>
  <c r="G213" i="17"/>
  <c r="F213" i="17"/>
  <c r="E213" i="17"/>
  <c r="D213" i="17"/>
  <c r="H212" i="17"/>
  <c r="G212" i="17"/>
  <c r="F212" i="17"/>
  <c r="E212" i="17"/>
  <c r="D212" i="17"/>
  <c r="H211" i="17"/>
  <c r="G211" i="17"/>
  <c r="F211" i="17"/>
  <c r="E211" i="17"/>
  <c r="D211" i="17"/>
  <c r="H210" i="17"/>
  <c r="G210" i="17"/>
  <c r="F210" i="17"/>
  <c r="E210" i="17"/>
  <c r="D210" i="17"/>
  <c r="H186" i="17"/>
  <c r="G186" i="17"/>
  <c r="F186" i="17"/>
  <c r="E186" i="17"/>
  <c r="D186" i="17"/>
  <c r="H185" i="17"/>
  <c r="G185" i="17"/>
  <c r="F185" i="17"/>
  <c r="E185" i="17"/>
  <c r="D185" i="17"/>
  <c r="H184" i="17"/>
  <c r="G184" i="17"/>
  <c r="F184" i="17"/>
  <c r="E184" i="17"/>
  <c r="D184" i="17"/>
  <c r="H183" i="17"/>
  <c r="G183" i="17"/>
  <c r="F183" i="17"/>
  <c r="E183" i="17"/>
  <c r="D183" i="17"/>
  <c r="H182" i="17"/>
  <c r="G182" i="17"/>
  <c r="F182" i="17"/>
  <c r="E182" i="17"/>
  <c r="D182" i="17"/>
  <c r="H181" i="17"/>
  <c r="G181" i="17"/>
  <c r="F181" i="17"/>
  <c r="E181" i="17"/>
  <c r="D181" i="17"/>
  <c r="H180" i="17"/>
  <c r="G180" i="17"/>
  <c r="F180" i="17"/>
  <c r="E180" i="17"/>
  <c r="D180" i="17"/>
  <c r="H179" i="17"/>
  <c r="G179" i="17"/>
  <c r="F179" i="17"/>
  <c r="E179" i="17"/>
  <c r="D179" i="17"/>
  <c r="H178" i="17"/>
  <c r="G178" i="17"/>
  <c r="F178" i="17"/>
  <c r="E178" i="17"/>
  <c r="D178" i="17"/>
  <c r="H177" i="17"/>
  <c r="G177" i="17"/>
  <c r="F177" i="17"/>
  <c r="E177" i="17"/>
  <c r="D177" i="17"/>
  <c r="H176" i="17"/>
  <c r="G176" i="17"/>
  <c r="F176" i="17"/>
  <c r="E176" i="17"/>
  <c r="D176" i="17"/>
  <c r="H175" i="17"/>
  <c r="G175" i="17"/>
  <c r="F175" i="17"/>
  <c r="E175" i="17"/>
  <c r="D175" i="17"/>
  <c r="H174" i="17"/>
  <c r="G174" i="17"/>
  <c r="F174" i="17"/>
  <c r="E174" i="17"/>
  <c r="D174" i="17"/>
  <c r="H173" i="17"/>
  <c r="G173" i="17"/>
  <c r="F173" i="17"/>
  <c r="E173" i="17"/>
  <c r="D173" i="17"/>
  <c r="H172" i="17"/>
  <c r="G172" i="17"/>
  <c r="F172" i="17"/>
  <c r="E172" i="17"/>
  <c r="D172" i="17"/>
  <c r="H151" i="17"/>
  <c r="G151" i="17"/>
  <c r="F151" i="17"/>
  <c r="E151" i="17"/>
  <c r="D151" i="17"/>
  <c r="H150" i="17"/>
  <c r="G150" i="17"/>
  <c r="F150" i="17"/>
  <c r="E150" i="17"/>
  <c r="D150" i="17"/>
  <c r="H149" i="17"/>
  <c r="G149" i="17"/>
  <c r="F149" i="17"/>
  <c r="E149" i="17"/>
  <c r="D149" i="17"/>
  <c r="H148" i="17"/>
  <c r="G148" i="17"/>
  <c r="F148" i="17"/>
  <c r="E148" i="17"/>
  <c r="D148" i="17"/>
  <c r="H147" i="17"/>
  <c r="G147" i="17"/>
  <c r="F147" i="17"/>
  <c r="E147" i="17"/>
  <c r="D147" i="17"/>
  <c r="H146" i="17"/>
  <c r="G146" i="17"/>
  <c r="F146" i="17"/>
  <c r="E146" i="17"/>
  <c r="D146" i="17"/>
  <c r="H145" i="17"/>
  <c r="G145" i="17"/>
  <c r="F145" i="17"/>
  <c r="E145" i="17"/>
  <c r="D145" i="17"/>
  <c r="H144" i="17"/>
  <c r="G144" i="17"/>
  <c r="F144" i="17"/>
  <c r="E144" i="17"/>
  <c r="D144" i="17"/>
  <c r="H143" i="17"/>
  <c r="G143" i="17"/>
  <c r="F143" i="17"/>
  <c r="E143" i="17"/>
  <c r="D143" i="17"/>
  <c r="H142" i="17"/>
  <c r="G142" i="17"/>
  <c r="F142" i="17"/>
  <c r="E142" i="17"/>
  <c r="D142" i="17"/>
  <c r="H141" i="17"/>
  <c r="G141" i="17"/>
  <c r="F141" i="17"/>
  <c r="E141" i="17"/>
  <c r="D141" i="17"/>
  <c r="H140" i="17"/>
  <c r="G140" i="17"/>
  <c r="F140" i="17"/>
  <c r="E140" i="17"/>
  <c r="D140" i="17"/>
  <c r="H139" i="17"/>
  <c r="G139" i="17"/>
  <c r="F139" i="17"/>
  <c r="E139" i="17"/>
  <c r="D139" i="17"/>
  <c r="H138" i="17"/>
  <c r="G138" i="17"/>
  <c r="F138" i="17"/>
  <c r="E138" i="17"/>
  <c r="D138" i="17"/>
  <c r="H137" i="17"/>
  <c r="G137" i="17"/>
  <c r="F137" i="17"/>
  <c r="E137" i="17"/>
  <c r="D137" i="17"/>
  <c r="H136" i="17"/>
  <c r="G136" i="17"/>
  <c r="F136" i="17"/>
  <c r="E136" i="17"/>
  <c r="D136" i="17"/>
  <c r="H135" i="17"/>
  <c r="G135" i="17"/>
  <c r="F135" i="17"/>
  <c r="E135" i="17"/>
  <c r="D135" i="17"/>
  <c r="H134" i="17"/>
  <c r="G134" i="17"/>
  <c r="F134" i="17"/>
  <c r="E134" i="17"/>
  <c r="D134" i="17"/>
  <c r="H133" i="17"/>
  <c r="G133" i="17"/>
  <c r="F133" i="17"/>
  <c r="E133" i="17"/>
  <c r="D133" i="17"/>
  <c r="H132" i="17"/>
  <c r="G132" i="17"/>
  <c r="F132" i="17"/>
  <c r="E132" i="17"/>
  <c r="D132" i="17"/>
  <c r="H131" i="17"/>
  <c r="G131" i="17"/>
  <c r="F131" i="17"/>
  <c r="E131" i="17"/>
  <c r="D131" i="17"/>
  <c r="H130" i="17"/>
  <c r="G130" i="17"/>
  <c r="F130" i="17"/>
  <c r="E130" i="17"/>
  <c r="D130" i="17"/>
  <c r="H129" i="17"/>
  <c r="G129" i="17"/>
  <c r="F129" i="17"/>
  <c r="E129" i="17"/>
  <c r="D129" i="17"/>
  <c r="G128" i="17"/>
  <c r="F128" i="17"/>
  <c r="E128" i="17"/>
  <c r="D128" i="17"/>
  <c r="G127" i="17"/>
  <c r="F127" i="17"/>
  <c r="E127" i="17"/>
  <c r="D127" i="17"/>
  <c r="H126" i="17"/>
  <c r="G126" i="17"/>
  <c r="F126" i="17"/>
  <c r="E126" i="17"/>
  <c r="D126" i="17"/>
  <c r="H125" i="17"/>
  <c r="G125" i="17"/>
  <c r="F125" i="17"/>
  <c r="E125" i="17"/>
  <c r="D125" i="17"/>
  <c r="H124" i="17"/>
  <c r="G124" i="17"/>
  <c r="F124" i="17"/>
  <c r="E124" i="17"/>
  <c r="D124" i="17"/>
  <c r="H123" i="17"/>
  <c r="G123" i="17"/>
  <c r="F123" i="17"/>
  <c r="E123" i="17"/>
  <c r="D123" i="17"/>
  <c r="H122" i="17"/>
  <c r="G122" i="17"/>
  <c r="F122" i="17"/>
  <c r="E122" i="17"/>
  <c r="D122" i="17"/>
  <c r="H121" i="17"/>
  <c r="G121" i="17"/>
  <c r="F121" i="17"/>
  <c r="E121" i="17"/>
  <c r="D121" i="17"/>
  <c r="H120" i="17"/>
  <c r="G120" i="17"/>
  <c r="F120" i="17"/>
  <c r="E120" i="17"/>
  <c r="D120" i="17"/>
  <c r="H119" i="17"/>
  <c r="G119" i="17"/>
  <c r="F119" i="17"/>
  <c r="E119" i="17"/>
  <c r="D119" i="17"/>
  <c r="H114" i="17"/>
  <c r="G114" i="17"/>
  <c r="F114" i="17"/>
  <c r="E114" i="17"/>
  <c r="D114" i="17"/>
  <c r="H113" i="17"/>
  <c r="G113" i="17"/>
  <c r="F113" i="17"/>
  <c r="E113" i="17"/>
  <c r="D113" i="17"/>
  <c r="H112" i="17"/>
  <c r="G112" i="17"/>
  <c r="F112" i="17"/>
  <c r="E112" i="17"/>
  <c r="D112" i="17"/>
  <c r="H111" i="17"/>
  <c r="G111" i="17"/>
  <c r="F111" i="17"/>
  <c r="E111" i="17"/>
  <c r="D111" i="17"/>
  <c r="H110" i="17"/>
  <c r="G110" i="17"/>
  <c r="F110" i="17"/>
  <c r="E110" i="17"/>
  <c r="D110" i="17"/>
  <c r="H109" i="17"/>
  <c r="G109" i="17"/>
  <c r="F109" i="17"/>
  <c r="E109" i="17"/>
  <c r="D109" i="17"/>
  <c r="H108" i="17"/>
  <c r="G108" i="17"/>
  <c r="F108" i="17"/>
  <c r="E108" i="17"/>
  <c r="D108" i="17"/>
  <c r="H107" i="17"/>
  <c r="G107" i="17"/>
  <c r="F107" i="17"/>
  <c r="E107" i="17"/>
  <c r="D107" i="17"/>
  <c r="M88" i="17"/>
  <c r="H88" i="17"/>
  <c r="G88" i="17"/>
  <c r="F88" i="17"/>
  <c r="E88" i="17"/>
  <c r="D88" i="17"/>
  <c r="M87" i="17"/>
  <c r="K87" i="17"/>
  <c r="H87" i="17"/>
  <c r="G87" i="17"/>
  <c r="F87" i="17"/>
  <c r="E87" i="17"/>
  <c r="D87" i="17"/>
  <c r="M86" i="17"/>
  <c r="K86" i="17"/>
  <c r="H86" i="17"/>
  <c r="G86" i="17"/>
  <c r="F86" i="17"/>
  <c r="E86" i="17"/>
  <c r="D86" i="17"/>
  <c r="M85" i="17"/>
  <c r="K85" i="17"/>
  <c r="H85" i="17"/>
  <c r="G85" i="17"/>
  <c r="F85" i="17"/>
  <c r="E85" i="17"/>
  <c r="D85" i="17"/>
  <c r="M84" i="17"/>
  <c r="K84" i="17"/>
  <c r="H84" i="17"/>
  <c r="G84" i="17"/>
  <c r="F84" i="17"/>
  <c r="E84" i="17"/>
  <c r="D84" i="17"/>
  <c r="M83" i="17"/>
  <c r="K83" i="17"/>
  <c r="H83" i="17"/>
  <c r="G83" i="17"/>
  <c r="F83" i="17"/>
  <c r="E83" i="17"/>
  <c r="D83" i="17"/>
  <c r="M82" i="17"/>
  <c r="K82" i="17"/>
  <c r="H82" i="17"/>
  <c r="G82" i="17"/>
  <c r="F82" i="17"/>
  <c r="E82" i="17"/>
  <c r="D82" i="17"/>
  <c r="M81" i="17"/>
  <c r="K81" i="17"/>
  <c r="H81" i="17"/>
  <c r="G81" i="17"/>
  <c r="F81" i="17"/>
  <c r="E81" i="17"/>
  <c r="D81" i="17"/>
  <c r="M80" i="17"/>
  <c r="K80" i="17"/>
  <c r="H80" i="17"/>
  <c r="G80" i="17"/>
  <c r="E80" i="17"/>
  <c r="D80" i="17"/>
  <c r="M79" i="17"/>
  <c r="K79" i="17"/>
  <c r="H79" i="17"/>
  <c r="G79" i="17"/>
  <c r="F79" i="17"/>
  <c r="D79" i="17"/>
  <c r="D78" i="17"/>
  <c r="M77" i="17"/>
  <c r="H77" i="17"/>
  <c r="G77" i="17"/>
  <c r="F77" i="17"/>
  <c r="E77" i="17"/>
  <c r="M76" i="17"/>
  <c r="H76" i="17"/>
  <c r="G76" i="17"/>
  <c r="F76" i="17"/>
  <c r="D76" i="17"/>
  <c r="M75" i="17"/>
  <c r="K75" i="17"/>
  <c r="H75" i="17"/>
  <c r="G75" i="17"/>
  <c r="F75" i="17"/>
  <c r="E75" i="17"/>
  <c r="M74" i="17"/>
  <c r="K74" i="17"/>
  <c r="H74" i="17"/>
  <c r="G74" i="17"/>
  <c r="F74" i="17"/>
  <c r="E74" i="17"/>
  <c r="D74" i="17"/>
  <c r="M73" i="17"/>
  <c r="K73" i="17"/>
  <c r="H73" i="17"/>
  <c r="G73" i="17"/>
  <c r="E73" i="17"/>
  <c r="D73" i="17"/>
  <c r="M72" i="17"/>
  <c r="K72" i="17"/>
  <c r="H72" i="17"/>
  <c r="G72" i="17"/>
  <c r="F72" i="17"/>
  <c r="E72" i="17"/>
  <c r="D72" i="17"/>
  <c r="M71" i="17"/>
  <c r="K71" i="17"/>
  <c r="H71" i="17"/>
  <c r="G71" i="17"/>
  <c r="F71" i="17"/>
  <c r="E71" i="17"/>
  <c r="D71" i="17"/>
  <c r="M70" i="17"/>
  <c r="K70" i="17"/>
  <c r="H70" i="17"/>
  <c r="G70" i="17"/>
  <c r="F70" i="17"/>
  <c r="E70" i="17"/>
  <c r="D70" i="17"/>
  <c r="M69" i="17"/>
  <c r="K69" i="17"/>
  <c r="G69" i="17"/>
  <c r="F69" i="17"/>
  <c r="E69" i="17"/>
  <c r="D69" i="17"/>
  <c r="M68" i="17"/>
  <c r="K68" i="17"/>
  <c r="H68" i="17"/>
  <c r="G68" i="17"/>
  <c r="F68" i="17"/>
  <c r="E68" i="17"/>
  <c r="D68" i="17"/>
  <c r="M67" i="17"/>
  <c r="K67" i="17"/>
  <c r="H67" i="17"/>
  <c r="G67" i="17"/>
  <c r="F67" i="17"/>
  <c r="E67" i="17"/>
  <c r="D67" i="17"/>
  <c r="M38" i="17"/>
  <c r="K38" i="17"/>
  <c r="H38" i="17"/>
  <c r="G38" i="17"/>
  <c r="F38" i="17"/>
  <c r="E38" i="17"/>
  <c r="D38" i="17"/>
  <c r="H37" i="17"/>
  <c r="G37" i="17"/>
  <c r="E37" i="17"/>
  <c r="D37" i="17"/>
  <c r="M35" i="17"/>
  <c r="H35" i="17"/>
  <c r="G35" i="17"/>
  <c r="F35" i="17"/>
  <c r="E35" i="17"/>
  <c r="D35" i="17"/>
  <c r="M34" i="17"/>
  <c r="H34" i="17"/>
  <c r="G34" i="17"/>
  <c r="E34" i="17"/>
  <c r="D34" i="17"/>
  <c r="M33" i="17"/>
  <c r="H33" i="17"/>
  <c r="E33" i="17"/>
  <c r="M32" i="17"/>
  <c r="H32" i="17"/>
  <c r="G32" i="17"/>
  <c r="F32" i="17"/>
  <c r="D32" i="17"/>
  <c r="M31" i="17"/>
  <c r="H31" i="17"/>
  <c r="G31" i="17"/>
  <c r="F31" i="17"/>
  <c r="E31" i="17"/>
  <c r="M30" i="17"/>
  <c r="H30" i="17"/>
  <c r="G30" i="17"/>
  <c r="F30" i="17"/>
  <c r="E30" i="17"/>
  <c r="D30" i="17"/>
  <c r="M29" i="17"/>
  <c r="H29" i="17"/>
  <c r="G29" i="17"/>
  <c r="F29" i="17"/>
  <c r="E29" i="17"/>
  <c r="D29" i="17"/>
  <c r="M28" i="17"/>
  <c r="H28" i="17"/>
  <c r="G28" i="17"/>
  <c r="F28" i="17"/>
  <c r="E28" i="17"/>
  <c r="D28" i="17"/>
  <c r="M27" i="17"/>
  <c r="H27" i="17"/>
  <c r="G27" i="17"/>
  <c r="F27" i="17"/>
  <c r="E27" i="17"/>
  <c r="D27" i="17"/>
  <c r="M26" i="17"/>
  <c r="H26" i="17"/>
  <c r="G26" i="17"/>
  <c r="F26" i="17"/>
  <c r="E26" i="17"/>
  <c r="D26" i="17"/>
  <c r="M25" i="17"/>
  <c r="H25" i="17"/>
  <c r="G25" i="17"/>
  <c r="F25" i="17"/>
  <c r="E25" i="17"/>
  <c r="D25" i="17"/>
  <c r="M24" i="17"/>
  <c r="H24" i="17"/>
  <c r="G24" i="17"/>
  <c r="F24" i="17"/>
  <c r="E24" i="17"/>
  <c r="D24" i="17"/>
  <c r="G23" i="17"/>
  <c r="F23" i="17"/>
  <c r="E23" i="17"/>
  <c r="D23" i="17"/>
  <c r="M22" i="17"/>
  <c r="H22" i="17"/>
  <c r="G22" i="17"/>
  <c r="F22" i="17"/>
  <c r="E22" i="17"/>
  <c r="D22" i="17"/>
  <c r="M21" i="17"/>
  <c r="H21" i="17"/>
  <c r="G21" i="17"/>
  <c r="F21" i="17"/>
  <c r="E21" i="17"/>
  <c r="D21" i="17"/>
  <c r="M20" i="17"/>
  <c r="K20" i="17"/>
  <c r="G20" i="17"/>
  <c r="F20" i="17"/>
  <c r="E20" i="17"/>
  <c r="D20" i="17"/>
  <c r="M19" i="17"/>
  <c r="K19" i="17"/>
  <c r="G19" i="17"/>
  <c r="F19" i="17"/>
  <c r="E19" i="17"/>
  <c r="D19" i="17"/>
  <c r="M18" i="17"/>
  <c r="K18" i="17"/>
  <c r="H18" i="17"/>
  <c r="G18" i="17"/>
  <c r="F18" i="17"/>
  <c r="E18" i="17"/>
  <c r="D18" i="17"/>
  <c r="M17" i="17"/>
  <c r="H17" i="17"/>
  <c r="G17" i="17"/>
  <c r="F17" i="17"/>
  <c r="E17" i="17"/>
  <c r="D17" i="17"/>
  <c r="M16" i="17"/>
  <c r="H16" i="17"/>
  <c r="G16" i="17"/>
  <c r="F16" i="17"/>
  <c r="E16" i="17"/>
  <c r="D16" i="17"/>
  <c r="M15" i="17"/>
  <c r="H15" i="17"/>
  <c r="G15" i="17"/>
  <c r="F15" i="17"/>
  <c r="E15" i="17"/>
  <c r="D15" i="17"/>
  <c r="M14" i="17"/>
  <c r="H14" i="17"/>
  <c r="G14" i="17"/>
  <c r="F14" i="17"/>
  <c r="E14" i="17"/>
  <c r="D14" i="17"/>
  <c r="M13" i="17"/>
  <c r="H13" i="17"/>
  <c r="G13" i="17"/>
  <c r="F13" i="17"/>
  <c r="E13" i="17"/>
  <c r="D13" i="17"/>
  <c r="M12" i="17"/>
  <c r="H12" i="17"/>
  <c r="G12" i="17"/>
  <c r="F12" i="17"/>
  <c r="E12" i="17"/>
  <c r="D12" i="17"/>
  <c r="M36" i="11"/>
  <c r="G36" i="11"/>
  <c r="F36" i="11"/>
  <c r="E36" i="11"/>
  <c r="D36" i="11"/>
  <c r="C36" i="11"/>
  <c r="M35" i="11"/>
  <c r="G35" i="11"/>
  <c r="F35" i="11"/>
  <c r="E35" i="11"/>
  <c r="D35" i="11"/>
  <c r="C35" i="11"/>
  <c r="M34" i="11"/>
  <c r="G34" i="11"/>
  <c r="F34" i="11"/>
  <c r="E34" i="11"/>
  <c r="D34" i="11"/>
  <c r="C34" i="11"/>
  <c r="M33" i="11"/>
  <c r="G33" i="11"/>
  <c r="F33" i="11"/>
  <c r="E33" i="11"/>
  <c r="D33" i="11"/>
  <c r="C33" i="11"/>
  <c r="M32" i="11"/>
  <c r="G32" i="11"/>
  <c r="F32" i="11"/>
  <c r="E32" i="11"/>
  <c r="D32" i="11"/>
  <c r="C32" i="11"/>
  <c r="M31" i="11"/>
  <c r="G31" i="11"/>
  <c r="F31" i="11"/>
  <c r="E31" i="11"/>
  <c r="D31" i="11"/>
  <c r="C31" i="11"/>
  <c r="M30" i="11"/>
  <c r="G30" i="11"/>
  <c r="F30" i="11"/>
  <c r="E30" i="11"/>
  <c r="D30" i="11"/>
  <c r="C30" i="11"/>
  <c r="M29" i="11"/>
  <c r="G29" i="11"/>
  <c r="F29" i="11"/>
  <c r="E29" i="11"/>
  <c r="D29" i="11"/>
  <c r="C29" i="11"/>
  <c r="M28" i="11"/>
  <c r="G28" i="11"/>
  <c r="F28" i="11"/>
  <c r="E28" i="11"/>
  <c r="D28" i="11"/>
  <c r="C28" i="11"/>
  <c r="M27" i="11"/>
  <c r="G27" i="11"/>
  <c r="F27" i="11"/>
  <c r="E27" i="11"/>
  <c r="D27" i="11"/>
  <c r="C27" i="11"/>
  <c r="M26" i="11"/>
  <c r="G26" i="11"/>
  <c r="F26" i="11"/>
  <c r="E26" i="11"/>
  <c r="D26" i="11"/>
  <c r="C26" i="11"/>
  <c r="M25" i="11"/>
  <c r="G25" i="11"/>
  <c r="F25" i="11"/>
  <c r="E25" i="11"/>
  <c r="D25" i="11"/>
  <c r="C25" i="11"/>
  <c r="M24" i="11"/>
  <c r="G24" i="11"/>
  <c r="F24" i="11"/>
  <c r="E24" i="11"/>
  <c r="D24" i="11"/>
  <c r="C24" i="11"/>
  <c r="M23" i="11"/>
  <c r="G23" i="11"/>
  <c r="F23" i="11"/>
  <c r="E23" i="11"/>
  <c r="D23" i="11"/>
  <c r="C23" i="11"/>
  <c r="M22" i="11"/>
  <c r="G22" i="11"/>
  <c r="F22" i="11"/>
  <c r="E22" i="11"/>
  <c r="D22" i="11"/>
  <c r="C22" i="11"/>
  <c r="M21" i="11"/>
  <c r="G21" i="11"/>
  <c r="F21" i="11"/>
  <c r="E21" i="11"/>
  <c r="D21" i="11"/>
  <c r="C21" i="11"/>
  <c r="M20" i="11"/>
  <c r="G20" i="11"/>
  <c r="F20" i="11"/>
  <c r="E20" i="11"/>
  <c r="D20" i="11"/>
  <c r="C20" i="11"/>
  <c r="M19" i="11"/>
  <c r="G19" i="11"/>
  <c r="F19" i="11"/>
  <c r="E19" i="11"/>
  <c r="D19" i="11"/>
  <c r="C19" i="11"/>
  <c r="M18" i="11"/>
  <c r="G18" i="11"/>
  <c r="F18" i="11"/>
  <c r="E18" i="11"/>
  <c r="D18" i="11"/>
  <c r="C18" i="11"/>
  <c r="M17" i="11"/>
  <c r="G17" i="11"/>
  <c r="F17" i="11"/>
  <c r="E17" i="11"/>
  <c r="D17" i="11"/>
  <c r="C17" i="11"/>
  <c r="M16" i="11"/>
  <c r="G16" i="11"/>
  <c r="F16" i="11"/>
  <c r="E16" i="11"/>
  <c r="D16" i="11"/>
  <c r="C16" i="11"/>
  <c r="M15" i="11"/>
  <c r="G15" i="11"/>
  <c r="F15" i="11"/>
  <c r="E15" i="11"/>
  <c r="D15" i="11"/>
  <c r="C15" i="11"/>
  <c r="M14" i="11"/>
  <c r="G14" i="11"/>
  <c r="F14" i="11"/>
  <c r="E14" i="11"/>
  <c r="D14" i="11"/>
  <c r="C14" i="11"/>
  <c r="M13" i="11"/>
  <c r="G13" i="11"/>
  <c r="F13" i="11"/>
  <c r="E13" i="11"/>
  <c r="D13" i="11"/>
  <c r="C13" i="11"/>
  <c r="M12" i="11"/>
  <c r="G12" i="11"/>
  <c r="F12" i="11"/>
  <c r="E12" i="11"/>
  <c r="D12" i="11"/>
  <c r="C12" i="11"/>
  <c r="M11" i="11"/>
  <c r="G11" i="11"/>
  <c r="F11" i="11"/>
  <c r="E11" i="11"/>
  <c r="D11" i="11"/>
  <c r="C11" i="11"/>
  <c r="M62" i="8"/>
  <c r="G62" i="8"/>
  <c r="F62" i="8"/>
  <c r="E62" i="8"/>
  <c r="D62" i="8"/>
  <c r="C62" i="8"/>
  <c r="M61" i="8"/>
  <c r="G61" i="8"/>
  <c r="F61" i="8"/>
  <c r="E61" i="8"/>
  <c r="D61" i="8"/>
  <c r="C61" i="8"/>
  <c r="M60" i="8"/>
  <c r="G60" i="8"/>
  <c r="F60" i="8"/>
  <c r="E60" i="8"/>
  <c r="D60" i="8"/>
  <c r="C60" i="8"/>
  <c r="M59" i="8"/>
  <c r="G59" i="8"/>
  <c r="F59" i="8"/>
  <c r="E59" i="8"/>
  <c r="D59" i="8"/>
  <c r="C59" i="8"/>
  <c r="M58" i="8"/>
  <c r="G58" i="8"/>
  <c r="F58" i="8"/>
  <c r="E58" i="8"/>
  <c r="D58" i="8"/>
  <c r="C58" i="8"/>
  <c r="M57" i="8"/>
  <c r="G57" i="8"/>
  <c r="F57" i="8"/>
  <c r="E57" i="8"/>
  <c r="D57" i="8"/>
  <c r="C57" i="8"/>
  <c r="M56" i="8"/>
  <c r="G56" i="8"/>
  <c r="F56" i="8"/>
  <c r="E56" i="8"/>
  <c r="D56" i="8"/>
  <c r="C56" i="8"/>
  <c r="M55" i="8"/>
  <c r="G55" i="8"/>
  <c r="F55" i="8"/>
  <c r="E55" i="8"/>
  <c r="D55" i="8"/>
  <c r="C55" i="8"/>
  <c r="M54" i="8"/>
  <c r="G54" i="8"/>
  <c r="F54" i="8"/>
  <c r="E54" i="8"/>
  <c r="D54" i="8"/>
  <c r="C54" i="8"/>
  <c r="M53" i="8"/>
  <c r="G53" i="8"/>
  <c r="F53" i="8"/>
  <c r="E53" i="8"/>
  <c r="D53" i="8"/>
  <c r="C53" i="8"/>
  <c r="M52" i="8"/>
  <c r="G52" i="8"/>
  <c r="F52" i="8"/>
  <c r="E52" i="8"/>
  <c r="D52" i="8"/>
  <c r="C52" i="8"/>
  <c r="M51" i="8"/>
  <c r="G51" i="8"/>
  <c r="F51" i="8"/>
  <c r="E51" i="8"/>
  <c r="D51" i="8"/>
  <c r="C51" i="8"/>
  <c r="M50" i="8"/>
  <c r="G50" i="8"/>
  <c r="F50" i="8"/>
  <c r="E50" i="8"/>
  <c r="D50" i="8"/>
  <c r="C50" i="8"/>
  <c r="M49" i="8"/>
  <c r="G49" i="8"/>
  <c r="F49" i="8"/>
  <c r="E49" i="8"/>
  <c r="D49" i="8"/>
  <c r="C49" i="8"/>
  <c r="M48" i="8"/>
  <c r="G48" i="8"/>
  <c r="F48" i="8"/>
  <c r="E48" i="8"/>
  <c r="D48" i="8"/>
  <c r="C48" i="8"/>
  <c r="M47" i="8"/>
  <c r="G47" i="8"/>
  <c r="F47" i="8"/>
  <c r="E47" i="8"/>
  <c r="D47" i="8"/>
  <c r="C47" i="8"/>
  <c r="M46" i="8"/>
  <c r="G46" i="8"/>
  <c r="F46" i="8"/>
  <c r="E46" i="8"/>
  <c r="D46" i="8"/>
  <c r="C46" i="8"/>
  <c r="M45" i="8"/>
  <c r="G45" i="8"/>
  <c r="F45" i="8"/>
  <c r="E45" i="8"/>
  <c r="D45" i="8"/>
  <c r="C45" i="8"/>
  <c r="M44" i="8"/>
  <c r="G44" i="8"/>
  <c r="F44" i="8"/>
  <c r="E44" i="8"/>
  <c r="D44" i="8"/>
  <c r="C44" i="8"/>
  <c r="M43" i="8"/>
  <c r="G43" i="8"/>
  <c r="F43" i="8"/>
  <c r="E43" i="8"/>
  <c r="D43" i="8"/>
  <c r="C43" i="8"/>
  <c r="M42" i="8"/>
  <c r="G42" i="8"/>
  <c r="F42" i="8"/>
  <c r="E42" i="8"/>
  <c r="D42" i="8"/>
  <c r="C42" i="8"/>
  <c r="M41" i="8"/>
  <c r="G41" i="8"/>
  <c r="F41" i="8"/>
  <c r="E41" i="8"/>
  <c r="D41" i="8"/>
  <c r="C41" i="8"/>
  <c r="M40" i="8"/>
  <c r="G40" i="8"/>
  <c r="F40" i="8"/>
  <c r="E40" i="8"/>
  <c r="D40" i="8"/>
  <c r="C40" i="8"/>
  <c r="M39" i="8"/>
  <c r="G39" i="8"/>
  <c r="F39" i="8"/>
  <c r="E39" i="8"/>
  <c r="D39" i="8"/>
  <c r="C39" i="8"/>
  <c r="M38" i="8"/>
  <c r="G38" i="8"/>
  <c r="F38" i="8"/>
  <c r="E38" i="8"/>
  <c r="D38" i="8"/>
  <c r="C38" i="8"/>
  <c r="M37" i="8"/>
  <c r="G37" i="8"/>
  <c r="F37" i="8"/>
  <c r="E37" i="8"/>
  <c r="D37" i="8"/>
  <c r="C37" i="8"/>
  <c r="M36" i="8"/>
  <c r="G36" i="8"/>
  <c r="F36" i="8"/>
  <c r="E36" i="8"/>
  <c r="D36" i="8"/>
  <c r="C36" i="8"/>
  <c r="M35" i="8"/>
  <c r="G35" i="8"/>
  <c r="F35" i="8"/>
  <c r="E35" i="8"/>
  <c r="D35" i="8"/>
  <c r="C35" i="8"/>
  <c r="M34" i="8"/>
  <c r="G34" i="8"/>
  <c r="F34" i="8"/>
  <c r="E34" i="8"/>
  <c r="D34" i="8"/>
  <c r="C34" i="8"/>
  <c r="M33" i="8"/>
  <c r="G33" i="8"/>
  <c r="F33" i="8"/>
  <c r="E33" i="8"/>
  <c r="D33" i="8"/>
  <c r="C33" i="8"/>
  <c r="M32" i="8"/>
  <c r="G32" i="8"/>
  <c r="F32" i="8"/>
  <c r="E32" i="8"/>
  <c r="D32" i="8"/>
  <c r="C32" i="8"/>
  <c r="M31" i="8"/>
  <c r="G31" i="8"/>
  <c r="F31" i="8"/>
  <c r="E31" i="8"/>
  <c r="D31" i="8"/>
  <c r="C31" i="8"/>
  <c r="M30" i="8"/>
  <c r="G30" i="8"/>
  <c r="F30" i="8"/>
  <c r="E30" i="8"/>
  <c r="D30" i="8"/>
  <c r="C30" i="8"/>
  <c r="M29" i="8"/>
  <c r="G29" i="8"/>
  <c r="F29" i="8"/>
  <c r="E29" i="8"/>
  <c r="D29" i="8"/>
  <c r="C29" i="8"/>
  <c r="M28" i="8"/>
  <c r="G28" i="8"/>
  <c r="F28" i="8"/>
  <c r="E28" i="8"/>
  <c r="D28" i="8"/>
  <c r="C28" i="8"/>
  <c r="M27" i="8"/>
  <c r="G27" i="8"/>
  <c r="F27" i="8"/>
  <c r="E27" i="8"/>
  <c r="D27" i="8"/>
  <c r="C27" i="8"/>
  <c r="M26" i="8"/>
  <c r="G26" i="8"/>
  <c r="F26" i="8"/>
  <c r="E26" i="8"/>
  <c r="D26" i="8"/>
  <c r="C26" i="8"/>
  <c r="M25" i="8"/>
  <c r="G25" i="8"/>
  <c r="F25" i="8"/>
  <c r="E25" i="8"/>
  <c r="D25" i="8"/>
  <c r="C25" i="8"/>
  <c r="M24" i="8"/>
  <c r="G24" i="8"/>
  <c r="F24" i="8"/>
  <c r="E24" i="8"/>
  <c r="D24" i="8"/>
  <c r="C24" i="8"/>
  <c r="M23" i="8"/>
  <c r="G23" i="8"/>
  <c r="F23" i="8"/>
  <c r="E23" i="8"/>
  <c r="D23" i="8"/>
  <c r="C23" i="8"/>
  <c r="M22" i="8"/>
  <c r="G22" i="8"/>
  <c r="F22" i="8"/>
  <c r="E22" i="8"/>
  <c r="D22" i="8"/>
  <c r="C22" i="8"/>
  <c r="M21" i="8"/>
  <c r="F21" i="8"/>
  <c r="E21" i="8"/>
  <c r="D21" i="8"/>
  <c r="C21" i="8"/>
  <c r="M20" i="8"/>
  <c r="G20" i="8"/>
  <c r="F20" i="8"/>
  <c r="E20" i="8"/>
  <c r="D20" i="8"/>
  <c r="C20" i="8"/>
  <c r="M19" i="8"/>
  <c r="G19" i="8"/>
  <c r="F19" i="8"/>
  <c r="E19" i="8"/>
  <c r="D19" i="8"/>
  <c r="C19" i="8"/>
  <c r="M18" i="8"/>
  <c r="G18" i="8"/>
  <c r="F18" i="8"/>
  <c r="E18" i="8"/>
  <c r="D18" i="8"/>
  <c r="C18" i="8"/>
  <c r="M17" i="8"/>
  <c r="G17" i="8"/>
  <c r="F17" i="8"/>
  <c r="E17" i="8"/>
  <c r="D17" i="8"/>
  <c r="C17" i="8"/>
  <c r="M16" i="8"/>
  <c r="G16" i="8"/>
  <c r="F16" i="8"/>
  <c r="E16" i="8"/>
  <c r="D16" i="8"/>
  <c r="C16" i="8"/>
  <c r="M15" i="8"/>
  <c r="G15" i="8"/>
  <c r="F15" i="8"/>
  <c r="E15" i="8"/>
  <c r="D15" i="8"/>
  <c r="C15" i="8"/>
  <c r="G329" i="7"/>
  <c r="F329" i="7"/>
  <c r="E329" i="7"/>
  <c r="D329" i="7"/>
  <c r="C329" i="7"/>
  <c r="G328" i="7"/>
  <c r="F328" i="7"/>
  <c r="E328" i="7"/>
  <c r="D328" i="7"/>
  <c r="C328" i="7"/>
  <c r="G327" i="7"/>
  <c r="F327" i="7"/>
  <c r="E327" i="7"/>
  <c r="D327" i="7"/>
  <c r="C327" i="7"/>
  <c r="G324" i="7"/>
  <c r="F324" i="7"/>
  <c r="E324" i="7"/>
  <c r="D324" i="7"/>
  <c r="C324" i="7"/>
  <c r="G323" i="7"/>
  <c r="F323" i="7"/>
  <c r="E323" i="7"/>
  <c r="D323" i="7"/>
  <c r="C323" i="7"/>
  <c r="G322" i="7"/>
  <c r="F322" i="7"/>
  <c r="E322" i="7"/>
  <c r="D322" i="7"/>
  <c r="C322" i="7"/>
  <c r="G319" i="7"/>
  <c r="F319" i="7"/>
  <c r="E319" i="7"/>
  <c r="D319" i="7"/>
  <c r="C319" i="7"/>
  <c r="G318" i="7"/>
  <c r="F318" i="7"/>
  <c r="E318" i="7"/>
  <c r="D318" i="7"/>
  <c r="C318" i="7"/>
  <c r="G317" i="7"/>
  <c r="F317" i="7"/>
  <c r="E317" i="7"/>
  <c r="D317" i="7"/>
  <c r="C317" i="7"/>
  <c r="G316" i="7"/>
  <c r="F316" i="7"/>
  <c r="E316" i="7"/>
  <c r="D316" i="7"/>
  <c r="C316" i="7"/>
  <c r="G298" i="7"/>
  <c r="F298" i="7"/>
  <c r="E298" i="7"/>
  <c r="D298" i="7"/>
  <c r="C298" i="7"/>
  <c r="G297" i="7"/>
  <c r="F297" i="7"/>
  <c r="E297" i="7"/>
  <c r="D297" i="7"/>
  <c r="C297" i="7"/>
  <c r="G296" i="7"/>
  <c r="F296" i="7"/>
  <c r="E296" i="7"/>
  <c r="D296" i="7"/>
  <c r="C296" i="7"/>
  <c r="G295" i="7"/>
  <c r="F295" i="7"/>
  <c r="E295" i="7"/>
  <c r="D295" i="7"/>
  <c r="C295" i="7"/>
  <c r="G292" i="7"/>
  <c r="F292" i="7"/>
  <c r="E292" i="7"/>
  <c r="D292" i="7"/>
  <c r="C292" i="7"/>
  <c r="G291" i="7"/>
  <c r="F291" i="7"/>
  <c r="E291" i="7"/>
  <c r="D291" i="7"/>
  <c r="C291" i="7"/>
  <c r="G290" i="7"/>
  <c r="F290" i="7"/>
  <c r="E290" i="7"/>
  <c r="D290" i="7"/>
  <c r="C290" i="7"/>
  <c r="G289" i="7"/>
  <c r="F289" i="7"/>
  <c r="E289" i="7"/>
  <c r="D289" i="7"/>
  <c r="C289" i="7"/>
  <c r="G286" i="7"/>
  <c r="F286" i="7"/>
  <c r="E286" i="7"/>
  <c r="D286" i="7"/>
  <c r="C286" i="7"/>
  <c r="G285" i="7"/>
  <c r="F285" i="7"/>
  <c r="E285" i="7"/>
  <c r="D285" i="7"/>
  <c r="C285" i="7"/>
  <c r="G284" i="7"/>
  <c r="F284" i="7"/>
  <c r="E284" i="7"/>
  <c r="D284" i="7"/>
  <c r="C284" i="7"/>
  <c r="G283" i="7"/>
  <c r="F283" i="7"/>
  <c r="E283" i="7"/>
  <c r="D283" i="7"/>
  <c r="C283" i="7"/>
  <c r="G273" i="7"/>
  <c r="F273" i="7"/>
  <c r="E273" i="7"/>
  <c r="D273" i="7"/>
  <c r="C273" i="7"/>
  <c r="G272" i="7"/>
  <c r="F272" i="7"/>
  <c r="E272" i="7"/>
  <c r="D272" i="7"/>
  <c r="C272" i="7"/>
  <c r="G271" i="7"/>
  <c r="F271" i="7"/>
  <c r="E271" i="7"/>
  <c r="D271" i="7"/>
  <c r="C271" i="7"/>
  <c r="G270" i="7"/>
  <c r="F270" i="7"/>
  <c r="E270" i="7"/>
  <c r="D270" i="7"/>
  <c r="C270" i="7"/>
  <c r="G269" i="7"/>
  <c r="F269" i="7"/>
  <c r="E269" i="7"/>
  <c r="D269" i="7"/>
  <c r="C269" i="7"/>
  <c r="G268" i="7"/>
  <c r="F268" i="7"/>
  <c r="E268" i="7"/>
  <c r="D268" i="7"/>
  <c r="C268" i="7"/>
  <c r="G267" i="7"/>
  <c r="F267" i="7"/>
  <c r="E267" i="7"/>
  <c r="D267" i="7"/>
  <c r="C267" i="7"/>
  <c r="G266" i="7"/>
  <c r="F266" i="7"/>
  <c r="E266" i="7"/>
  <c r="D266" i="7"/>
  <c r="C266" i="7"/>
  <c r="G265" i="7"/>
  <c r="F265" i="7"/>
  <c r="E265" i="7"/>
  <c r="D265" i="7"/>
  <c r="C265" i="7"/>
  <c r="G264" i="7"/>
  <c r="F264" i="7"/>
  <c r="E264" i="7"/>
  <c r="D264" i="7"/>
  <c r="C264" i="7"/>
  <c r="G244" i="7"/>
  <c r="F244" i="7"/>
  <c r="E244" i="7"/>
  <c r="D244" i="7"/>
  <c r="C244" i="7"/>
  <c r="G243" i="7"/>
  <c r="F243" i="7"/>
  <c r="E243" i="7"/>
  <c r="D243" i="7"/>
  <c r="C243" i="7"/>
  <c r="G242" i="7"/>
  <c r="F242" i="7"/>
  <c r="E242" i="7"/>
  <c r="D242" i="7"/>
  <c r="C242" i="7"/>
  <c r="G241" i="7"/>
  <c r="F241" i="7"/>
  <c r="E241" i="7"/>
  <c r="D241" i="7"/>
  <c r="C241" i="7"/>
  <c r="G240" i="7"/>
  <c r="F240" i="7"/>
  <c r="E240" i="7"/>
  <c r="D240" i="7"/>
  <c r="C240" i="7"/>
  <c r="G239" i="7"/>
  <c r="F239" i="7"/>
  <c r="E239" i="7"/>
  <c r="D239" i="7"/>
  <c r="C239" i="7"/>
  <c r="G238" i="7"/>
  <c r="F238" i="7"/>
  <c r="E238" i="7"/>
  <c r="D238" i="7"/>
  <c r="C238" i="7"/>
  <c r="G237" i="7"/>
  <c r="F237" i="7"/>
  <c r="E237" i="7"/>
  <c r="D237" i="7"/>
  <c r="C237" i="7"/>
  <c r="G236" i="7"/>
  <c r="F236" i="7"/>
  <c r="E236" i="7"/>
  <c r="D236" i="7"/>
  <c r="C236" i="7"/>
  <c r="G235" i="7"/>
  <c r="F235" i="7"/>
  <c r="E235" i="7"/>
  <c r="D235" i="7"/>
  <c r="C235" i="7"/>
  <c r="G234" i="7"/>
  <c r="F234" i="7"/>
  <c r="E234" i="7"/>
  <c r="D234" i="7"/>
  <c r="C234" i="7"/>
  <c r="G233" i="7"/>
  <c r="F233" i="7"/>
  <c r="E233" i="7"/>
  <c r="D233" i="7"/>
  <c r="C233" i="7"/>
  <c r="G232" i="7"/>
  <c r="F232" i="7"/>
  <c r="E232" i="7"/>
  <c r="D232" i="7"/>
  <c r="C232" i="7"/>
  <c r="G231" i="7"/>
  <c r="F231" i="7"/>
  <c r="E231" i="7"/>
  <c r="D231" i="7"/>
  <c r="C231" i="7"/>
  <c r="G230" i="7"/>
  <c r="F230" i="7"/>
  <c r="E230" i="7"/>
  <c r="D230" i="7"/>
  <c r="C230" i="7"/>
  <c r="G229" i="7"/>
  <c r="F229" i="7"/>
  <c r="E229" i="7"/>
  <c r="D229" i="7"/>
  <c r="C229" i="7"/>
  <c r="G228" i="7"/>
  <c r="F228" i="7"/>
  <c r="E228" i="7"/>
  <c r="D228" i="7"/>
  <c r="C228" i="7"/>
  <c r="G227" i="7"/>
  <c r="F227" i="7"/>
  <c r="E227" i="7"/>
  <c r="D227" i="7"/>
  <c r="C227" i="7"/>
  <c r="G226" i="7"/>
  <c r="F226" i="7"/>
  <c r="E226" i="7"/>
  <c r="D226" i="7"/>
  <c r="C226" i="7"/>
  <c r="G225" i="7"/>
  <c r="F225" i="7"/>
  <c r="E225" i="7"/>
  <c r="D225" i="7"/>
  <c r="C225" i="7"/>
  <c r="G224" i="7"/>
  <c r="F224" i="7"/>
  <c r="E224" i="7"/>
  <c r="D224" i="7"/>
  <c r="C224" i="7"/>
  <c r="G223" i="7"/>
  <c r="F223" i="7"/>
  <c r="E223" i="7"/>
  <c r="D223" i="7"/>
  <c r="C223" i="7"/>
  <c r="G222" i="7"/>
  <c r="F222" i="7"/>
  <c r="E222" i="7"/>
  <c r="D222" i="7"/>
  <c r="C222" i="7"/>
  <c r="G221" i="7"/>
  <c r="F221" i="7"/>
  <c r="E221" i="7"/>
  <c r="D221" i="7"/>
  <c r="C221" i="7"/>
  <c r="G220" i="7"/>
  <c r="F220" i="7"/>
  <c r="E220" i="7"/>
  <c r="D220" i="7"/>
  <c r="G219" i="7"/>
  <c r="F219" i="7"/>
  <c r="D219" i="7"/>
  <c r="C219" i="7"/>
  <c r="G218" i="7"/>
  <c r="F218" i="7"/>
  <c r="E218" i="7"/>
  <c r="D218" i="7"/>
  <c r="C218" i="7"/>
  <c r="G217" i="7"/>
  <c r="F217" i="7"/>
  <c r="E217" i="7"/>
  <c r="D217" i="7"/>
  <c r="C217" i="7"/>
  <c r="G216" i="7"/>
  <c r="F216" i="7"/>
  <c r="E216" i="7"/>
  <c r="D216" i="7"/>
  <c r="G215" i="7"/>
  <c r="F215" i="7"/>
  <c r="E215" i="7"/>
  <c r="D215" i="7"/>
  <c r="G214" i="7"/>
  <c r="F214" i="7"/>
  <c r="E214" i="7"/>
  <c r="D214" i="7"/>
  <c r="C214" i="7"/>
  <c r="G213" i="7"/>
  <c r="F213" i="7"/>
  <c r="E213" i="7"/>
  <c r="D213" i="7"/>
  <c r="C213" i="7"/>
  <c r="G212" i="7"/>
  <c r="F212" i="7"/>
  <c r="E212" i="7"/>
  <c r="D212" i="7"/>
  <c r="C212" i="7"/>
  <c r="F211" i="7"/>
  <c r="E211" i="7"/>
  <c r="D211" i="7"/>
  <c r="C211" i="7"/>
  <c r="G210" i="7"/>
  <c r="F210" i="7"/>
  <c r="E210" i="7"/>
  <c r="D210" i="7"/>
  <c r="C210" i="7"/>
  <c r="G209" i="7"/>
  <c r="F209" i="7"/>
  <c r="E209" i="7"/>
  <c r="D209" i="7"/>
  <c r="G208" i="7"/>
  <c r="F208" i="7"/>
  <c r="E208" i="7"/>
  <c r="D208" i="7"/>
  <c r="C208" i="7"/>
  <c r="G207" i="7"/>
  <c r="F207" i="7"/>
  <c r="E207" i="7"/>
  <c r="D207" i="7"/>
  <c r="C207" i="7"/>
  <c r="G206" i="7"/>
  <c r="F206" i="7"/>
  <c r="E206" i="7"/>
  <c r="D206" i="7"/>
  <c r="C206" i="7"/>
  <c r="G205" i="7"/>
  <c r="E205" i="7"/>
  <c r="D205" i="7"/>
  <c r="C205" i="7"/>
  <c r="G204" i="7"/>
  <c r="F204" i="7"/>
  <c r="E204" i="7"/>
  <c r="D204" i="7"/>
  <c r="C204" i="7"/>
  <c r="G203" i="7"/>
  <c r="F203" i="7"/>
  <c r="E203" i="7"/>
  <c r="D203" i="7"/>
  <c r="G202" i="7"/>
  <c r="F202" i="7"/>
  <c r="D202" i="7"/>
  <c r="C202" i="7"/>
  <c r="G201" i="7"/>
  <c r="F201" i="7"/>
  <c r="E201" i="7"/>
  <c r="D201" i="7"/>
  <c r="C201" i="7"/>
  <c r="F198" i="7"/>
  <c r="E198" i="7"/>
  <c r="D198" i="7"/>
  <c r="C198" i="7"/>
  <c r="G197" i="7"/>
  <c r="F197" i="7"/>
  <c r="E197" i="7"/>
  <c r="D197" i="7"/>
  <c r="C197" i="7"/>
  <c r="G196" i="7"/>
  <c r="F196" i="7"/>
  <c r="E196" i="7"/>
  <c r="D196" i="7"/>
  <c r="C196" i="7"/>
  <c r="G195" i="7"/>
  <c r="D195" i="7"/>
  <c r="G194" i="7"/>
  <c r="F194" i="7"/>
  <c r="E194" i="7"/>
  <c r="D194" i="7"/>
  <c r="C194" i="7"/>
  <c r="F193" i="7"/>
  <c r="E193" i="7"/>
  <c r="D193" i="7"/>
  <c r="C193" i="7"/>
  <c r="G192" i="7"/>
  <c r="F192" i="7"/>
  <c r="E192" i="7"/>
  <c r="C192" i="7"/>
  <c r="G191" i="7"/>
  <c r="F191" i="7"/>
  <c r="E191" i="7"/>
  <c r="D191" i="7"/>
  <c r="C191" i="7"/>
  <c r="G190" i="7"/>
  <c r="F190" i="7"/>
  <c r="E190" i="7"/>
  <c r="D190" i="7"/>
  <c r="C190" i="7"/>
  <c r="G189" i="7"/>
  <c r="F189" i="7"/>
  <c r="E189" i="7"/>
  <c r="D189" i="7"/>
  <c r="C189" i="7"/>
  <c r="G188" i="7"/>
  <c r="F188" i="7"/>
  <c r="E188" i="7"/>
  <c r="D188" i="7"/>
  <c r="C188" i="7"/>
  <c r="G187" i="7"/>
  <c r="F187" i="7"/>
  <c r="E187" i="7"/>
  <c r="D187" i="7"/>
  <c r="G186" i="7"/>
  <c r="F186" i="7"/>
  <c r="E186" i="7"/>
  <c r="D186" i="7"/>
  <c r="C186" i="7"/>
  <c r="G185" i="7"/>
  <c r="F185" i="7"/>
  <c r="E185" i="7"/>
  <c r="D185" i="7"/>
  <c r="C185" i="7"/>
  <c r="G184" i="7"/>
  <c r="E184" i="7"/>
  <c r="D184" i="7"/>
  <c r="C184" i="7"/>
  <c r="G183" i="7"/>
  <c r="F183" i="7"/>
  <c r="D183" i="7"/>
  <c r="C183" i="7"/>
  <c r="G182" i="7"/>
  <c r="F182" i="7"/>
  <c r="E182" i="7"/>
  <c r="D182" i="7"/>
  <c r="C182" i="7"/>
  <c r="G181" i="7"/>
  <c r="F181" i="7"/>
  <c r="E181" i="7"/>
  <c r="D181" i="7"/>
  <c r="C181" i="7"/>
  <c r="G180" i="7"/>
  <c r="F180" i="7"/>
  <c r="E180" i="7"/>
  <c r="D180" i="7"/>
  <c r="C180" i="7"/>
  <c r="G176" i="7"/>
  <c r="F176" i="7"/>
  <c r="D176" i="7"/>
  <c r="C176" i="7"/>
  <c r="G175" i="7"/>
  <c r="F175" i="7"/>
  <c r="E175" i="7"/>
  <c r="D175" i="7"/>
  <c r="C175" i="7"/>
  <c r="G174" i="7"/>
  <c r="F174" i="7"/>
  <c r="E174" i="7"/>
  <c r="C174" i="7"/>
  <c r="G173" i="7"/>
  <c r="F173" i="7"/>
  <c r="E173" i="7"/>
  <c r="D173" i="7"/>
  <c r="C173" i="7"/>
  <c r="G172" i="7"/>
  <c r="F172" i="7"/>
  <c r="E172" i="7"/>
  <c r="C172" i="7"/>
  <c r="G171" i="7"/>
  <c r="F171" i="7"/>
  <c r="E171" i="7"/>
  <c r="D171" i="7"/>
  <c r="C171" i="7"/>
  <c r="G169" i="7"/>
  <c r="F169" i="7"/>
  <c r="E169" i="7"/>
  <c r="D169" i="7"/>
  <c r="C169" i="7"/>
  <c r="G167" i="7"/>
  <c r="F167" i="7"/>
  <c r="E167" i="7"/>
  <c r="D167" i="7"/>
  <c r="C167" i="7"/>
  <c r="G166" i="7"/>
  <c r="F166" i="7"/>
  <c r="E166" i="7"/>
  <c r="D166" i="7"/>
  <c r="C166" i="7"/>
  <c r="G165" i="7"/>
  <c r="F165" i="7"/>
  <c r="E165" i="7"/>
  <c r="D165" i="7"/>
  <c r="C165" i="7"/>
  <c r="G164" i="7"/>
  <c r="F164" i="7"/>
  <c r="E164" i="7"/>
  <c r="D164" i="7"/>
  <c r="C164" i="7"/>
  <c r="G163" i="7"/>
  <c r="F163" i="7"/>
  <c r="E163" i="7"/>
  <c r="D163" i="7"/>
  <c r="C163" i="7"/>
  <c r="G162" i="7"/>
  <c r="F162" i="7"/>
  <c r="E162" i="7"/>
  <c r="D162" i="7"/>
  <c r="C162" i="7"/>
  <c r="G161" i="7"/>
  <c r="F161" i="7"/>
  <c r="E161" i="7"/>
  <c r="D161" i="7"/>
  <c r="G160" i="7"/>
  <c r="F160" i="7"/>
  <c r="E160" i="7"/>
  <c r="D160" i="7"/>
  <c r="C160" i="7"/>
  <c r="G158" i="7"/>
  <c r="F158" i="7"/>
  <c r="E158" i="7"/>
  <c r="D158" i="7"/>
  <c r="C158" i="7"/>
  <c r="G157" i="7"/>
  <c r="F157" i="7"/>
  <c r="E157" i="7"/>
  <c r="D157" i="7"/>
  <c r="C157" i="7"/>
  <c r="G156" i="7"/>
  <c r="F156" i="7"/>
  <c r="E156" i="7"/>
  <c r="D156" i="7"/>
  <c r="C156" i="7"/>
  <c r="G155" i="7"/>
  <c r="F155" i="7"/>
  <c r="E155" i="7"/>
  <c r="D155" i="7"/>
  <c r="C155" i="7"/>
  <c r="G154" i="7"/>
  <c r="F154" i="7"/>
  <c r="E154" i="7"/>
  <c r="D154" i="7"/>
  <c r="C154" i="7"/>
  <c r="G153" i="7"/>
  <c r="F153" i="7"/>
  <c r="E153" i="7"/>
  <c r="D153" i="7"/>
  <c r="C153" i="7"/>
  <c r="M140" i="7"/>
  <c r="G140" i="7"/>
  <c r="F140" i="7"/>
  <c r="E140" i="7"/>
  <c r="D140" i="7"/>
  <c r="C140" i="7"/>
  <c r="M139" i="7"/>
  <c r="G139" i="7"/>
  <c r="F139" i="7"/>
  <c r="E139" i="7"/>
  <c r="D139" i="7"/>
  <c r="C139" i="7"/>
  <c r="M138" i="7"/>
  <c r="G138" i="7"/>
  <c r="F138" i="7"/>
  <c r="E138" i="7"/>
  <c r="D138" i="7"/>
  <c r="C138" i="7"/>
  <c r="M137" i="7"/>
  <c r="G137" i="7"/>
  <c r="F137" i="7"/>
  <c r="E137" i="7"/>
  <c r="D137" i="7"/>
  <c r="C137" i="7"/>
  <c r="M136" i="7"/>
  <c r="G136" i="7"/>
  <c r="F136" i="7"/>
  <c r="E136" i="7"/>
  <c r="D136" i="7"/>
  <c r="C136" i="7"/>
  <c r="M135" i="7"/>
  <c r="G135" i="7"/>
  <c r="F135" i="7"/>
  <c r="E135" i="7"/>
  <c r="D135" i="7"/>
  <c r="C135" i="7"/>
  <c r="M134" i="7"/>
  <c r="G134" i="7"/>
  <c r="F134" i="7"/>
  <c r="E134" i="7"/>
  <c r="D134" i="7"/>
  <c r="C134" i="7"/>
  <c r="M133" i="7"/>
  <c r="G133" i="7"/>
  <c r="F133" i="7"/>
  <c r="E133" i="7"/>
  <c r="D133" i="7"/>
  <c r="C133" i="7"/>
  <c r="M132" i="7"/>
  <c r="G132" i="7"/>
  <c r="F132" i="7"/>
  <c r="E132" i="7"/>
  <c r="D132" i="7"/>
  <c r="C132" i="7"/>
  <c r="M131" i="7"/>
  <c r="G131" i="7"/>
  <c r="F131" i="7"/>
  <c r="E131" i="7"/>
  <c r="D131" i="7"/>
  <c r="C131" i="7"/>
  <c r="M130" i="7"/>
  <c r="G130" i="7"/>
  <c r="F130" i="7"/>
  <c r="E130" i="7"/>
  <c r="D130" i="7"/>
  <c r="C130" i="7"/>
  <c r="M129" i="7"/>
  <c r="G129" i="7"/>
  <c r="F129" i="7"/>
  <c r="E129" i="7"/>
  <c r="D129" i="7"/>
  <c r="C129" i="7"/>
  <c r="M128" i="7"/>
  <c r="G128" i="7"/>
  <c r="F128" i="7"/>
  <c r="E128" i="7"/>
  <c r="D128" i="7"/>
  <c r="C128" i="7"/>
  <c r="M127" i="7"/>
  <c r="G127" i="7"/>
  <c r="F127" i="7"/>
  <c r="E127" i="7"/>
  <c r="D127" i="7"/>
  <c r="C127" i="7"/>
  <c r="M126" i="7"/>
  <c r="G126" i="7"/>
  <c r="F126" i="7"/>
  <c r="E126" i="7"/>
  <c r="D126" i="7"/>
  <c r="C126" i="7"/>
  <c r="M125" i="7"/>
  <c r="G125" i="7"/>
  <c r="F125" i="7"/>
  <c r="E125" i="7"/>
  <c r="D125" i="7"/>
  <c r="C125" i="7"/>
  <c r="M124" i="7"/>
  <c r="G124" i="7"/>
  <c r="F124" i="7"/>
  <c r="E124" i="7"/>
  <c r="D124" i="7"/>
  <c r="C124" i="7"/>
  <c r="M123" i="7"/>
  <c r="G123" i="7"/>
  <c r="F123" i="7"/>
  <c r="E123" i="7"/>
  <c r="D123" i="7"/>
  <c r="C123" i="7"/>
  <c r="M122" i="7"/>
  <c r="G122" i="7"/>
  <c r="F122" i="7"/>
  <c r="E122" i="7"/>
  <c r="D122" i="7"/>
  <c r="C122" i="7"/>
  <c r="M121" i="7"/>
  <c r="G121" i="7"/>
  <c r="F121" i="7"/>
  <c r="E121" i="7"/>
  <c r="D121" i="7"/>
  <c r="C121" i="7"/>
  <c r="M120" i="7"/>
  <c r="G120" i="7"/>
  <c r="F120" i="7"/>
  <c r="E120" i="7"/>
  <c r="D120" i="7"/>
  <c r="C120" i="7"/>
  <c r="M119" i="7"/>
  <c r="G119" i="7"/>
  <c r="F119" i="7"/>
  <c r="E119" i="7"/>
  <c r="D119" i="7"/>
  <c r="C119" i="7"/>
  <c r="M118" i="7"/>
  <c r="G118" i="7"/>
  <c r="F118" i="7"/>
  <c r="E118" i="7"/>
  <c r="D118" i="7"/>
  <c r="C118" i="7"/>
  <c r="M117" i="7"/>
  <c r="G117" i="7"/>
  <c r="F117" i="7"/>
  <c r="E117" i="7"/>
  <c r="D117" i="7"/>
  <c r="C117" i="7"/>
  <c r="M116" i="7"/>
  <c r="G116" i="7"/>
  <c r="F116" i="7"/>
  <c r="E116" i="7"/>
  <c r="D116" i="7"/>
  <c r="C116" i="7"/>
  <c r="M115" i="7"/>
  <c r="G115" i="7"/>
  <c r="F115" i="7"/>
  <c r="E115" i="7"/>
  <c r="D115" i="7"/>
  <c r="C115" i="7"/>
  <c r="M114" i="7"/>
  <c r="G114" i="7"/>
  <c r="F114" i="7"/>
  <c r="E114" i="7"/>
  <c r="D114" i="7"/>
  <c r="C114" i="7"/>
  <c r="M113" i="7"/>
  <c r="G113" i="7"/>
  <c r="F113" i="7"/>
  <c r="E113" i="7"/>
  <c r="D113" i="7"/>
  <c r="C113" i="7"/>
  <c r="M112" i="7"/>
  <c r="G112" i="7"/>
  <c r="F112" i="7"/>
  <c r="E112" i="7"/>
  <c r="D112" i="7"/>
  <c r="C112" i="7"/>
  <c r="M111" i="7"/>
  <c r="G111" i="7"/>
  <c r="F111" i="7"/>
  <c r="E111" i="7"/>
  <c r="D111" i="7"/>
  <c r="C111" i="7"/>
  <c r="M110" i="7"/>
  <c r="G110" i="7"/>
  <c r="F110" i="7"/>
  <c r="E110" i="7"/>
  <c r="D110" i="7"/>
  <c r="C110" i="7"/>
  <c r="M109" i="7"/>
  <c r="G109" i="7"/>
  <c r="F109" i="7"/>
  <c r="E109" i="7"/>
  <c r="D109" i="7"/>
  <c r="C109" i="7"/>
  <c r="M108" i="7"/>
  <c r="G108" i="7"/>
  <c r="F108" i="7"/>
  <c r="E108" i="7"/>
  <c r="D108" i="7"/>
  <c r="C108" i="7"/>
  <c r="M74" i="7"/>
  <c r="G74" i="7"/>
  <c r="F74" i="7"/>
  <c r="D74" i="7"/>
  <c r="C74" i="7"/>
  <c r="M73" i="7"/>
  <c r="G73" i="7"/>
  <c r="F73" i="7"/>
  <c r="E73" i="7"/>
  <c r="D73" i="7"/>
  <c r="M72" i="7"/>
  <c r="G72" i="7"/>
  <c r="F72" i="7"/>
  <c r="E72" i="7"/>
  <c r="D72" i="7"/>
  <c r="C72" i="7"/>
  <c r="M71" i="7"/>
  <c r="G71" i="7"/>
  <c r="F71" i="7"/>
  <c r="E71" i="7"/>
  <c r="D71" i="7"/>
  <c r="C71" i="7"/>
  <c r="M70" i="7"/>
  <c r="G70" i="7"/>
  <c r="F70" i="7"/>
  <c r="E70" i="7"/>
  <c r="D70" i="7"/>
  <c r="C70" i="7"/>
  <c r="M69" i="7"/>
  <c r="G69" i="7"/>
  <c r="F69" i="7"/>
  <c r="E69" i="7"/>
  <c r="D69" i="7"/>
  <c r="C69" i="7"/>
  <c r="M68" i="7"/>
  <c r="G68" i="7"/>
  <c r="F68" i="7"/>
  <c r="E68" i="7"/>
  <c r="D68" i="7"/>
  <c r="C68" i="7"/>
  <c r="M67" i="7"/>
  <c r="G67" i="7"/>
  <c r="F67" i="7"/>
  <c r="E67" i="7"/>
  <c r="D67" i="7"/>
  <c r="C67" i="7"/>
  <c r="M66" i="7"/>
  <c r="G66" i="7"/>
  <c r="F66" i="7"/>
  <c r="E66" i="7"/>
  <c r="D66" i="7"/>
  <c r="C66" i="7"/>
  <c r="G65" i="7"/>
  <c r="E65" i="7"/>
  <c r="D65" i="7"/>
  <c r="C65" i="7"/>
  <c r="M64" i="7"/>
  <c r="G64" i="7"/>
  <c r="F64" i="7"/>
  <c r="E64" i="7"/>
  <c r="D64" i="7"/>
  <c r="C64" i="7"/>
  <c r="M63" i="7"/>
  <c r="G63" i="7"/>
  <c r="F63" i="7"/>
  <c r="E63" i="7"/>
  <c r="D63" i="7"/>
  <c r="M62" i="7"/>
  <c r="G62" i="7"/>
  <c r="F62" i="7"/>
  <c r="D62" i="7"/>
  <c r="C62" i="7"/>
  <c r="M61" i="7"/>
  <c r="G61" i="7"/>
  <c r="F61" i="7"/>
  <c r="E61" i="7"/>
  <c r="D61" i="7"/>
  <c r="C61" i="7"/>
  <c r="M60" i="7"/>
  <c r="G60" i="7"/>
  <c r="F60" i="7"/>
  <c r="E60" i="7"/>
  <c r="D60" i="7"/>
  <c r="C60" i="7"/>
  <c r="M59" i="7"/>
  <c r="G59" i="7"/>
  <c r="F59" i="7"/>
  <c r="E59" i="7"/>
  <c r="D59" i="7"/>
  <c r="C59" i="7"/>
  <c r="M58" i="7"/>
  <c r="G58" i="7"/>
  <c r="F58" i="7"/>
  <c r="D58" i="7"/>
  <c r="C58" i="7"/>
  <c r="M38" i="7"/>
  <c r="G38" i="7"/>
  <c r="F38" i="7"/>
  <c r="E38" i="7"/>
  <c r="D38" i="7"/>
  <c r="C38" i="7"/>
  <c r="M37" i="7"/>
  <c r="G37" i="7"/>
  <c r="F37" i="7"/>
  <c r="E37" i="7"/>
  <c r="D37" i="7"/>
  <c r="C37" i="7"/>
  <c r="M36" i="7"/>
  <c r="G36" i="7"/>
  <c r="F36" i="7"/>
  <c r="E36" i="7"/>
  <c r="D36" i="7"/>
  <c r="C36" i="7"/>
  <c r="M35" i="7"/>
  <c r="G35" i="7"/>
  <c r="F35" i="7"/>
  <c r="E35" i="7"/>
  <c r="D35" i="7"/>
  <c r="C35" i="7"/>
  <c r="M34" i="7"/>
  <c r="G34" i="7"/>
  <c r="F34" i="7"/>
  <c r="E34" i="7"/>
  <c r="D34" i="7"/>
  <c r="C34" i="7"/>
  <c r="M33" i="7"/>
  <c r="G33" i="7"/>
  <c r="F33" i="7"/>
  <c r="E33" i="7"/>
  <c r="D33" i="7"/>
  <c r="C33" i="7"/>
  <c r="M32" i="7"/>
  <c r="G32" i="7"/>
  <c r="E32" i="7"/>
  <c r="D32" i="7"/>
  <c r="C32" i="7"/>
  <c r="M31" i="7"/>
  <c r="G31" i="7"/>
  <c r="F31" i="7"/>
  <c r="E31" i="7"/>
  <c r="D31" i="7"/>
  <c r="C31" i="7"/>
  <c r="M30" i="7"/>
  <c r="G30" i="7"/>
  <c r="E30" i="7"/>
  <c r="D30" i="7"/>
  <c r="C30" i="7"/>
  <c r="M29" i="7"/>
  <c r="G29" i="7"/>
  <c r="F29" i="7"/>
  <c r="E29" i="7"/>
  <c r="D29" i="7"/>
  <c r="C29" i="7"/>
  <c r="M28" i="7"/>
  <c r="G28" i="7"/>
  <c r="F28" i="7"/>
  <c r="E28" i="7"/>
  <c r="D28" i="7"/>
  <c r="M27" i="7"/>
  <c r="G27" i="7"/>
  <c r="F27" i="7"/>
  <c r="E27" i="7"/>
  <c r="D27" i="7"/>
  <c r="C27" i="7"/>
  <c r="M26" i="7"/>
  <c r="G26" i="7"/>
  <c r="F26" i="7"/>
  <c r="E26" i="7"/>
  <c r="D26" i="7"/>
  <c r="C26" i="7"/>
  <c r="M25" i="7"/>
  <c r="G25" i="7"/>
  <c r="F25" i="7"/>
  <c r="E25" i="7"/>
  <c r="D25" i="7"/>
  <c r="C25" i="7"/>
  <c r="M24" i="7"/>
  <c r="G24" i="7"/>
  <c r="F24" i="7"/>
  <c r="E24" i="7"/>
  <c r="D24" i="7"/>
  <c r="C24" i="7"/>
  <c r="M23" i="7"/>
  <c r="G23" i="7"/>
  <c r="F23" i="7"/>
  <c r="E23" i="7"/>
  <c r="D23" i="7"/>
  <c r="C23" i="7"/>
  <c r="M22" i="7"/>
  <c r="G22" i="7"/>
  <c r="F22" i="7"/>
  <c r="E22" i="7"/>
  <c r="D22" i="7"/>
  <c r="C22" i="7"/>
  <c r="M21" i="7"/>
  <c r="G21" i="7"/>
  <c r="F21" i="7"/>
  <c r="E21" i="7"/>
  <c r="D21" i="7"/>
  <c r="C21" i="7"/>
  <c r="M20" i="7"/>
  <c r="G20" i="7"/>
  <c r="F20" i="7"/>
  <c r="D20" i="7"/>
  <c r="C20" i="7"/>
  <c r="M19" i="7"/>
  <c r="G19" i="7"/>
  <c r="F19" i="7"/>
  <c r="E19" i="7"/>
  <c r="D19" i="7"/>
  <c r="C19" i="7"/>
  <c r="M18" i="7"/>
  <c r="G18" i="7"/>
  <c r="F18" i="7"/>
  <c r="E18" i="7"/>
  <c r="D18" i="7"/>
  <c r="C18" i="7"/>
  <c r="M17" i="7"/>
  <c r="G17" i="7"/>
  <c r="F17" i="7"/>
  <c r="E17" i="7"/>
  <c r="D17" i="7"/>
  <c r="C17" i="7"/>
  <c r="M16" i="7"/>
  <c r="G16" i="7"/>
  <c r="F16" i="7"/>
  <c r="E16" i="7"/>
  <c r="D16" i="7"/>
  <c r="C16" i="7"/>
  <c r="M15" i="7"/>
  <c r="G15" i="7"/>
  <c r="F15" i="7"/>
  <c r="E15" i="7"/>
  <c r="D15" i="7"/>
  <c r="C15" i="7"/>
  <c r="M14" i="7"/>
  <c r="G14" i="7"/>
  <c r="F14" i="7"/>
  <c r="E14" i="7"/>
  <c r="D14" i="7"/>
  <c r="C14" i="7"/>
  <c r="M13" i="7"/>
  <c r="G13" i="7"/>
  <c r="F13" i="7"/>
  <c r="E13" i="7"/>
  <c r="D13" i="7"/>
  <c r="C13" i="7"/>
  <c r="M12" i="7"/>
  <c r="G12" i="7"/>
  <c r="F12" i="7"/>
  <c r="E12" i="7"/>
  <c r="D12" i="7"/>
  <c r="C12" i="7"/>
  <c r="M11" i="7"/>
  <c r="G11" i="7"/>
  <c r="F11" i="7"/>
  <c r="E11" i="7"/>
  <c r="D11" i="7"/>
  <c r="C11" i="7"/>
  <c r="M10" i="7"/>
  <c r="G10" i="7"/>
  <c r="F10" i="7"/>
  <c r="E10" i="7"/>
  <c r="D10" i="7"/>
  <c r="C10" i="7"/>
  <c r="O34" i="23"/>
  <c r="P33" i="23"/>
  <c r="O33" i="23"/>
  <c r="G33" i="23"/>
  <c r="F33" i="23"/>
  <c r="E33" i="23"/>
  <c r="D33" i="23"/>
  <c r="C33" i="23"/>
  <c r="P32" i="23"/>
  <c r="O32" i="23"/>
  <c r="J32" i="23"/>
  <c r="G32" i="23"/>
  <c r="F32" i="23"/>
  <c r="E32" i="23"/>
  <c r="D32" i="23"/>
  <c r="C32" i="23"/>
  <c r="P31" i="23"/>
  <c r="O31" i="23"/>
  <c r="J31" i="23"/>
  <c r="G31" i="23"/>
  <c r="F31" i="23"/>
  <c r="E31" i="23"/>
  <c r="D31" i="23"/>
  <c r="C31" i="23"/>
  <c r="P30" i="23"/>
  <c r="O30" i="23"/>
  <c r="J30" i="23"/>
  <c r="G30" i="23"/>
  <c r="F30" i="23"/>
  <c r="E30" i="23"/>
  <c r="D30" i="23"/>
  <c r="C30" i="23"/>
  <c r="P29" i="23"/>
  <c r="O29" i="23"/>
  <c r="J29" i="23"/>
  <c r="G29" i="23"/>
  <c r="F29" i="23"/>
  <c r="E29" i="23"/>
  <c r="D29" i="23"/>
  <c r="C29" i="23"/>
  <c r="P28" i="23"/>
  <c r="O28" i="23"/>
  <c r="J28" i="23"/>
  <c r="G28" i="23"/>
  <c r="F28" i="23"/>
  <c r="E28" i="23"/>
  <c r="D28" i="23"/>
  <c r="C28" i="23"/>
  <c r="P27" i="23"/>
  <c r="O27" i="23"/>
  <c r="J27" i="23"/>
  <c r="G27" i="23"/>
  <c r="F27" i="23"/>
  <c r="E27" i="23"/>
  <c r="D27" i="23"/>
  <c r="C27" i="23"/>
  <c r="P26" i="23"/>
  <c r="O26" i="23"/>
  <c r="J26" i="23"/>
  <c r="G26" i="23"/>
  <c r="F26" i="23"/>
  <c r="E26" i="23"/>
  <c r="D26" i="23"/>
  <c r="C26" i="23"/>
  <c r="P25" i="23"/>
  <c r="O25" i="23"/>
  <c r="J25" i="23"/>
  <c r="G25" i="23"/>
  <c r="F25" i="23"/>
  <c r="E25" i="23"/>
  <c r="D25" i="23"/>
  <c r="C25" i="23"/>
  <c r="P24" i="23"/>
  <c r="O24" i="23"/>
  <c r="J24" i="23"/>
  <c r="G24" i="23"/>
  <c r="F24" i="23"/>
  <c r="E24" i="23"/>
  <c r="D24" i="23"/>
  <c r="C24" i="23"/>
  <c r="P23" i="23"/>
  <c r="O23" i="23"/>
  <c r="J23" i="23"/>
  <c r="G23" i="23"/>
  <c r="F23" i="23"/>
  <c r="E23" i="23"/>
  <c r="D23" i="23"/>
  <c r="C23" i="23"/>
  <c r="P22" i="23"/>
  <c r="O22" i="23"/>
  <c r="J22" i="23"/>
  <c r="G22" i="23"/>
  <c r="F22" i="23"/>
  <c r="E22" i="23"/>
  <c r="D22" i="23"/>
  <c r="C22" i="23"/>
  <c r="P21" i="23"/>
  <c r="O21" i="23"/>
  <c r="J21" i="23"/>
  <c r="G21" i="23"/>
  <c r="F21" i="23"/>
  <c r="E21" i="23"/>
  <c r="D21" i="23"/>
  <c r="C21" i="23"/>
  <c r="P20" i="23"/>
  <c r="O20" i="23"/>
  <c r="J20" i="23"/>
  <c r="G20" i="23"/>
  <c r="F20" i="23"/>
  <c r="E20" i="23"/>
  <c r="D20" i="23"/>
  <c r="C20" i="23"/>
  <c r="P19" i="23"/>
  <c r="O19" i="23"/>
  <c r="J19" i="23"/>
  <c r="G19" i="23"/>
  <c r="F19" i="23"/>
  <c r="E19" i="23"/>
  <c r="D19" i="23"/>
  <c r="C19" i="23"/>
  <c r="P18" i="23"/>
  <c r="O18" i="23"/>
  <c r="J18" i="23"/>
  <c r="G18" i="23"/>
  <c r="F18" i="23"/>
  <c r="E18" i="23"/>
  <c r="D18" i="23"/>
  <c r="C18" i="23"/>
  <c r="P17" i="23"/>
  <c r="O17" i="23"/>
  <c r="P16" i="23"/>
  <c r="O16" i="23"/>
  <c r="G16" i="23"/>
  <c r="F16" i="23"/>
  <c r="E16" i="23"/>
  <c r="D16" i="23"/>
  <c r="C16" i="23"/>
  <c r="P15" i="23"/>
  <c r="O15" i="23"/>
  <c r="J15" i="23"/>
  <c r="G15" i="23"/>
  <c r="F15" i="23"/>
  <c r="E15" i="23"/>
  <c r="D15" i="23"/>
  <c r="C15" i="23"/>
  <c r="P14" i="23"/>
  <c r="O14" i="23"/>
  <c r="J14" i="23"/>
  <c r="G14" i="23"/>
  <c r="F14" i="23"/>
  <c r="E14" i="23"/>
  <c r="D14" i="23"/>
  <c r="C14" i="23"/>
  <c r="P13" i="23"/>
  <c r="O13" i="23"/>
  <c r="J13" i="23"/>
  <c r="G13" i="23"/>
  <c r="F13" i="23"/>
  <c r="E13" i="23"/>
  <c r="D13" i="23"/>
  <c r="C13" i="23"/>
  <c r="P12" i="23"/>
  <c r="O12" i="23"/>
  <c r="J12" i="23"/>
  <c r="G12" i="23"/>
  <c r="F12" i="23"/>
  <c r="E12" i="23"/>
  <c r="D12" i="23"/>
  <c r="C12" i="23"/>
  <c r="P11" i="23"/>
  <c r="O11" i="23"/>
  <c r="J11" i="23"/>
  <c r="G11" i="23"/>
  <c r="F11" i="23"/>
  <c r="E11" i="23"/>
  <c r="D11" i="23"/>
  <c r="C11" i="23"/>
  <c r="P24" i="22"/>
  <c r="O24" i="22"/>
  <c r="P23" i="22"/>
  <c r="O23" i="22"/>
  <c r="P22" i="22"/>
  <c r="O22" i="22"/>
  <c r="G22" i="22"/>
  <c r="F22" i="22"/>
  <c r="E22" i="22"/>
  <c r="D22" i="22"/>
  <c r="C22" i="22"/>
  <c r="P21" i="22"/>
  <c r="O21" i="22"/>
  <c r="G21" i="22"/>
  <c r="F21" i="22"/>
  <c r="E21" i="22"/>
  <c r="D21" i="22"/>
  <c r="C21" i="22"/>
  <c r="P20" i="22"/>
  <c r="O20" i="22"/>
  <c r="G20" i="22"/>
  <c r="F20" i="22"/>
  <c r="E20" i="22"/>
  <c r="D20" i="22"/>
  <c r="C20" i="22"/>
  <c r="P19" i="22"/>
  <c r="O19" i="22"/>
  <c r="G19" i="22"/>
  <c r="F19" i="22"/>
  <c r="E19" i="22"/>
  <c r="D19" i="22"/>
  <c r="C19" i="22"/>
  <c r="P18" i="22"/>
  <c r="O18" i="22"/>
  <c r="G18" i="22"/>
  <c r="F18" i="22"/>
  <c r="E18" i="22"/>
  <c r="D18" i="22"/>
  <c r="C18" i="22"/>
  <c r="P17" i="22"/>
  <c r="O17" i="22"/>
  <c r="J17" i="22"/>
  <c r="G17" i="22"/>
  <c r="F17" i="22"/>
  <c r="E17" i="22"/>
  <c r="D17" i="22"/>
  <c r="C17" i="22"/>
  <c r="P16" i="22"/>
  <c r="O16" i="22"/>
  <c r="J16" i="22"/>
  <c r="G16" i="22"/>
  <c r="F16" i="22"/>
  <c r="E16" i="22"/>
  <c r="D16" i="22"/>
  <c r="C16" i="22"/>
  <c r="P15" i="22"/>
  <c r="O15" i="22"/>
  <c r="J15" i="22"/>
  <c r="G15" i="22"/>
  <c r="F15" i="22"/>
  <c r="E15" i="22"/>
  <c r="D15" i="22"/>
  <c r="C15" i="22"/>
  <c r="P14" i="22"/>
  <c r="O14" i="22"/>
  <c r="P13" i="22"/>
  <c r="O13" i="22"/>
  <c r="G13" i="22"/>
  <c r="F13" i="22"/>
  <c r="E13" i="22"/>
  <c r="D13" i="22"/>
  <c r="C13" i="22"/>
  <c r="P12" i="22"/>
  <c r="O12" i="22"/>
  <c r="J12" i="22"/>
  <c r="G12" i="22"/>
  <c r="F12" i="22"/>
  <c r="E12" i="22"/>
  <c r="D12" i="22"/>
  <c r="C12" i="22"/>
  <c r="P11" i="22"/>
  <c r="O11" i="22"/>
  <c r="J11" i="22"/>
  <c r="G11" i="22"/>
  <c r="F11" i="22"/>
  <c r="E11" i="22"/>
  <c r="D11" i="22"/>
  <c r="C11" i="22"/>
</calcChain>
</file>

<file path=xl/sharedStrings.xml><?xml version="1.0" encoding="utf-8"?>
<sst xmlns="http://schemas.openxmlformats.org/spreadsheetml/2006/main" count="3256" uniqueCount="767">
  <si>
    <t>Муж.</t>
  </si>
  <si>
    <t>мс</t>
  </si>
  <si>
    <t>кмс</t>
  </si>
  <si>
    <t>1р</t>
  </si>
  <si>
    <t>2р</t>
  </si>
  <si>
    <t>3р</t>
  </si>
  <si>
    <t>1юр</t>
  </si>
  <si>
    <t>2юр</t>
  </si>
  <si>
    <t>3юр</t>
  </si>
  <si>
    <t>60 м</t>
  </si>
  <si>
    <t>200 м</t>
  </si>
  <si>
    <t>400 м</t>
  </si>
  <si>
    <t>800 м</t>
  </si>
  <si>
    <t>1500 м</t>
  </si>
  <si>
    <t>3000 м</t>
  </si>
  <si>
    <t>4х200 м</t>
  </si>
  <si>
    <t>60 м с/б</t>
  </si>
  <si>
    <t>0,99</t>
  </si>
  <si>
    <t>0,914</t>
  </si>
  <si>
    <t>2000м с/п</t>
  </si>
  <si>
    <t>3000м с/п</t>
  </si>
  <si>
    <t>выс</t>
  </si>
  <si>
    <t>дл</t>
  </si>
  <si>
    <t>тр</t>
  </si>
  <si>
    <t>шест</t>
  </si>
  <si>
    <t>ядро</t>
  </si>
  <si>
    <t>6,0 кг</t>
  </si>
  <si>
    <t>7 кг</t>
  </si>
  <si>
    <t>5,0 кг</t>
  </si>
  <si>
    <t>с/х 5 км</t>
  </si>
  <si>
    <t>Жен.</t>
  </si>
  <si>
    <t>0,84 м</t>
  </si>
  <si>
    <t>0,762 м</t>
  </si>
  <si>
    <t>4 кг</t>
  </si>
  <si>
    <t>3 кг</t>
  </si>
  <si>
    <t>Чирцов Михаил</t>
  </si>
  <si>
    <t>М23-29</t>
  </si>
  <si>
    <t>Тараканов Евгений</t>
  </si>
  <si>
    <t>Яшин Владислав</t>
  </si>
  <si>
    <t>Резник Иван</t>
  </si>
  <si>
    <t>Юрьев Роман</t>
  </si>
  <si>
    <t>Лукша Владислав</t>
  </si>
  <si>
    <t>Устаев Мухаммедали</t>
  </si>
  <si>
    <t>Королев Роман</t>
  </si>
  <si>
    <t>1986</t>
  </si>
  <si>
    <t>М30-39</t>
  </si>
  <si>
    <t xml:space="preserve">Пуляев Андрей </t>
  </si>
  <si>
    <t>Андреев Евгений</t>
  </si>
  <si>
    <t>Верх Александр</t>
  </si>
  <si>
    <t xml:space="preserve">Макаров Виталий </t>
  </si>
  <si>
    <t>Мулярчик Дмитрий</t>
  </si>
  <si>
    <t>Постников Игорь</t>
  </si>
  <si>
    <t>Петухов Роман</t>
  </si>
  <si>
    <t>Суслонов Александр</t>
  </si>
  <si>
    <t>Томилов Михаил</t>
  </si>
  <si>
    <t>Хадарин Александр</t>
  </si>
  <si>
    <t>Чернаков Максим</t>
  </si>
  <si>
    <t>Шахов Артём</t>
  </si>
  <si>
    <t>Митусов Николай</t>
  </si>
  <si>
    <t>Елуков Александр</t>
  </si>
  <si>
    <t>Елисеев Алексей</t>
  </si>
  <si>
    <t>Голубев Георгий</t>
  </si>
  <si>
    <t>М40-49</t>
  </si>
  <si>
    <t>Еланский Павел</t>
  </si>
  <si>
    <t>1976</t>
  </si>
  <si>
    <t>Новгородцев Александр</t>
  </si>
  <si>
    <t>Лазарев Андрей</t>
  </si>
  <si>
    <t>Неронов Николай</t>
  </si>
  <si>
    <t>Олейник Александр</t>
  </si>
  <si>
    <t>Подосенов Сергей</t>
  </si>
  <si>
    <t>Колпачников Виталий</t>
  </si>
  <si>
    <t>М50-59</t>
  </si>
  <si>
    <t>Чернов Андрей</t>
  </si>
  <si>
    <t>Ермолин Анатолий</t>
  </si>
  <si>
    <t>М60-69</t>
  </si>
  <si>
    <t>Сластилин Валерий</t>
  </si>
  <si>
    <t>Журавлев Сергей</t>
  </si>
  <si>
    <t>2000</t>
  </si>
  <si>
    <t>Ю18-22</t>
  </si>
  <si>
    <t>Чернов Николай</t>
  </si>
  <si>
    <t>Костамо Оксана</t>
  </si>
  <si>
    <t>Ж30-39</t>
  </si>
  <si>
    <t>Заозерский Ярослав</t>
  </si>
  <si>
    <t>Юдо 17</t>
  </si>
  <si>
    <t>Евтодиенко Игорь</t>
  </si>
  <si>
    <t>г.Архангельск,ГАУ АО"САШ"</t>
  </si>
  <si>
    <t xml:space="preserve">Худяков Денис </t>
  </si>
  <si>
    <t>г.Архангельск, МБУ СШ №1</t>
  </si>
  <si>
    <t>Стародубцева Кристина</t>
  </si>
  <si>
    <t>Ж23-39</t>
  </si>
  <si>
    <t>Калиневич Маргарита</t>
  </si>
  <si>
    <t>Рыжкова Екатерина</t>
  </si>
  <si>
    <t>Барабанова Алина</t>
  </si>
  <si>
    <t>Лазарева Александра</t>
  </si>
  <si>
    <t>Лисьева Ксения</t>
  </si>
  <si>
    <t>Мымрина Анна</t>
  </si>
  <si>
    <t>Пахтусова Дина</t>
  </si>
  <si>
    <t>Габдуллина Виктория</t>
  </si>
  <si>
    <t>1982</t>
  </si>
  <si>
    <t>Кулигина Валентина</t>
  </si>
  <si>
    <t>1983</t>
  </si>
  <si>
    <t>Огородникова Елена</t>
  </si>
  <si>
    <t>Ж40-49</t>
  </si>
  <si>
    <t>Рудакова Наталья</t>
  </si>
  <si>
    <t>1979</t>
  </si>
  <si>
    <t>Зайцева Елена</t>
  </si>
  <si>
    <t>Ж50-59</t>
  </si>
  <si>
    <t>Чебыкина Ольга</t>
  </si>
  <si>
    <t>Яшина Анжелика</t>
  </si>
  <si>
    <t>1970</t>
  </si>
  <si>
    <t>Носаль Надежда</t>
  </si>
  <si>
    <t>ОТКРЫТЫЙ  ЧЕМПИОНАТ  И  ПЕРВЕНСТВО  ГОРОДА  ЯРОСЛАВЛЯ</t>
  </si>
  <si>
    <t>л/а манеж "Ярославль",  г. Ярославль</t>
  </si>
  <si>
    <t>М20= 8:56,13</t>
  </si>
  <si>
    <t>27-28 декабря 2008 г.</t>
  </si>
  <si>
    <t>Е20= 8:56,13</t>
  </si>
  <si>
    <t>Бег на 3000 м</t>
  </si>
  <si>
    <t>Р20= 9:16,71</t>
  </si>
  <si>
    <t>Начало в ______________________</t>
  </si>
  <si>
    <t>Р18= 9:20,55</t>
  </si>
  <si>
    <t>13.10</t>
  </si>
  <si>
    <t>Окончание в ___________________</t>
  </si>
  <si>
    <t>Место</t>
  </si>
  <si>
    <t>Нагр.
№</t>
  </si>
  <si>
    <t>Фамилия, имя</t>
  </si>
  <si>
    <t>Г.р.</t>
  </si>
  <si>
    <t>Разряд</t>
  </si>
  <si>
    <t>Территория</t>
  </si>
  <si>
    <t>Организация</t>
  </si>
  <si>
    <t>Результат</t>
  </si>
  <si>
    <t>Приход</t>
  </si>
  <si>
    <t>Показания секундомеров</t>
  </si>
  <si>
    <t>Вып.
разряд</t>
  </si>
  <si>
    <t>Ф.И.О. тренера</t>
  </si>
  <si>
    <t>Девушки 1992-93 г.р.</t>
  </si>
  <si>
    <t>Женщины</t>
  </si>
  <si>
    <t>М, М23= 7:24,90  М20= 7:40,83</t>
  </si>
  <si>
    <t>Е= 7:32,98   Е23= 7:47,19
Е20=  8:00,35;   7:59,8</t>
  </si>
  <si>
    <t>Р=7:42,54   Р23= 7:55,12
Р20=  8:05,59;     8:03,6</t>
  </si>
  <si>
    <t>Р18= 8:19,4</t>
  </si>
  <si>
    <t>№
п/п</t>
  </si>
  <si>
    <t>финал</t>
  </si>
  <si>
    <t>Юноши 1992-93 г.р.</t>
  </si>
  <si>
    <t>Мужчины</t>
  </si>
  <si>
    <t>1    25    1</t>
  </si>
  <si>
    <t>1     6     1</t>
  </si>
  <si>
    <t>1    9    1</t>
  </si>
  <si>
    <t xml:space="preserve"> </t>
  </si>
  <si>
    <t>пр.163.6</t>
  </si>
  <si>
    <t>2    9    2</t>
  </si>
  <si>
    <t>ст."Труд"л/атлетический манеж</t>
  </si>
  <si>
    <t>Финальные забеги 17.02.2019г-12:15</t>
  </si>
  <si>
    <t>М</t>
  </si>
  <si>
    <t>Фамилия, имя участника</t>
  </si>
  <si>
    <t>год рожд.</t>
  </si>
  <si>
    <t>Заяв. р-д</t>
  </si>
  <si>
    <t>Организация,город</t>
  </si>
  <si>
    <t>№ уч.</t>
  </si>
  <si>
    <t>Вып.
разр.</t>
  </si>
  <si>
    <t>Очки</t>
  </si>
  <si>
    <t>забеги</t>
  </si>
  <si>
    <t>Главный судья,СС1К</t>
  </si>
  <si>
    <t>И.В.Луцева (Архангельск)</t>
  </si>
  <si>
    <t>Главный секретарь,ССВК</t>
  </si>
  <si>
    <t>Е.Н.Зайцева (Архангельск)</t>
  </si>
  <si>
    <t>ЛЁГКАЯ АТЛЕТИКА</t>
  </si>
  <si>
    <t>Результаты личного первенства</t>
  </si>
  <si>
    <t>Бег на 300 м</t>
  </si>
  <si>
    <t>Девушки 1999г.р и младше</t>
  </si>
  <si>
    <t>г.Архангельск</t>
  </si>
  <si>
    <t>26.11.2016г. - 16:00</t>
  </si>
  <si>
    <t>16-17 февраля 2019г.</t>
  </si>
  <si>
    <t>Финальные забеги</t>
  </si>
  <si>
    <t>26.11.2016г -17:50</t>
  </si>
  <si>
    <t>Главный судья,судья 1кат.</t>
  </si>
  <si>
    <t>Главный секретарь,судья 1 кат.</t>
  </si>
  <si>
    <t>Девочки 2007-2008г.р.</t>
  </si>
  <si>
    <t>03.12.2017г.-</t>
  </si>
  <si>
    <t>03 декабря 2017г.</t>
  </si>
  <si>
    <t>Бег на 500 м</t>
  </si>
  <si>
    <t>Девочки 2008-2009г.р</t>
  </si>
  <si>
    <t xml:space="preserve">Начало в </t>
  </si>
  <si>
    <t>дор.</t>
  </si>
  <si>
    <t>Показания секундометристов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</si>
  <si>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</si>
  <si>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</si>
  <si>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</si>
  <si>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</si>
  <si>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</si>
  <si>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</si>
  <si>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</si>
  <si>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</si>
  <si>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</si>
  <si>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>26 ноября 2016г.</t>
  </si>
  <si>
    <t>Девушки 1999г.р.и младше</t>
  </si>
  <si>
    <t>Бег на 400 м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</si>
  <si>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17:40</t>
    </r>
  </si>
  <si>
    <t>Чемпионат Северо-Западного Федерального округа России</t>
  </si>
  <si>
    <t>г. Ярославль,</t>
  </si>
  <si>
    <t>17-18 января 2015 г.</t>
  </si>
  <si>
    <t>л/а манеж "Ярославль"</t>
  </si>
  <si>
    <t>женщины</t>
  </si>
  <si>
    <t>Рманежа = 54,31  Р23= 55,43  Р20= 56,02 Р18=57,11 Р16=58,57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</si>
  <si>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17:50</t>
    </r>
  </si>
  <si>
    <t>Итоговый протокол городского зимнего легкоатлетического пробега</t>
  </si>
  <si>
    <t>посвященного 39-й годовщине образования клуба</t>
  </si>
  <si>
    <t>любителей бега "Гандвик" и памяти А.А. Коробицына</t>
  </si>
  <si>
    <t>Дистанция  10 км</t>
  </si>
  <si>
    <t>18 декабря 2021 г.</t>
  </si>
  <si>
    <t>дата рожд.</t>
  </si>
  <si>
    <t>Группа</t>
  </si>
  <si>
    <t>забега</t>
  </si>
  <si>
    <t>г.Архангельск,Братство Шнурка</t>
  </si>
  <si>
    <t>сошел</t>
  </si>
  <si>
    <t>Главный секретарь</t>
  </si>
  <si>
    <t>Ит оговый протокол городского зимнего легкоат летического пробега</t>
  </si>
  <si>
    <t>Дистанция  5 км</t>
  </si>
  <si>
    <t>Эстафетный бег 4х200м</t>
  </si>
  <si>
    <t>Мальчики</t>
  </si>
  <si>
    <t>26.11.2016г -17:15</t>
  </si>
  <si>
    <t>Мальчики 2007-2008г.р</t>
  </si>
  <si>
    <t>Мальчики 2005-2006г.р</t>
  </si>
  <si>
    <t>Юноши 2003-2004г.р.</t>
  </si>
  <si>
    <t>Бег на 1000 м</t>
  </si>
  <si>
    <t>МУЖЧИНЫ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</si>
  <si>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17:15</t>
    </r>
  </si>
  <si>
    <t>№ п/п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</si>
  <si>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17:00</t>
    </r>
  </si>
  <si>
    <t>Юноши</t>
  </si>
  <si>
    <t>Открытое первенство Ярославской области</t>
  </si>
  <si>
    <t>Первенство Северо-Западного Федерального округа России</t>
  </si>
  <si>
    <t>Бег на 1500 м</t>
  </si>
  <si>
    <t>юниоры 1993-1995 г.р.</t>
  </si>
  <si>
    <t>Рманежа = 3:47,27  Р23= 3:53,96 Р20= 3:59,30 Р18=3:59,30 Р16=4:21,88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</si>
  <si>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15:20</t>
    </r>
  </si>
  <si>
    <t>21-22 мая 2016г.</t>
  </si>
  <si>
    <t>мужчины 1998г.р.и старше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</si>
  <si>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15:30</t>
    </r>
  </si>
  <si>
    <t>Агентство по физической культуре и спорту Ярославской области</t>
  </si>
  <si>
    <t>Управление по физической культуре и спорту мэрии города Ярославля</t>
  </si>
  <si>
    <t>Чемпионат и первенство Северо-Западного Федерального округа России</t>
  </si>
  <si>
    <t>л/а манеж "Ярославль", г. Ярославль</t>
  </si>
  <si>
    <t>Прыжки в высоту</t>
  </si>
  <si>
    <t>Девушки 1998-1999 г.р.</t>
  </si>
  <si>
    <t>17-18  января 2015 г.</t>
  </si>
  <si>
    <t>Рманежа = 1,75  Р23= 1,73  Р20= 1,73 Р18=1,73 Р16=1,65</t>
  </si>
  <si>
    <t>Финальные соревнования:</t>
  </si>
  <si>
    <t>17.01.2015 г.-11:20</t>
  </si>
  <si>
    <t>Нач. выс.</t>
  </si>
  <si>
    <t>Заяв.разряд</t>
  </si>
  <si>
    <t>Организация, город</t>
  </si>
  <si>
    <t>Высоты</t>
  </si>
  <si>
    <t>А</t>
  </si>
  <si>
    <t>Б</t>
  </si>
  <si>
    <t>Рез-т</t>
  </si>
  <si>
    <t>очки</t>
  </si>
  <si>
    <t xml:space="preserve">  </t>
  </si>
  <si>
    <t>Юниорки 1996-1997 г.р.</t>
  </si>
  <si>
    <t>Юниорки 1993-1995 г.р.</t>
  </si>
  <si>
    <t>А - с какой попытки взята последня высота, Б - всего неудачных попыток</t>
  </si>
  <si>
    <t>Ст. судья</t>
  </si>
  <si>
    <t>(_____________________________)</t>
  </si>
  <si>
    <t>Ф.И.О.</t>
  </si>
  <si>
    <t>Секретарь</t>
  </si>
  <si>
    <t>Юноши 1998-1999 г.р.</t>
  </si>
  <si>
    <t>Рманежа = 2,29  Р23= 2,25  Р20= 2,25 Р18=2,08 Р16=1,75</t>
  </si>
  <si>
    <t>Юниоры 1996-1997 г.р.</t>
  </si>
  <si>
    <t>Рманежа = 2,29  Р23= 2,25  Р20= 2,25 Р18=2,8 Р16=1,75</t>
  </si>
  <si>
    <t>Юниоры 1993-1995 г.р.</t>
  </si>
  <si>
    <t>М = 2,08  М23= 2,05  М20= 1,97</t>
  </si>
  <si>
    <t>Е = 2,08  Е23= 2,05   Е20= 1,97</t>
  </si>
  <si>
    <t>Р = 2,06 Р23= 2,04  Р20= 1,97</t>
  </si>
  <si>
    <t>Р18= 1,95</t>
  </si>
  <si>
    <t>Девушки 1996-1997 г.р.</t>
  </si>
  <si>
    <t>19-20  января 2013 г.</t>
  </si>
  <si>
    <t>19.01.2013 г.-11:00</t>
  </si>
  <si>
    <t>о</t>
  </si>
  <si>
    <t>ххх</t>
  </si>
  <si>
    <t>л</t>
  </si>
  <si>
    <t>хо</t>
  </si>
  <si>
    <t>ххо</t>
  </si>
  <si>
    <t xml:space="preserve">х </t>
  </si>
  <si>
    <t>Юниорки 1994-1995 г.р.</t>
  </si>
  <si>
    <t>19.01.2013 г.-12:20</t>
  </si>
  <si>
    <t>х</t>
  </si>
  <si>
    <t>Юниорки 1991-1993 г.р.</t>
  </si>
  <si>
    <t>Юниоры 1990-1992 г.р.</t>
  </si>
  <si>
    <t>14-15 января 2012 г.</t>
  </si>
  <si>
    <t>14.01.2012 г.-17:20</t>
  </si>
  <si>
    <t>хх</t>
  </si>
  <si>
    <t>Прыжки с шестом</t>
  </si>
  <si>
    <t>Юниорки 1996-19967 г.р.</t>
  </si>
  <si>
    <t>Рманежа = 4,10  Р23= 4,10  Р20= 3,80 Р18=3,70 Р16=3,50</t>
  </si>
  <si>
    <t>18.01.2015 г.-11:00</t>
  </si>
  <si>
    <t>Чемпионат и Первенство Северо-Западного Федерального округа России</t>
  </si>
  <si>
    <t>Рманежа = 5,50  Р23= 5,50  Р20= 4,90 Р18=4,60 Р16=4,20</t>
  </si>
  <si>
    <t>17.01.2015 г.-16:40</t>
  </si>
  <si>
    <t>М20= 22,49</t>
  </si>
  <si>
    <t>Е20= 22,58</t>
  </si>
  <si>
    <t>Бег на 200 м</t>
  </si>
  <si>
    <t>Р20= 23,47
         23,3</t>
  </si>
  <si>
    <t>Р18= 24,03</t>
  </si>
  <si>
    <t>11.00</t>
  </si>
  <si>
    <t>12.25</t>
  </si>
  <si>
    <t>1   485   1</t>
  </si>
  <si>
    <t>1    32   1</t>
  </si>
  <si>
    <t>1    24    1</t>
  </si>
  <si>
    <t>1   116  1</t>
  </si>
  <si>
    <t>М20= 20,37</t>
  </si>
  <si>
    <t>Е20= 20,57</t>
  </si>
  <si>
    <t>Р20= 21,26</t>
  </si>
  <si>
    <t>Р18= 21,89</t>
  </si>
  <si>
    <t>11.20</t>
  </si>
  <si>
    <t>12.30</t>
  </si>
  <si>
    <t>1    85    1</t>
  </si>
  <si>
    <t>2    13    2</t>
  </si>
  <si>
    <t>1    32    1</t>
  </si>
  <si>
    <t>1   39   1</t>
  </si>
  <si>
    <t>1    7    1</t>
  </si>
  <si>
    <t>3   32   3</t>
  </si>
  <si>
    <t xml:space="preserve"> женщины бег на 60 м с/б</t>
  </si>
  <si>
    <t>Рманежа = 8,36  Р23= 8,66  Р20= 8,93  Р18=9,01 Р16=9,57</t>
  </si>
  <si>
    <t>Финал</t>
  </si>
  <si>
    <t>18.01.2015 г. - 14:00</t>
  </si>
  <si>
    <t>Фин. забеги</t>
  </si>
  <si>
    <t>18.01.2015 г. - 14:25</t>
  </si>
  <si>
    <t>Бег на 60 м с/б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</si>
  <si>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10:20</t>
    </r>
  </si>
  <si>
    <t>юниорки 1993-1995 г.р.</t>
  </si>
  <si>
    <t>юниорки 1996-1997 г.р.</t>
  </si>
  <si>
    <t>девушки 1998-1999 г.р.</t>
  </si>
  <si>
    <t>Мужчины, бег на 60 м с/б</t>
  </si>
  <si>
    <t>Рманежа = 8,28 Р23= 8,84 Р20= 8,45 Р18=8,50 Р16=8,8</t>
  </si>
  <si>
    <t>18.01.2015 г. - 13:45</t>
  </si>
  <si>
    <t>фин. забеги</t>
  </si>
  <si>
    <t>Юниоры 1995-1996 г.р.</t>
  </si>
  <si>
    <t>Юниоры 1992-1994 г.р.</t>
  </si>
  <si>
    <t>мужчины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</si>
  <si>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10:00</t>
    </r>
  </si>
  <si>
    <t>юниоры 1996-1997 г.р.</t>
  </si>
  <si>
    <t>юноши 1998-1999 г.р.</t>
  </si>
  <si>
    <t>М20= 2:01,03</t>
  </si>
  <si>
    <t>Е20= 2:01,85</t>
  </si>
  <si>
    <t>Бег на 800 м</t>
  </si>
  <si>
    <t>Р20= 2:04,38</t>
  </si>
  <si>
    <t>Р18= 2:07,15</t>
  </si>
  <si>
    <t>12.05</t>
  </si>
  <si>
    <t>1    13    1</t>
  </si>
  <si>
    <t>1     2     1</t>
  </si>
  <si>
    <t>М20= 1:44,35</t>
  </si>
  <si>
    <t>Е20= 1:44,35</t>
  </si>
  <si>
    <t>Р20= 1:44,35</t>
  </si>
  <si>
    <t>Р18= 1:54,03
         1:52,8</t>
  </si>
  <si>
    <t>12.10</t>
  </si>
  <si>
    <t>11.55</t>
  </si>
  <si>
    <t>1    1    1</t>
  </si>
  <si>
    <t>1     7    1</t>
  </si>
  <si>
    <t>1     81    1</t>
  </si>
  <si>
    <t>1   174   1</t>
  </si>
  <si>
    <t>2    85    2</t>
  </si>
  <si>
    <t>1    127    1</t>
  </si>
  <si>
    <t>1    33    1</t>
  </si>
  <si>
    <t>1      2      1</t>
  </si>
  <si>
    <t>МЕЖРЕГИОНАЛЬНЫЙ  ЛЕГКОАТЛЕТИЧЕСКИЙ  ТУРНИР</t>
  </si>
  <si>
    <t>памяти  ЗТР  А.И. ТАЛАНОВА</t>
  </si>
  <si>
    <t>М20= 1:36,05</t>
  </si>
  <si>
    <t>06-07 декабря 2008 г.</t>
  </si>
  <si>
    <t>Е20= 1:36,05</t>
  </si>
  <si>
    <t>Эстафета 4 х 200 м</t>
  </si>
  <si>
    <t>Р20= 1:37,72</t>
  </si>
  <si>
    <t>Р18= 1:40,3</t>
  </si>
  <si>
    <t>13.40</t>
  </si>
  <si>
    <t>96
105
77
101</t>
  </si>
  <si>
    <t>Олендарь Анастасия
Ярлыченко Алёна
Голубева Елена
Быстрова Евгения</t>
  </si>
  <si>
    <t>1992
1993
1994
1992</t>
  </si>
  <si>
    <t>1р
1р
1р
1р</t>
  </si>
  <si>
    <t>Ярославль</t>
  </si>
  <si>
    <t>ОСДЮШОР
СДЮШОР-19
ОСДЮШОР
СДЮШОР-19</t>
  </si>
  <si>
    <t>Лузина И.Н.
Тюленев С.А.
Карманов Ю.А.
Тюленев С.А.</t>
  </si>
  <si>
    <t>88
94
78
35</t>
  </si>
  <si>
    <t>Виноградова Дарина
Шалонова Оксана
Артемьева Светлана
Кузнецова Екатерина</t>
  </si>
  <si>
    <t>1994
1993
1994
1993</t>
  </si>
  <si>
    <t>Рыбинск</t>
  </si>
  <si>
    <t>СДЮШОР-2</t>
  </si>
  <si>
    <t>Палкина,Иванова
Шалонов В.Л.
Филимонова О.А.
Кузнецова А.Л.</t>
  </si>
  <si>
    <t>123
120
121
122</t>
  </si>
  <si>
    <t>Удалова Екатерина
Белявина Анна
Замятина Юлия
Баринова Яна</t>
  </si>
  <si>
    <t>1992
1992
1992
1992</t>
  </si>
  <si>
    <t>Кострома</t>
  </si>
  <si>
    <t>КОСДЮСШОР</t>
  </si>
  <si>
    <t>Дружков А.Н.
Дружков А.Н.
Дружков А.Н.
Дружков А.Н.</t>
  </si>
  <si>
    <t>Юниорки 1990-91 г.р.</t>
  </si>
  <si>
    <t>103
102
107</t>
  </si>
  <si>
    <t>Цветкова Татьяна
Конькова Анна
Коваленко Алёна
Поспелова Марина</t>
  </si>
  <si>
    <t>1991
1990
1990
1990</t>
  </si>
  <si>
    <t>1р
кмс
1р
кмс</t>
  </si>
  <si>
    <t>СДЮШОР-19
СДЮШОР-19
ОСДЮШОР
СДЮШОР-19</t>
  </si>
  <si>
    <t>Тюленев С.А.
Тюленев С.А.
Клеймёнов А.Н.
Круговой К.Н.</t>
  </si>
  <si>
    <t>88
92
29
90</t>
  </si>
  <si>
    <t>Виноградова Дарина
Целищева Мария
Гусева Маргарита
Виноградова Ксения</t>
  </si>
  <si>
    <t>1994
1991
1993
1991</t>
  </si>
  <si>
    <t>1р
1р
2р
1р</t>
  </si>
  <si>
    <t>Палкина,Иванова
Мицик Ю.И.
Шостак А.А.
Палкина,Иванова</t>
  </si>
  <si>
    <t>М20= 1:25,36</t>
  </si>
  <si>
    <t>Е20= 1:25,36</t>
  </si>
  <si>
    <t>Р20= 1:27,95</t>
  </si>
  <si>
    <t>Р18= 1:31,73</t>
  </si>
  <si>
    <t>13.55</t>
  </si>
  <si>
    <t>13.45</t>
  </si>
  <si>
    <t>61
24
25
71</t>
  </si>
  <si>
    <t>Скворцов Иван
Довженко Денис
Ложников Илья
Ракульцев Алексей</t>
  </si>
  <si>
    <t>1992
1994
1992
1994</t>
  </si>
  <si>
    <t>2р
2р
1р
2р</t>
  </si>
  <si>
    <t>СДЮШОР-19</t>
  </si>
  <si>
    <t>Хрущёв И.Е.
Круговой К.Н.
Круговой К.Н.
Тюленев С.А.</t>
  </si>
  <si>
    <t>30
130
132
127</t>
  </si>
  <si>
    <t>Игнатьев Дмитрий
Козлов Алексей
Кашин Илья
Корнилов Антон</t>
  </si>
  <si>
    <t>1993
1993
1993
1993</t>
  </si>
  <si>
    <t>2р
2р
3р
2р</t>
  </si>
  <si>
    <r>
      <rPr>
        <sz val="10"/>
        <rFont val="Arial"/>
        <charset val="204"/>
      </rPr>
      <t xml:space="preserve">Шостак А.А.
</t>
    </r>
    <r>
      <rPr>
        <sz val="8"/>
        <rFont val="Arial"/>
        <charset val="204"/>
      </rPr>
      <t xml:space="preserve">Палкина,Иванова
Палкина,Иванова
</t>
    </r>
    <r>
      <rPr>
        <sz val="10"/>
        <rFont val="Arial"/>
        <charset val="204"/>
      </rPr>
      <t>Тимофеев С.В.</t>
    </r>
  </si>
  <si>
    <t>14
15
17
16</t>
  </si>
  <si>
    <t>Куликов Андрей
Сироткин Виктор
Скворцов Роман
Сироткин Николай</t>
  </si>
  <si>
    <t>1992
1993
1992
1993</t>
  </si>
  <si>
    <t>2р
2р
2р
2р</t>
  </si>
  <si>
    <t>ОСДЮСШОР
КОСДЮСШОР
КОСДЮСШОР
КОСДЮСШОР</t>
  </si>
  <si>
    <t>Ефалов Н.Л.
Дружков А.Н.
Дружков А.Н.
Дружков А.Н.</t>
  </si>
  <si>
    <t>пр.163.3</t>
  </si>
  <si>
    <t>Юниоры 1990-91 г.р.</t>
  </si>
  <si>
    <t>99
98
100
97</t>
  </si>
  <si>
    <t>Стукошин Алексей
Трусов Евгений
Анискин Андрей
Шиндяков Артём</t>
  </si>
  <si>
    <t>1991
1992
1991
1991</t>
  </si>
  <si>
    <t>кмс
кмс
кмс
кмс</t>
  </si>
  <si>
    <t>Рязань</t>
  </si>
  <si>
    <t>Йотов Х.Н.
Варнаков А.В.
Йотов Х.Н.
Михеев В.Е.</t>
  </si>
  <si>
    <t>67
72
37
73</t>
  </si>
  <si>
    <t>Новиков Сергей
Малеванкин Анатолий
Попов Алексей
Извеков Александр</t>
  </si>
  <si>
    <t>1991
1991
1990
1990</t>
  </si>
  <si>
    <t>2р
2р
кмс
1р</t>
  </si>
  <si>
    <t>Сошников А.В.
Тюленев С.А.
Станкевич В.А.
Тюленев С.А.</t>
  </si>
  <si>
    <t>9
13
12</t>
  </si>
  <si>
    <t>Карпов Алексей
Гусев Иван
Макаров Роман
Степановский Антон</t>
  </si>
  <si>
    <t>1990
1991
1990
1990</t>
  </si>
  <si>
    <t>1р
1р
1р
кмс</t>
  </si>
  <si>
    <t>Дружков А.Н.
Дружков А.Н.
Зимин В.Н.
Дружков А.Н.</t>
  </si>
  <si>
    <t>112
108
109
105</t>
  </si>
  <si>
    <t>Захаров Дмитрий
Чехонин Александр
Спивак Александр
Шнякин Александр</t>
  </si>
  <si>
    <t>1991
1991
1991
1990</t>
  </si>
  <si>
    <t>Жуковский,МО</t>
  </si>
  <si>
    <t>СК"Метеор"</t>
  </si>
  <si>
    <t>Чебыкина Т.Г.
Юдакова Н.А.
Юдакова Н.А.
Розенберг А.С.</t>
  </si>
  <si>
    <t>141
142
143
131</t>
  </si>
  <si>
    <t>Ухваткин Андрей
Волков
Руптанов Алексей
Рязанов Григорий</t>
  </si>
  <si>
    <t>1990
1990
1991
1991</t>
  </si>
  <si>
    <t>Шостак А.А.
Шостак А.А.
Шостак А.А.
Палкина,Иванова</t>
  </si>
  <si>
    <t>Главный судья, I кат.                                               Тюленев С.А.</t>
  </si>
  <si>
    <t>Главный секретарь, I кат.                                                Анисимов Е.Г.</t>
  </si>
  <si>
    <t>вид</t>
  </si>
  <si>
    <t>Номер</t>
  </si>
  <si>
    <t>г.р.</t>
  </si>
  <si>
    <t>группа</t>
  </si>
  <si>
    <t>1день</t>
  </si>
  <si>
    <t>рез-т</t>
  </si>
  <si>
    <t>2день</t>
  </si>
  <si>
    <t>3 день</t>
  </si>
  <si>
    <t>Юдо17</t>
  </si>
  <si>
    <t>Василишин Александр</t>
  </si>
  <si>
    <t>М18-22</t>
  </si>
  <si>
    <t>Архангельск, САФУ</t>
  </si>
  <si>
    <t>Гурьев Сергей</t>
  </si>
  <si>
    <t>Архангельск</t>
  </si>
  <si>
    <t>Засухин Вячеслав</t>
  </si>
  <si>
    <t>Северодвинск, ДЮСШ №2</t>
  </si>
  <si>
    <t>Клоков Роман</t>
  </si>
  <si>
    <t>Новодвинск</t>
  </si>
  <si>
    <t>Корольков Даниил</t>
  </si>
  <si>
    <t>Северодвинск, ФОК "Звездочка"</t>
  </si>
  <si>
    <t>Рябов Матвей</t>
  </si>
  <si>
    <t>Северодвинск</t>
  </si>
  <si>
    <t>г.Архангельск, БК "Палестра"</t>
  </si>
  <si>
    <t>А.В.Чернов</t>
  </si>
  <si>
    <t>Чураков Андрей</t>
  </si>
  <si>
    <t>Ядрихинский Дмитрий</t>
  </si>
  <si>
    <t>Котлас</t>
  </si>
  <si>
    <t>Заозерский Владислав</t>
  </si>
  <si>
    <t>Симков Дмитрий</t>
  </si>
  <si>
    <t>Ткаченко Роман</t>
  </si>
  <si>
    <t>г.Северодвинск</t>
  </si>
  <si>
    <t>г.Архангельск, БК "Палестра",ШБ А.В.Чернова</t>
  </si>
  <si>
    <t>г.Архангельск, БК "Палестра",САФУ</t>
  </si>
  <si>
    <t>Бахтин Михаил</t>
  </si>
  <si>
    <t>Гужихин Дмитрий</t>
  </si>
  <si>
    <t>Дружинин Михаил</t>
  </si>
  <si>
    <t>г.Архангельск, БК "Стрела"</t>
  </si>
  <si>
    <t>Д.В.Пахтусова</t>
  </si>
  <si>
    <t>Луцык Алексей</t>
  </si>
  <si>
    <t>Маркин Дмитрий</t>
  </si>
  <si>
    <t>Панихидин Илья</t>
  </si>
  <si>
    <t>Архангельск, БК "Палестра"</t>
  </si>
  <si>
    <t>Самухин Никита</t>
  </si>
  <si>
    <t>Архангельск,PomorSki</t>
  </si>
  <si>
    <t>Соколов Никита</t>
  </si>
  <si>
    <t>Угрюмов Александр</t>
  </si>
  <si>
    <t>Художилов Виталий</t>
  </si>
  <si>
    <t>Шабанов Дмитрий</t>
  </si>
  <si>
    <t>Новодвинск, СШОР "Поморье"</t>
  </si>
  <si>
    <t>Щеглов Иван</t>
  </si>
  <si>
    <t>Пачганов Роман</t>
  </si>
  <si>
    <t>САФУ, КЛБ"Юность" ,г.Онега</t>
  </si>
  <si>
    <t>Н.С.Бабиков</t>
  </si>
  <si>
    <t>г.Архангельск,Динамо, БК "Палестра"</t>
  </si>
  <si>
    <t>г.Архангельск  "РАТНИК"</t>
  </si>
  <si>
    <t>г.Архангельск, Армия России</t>
  </si>
  <si>
    <t>самостоятельно</t>
  </si>
  <si>
    <t>Баранок Антон</t>
  </si>
  <si>
    <t>Архангельск, Палестра</t>
  </si>
  <si>
    <t>Бутаков Игорь</t>
  </si>
  <si>
    <t>г.Архангельск,PomorSki</t>
  </si>
  <si>
    <t>Л.И.Воропаева</t>
  </si>
  <si>
    <t>Гагарский Павел</t>
  </si>
  <si>
    <t>Денисов Андрей</t>
  </si>
  <si>
    <t>Зеленков Денис</t>
  </si>
  <si>
    <t>Копосов Иван</t>
  </si>
  <si>
    <t xml:space="preserve">Архангельск </t>
  </si>
  <si>
    <t>Максимов Александр</t>
  </si>
  <si>
    <t>Мальцев Вячеслав</t>
  </si>
  <si>
    <t>Мартынов Евгений</t>
  </si>
  <si>
    <t>Марянинов Александр</t>
  </si>
  <si>
    <t>Мелехов Евгений</t>
  </si>
  <si>
    <t>Попов Алексей</t>
  </si>
  <si>
    <t>Архангельск, PALESTRA</t>
  </si>
  <si>
    <t>Савушкин Василий</t>
  </si>
  <si>
    <t>Семенцов Александр</t>
  </si>
  <si>
    <t>Симановский Евгений</t>
  </si>
  <si>
    <t>Архангельск, ООО"ПоморКом"</t>
  </si>
  <si>
    <t>Сопочкин Михаил</t>
  </si>
  <si>
    <t>Архангельск, Динамо</t>
  </si>
  <si>
    <t>Ульянов Виталий</t>
  </si>
  <si>
    <t>Услугин Сергей</t>
  </si>
  <si>
    <t>Шемякин Алексей</t>
  </si>
  <si>
    <t>Чижков Юрий</t>
  </si>
  <si>
    <t>Гайпулин Александр</t>
  </si>
  <si>
    <t>Пешехонов Игорь</t>
  </si>
  <si>
    <t>Масько Евгений</t>
  </si>
  <si>
    <t>Широкий Виталий</t>
  </si>
  <si>
    <t>Коткин Сергей</t>
  </si>
  <si>
    <t>Мезень</t>
  </si>
  <si>
    <t>г.Архангельск,Братсво Шнурка</t>
  </si>
  <si>
    <t>Евменов Николай</t>
  </si>
  <si>
    <t>Зутков Алексей</t>
  </si>
  <si>
    <t>Архангельск  "РАТНИК"</t>
  </si>
  <si>
    <t>Кисляков Сергей</t>
  </si>
  <si>
    <t>Архангельск, PomorSki</t>
  </si>
  <si>
    <t>Клычков Дмитрий</t>
  </si>
  <si>
    <t>Куприянов Константин</t>
  </si>
  <si>
    <t>Листов Сергей</t>
  </si>
  <si>
    <t>Невидомский Геннадий</t>
  </si>
  <si>
    <t>Попов Александр</t>
  </si>
  <si>
    <t>Архангельск, ЛАВА</t>
  </si>
  <si>
    <t>Скрылев Евгений</t>
  </si>
  <si>
    <t>Суетин Александр</t>
  </si>
  <si>
    <t>Шарыгин Евгений</t>
  </si>
  <si>
    <t>Шевелев Владимир</t>
  </si>
  <si>
    <t>Южанин Александр</t>
  </si>
  <si>
    <t>Кузин Николай</t>
  </si>
  <si>
    <t>г.Новодвинск</t>
  </si>
  <si>
    <t>Окатов Сергей,</t>
  </si>
  <si>
    <t>Бровин Евгений</t>
  </si>
  <si>
    <t>г.Архангельск,Гандвик</t>
  </si>
  <si>
    <t>Поташев Владимир</t>
  </si>
  <si>
    <t>Тхоржевский Андрей</t>
  </si>
  <si>
    <t>Волгунов Александр</t>
  </si>
  <si>
    <t>Шестаков Александр</t>
  </si>
  <si>
    <t>Матвейчук Евгений</t>
  </si>
  <si>
    <t>Маринин Сергей</t>
  </si>
  <si>
    <t>Кузнецов Андрей</t>
  </si>
  <si>
    <t xml:space="preserve">Матвеев Евгений </t>
  </si>
  <si>
    <t>Поляков  Владимир</t>
  </si>
  <si>
    <t>Малаховский Вадим</t>
  </si>
  <si>
    <t>Лучинский Владимир</t>
  </si>
  <si>
    <t>Жерихин  Николай</t>
  </si>
  <si>
    <t>г.Архангельск, ЛАВА</t>
  </si>
  <si>
    <t>Попов Юрий</t>
  </si>
  <si>
    <t>Нечепуренко Николай</t>
  </si>
  <si>
    <t>Черепок Петр</t>
  </si>
  <si>
    <t>Литвинцев Сергей</t>
  </si>
  <si>
    <t>Данилов Степан</t>
  </si>
  <si>
    <t>Ильина Таисия</t>
  </si>
  <si>
    <t>2007</t>
  </si>
  <si>
    <t>Д до 17</t>
  </si>
  <si>
    <t>И.В.Луцева</t>
  </si>
  <si>
    <t>г.Архангельск, ГАУ АО"САШ",ШБ А.В.Чернова</t>
  </si>
  <si>
    <t>Садурова Анастасия</t>
  </si>
  <si>
    <t>Юдинцева Татьяна</t>
  </si>
  <si>
    <t>пос.Луковецкий</t>
  </si>
  <si>
    <t>г.Архангельск, PomorSki</t>
  </si>
  <si>
    <t>Ускова Валентина</t>
  </si>
  <si>
    <t>Коджебаш Маргарита</t>
  </si>
  <si>
    <t>Тыркасова Алёна</t>
  </si>
  <si>
    <t>PomorSki</t>
  </si>
  <si>
    <t>Губина Елена</t>
  </si>
  <si>
    <t>Архангельск,Палестра</t>
  </si>
  <si>
    <t>Климцева Валерия</t>
  </si>
  <si>
    <t>Шеина Ольга</t>
  </si>
  <si>
    <t>"СШОР "Поморье",Динамо</t>
  </si>
  <si>
    <t>А.В.Чернов, А.А.Мосеев</t>
  </si>
  <si>
    <t>г.Архангельск,ШБ А.В.Чернова</t>
  </si>
  <si>
    <t>Быкова Анна</t>
  </si>
  <si>
    <t>1987</t>
  </si>
  <si>
    <t>Дементьева Татьяна</t>
  </si>
  <si>
    <t>Юркова Ольга</t>
  </si>
  <si>
    <t>1973</t>
  </si>
  <si>
    <t>Чеснокова Евгения</t>
  </si>
  <si>
    <t>Голикова Татьяна</t>
  </si>
  <si>
    <t>Архангельск, ГАУ АО Водник</t>
  </si>
  <si>
    <t>Опарина Ксения</t>
  </si>
  <si>
    <t>Петухова Елена</t>
  </si>
  <si>
    <t>1977</t>
  </si>
  <si>
    <t>Сербина Надежда</t>
  </si>
  <si>
    <t>Лахменева Мария</t>
  </si>
  <si>
    <t>Ж60-69</t>
  </si>
  <si>
    <t>Ларионова Нина</t>
  </si>
  <si>
    <t>1946</t>
  </si>
  <si>
    <t>Открытые городские соревнования по легкой атлетике</t>
  </si>
  <si>
    <t>в закрытых помещениях "Открытие зимнего сезона" памяти С.Ф.Жиганова</t>
  </si>
  <si>
    <t>Бег на 100 м</t>
  </si>
  <si>
    <t>Забеги</t>
  </si>
  <si>
    <t>27.11.2016г. -12:30</t>
  </si>
  <si>
    <t>27.11.2016г. -13:55</t>
  </si>
  <si>
    <t>1юн</t>
  </si>
  <si>
    <t>БЕГ на 100м</t>
  </si>
  <si>
    <t>Женщины 1998г.р. и старше</t>
  </si>
  <si>
    <t>27.11.2016г. -13:00</t>
  </si>
  <si>
    <t>27.11.2016г. -14:00</t>
  </si>
  <si>
    <t>Главный судья,судья 1 кат.</t>
  </si>
  <si>
    <t>А.А.Чураков (Архангельск)</t>
  </si>
  <si>
    <t>"Открытие зимнего сезона" памяти С.Ф.Жиганова</t>
  </si>
  <si>
    <t>27 ноября 2016г.</t>
  </si>
  <si>
    <t>Девушки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</si>
  <si>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12:30</t>
    </r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</si>
  <si>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13:00</t>
    </r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</si>
  <si>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12:15</t>
    </r>
  </si>
  <si>
    <t>Молодежь 1994 -1996г.р.</t>
  </si>
  <si>
    <t>женщины 1996г.р.и старше</t>
  </si>
  <si>
    <t>Юноши 1999г.р и младше</t>
  </si>
  <si>
    <t>27.11.2016г. -12:45</t>
  </si>
  <si>
    <t>Мужчины 1998г.р. и старше</t>
  </si>
  <si>
    <t>27.11.2016г. -13:10</t>
  </si>
  <si>
    <t>27.11.2016г. -14:05</t>
  </si>
  <si>
    <t>снят</t>
  </si>
  <si>
    <t>Юноши 1999г.р.и младше</t>
  </si>
  <si>
    <r>
      <rPr>
        <b/>
        <i/>
        <sz val="10"/>
        <rFont val="Arial"/>
        <charset val="134"/>
      </rPr>
      <t xml:space="preserve">Начало в </t>
    </r>
    <r>
      <rPr>
        <b/>
        <i/>
        <sz val="14"/>
        <rFont val="Arial"/>
        <charset val="204"/>
      </rPr>
      <t>12:45</t>
    </r>
  </si>
  <si>
    <t>Юноши 1999г.р. и младше</t>
  </si>
  <si>
    <t>Приморский район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</si>
  <si>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13:20</t>
    </r>
  </si>
  <si>
    <t>БЕГ на 200м</t>
  </si>
  <si>
    <t>Мужчины 1993 и старше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</si>
  <si>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11:45</t>
    </r>
  </si>
  <si>
    <t>мужчины 1993г.р.и старше</t>
  </si>
  <si>
    <t>Начало в 13:20</t>
  </si>
  <si>
    <t>Рефери по бегу</t>
  </si>
  <si>
    <t>Бег на 600 м</t>
  </si>
  <si>
    <t>27.11.2016г -13:35</t>
  </si>
  <si>
    <t>Женщины 1998г.р.и старше</t>
  </si>
  <si>
    <t>27.11.2016г -14:00</t>
  </si>
  <si>
    <t>ЖЕНЩИНЫ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</si>
  <si>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14:00</t>
    </r>
  </si>
  <si>
    <t>1</t>
  </si>
  <si>
    <t>2</t>
  </si>
  <si>
    <t>3</t>
  </si>
  <si>
    <t>4</t>
  </si>
  <si>
    <t>5</t>
  </si>
  <si>
    <t>6</t>
  </si>
  <si>
    <t>ДЕВУШКИ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</si>
  <si>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13:35</t>
    </r>
  </si>
  <si>
    <t>БЕГ на 3000м</t>
  </si>
  <si>
    <t>22.05.2016г -13:40</t>
  </si>
  <si>
    <t>ст.МАУ ФСК им.А.Ф.Личутина</t>
  </si>
  <si>
    <t>Девушки 1999 -2000г.р.</t>
  </si>
  <si>
    <t>Юниорки 1997 -1998г.р.</t>
  </si>
  <si>
    <t>Мужчины 1993г.р.и старше</t>
  </si>
  <si>
    <t>Главный судья,судья ВК</t>
  </si>
  <si>
    <t>А.С.Демьянов(Калуга)</t>
  </si>
  <si>
    <t>Главный судья,судья МК</t>
  </si>
  <si>
    <t>А.С.Демьянов (Калуга)</t>
  </si>
  <si>
    <t>Бег на 3000м</t>
  </si>
  <si>
    <t>11.09.2016г.-11:45</t>
  </si>
  <si>
    <t>Шушарина Л.В</t>
  </si>
  <si>
    <t>Чернов А.В.</t>
  </si>
  <si>
    <t>Зайцева Е.Н</t>
  </si>
  <si>
    <t xml:space="preserve">л </t>
  </si>
  <si>
    <t>Литвиненко А.И.</t>
  </si>
  <si>
    <t>Кокуева Мария</t>
  </si>
  <si>
    <t>б/р</t>
  </si>
  <si>
    <t>Мингалева А.Г.</t>
  </si>
  <si>
    <t>11.09.2016г.-12:05</t>
  </si>
  <si>
    <t>1972</t>
  </si>
  <si>
    <t>Смирнов Артур</t>
  </si>
  <si>
    <t>Минин Роман</t>
  </si>
  <si>
    <t>2002</t>
  </si>
  <si>
    <t>Лысенко Александр</t>
  </si>
  <si>
    <t>1997</t>
  </si>
  <si>
    <t>Архангельск,САФУ</t>
  </si>
  <si>
    <t>2юн</t>
  </si>
  <si>
    <t>Черноухов Денис</t>
  </si>
  <si>
    <t>2003</t>
  </si>
  <si>
    <t>Самошин Алексей</t>
  </si>
  <si>
    <t>1985</t>
  </si>
  <si>
    <t>3юн</t>
  </si>
  <si>
    <t>Прокуронов Эдуард</t>
  </si>
  <si>
    <t>1974</t>
  </si>
  <si>
    <t>Чемпионат и первенство города Архангельска</t>
  </si>
  <si>
    <t>22.05.2016г.-13:40</t>
  </si>
  <si>
    <t>Мужчины 1998г.р.и старше</t>
  </si>
  <si>
    <t>Главный судья,судья 1 кат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</si>
  <si>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12:05</t>
    </r>
  </si>
  <si>
    <t xml:space="preserve"> мужчины</t>
  </si>
  <si>
    <t>Юноши 1999</t>
  </si>
  <si>
    <t>Юниоры 1997 - 1998</t>
  </si>
  <si>
    <t>Молодежь 1994 - 1996</t>
  </si>
  <si>
    <t>Кокорина Наталья</t>
  </si>
  <si>
    <t>Абрамовская Полина</t>
  </si>
  <si>
    <t xml:space="preserve">Тройной прыжок </t>
  </si>
  <si>
    <t>Рманежа = 16,55  Р23= 16,55  Р20= 16,55 Р18=14,25 Р16=12,51</t>
  </si>
  <si>
    <t>Результаты попыток</t>
  </si>
  <si>
    <t>Рманежа = 13,76  Р23= 13,29  Р20= 12,90 Р18=12,90 Р16=10,86</t>
  </si>
  <si>
    <t>Пятиборье</t>
  </si>
  <si>
    <t>Рманежа = 3681  Р23= 3681  Р20= 3681 Р18=2923</t>
  </si>
  <si>
    <t>60с/б</t>
  </si>
  <si>
    <t>длина</t>
  </si>
  <si>
    <t>Сумма</t>
  </si>
  <si>
    <t xml:space="preserve"> Вып.
разр.</t>
  </si>
  <si>
    <t>О</t>
  </si>
  <si>
    <t xml:space="preserve">Главный судья, судья  РК </t>
  </si>
  <si>
    <t>Круговой К.Н., г. Ярославль</t>
  </si>
  <si>
    <t xml:space="preserve">Главный секретарь, судья РК </t>
  </si>
  <si>
    <t>Пушкина Н.Г., г. Рыбинск</t>
  </si>
  <si>
    <t>Семиборье</t>
  </si>
  <si>
    <t xml:space="preserve">Рманежа = 5253  Р23= 5253  Р20= 4694 </t>
  </si>
  <si>
    <t>Г. р.</t>
  </si>
  <si>
    <t>Заявл. разряд</t>
  </si>
  <si>
    <t>60 с/б</t>
  </si>
  <si>
    <t>Главный судья, судья РК                                  К.Н. Круговой (г. Ярославль)</t>
  </si>
  <si>
    <t>Главный секретарь, судья РК                                 Н.Г. Пушкина (г. Ярославль)</t>
  </si>
  <si>
    <t>женщины 2000 м с/п</t>
  </si>
  <si>
    <t>17.01.2015 г. - 10:30</t>
  </si>
  <si>
    <t>Рманежа  Р18=7:00,79 Р16=7:23,42</t>
  </si>
  <si>
    <t xml:space="preserve">Женщины  </t>
  </si>
  <si>
    <t>Бег на 2000 м с/п</t>
  </si>
  <si>
    <t>девушки 1998-1999 г.р., женщины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</si>
  <si>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10:30</t>
    </r>
  </si>
  <si>
    <t>Кубок Архангельской области и открытые областные соревнования</t>
  </si>
  <si>
    <t>памяти заслуженного тренера России В.А.Водовозова</t>
  </si>
  <si>
    <t>Мужчины, бег на 3000 м с/п</t>
  </si>
  <si>
    <t>10.09.2016г.-17.30</t>
  </si>
  <si>
    <t>Рманежа М= 5:42,60 М23= 5:59,08 Р20=6:27,69 Р18=6:27,69</t>
  </si>
  <si>
    <r>
      <rPr>
        <b/>
        <i/>
        <sz val="10"/>
        <rFont val="Arial"/>
        <charset val="134"/>
      </rPr>
      <t xml:space="preserve">Начало в </t>
    </r>
    <r>
      <rPr>
        <b/>
        <i/>
        <u/>
        <sz val="16"/>
        <rFont val="Arial"/>
        <charset val="204"/>
      </rPr>
      <t>10:45</t>
    </r>
  </si>
  <si>
    <t>10 сентября 2016г.</t>
  </si>
  <si>
    <t>Бег на 3000 м с/п</t>
  </si>
  <si>
    <t>Начало в 17:30</t>
  </si>
  <si>
    <t xml:space="preserve">Мужчины с/х 5000 м </t>
  </si>
  <si>
    <t>Фин. заход</t>
  </si>
  <si>
    <t>17.01.2015 г. - 10:00</t>
  </si>
  <si>
    <t>Рманежа = 21:00,77 Р23= 21:30,5 Р20= 21:30,5 Р18=21:30,5 Р16=26:27,0</t>
  </si>
  <si>
    <t>фин. заход</t>
  </si>
  <si>
    <t xml:space="preserve">Женщины с/х 5000 м </t>
  </si>
  <si>
    <t xml:space="preserve">С/Х  5000 м </t>
  </si>
  <si>
    <t>1 заход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</si>
</sst>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ss.00;@"/>
    <numFmt numFmtId="165" formatCode="ss.0"/>
    <numFmt numFmtId="166" formatCode="m:ss.00;@"/>
    <numFmt numFmtId="168" formatCode="m:ss.00"/>
    <numFmt numFmtId="170" formatCode="m:ss.0"/>
    <numFmt numFmtId="172" formatCode="m:ss.0;@"/>
    <numFmt numFmtId="174" formatCode="s.00;@"/>
    <numFmt numFmtId="175" formatCode="ss.0;@"/>
    <numFmt numFmtId="176" formatCode="h:mm;@"/>
    <numFmt numFmtId="177" formatCode="dd/mm/yy;@"/>
    <numFmt numFmtId="178" formatCode="mm:ss.0;@"/>
    <numFmt numFmtId="179" formatCode="s.0;@"/>
    <numFmt numFmtId="180" formatCode="h:mm:ss;@"/>
    <numFmt numFmtId="181" formatCode="s.0"/>
    <numFmt numFmtId="182" formatCode="mm:ss.00;@"/>
  </numFmts>
  <fonts count="77">
    <font>
      <sz val="10"/>
      <name val="Arial"/>
      <charset val="134"/>
    </font>
    <font>
      <sz val="16"/>
      <name val="Cambria"/>
      <charset val="204"/>
      <scheme val="major"/>
    </font>
    <font>
      <b/>
      <i/>
      <sz val="18"/>
      <name val="Cambria"/>
      <charset val="204"/>
      <scheme val="major"/>
    </font>
    <font>
      <i/>
      <sz val="16"/>
      <name val="Cambria"/>
      <charset val="204"/>
      <scheme val="major"/>
    </font>
    <font>
      <b/>
      <i/>
      <sz val="10"/>
      <name val="Arial"/>
      <charset val="204"/>
    </font>
    <font>
      <b/>
      <sz val="14"/>
      <name val="Cambria"/>
      <charset val="204"/>
      <scheme val="major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0"/>
      <name val="Arial"/>
      <charset val="134"/>
    </font>
    <font>
      <i/>
      <sz val="14"/>
      <name val="Arial"/>
      <charset val="204"/>
    </font>
    <font>
      <b/>
      <i/>
      <sz val="10"/>
      <color rgb="FFFF0000"/>
      <name val="Arial"/>
      <charset val="204"/>
    </font>
    <font>
      <sz val="10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b/>
      <sz val="10"/>
      <name val="Arial"/>
      <charset val="134"/>
    </font>
    <font>
      <b/>
      <sz val="16"/>
      <name val="Arial"/>
      <charset val="204"/>
    </font>
    <font>
      <b/>
      <i/>
      <sz val="12"/>
      <name val="Arial"/>
      <charset val="204"/>
    </font>
    <font>
      <sz val="12"/>
      <name val="Arial"/>
      <charset val="204"/>
    </font>
    <font>
      <u/>
      <sz val="12"/>
      <name val="Arial"/>
      <charset val="204"/>
    </font>
    <font>
      <b/>
      <sz val="12"/>
      <name val="Arial"/>
      <charset val="204"/>
    </font>
    <font>
      <sz val="10"/>
      <color theme="1"/>
      <name val="Arial"/>
      <charset val="204"/>
    </font>
    <font>
      <sz val="8"/>
      <color theme="1"/>
      <name val="Arial"/>
      <charset val="204"/>
    </font>
    <font>
      <b/>
      <i/>
      <sz val="9"/>
      <color theme="1"/>
      <name val="Arial"/>
      <charset val="204"/>
    </font>
    <font>
      <b/>
      <sz val="10"/>
      <color theme="1"/>
      <name val="Arial"/>
      <charset val="204"/>
    </font>
    <font>
      <b/>
      <i/>
      <sz val="10"/>
      <color theme="1"/>
      <name val="Arial"/>
      <charset val="204"/>
    </font>
    <font>
      <i/>
      <sz val="10"/>
      <color theme="1"/>
      <name val="Arial"/>
      <charset val="204"/>
    </font>
    <font>
      <i/>
      <sz val="10"/>
      <name val="Arial"/>
      <charset val="204"/>
    </font>
    <font>
      <i/>
      <sz val="9"/>
      <color theme="1"/>
      <name val="Arial"/>
      <charset val="204"/>
    </font>
    <font>
      <b/>
      <i/>
      <sz val="8"/>
      <color theme="1"/>
      <name val="Arial"/>
      <charset val="204"/>
    </font>
    <font>
      <sz val="12"/>
      <color theme="1"/>
      <name val="Arial"/>
      <charset val="204"/>
    </font>
    <font>
      <b/>
      <i/>
      <sz val="12"/>
      <name val="Cambria"/>
      <charset val="204"/>
      <scheme val="major"/>
    </font>
    <font>
      <b/>
      <sz val="14"/>
      <name val="Arial"/>
      <charset val="204"/>
    </font>
    <font>
      <b/>
      <sz val="14"/>
      <color theme="0"/>
      <name val="Arial"/>
      <charset val="204"/>
    </font>
    <font>
      <sz val="14"/>
      <name val="Arial"/>
      <charset val="204"/>
    </font>
    <font>
      <sz val="11"/>
      <name val="Arial"/>
      <charset val="204"/>
    </font>
    <font>
      <b/>
      <sz val="16"/>
      <name val="Arial Cyr"/>
      <charset val="204"/>
    </font>
    <font>
      <sz val="9"/>
      <name val="Arial"/>
      <charset val="204"/>
    </font>
    <font>
      <b/>
      <i/>
      <sz val="9"/>
      <name val="Arial"/>
      <charset val="204"/>
    </font>
    <font>
      <b/>
      <sz val="9"/>
      <name val="Arial"/>
      <charset val="204"/>
    </font>
    <font>
      <i/>
      <sz val="14"/>
      <name val="Cambria"/>
      <charset val="204"/>
      <scheme val="major"/>
    </font>
    <font>
      <b/>
      <i/>
      <sz val="16"/>
      <name val="Arial"/>
      <charset val="204"/>
    </font>
    <font>
      <b/>
      <sz val="10"/>
      <color rgb="FFFF0000"/>
      <name val="Arial"/>
      <charset val="204"/>
    </font>
    <font>
      <b/>
      <i/>
      <sz val="11"/>
      <name val="Arial"/>
      <charset val="204"/>
    </font>
    <font>
      <sz val="10"/>
      <color rgb="FFFF0000"/>
      <name val="Arial"/>
      <charset val="204"/>
    </font>
    <font>
      <sz val="14"/>
      <color rgb="FFFF0000"/>
      <name val="Arial"/>
      <charset val="204"/>
    </font>
    <font>
      <sz val="14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sz val="14"/>
      <color theme="1"/>
      <name val="Arial"/>
      <charset val="204"/>
    </font>
    <font>
      <sz val="14"/>
      <color rgb="FF000000"/>
      <name val="Arial"/>
      <charset val="204"/>
    </font>
    <font>
      <sz val="12"/>
      <color theme="1"/>
      <name val="Calibri"/>
      <charset val="204"/>
      <scheme val="minor"/>
    </font>
    <font>
      <sz val="14"/>
      <color rgb="FF000000"/>
      <name val="Times New Roman"/>
      <charset val="204"/>
    </font>
    <font>
      <b/>
      <sz val="11"/>
      <name val="Arial"/>
      <charset val="204"/>
    </font>
    <font>
      <b/>
      <sz val="10"/>
      <color theme="0"/>
      <name val="Arial"/>
      <charset val="204"/>
    </font>
    <font>
      <b/>
      <sz val="10"/>
      <color theme="1"/>
      <name val="Arial"/>
      <charset val="134"/>
    </font>
    <font>
      <b/>
      <i/>
      <sz val="16"/>
      <color theme="1"/>
      <name val="Bodoni MT Condensed"/>
      <charset val="134"/>
    </font>
    <font>
      <b/>
      <sz val="18"/>
      <name val="Cambria"/>
      <charset val="204"/>
      <scheme val="major"/>
    </font>
    <font>
      <sz val="14"/>
      <name val="Cambria"/>
      <charset val="204"/>
      <scheme val="major"/>
    </font>
    <font>
      <b/>
      <i/>
      <sz val="16"/>
      <color theme="1"/>
      <name val="Bodoni MT Black"/>
      <charset val="134"/>
    </font>
    <font>
      <b/>
      <i/>
      <sz val="11"/>
      <color theme="1"/>
      <name val="Calibri"/>
      <charset val="204"/>
      <scheme val="minor"/>
    </font>
    <font>
      <i/>
      <sz val="12"/>
      <name val="Cambria"/>
      <charset val="204"/>
      <scheme val="major"/>
    </font>
    <font>
      <i/>
      <sz val="12"/>
      <name val="Arial"/>
      <charset val="204"/>
    </font>
    <font>
      <sz val="16"/>
      <name val="Arial"/>
      <charset val="204"/>
    </font>
    <font>
      <b/>
      <sz val="16"/>
      <name val="Cambria"/>
      <charset val="204"/>
      <scheme val="major"/>
    </font>
    <font>
      <sz val="10"/>
      <name val="Cambria"/>
      <charset val="204"/>
      <scheme val="major"/>
    </font>
    <font>
      <b/>
      <sz val="10"/>
      <name val="Cambria"/>
      <charset val="204"/>
      <scheme val="major"/>
    </font>
    <font>
      <b/>
      <i/>
      <sz val="12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10"/>
      <color theme="0"/>
      <name val="Arial"/>
      <charset val="204"/>
    </font>
    <font>
      <sz val="20"/>
      <name val="Arial"/>
      <charset val="204"/>
    </font>
    <font>
      <sz val="20"/>
      <name val="Cambria"/>
      <charset val="204"/>
      <scheme val="major"/>
    </font>
    <font>
      <b/>
      <sz val="20"/>
      <name val="Arial"/>
      <charset val="204"/>
    </font>
    <font>
      <b/>
      <sz val="20"/>
      <name val="Cambria"/>
      <charset val="204"/>
      <scheme val="major"/>
    </font>
    <font>
      <b/>
      <i/>
      <sz val="14"/>
      <name val="Cambria"/>
      <charset val="204"/>
      <scheme val="major"/>
    </font>
    <font>
      <b/>
      <sz val="20"/>
      <color rgb="FFFF0000"/>
      <name val="Arial"/>
      <charset val="204"/>
    </font>
    <font>
      <b/>
      <i/>
      <sz val="14"/>
      <name val="Arial"/>
      <charset val="204"/>
    </font>
    <font>
      <b/>
      <i/>
      <u/>
      <sz val="16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1416">
    <xf numFmtId="0" fontId="0" fillId="0" borderId="0" xfId="0"/>
    <xf numFmtId="165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14" fontId="4" fillId="0" borderId="0" xfId="0" applyNumberFormat="1" applyFont="1" applyAlignment="1"/>
    <xf numFmtId="0" fontId="4" fillId="0" borderId="0" xfId="0" applyFont="1" applyBorder="1" applyAlignment="1"/>
    <xf numFmtId="0" fontId="9" fillId="0" borderId="0" xfId="0" applyFont="1" applyAlignment="1"/>
    <xf numFmtId="0" fontId="10" fillId="0" borderId="0" xfId="0" applyFont="1" applyBorder="1" applyAlignment="1"/>
    <xf numFmtId="0" fontId="10" fillId="0" borderId="1" xfId="0" applyFont="1" applyBorder="1" applyAlignment="1"/>
    <xf numFmtId="0" fontId="4" fillId="0" borderId="1" xfId="0" applyFont="1" applyBorder="1" applyAlignment="1"/>
    <xf numFmtId="0" fontId="1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4" fontId="0" fillId="0" borderId="6" xfId="0" applyNumberForma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1" fillId="0" borderId="6" xfId="0" applyFont="1" applyBorder="1"/>
    <xf numFmtId="49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3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1" fillId="0" borderId="7" xfId="0" applyFont="1" applyBorder="1"/>
    <xf numFmtId="49" fontId="11" fillId="0" borderId="7" xfId="0" applyNumberFormat="1" applyFont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74" fontId="4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5" fontId="11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166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11" fillId="0" borderId="6" xfId="0" applyNumberFormat="1" applyFont="1" applyBorder="1" applyAlignment="1">
      <alignment horizontal="center" vertical="center"/>
    </xf>
    <xf numFmtId="0" fontId="13" fillId="0" borderId="6" xfId="0" applyFont="1" applyBorder="1"/>
    <xf numFmtId="0" fontId="8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/>
    <xf numFmtId="0" fontId="11" fillId="0" borderId="6" xfId="0" applyFont="1" applyFill="1" applyBorder="1"/>
    <xf numFmtId="0" fontId="1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/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20" fontId="4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/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74" fontId="0" fillId="0" borderId="3" xfId="0" applyNumberForma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4" fontId="11" fillId="0" borderId="0" xfId="0" applyNumberFormat="1" applyFont="1" applyBorder="1" applyAlignment="1"/>
    <xf numFmtId="0" fontId="11" fillId="0" borderId="0" xfId="0" applyFont="1"/>
    <xf numFmtId="0" fontId="11" fillId="0" borderId="0" xfId="0" applyFont="1" applyAlignment="1"/>
    <xf numFmtId="166" fontId="11" fillId="0" borderId="0" xfId="0" applyNumberFormat="1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3" fillId="0" borderId="3" xfId="0" applyFont="1" applyBorder="1"/>
    <xf numFmtId="166" fontId="0" fillId="0" borderId="3" xfId="0" applyNumberForma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66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166" fontId="11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74" fontId="11" fillId="0" borderId="6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1" fillId="0" borderId="20" xfId="0" applyFont="1" applyBorder="1"/>
    <xf numFmtId="49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4" fontId="4" fillId="0" borderId="6" xfId="0" applyNumberFormat="1" applyFont="1" applyBorder="1" applyAlignment="1"/>
    <xf numFmtId="0" fontId="13" fillId="0" borderId="7" xfId="0" applyFont="1" applyBorder="1" applyAlignment="1">
      <alignment vertical="center" wrapText="1"/>
    </xf>
    <xf numFmtId="166" fontId="11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 wrapText="1"/>
    </xf>
    <xf numFmtId="174" fontId="20" fillId="0" borderId="2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49" fontId="13" fillId="0" borderId="7" xfId="0" applyNumberFormat="1" applyFont="1" applyBorder="1" applyAlignment="1">
      <alignment vertical="center" wrapText="1"/>
    </xf>
    <xf numFmtId="174" fontId="20" fillId="0" borderId="7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1" xfId="0" applyFont="1" applyBorder="1"/>
    <xf numFmtId="0" fontId="24" fillId="0" borderId="1" xfId="0" applyFont="1" applyBorder="1"/>
    <xf numFmtId="0" fontId="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66" fontId="21" fillId="0" borderId="21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6" fontId="21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 vertical="center"/>
    </xf>
    <xf numFmtId="166" fontId="20" fillId="0" borderId="6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24" fillId="0" borderId="6" xfId="0" applyFont="1" applyBorder="1" applyAlignment="1">
      <alignment horizontal="center" vertical="center"/>
    </xf>
    <xf numFmtId="0" fontId="13" fillId="0" borderId="8" xfId="0" applyFont="1" applyBorder="1"/>
    <xf numFmtId="0" fontId="13" fillId="0" borderId="0" xfId="0" applyFont="1" applyBorder="1"/>
    <xf numFmtId="0" fontId="30" fillId="0" borderId="0" xfId="0" applyFont="1" applyAlignment="1"/>
    <xf numFmtId="0" fontId="31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32" fillId="0" borderId="0" xfId="0" applyFont="1" applyAlignment="1"/>
    <xf numFmtId="0" fontId="33" fillId="0" borderId="0" xfId="0" applyFont="1"/>
    <xf numFmtId="0" fontId="32" fillId="0" borderId="0" xfId="0" applyFont="1" applyBorder="1" applyAlignment="1"/>
    <xf numFmtId="0" fontId="31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1" fillId="0" borderId="8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5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/>
    </xf>
    <xf numFmtId="49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5" fontId="33" fillId="0" borderId="0" xfId="0" applyNumberFormat="1" applyFont="1" applyAlignment="1">
      <alignment horizontal="center"/>
    </xf>
    <xf numFmtId="165" fontId="33" fillId="0" borderId="0" xfId="0" applyNumberFormat="1" applyFont="1"/>
    <xf numFmtId="177" fontId="12" fillId="0" borderId="1" xfId="0" applyNumberFormat="1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2" fontId="11" fillId="3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/>
    </xf>
    <xf numFmtId="2" fontId="11" fillId="3" borderId="10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1" xfId="0" applyNumberFormat="1" applyFont="1" applyBorder="1" applyAlignment="1"/>
    <xf numFmtId="2" fontId="17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7" fillId="0" borderId="8" xfId="0" applyFont="1" applyBorder="1"/>
    <xf numFmtId="0" fontId="0" fillId="0" borderId="21" xfId="0" applyFont="1" applyFill="1" applyBorder="1" applyAlignment="1">
      <alignment horizontal="center" vertical="center"/>
    </xf>
    <xf numFmtId="0" fontId="11" fillId="0" borderId="21" xfId="0" applyFont="1" applyBorder="1"/>
    <xf numFmtId="49" fontId="13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21" xfId="0" applyFont="1" applyBorder="1"/>
    <xf numFmtId="0" fontId="13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32" xfId="0" applyFont="1" applyBorder="1"/>
    <xf numFmtId="49" fontId="1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5" xfId="0" applyBorder="1"/>
    <xf numFmtId="0" fontId="4" fillId="0" borderId="15" xfId="0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174" fontId="13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0" borderId="8" xfId="0" applyBorder="1"/>
    <xf numFmtId="166" fontId="11" fillId="0" borderId="0" xfId="0" applyNumberFormat="1" applyFont="1" applyBorder="1" applyAlignment="1"/>
    <xf numFmtId="0" fontId="11" fillId="4" borderId="6" xfId="0" applyFont="1" applyFill="1" applyBorder="1" applyAlignment="1">
      <alignment horizontal="center" vertical="center"/>
    </xf>
    <xf numFmtId="174" fontId="13" fillId="0" borderId="6" xfId="0" applyNumberFormat="1" applyFont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166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 vertical="center"/>
    </xf>
    <xf numFmtId="172" fontId="0" fillId="0" borderId="3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5" fontId="0" fillId="0" borderId="8" xfId="0" applyNumberFormat="1" applyBorder="1"/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/>
    </xf>
    <xf numFmtId="0" fontId="36" fillId="0" borderId="3" xfId="0" applyFont="1" applyBorder="1"/>
    <xf numFmtId="49" fontId="36" fillId="0" borderId="3" xfId="0" applyNumberFormat="1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4" borderId="3" xfId="0" applyFont="1" applyFill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14" fontId="11" fillId="0" borderId="8" xfId="0" applyNumberFormat="1" applyFont="1" applyBorder="1" applyAlignment="1">
      <alignment horizontal="center"/>
    </xf>
    <xf numFmtId="174" fontId="11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14" fontId="4" fillId="0" borderId="7" xfId="0" applyNumberFormat="1" applyFont="1" applyBorder="1" applyAlignment="1"/>
    <xf numFmtId="0" fontId="13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3" fillId="0" borderId="5" xfId="0" applyFont="1" applyBorder="1" applyAlignment="1">
      <alignment horizontal="center" vertical="center"/>
    </xf>
    <xf numFmtId="0" fontId="0" fillId="0" borderId="20" xfId="0" applyBorder="1"/>
    <xf numFmtId="0" fontId="0" fillId="0" borderId="0" xfId="0" applyAlignment="1"/>
    <xf numFmtId="0" fontId="26" fillId="0" borderId="0" xfId="0" applyFont="1"/>
    <xf numFmtId="0" fontId="2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6" fillId="0" borderId="0" xfId="0" applyFont="1" applyAlignment="1"/>
    <xf numFmtId="0" fontId="26" fillId="0" borderId="1" xfId="0" applyFont="1" applyBorder="1" applyAlignment="1">
      <alignment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1" fillId="0" borderId="33" xfId="0" applyFont="1" applyBorder="1"/>
    <xf numFmtId="49" fontId="11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3" fillId="0" borderId="33" xfId="0" applyFont="1" applyBorder="1"/>
    <xf numFmtId="0" fontId="0" fillId="0" borderId="33" xfId="0" applyBorder="1" applyAlignment="1">
      <alignment horizontal="center"/>
    </xf>
    <xf numFmtId="0" fontId="11" fillId="0" borderId="8" xfId="0" applyFont="1" applyBorder="1" applyAlignment="1"/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0" fontId="12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1" fillId="0" borderId="33" xfId="0" applyFont="1" applyBorder="1" applyAlignment="1"/>
    <xf numFmtId="0" fontId="40" fillId="0" borderId="0" xfId="0" applyFont="1" applyAlignment="1"/>
    <xf numFmtId="0" fontId="4" fillId="0" borderId="0" xfId="0" applyFont="1" applyAlignment="1">
      <alignment wrapText="1"/>
    </xf>
    <xf numFmtId="165" fontId="26" fillId="0" borderId="0" xfId="0" applyNumberFormat="1" applyFont="1"/>
    <xf numFmtId="14" fontId="4" fillId="0" borderId="0" xfId="0" applyNumberFormat="1" applyFont="1" applyBorder="1" applyAlignment="1"/>
    <xf numFmtId="0" fontId="11" fillId="0" borderId="13" xfId="0" applyFont="1" applyBorder="1" applyAlignment="1">
      <alignment horizontal="center" vertical="center"/>
    </xf>
    <xf numFmtId="174" fontId="11" fillId="0" borderId="33" xfId="0" applyNumberFormat="1" applyFont="1" applyBorder="1" applyAlignment="1">
      <alignment horizontal="center"/>
    </xf>
    <xf numFmtId="172" fontId="11" fillId="0" borderId="33" xfId="0" applyNumberFormat="1" applyFont="1" applyBorder="1" applyAlignment="1">
      <alignment horizontal="center"/>
    </xf>
    <xf numFmtId="174" fontId="0" fillId="0" borderId="33" xfId="0" applyNumberFormat="1" applyBorder="1" applyAlignment="1">
      <alignment horizontal="center"/>
    </xf>
    <xf numFmtId="175" fontId="11" fillId="0" borderId="0" xfId="0" applyNumberFormat="1" applyFont="1" applyBorder="1" applyAlignment="1">
      <alignment horizontal="center"/>
    </xf>
    <xf numFmtId="174" fontId="0" fillId="0" borderId="33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9" fontId="11" fillId="0" borderId="2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4" fillId="0" borderId="0" xfId="0" applyFont="1" applyAlignment="1"/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33" xfId="0" applyFont="1" applyBorder="1" applyAlignment="1">
      <alignment horizontal="center" wrapText="1"/>
    </xf>
    <xf numFmtId="174" fontId="0" fillId="0" borderId="20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12" fillId="0" borderId="32" xfId="0" applyNumberFormat="1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/>
    <xf numFmtId="0" fontId="26" fillId="0" borderId="3" xfId="0" applyFont="1" applyBorder="1" applyAlignment="1">
      <alignment horizontal="center"/>
    </xf>
    <xf numFmtId="0" fontId="13" fillId="0" borderId="3" xfId="0" applyFont="1" applyBorder="1" applyAlignment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0" fontId="15" fillId="0" borderId="3" xfId="0" applyFont="1" applyBorder="1" applyAlignment="1"/>
    <xf numFmtId="0" fontId="16" fillId="0" borderId="3" xfId="0" applyFont="1" applyBorder="1" applyAlignment="1"/>
    <xf numFmtId="0" fontId="16" fillId="0" borderId="32" xfId="0" applyFont="1" applyBorder="1" applyAlignment="1"/>
    <xf numFmtId="0" fontId="11" fillId="0" borderId="32" xfId="0" applyFont="1" applyBorder="1" applyAlignment="1"/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wrapText="1"/>
    </xf>
    <xf numFmtId="14" fontId="11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0" xfId="0" applyFont="1" applyBorder="1" applyAlignment="1"/>
    <xf numFmtId="0" fontId="3" fillId="0" borderId="13" xfId="0" applyFont="1" applyBorder="1" applyAlignment="1"/>
    <xf numFmtId="0" fontId="3" fillId="0" borderId="0" xfId="0" applyFont="1" applyBorder="1" applyAlignment="1"/>
    <xf numFmtId="14" fontId="4" fillId="0" borderId="13" xfId="0" applyNumberFormat="1" applyFont="1" applyBorder="1" applyAlignment="1"/>
    <xf numFmtId="176" fontId="4" fillId="0" borderId="3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0" fillId="0" borderId="3" xfId="0" applyBorder="1"/>
    <xf numFmtId="0" fontId="15" fillId="0" borderId="0" xfId="0" applyFont="1" applyBorder="1" applyAlignment="1"/>
    <xf numFmtId="0" fontId="16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3" fillId="0" borderId="0" xfId="0" applyFont="1" applyBorder="1" applyAlignment="1"/>
    <xf numFmtId="176" fontId="4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/>
    <xf numFmtId="174" fontId="0" fillId="0" borderId="0" xfId="0" applyNumberFormat="1" applyAlignment="1">
      <alignment horizontal="center"/>
    </xf>
    <xf numFmtId="0" fontId="41" fillId="0" borderId="0" xfId="0" applyFont="1"/>
    <xf numFmtId="0" fontId="41" fillId="0" borderId="0" xfId="0" applyFont="1" applyBorder="1"/>
    <xf numFmtId="0" fontId="41" fillId="0" borderId="20" xfId="0" applyFont="1" applyBorder="1"/>
    <xf numFmtId="0" fontId="41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33" xfId="0" applyFont="1" applyFill="1" applyBorder="1"/>
    <xf numFmtId="49" fontId="11" fillId="0" borderId="33" xfId="0" applyNumberFormat="1" applyFont="1" applyFill="1" applyBorder="1" applyAlignment="1">
      <alignment horizontal="center"/>
    </xf>
    <xf numFmtId="0" fontId="36" fillId="0" borderId="33" xfId="0" applyFont="1" applyFill="1" applyBorder="1"/>
    <xf numFmtId="0" fontId="13" fillId="0" borderId="33" xfId="0" applyFont="1" applyFill="1" applyBorder="1"/>
    <xf numFmtId="0" fontId="4" fillId="0" borderId="0" xfId="0" applyFont="1" applyBorder="1" applyAlignment="1">
      <alignment wrapText="1"/>
    </xf>
    <xf numFmtId="14" fontId="4" fillId="0" borderId="1" xfId="0" applyNumberFormat="1" applyFont="1" applyBorder="1" applyAlignment="1"/>
    <xf numFmtId="175" fontId="11" fillId="0" borderId="33" xfId="0" applyNumberFormat="1" applyFont="1" applyBorder="1" applyAlignment="1">
      <alignment horizontal="center" vertical="center"/>
    </xf>
    <xf numFmtId="175" fontId="12" fillId="0" borderId="33" xfId="0" applyNumberFormat="1" applyFont="1" applyBorder="1" applyAlignment="1">
      <alignment horizontal="center"/>
    </xf>
    <xf numFmtId="0" fontId="15" fillId="0" borderId="0" xfId="0" applyFont="1" applyAlignment="1"/>
    <xf numFmtId="174" fontId="12" fillId="0" borderId="33" xfId="0" applyNumberFormat="1" applyFont="1" applyBorder="1" applyAlignment="1">
      <alignment horizontal="center"/>
    </xf>
    <xf numFmtId="175" fontId="0" fillId="0" borderId="6" xfId="0" applyNumberFormat="1" applyBorder="1" applyAlignment="1">
      <alignment horizontal="center" vertical="center"/>
    </xf>
    <xf numFmtId="174" fontId="12" fillId="0" borderId="6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 vertical="center"/>
    </xf>
    <xf numFmtId="175" fontId="11" fillId="0" borderId="20" xfId="0" applyNumberFormat="1" applyFont="1" applyBorder="1" applyAlignment="1">
      <alignment horizontal="center"/>
    </xf>
    <xf numFmtId="179" fontId="4" fillId="0" borderId="20" xfId="0" applyNumberFormat="1" applyFont="1" applyBorder="1" applyAlignment="1">
      <alignment horizontal="center" vertical="center"/>
    </xf>
    <xf numFmtId="165" fontId="26" fillId="0" borderId="0" xfId="0" applyNumberFormat="1" applyFont="1" applyBorder="1"/>
    <xf numFmtId="175" fontId="11" fillId="0" borderId="33" xfId="0" applyNumberFormat="1" applyFont="1" applyFill="1" applyBorder="1" applyAlignment="1">
      <alignment horizontal="center"/>
    </xf>
    <xf numFmtId="175" fontId="4" fillId="0" borderId="33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/>
    <xf numFmtId="49" fontId="11" fillId="0" borderId="35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8" fillId="0" borderId="34" xfId="0" applyFont="1" applyBorder="1" applyAlignment="1"/>
    <xf numFmtId="0" fontId="10" fillId="0" borderId="0" xfId="0" applyFont="1" applyBorder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0" fillId="0" borderId="3" xfId="0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175" fontId="11" fillId="0" borderId="35" xfId="0" applyNumberFormat="1" applyFont="1" applyFill="1" applyBorder="1" applyAlignment="1">
      <alignment horizontal="center"/>
    </xf>
    <xf numFmtId="175" fontId="4" fillId="0" borderId="35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2" fillId="0" borderId="37" xfId="0" applyFont="1" applyBorder="1" applyAlignment="1"/>
    <xf numFmtId="176" fontId="4" fillId="0" borderId="0" xfId="0" applyNumberFormat="1" applyFont="1" applyAlignment="1"/>
    <xf numFmtId="0" fontId="16" fillId="0" borderId="0" xfId="0" applyFont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5" xfId="0" applyFont="1" applyBorder="1"/>
    <xf numFmtId="49" fontId="11" fillId="0" borderId="15" xfId="0" applyNumberFormat="1" applyFont="1" applyBorder="1" applyAlignment="1">
      <alignment horizontal="center"/>
    </xf>
    <xf numFmtId="0" fontId="12" fillId="0" borderId="0" xfId="0" applyFont="1" applyBorder="1"/>
    <xf numFmtId="0" fontId="11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36" fillId="0" borderId="33" xfId="0" applyFont="1" applyBorder="1"/>
    <xf numFmtId="0" fontId="11" fillId="0" borderId="15" xfId="0" applyFont="1" applyFill="1" applyBorder="1"/>
    <xf numFmtId="0" fontId="12" fillId="0" borderId="0" xfId="0" applyFont="1" applyFill="1" applyBorder="1" applyAlignment="1">
      <alignment horizontal="center" vertical="center"/>
    </xf>
    <xf numFmtId="175" fontId="0" fillId="0" borderId="33" xfId="0" applyNumberFormat="1" applyBorder="1" applyAlignment="1">
      <alignment horizontal="center"/>
    </xf>
    <xf numFmtId="179" fontId="4" fillId="0" borderId="33" xfId="0" applyNumberFormat="1" applyFont="1" applyBorder="1" applyAlignment="1">
      <alignment horizontal="center" vertical="center"/>
    </xf>
    <xf numFmtId="175" fontId="11" fillId="0" borderId="33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 vertical="center"/>
    </xf>
    <xf numFmtId="0" fontId="0" fillId="0" borderId="33" xfId="0" applyFill="1" applyBorder="1"/>
    <xf numFmtId="0" fontId="12" fillId="0" borderId="3" xfId="0" applyFon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9" fontId="4" fillId="0" borderId="7" xfId="0" applyNumberFormat="1" applyFont="1" applyBorder="1" applyAlignment="1">
      <alignment horizontal="center" vertical="center"/>
    </xf>
    <xf numFmtId="175" fontId="0" fillId="0" borderId="6" xfId="0" applyNumberFormat="1" applyBorder="1" applyAlignment="1">
      <alignment horizontal="center"/>
    </xf>
    <xf numFmtId="179" fontId="4" fillId="0" borderId="6" xfId="0" applyNumberFormat="1" applyFont="1" applyBorder="1" applyAlignment="1">
      <alignment horizontal="center" vertical="center"/>
    </xf>
    <xf numFmtId="0" fontId="19" fillId="0" borderId="3" xfId="0" applyFont="1" applyBorder="1"/>
    <xf numFmtId="0" fontId="0" fillId="4" borderId="3" xfId="0" applyFill="1" applyBorder="1"/>
    <xf numFmtId="0" fontId="42" fillId="0" borderId="0" xfId="0" applyFont="1" applyBorder="1" applyAlignment="1"/>
    <xf numFmtId="0" fontId="42" fillId="0" borderId="38" xfId="0" applyFont="1" applyBorder="1" applyAlignment="1"/>
    <xf numFmtId="0" fontId="12" fillId="0" borderId="6" xfId="0" applyFont="1" applyBorder="1"/>
    <xf numFmtId="0" fontId="0" fillId="0" borderId="6" xfId="0" applyFill="1" applyBorder="1"/>
    <xf numFmtId="0" fontId="11" fillId="2" borderId="6" xfId="0" applyFont="1" applyFill="1" applyBorder="1"/>
    <xf numFmtId="49" fontId="11" fillId="2" borderId="6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/>
    <xf numFmtId="0" fontId="43" fillId="0" borderId="0" xfId="0" applyFont="1"/>
    <xf numFmtId="0" fontId="44" fillId="0" borderId="0" xfId="0" applyFont="1"/>
    <xf numFmtId="49" fontId="11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49" fontId="12" fillId="0" borderId="2" xfId="0" applyNumberFormat="1" applyFont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45" fillId="0" borderId="6" xfId="0" applyFont="1" applyBorder="1"/>
    <xf numFmtId="49" fontId="45" fillId="0" borderId="6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45" fillId="0" borderId="0" xfId="0" applyFont="1" applyBorder="1"/>
    <xf numFmtId="0" fontId="45" fillId="0" borderId="6" xfId="0" applyFont="1" applyBorder="1" applyAlignment="1">
      <alignment horizontal="center"/>
    </xf>
    <xf numFmtId="0" fontId="11" fillId="0" borderId="13" xfId="0" applyFont="1" applyFill="1" applyBorder="1"/>
    <xf numFmtId="0" fontId="46" fillId="0" borderId="6" xfId="0" applyFont="1" applyBorder="1"/>
    <xf numFmtId="0" fontId="45" fillId="0" borderId="13" xfId="0" applyFont="1" applyBorder="1"/>
    <xf numFmtId="0" fontId="45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 vertical="center"/>
    </xf>
    <xf numFmtId="0" fontId="47" fillId="0" borderId="13" xfId="0" applyFont="1" applyBorder="1"/>
    <xf numFmtId="0" fontId="47" fillId="0" borderId="13" xfId="0" applyFont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6" xfId="0" applyFont="1" applyFill="1" applyBorder="1"/>
    <xf numFmtId="0" fontId="47" fillId="0" borderId="6" xfId="0" applyFont="1" applyBorder="1"/>
    <xf numFmtId="0" fontId="33" fillId="0" borderId="13" xfId="0" applyFont="1" applyFill="1" applyBorder="1"/>
    <xf numFmtId="0" fontId="33" fillId="0" borderId="13" xfId="0" applyNumberFormat="1" applyFont="1" applyFill="1" applyBorder="1" applyAlignment="1">
      <alignment horizontal="center"/>
    </xf>
    <xf numFmtId="0" fontId="44" fillId="0" borderId="0" xfId="0" applyFont="1" applyFill="1"/>
    <xf numFmtId="0" fontId="47" fillId="0" borderId="13" xfId="0" applyFont="1" applyBorder="1" applyAlignment="1">
      <alignment horizontal="left"/>
    </xf>
    <xf numFmtId="0" fontId="33" fillId="0" borderId="6" xfId="0" applyFont="1" applyFill="1" applyBorder="1" applyAlignment="1">
      <alignment horizontal="left"/>
    </xf>
    <xf numFmtId="0" fontId="33" fillId="0" borderId="13" xfId="0" applyFont="1" applyBorder="1"/>
    <xf numFmtId="49" fontId="33" fillId="0" borderId="13" xfId="0" applyNumberFormat="1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13" xfId="0" applyFont="1" applyFill="1" applyBorder="1" applyAlignment="1">
      <alignment horizontal="left"/>
    </xf>
    <xf numFmtId="0" fontId="48" fillId="0" borderId="13" xfId="0" applyFont="1" applyBorder="1"/>
    <xf numFmtId="49" fontId="33" fillId="0" borderId="13" xfId="0" applyNumberFormat="1" applyFont="1" applyFill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7" fillId="0" borderId="6" xfId="0" applyFont="1" applyBorder="1" applyAlignment="1">
      <alignment horizontal="left"/>
    </xf>
    <xf numFmtId="0" fontId="33" fillId="0" borderId="7" xfId="0" applyFont="1" applyFill="1" applyBorder="1" applyAlignment="1">
      <alignment horizontal="center"/>
    </xf>
    <xf numFmtId="0" fontId="47" fillId="0" borderId="0" xfId="0" applyFont="1" applyBorder="1"/>
    <xf numFmtId="0" fontId="47" fillId="0" borderId="0" xfId="0" applyFont="1" applyBorder="1" applyAlignment="1">
      <alignment horizontal="center"/>
    </xf>
    <xf numFmtId="0" fontId="33" fillId="0" borderId="0" xfId="0" applyFont="1" applyFill="1" applyBorder="1"/>
    <xf numFmtId="0" fontId="12" fillId="0" borderId="34" xfId="0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49" fontId="0" fillId="0" borderId="6" xfId="0" applyNumberFormat="1" applyBorder="1"/>
    <xf numFmtId="49" fontId="11" fillId="0" borderId="6" xfId="0" applyNumberFormat="1" applyFont="1" applyBorder="1"/>
    <xf numFmtId="49" fontId="43" fillId="0" borderId="6" xfId="0" applyNumberFormat="1" applyFont="1" applyBorder="1"/>
    <xf numFmtId="0" fontId="43" fillId="0" borderId="6" xfId="0" applyFont="1" applyBorder="1"/>
    <xf numFmtId="3" fontId="33" fillId="0" borderId="6" xfId="0" applyNumberFormat="1" applyFont="1" applyFill="1" applyBorder="1" applyAlignment="1">
      <alignment horizontal="center"/>
    </xf>
    <xf numFmtId="49" fontId="33" fillId="0" borderId="6" xfId="0" applyNumberFormat="1" applyFont="1" applyFill="1" applyBorder="1" applyAlignment="1">
      <alignment horizontal="center"/>
    </xf>
    <xf numFmtId="0" fontId="44" fillId="0" borderId="6" xfId="0" applyFont="1" applyBorder="1"/>
    <xf numFmtId="49" fontId="44" fillId="0" borderId="6" xfId="0" applyNumberFormat="1" applyFont="1" applyBorder="1"/>
    <xf numFmtId="49" fontId="33" fillId="0" borderId="6" xfId="0" applyNumberFormat="1" applyFont="1" applyBorder="1"/>
    <xf numFmtId="0" fontId="33" fillId="0" borderId="6" xfId="0" applyFont="1" applyBorder="1"/>
    <xf numFmtId="49" fontId="33" fillId="0" borderId="7" xfId="0" applyNumberFormat="1" applyFont="1" applyFill="1" applyBorder="1" applyAlignment="1">
      <alignment horizontal="center"/>
    </xf>
    <xf numFmtId="0" fontId="47" fillId="0" borderId="7" xfId="0" applyFont="1" applyBorder="1"/>
    <xf numFmtId="1" fontId="47" fillId="0" borderId="7" xfId="0" applyNumberFormat="1" applyFont="1" applyBorder="1" applyAlignment="1">
      <alignment horizontal="center"/>
    </xf>
    <xf numFmtId="49" fontId="33" fillId="0" borderId="6" xfId="0" applyNumberFormat="1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1" fontId="47" fillId="0" borderId="6" xfId="0" applyNumberFormat="1" applyFont="1" applyBorder="1" applyAlignment="1">
      <alignment horizontal="center"/>
    </xf>
    <xf numFmtId="0" fontId="33" fillId="0" borderId="6" xfId="0" applyFont="1" applyBorder="1" applyAlignment="1">
      <alignment horizontal="left"/>
    </xf>
    <xf numFmtId="0" fontId="33" fillId="0" borderId="6" xfId="0" applyFont="1" applyBorder="1" applyAlignment="1">
      <alignment horizontal="center" vertical="center"/>
    </xf>
    <xf numFmtId="0" fontId="33" fillId="0" borderId="6" xfId="1" applyFont="1" applyBorder="1"/>
    <xf numFmtId="0" fontId="33" fillId="4" borderId="6" xfId="0" applyFont="1" applyFill="1" applyBorder="1"/>
    <xf numFmtId="0" fontId="11" fillId="4" borderId="6" xfId="0" applyFont="1" applyFill="1" applyBorder="1"/>
    <xf numFmtId="0" fontId="11" fillId="4" borderId="6" xfId="0" applyFont="1" applyFill="1" applyBorder="1" applyAlignment="1">
      <alignment horizontal="left"/>
    </xf>
    <xf numFmtId="0" fontId="33" fillId="0" borderId="7" xfId="0" applyFont="1" applyBorder="1" applyAlignment="1">
      <alignment horizontal="center"/>
    </xf>
    <xf numFmtId="49" fontId="33" fillId="0" borderId="7" xfId="0" applyNumberFormat="1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1" fillId="0" borderId="0" xfId="0" applyFont="1" applyFill="1"/>
    <xf numFmtId="1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0" fillId="0" borderId="6" xfId="0" applyNumberFormat="1" applyFill="1" applyBorder="1"/>
    <xf numFmtId="0" fontId="0" fillId="4" borderId="0" xfId="0" applyFill="1"/>
    <xf numFmtId="49" fontId="11" fillId="4" borderId="6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49" fillId="0" borderId="6" xfId="0" applyFont="1" applyBorder="1"/>
    <xf numFmtId="0" fontId="33" fillId="0" borderId="13" xfId="0" applyFont="1" applyFill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33" fillId="4" borderId="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49" fillId="0" borderId="6" xfId="0" applyFont="1" applyBorder="1" applyAlignment="1">
      <alignment horizontal="left"/>
    </xf>
    <xf numFmtId="0" fontId="49" fillId="0" borderId="0" xfId="0" applyFont="1" applyBorder="1"/>
    <xf numFmtId="0" fontId="11" fillId="4" borderId="0" xfId="0" applyFont="1" applyFill="1"/>
    <xf numFmtId="0" fontId="49" fillId="0" borderId="13" xfId="0" applyFont="1" applyBorder="1"/>
    <xf numFmtId="0" fontId="47" fillId="0" borderId="2" xfId="0" applyFont="1" applyBorder="1"/>
    <xf numFmtId="0" fontId="47" fillId="0" borderId="2" xfId="0" applyFont="1" applyBorder="1" applyAlignment="1">
      <alignment horizontal="center"/>
    </xf>
    <xf numFmtId="0" fontId="49" fillId="0" borderId="2" xfId="0" applyFont="1" applyBorder="1" applyAlignment="1">
      <alignment horizontal="left"/>
    </xf>
    <xf numFmtId="0" fontId="33" fillId="0" borderId="6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46" fillId="0" borderId="13" xfId="0" applyFont="1" applyBorder="1"/>
    <xf numFmtId="0" fontId="48" fillId="0" borderId="0" xfId="0" applyFont="1" applyBorder="1"/>
    <xf numFmtId="3" fontId="11" fillId="4" borderId="6" xfId="0" applyNumberFormat="1" applyFont="1" applyFill="1" applyBorder="1" applyAlignment="1">
      <alignment horizontal="center"/>
    </xf>
    <xf numFmtId="0" fontId="0" fillId="4" borderId="6" xfId="0" applyFill="1" applyBorder="1"/>
    <xf numFmtId="47" fontId="0" fillId="4" borderId="6" xfId="0" applyNumberFormat="1" applyFill="1" applyBorder="1"/>
    <xf numFmtId="49" fontId="0" fillId="4" borderId="6" xfId="0" applyNumberFormat="1" applyFill="1" applyBorder="1"/>
    <xf numFmtId="0" fontId="49" fillId="0" borderId="3" xfId="0" applyFont="1" applyBorder="1"/>
    <xf numFmtId="0" fontId="49" fillId="0" borderId="3" xfId="0" applyFont="1" applyBorder="1" applyAlignment="1">
      <alignment horizontal="left"/>
    </xf>
    <xf numFmtId="49" fontId="0" fillId="0" borderId="0" xfId="0" applyNumberFormat="1" applyBorder="1"/>
    <xf numFmtId="0" fontId="50" fillId="0" borderId="2" xfId="0" applyFont="1" applyBorder="1"/>
    <xf numFmtId="0" fontId="45" fillId="0" borderId="2" xfId="0" applyFont="1" applyBorder="1" applyAlignment="1">
      <alignment horizontal="center"/>
    </xf>
    <xf numFmtId="0" fontId="49" fillId="0" borderId="2" xfId="0" applyFont="1" applyBorder="1"/>
    <xf numFmtId="0" fontId="45" fillId="0" borderId="2" xfId="0" applyFont="1" applyBorder="1"/>
    <xf numFmtId="0" fontId="11" fillId="4" borderId="0" xfId="0" applyFont="1" applyFill="1" applyBorder="1"/>
    <xf numFmtId="49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14" fontId="11" fillId="0" borderId="0" xfId="0" applyNumberFormat="1" applyFont="1"/>
    <xf numFmtId="0" fontId="11" fillId="0" borderId="6" xfId="0" applyFont="1" applyFill="1" applyBorder="1" applyAlignment="1">
      <alignment horizontal="left" vertical="center"/>
    </xf>
    <xf numFmtId="0" fontId="43" fillId="4" borderId="0" xfId="0" applyFont="1" applyFill="1"/>
    <xf numFmtId="0" fontId="11" fillId="0" borderId="6" xfId="0" applyNumberFormat="1" applyFont="1" applyFill="1" applyBorder="1" applyAlignment="1">
      <alignment horizontal="center"/>
    </xf>
    <xf numFmtId="49" fontId="43" fillId="4" borderId="6" xfId="0" applyNumberFormat="1" applyFont="1" applyFill="1" applyBorder="1"/>
    <xf numFmtId="0" fontId="11" fillId="4" borderId="0" xfId="0" applyFont="1" applyFill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4" fontId="11" fillId="4" borderId="6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left" vertical="center"/>
    </xf>
    <xf numFmtId="0" fontId="11" fillId="0" borderId="6" xfId="0" applyNumberFormat="1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14" fontId="11" fillId="0" borderId="6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77" fontId="0" fillId="0" borderId="0" xfId="0" applyNumberFormat="1" applyAlignment="1">
      <alignment horizontal="center"/>
    </xf>
    <xf numFmtId="0" fontId="11" fillId="0" borderId="9" xfId="0" applyFont="1" applyBorder="1" applyAlignment="1">
      <alignment vertical="center"/>
    </xf>
    <xf numFmtId="17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17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172" fontId="0" fillId="0" borderId="6" xfId="0" applyNumberFormat="1" applyBorder="1"/>
    <xf numFmtId="172" fontId="0" fillId="0" borderId="15" xfId="0" applyNumberFormat="1" applyBorder="1"/>
    <xf numFmtId="0" fontId="0" fillId="0" borderId="16" xfId="0" applyBorder="1"/>
    <xf numFmtId="14" fontId="0" fillId="0" borderId="0" xfId="0" applyNumberForma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21" xfId="0" applyBorder="1"/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177" fontId="0" fillId="0" borderId="0" xfId="0" applyNumberFormat="1" applyAlignment="1">
      <alignment horizontal="center" vertical="center"/>
    </xf>
    <xf numFmtId="0" fontId="11" fillId="0" borderId="10" xfId="0" applyFont="1" applyBorder="1"/>
    <xf numFmtId="14" fontId="0" fillId="0" borderId="0" xfId="0" applyNumberFormat="1"/>
    <xf numFmtId="174" fontId="12" fillId="0" borderId="6" xfId="0" applyNumberFormat="1" applyFont="1" applyBorder="1" applyAlignment="1">
      <alignment horizontal="center" vertical="center"/>
    </xf>
    <xf numFmtId="174" fontId="4" fillId="0" borderId="6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75" fontId="4" fillId="0" borderId="7" xfId="0" applyNumberFormat="1" applyFon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174" fontId="11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vertical="center" wrapText="1"/>
    </xf>
    <xf numFmtId="174" fontId="4" fillId="0" borderId="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40" xfId="0" applyFont="1" applyBorder="1"/>
    <xf numFmtId="0" fontId="13" fillId="0" borderId="40" xfId="0" applyFont="1" applyBorder="1"/>
    <xf numFmtId="0" fontId="11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1" fillId="0" borderId="34" xfId="0" applyFont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175" fontId="11" fillId="0" borderId="6" xfId="0" applyNumberFormat="1" applyFon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7" fontId="0" fillId="0" borderId="0" xfId="0" applyNumberFormat="1"/>
    <xf numFmtId="179" fontId="0" fillId="0" borderId="6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/>
    </xf>
    <xf numFmtId="179" fontId="0" fillId="0" borderId="7" xfId="0" applyNumberFormat="1" applyBorder="1" applyAlignment="1">
      <alignment horizontal="center" vertical="center"/>
    </xf>
    <xf numFmtId="179" fontId="11" fillId="0" borderId="6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32" fillId="0" borderId="1" xfId="0" applyFont="1" applyBorder="1" applyAlignment="1"/>
    <xf numFmtId="0" fontId="13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wrapText="1"/>
    </xf>
    <xf numFmtId="0" fontId="13" fillId="0" borderId="6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7" fontId="12" fillId="0" borderId="1" xfId="0" applyNumberFormat="1" applyFont="1" applyBorder="1" applyAlignment="1"/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5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5" fontId="33" fillId="0" borderId="32" xfId="0" applyNumberFormat="1" applyFont="1" applyBorder="1" applyAlignment="1">
      <alignment horizontal="center"/>
    </xf>
    <xf numFmtId="165" fontId="33" fillId="0" borderId="23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0" fontId="11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11" fillId="0" borderId="4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80" fontId="11" fillId="0" borderId="33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center"/>
    </xf>
    <xf numFmtId="180" fontId="11" fillId="0" borderId="33" xfId="0" applyNumberFormat="1" applyFont="1" applyBorder="1" applyAlignment="1">
      <alignment horizontal="center"/>
    </xf>
    <xf numFmtId="166" fontId="11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6" fontId="0" fillId="0" borderId="20" xfId="0" applyNumberFormat="1" applyBorder="1" applyAlignment="1">
      <alignment horizontal="center"/>
    </xf>
    <xf numFmtId="0" fontId="33" fillId="0" borderId="3" xfId="0" applyFont="1" applyBorder="1"/>
    <xf numFmtId="0" fontId="55" fillId="0" borderId="0" xfId="0" applyFont="1" applyFill="1" applyAlignment="1"/>
    <xf numFmtId="0" fontId="56" fillId="0" borderId="0" xfId="0" applyFont="1" applyFill="1" applyAlignment="1"/>
    <xf numFmtId="0" fontId="15" fillId="0" borderId="0" xfId="0" applyFont="1" applyFill="1" applyAlignment="1"/>
    <xf numFmtId="0" fontId="8" fillId="0" borderId="0" xfId="0" applyFont="1" applyFill="1" applyBorder="1" applyAlignment="1"/>
    <xf numFmtId="0" fontId="4" fillId="0" borderId="0" xfId="0" applyFont="1" applyFill="1" applyAlignment="1"/>
    <xf numFmtId="0" fontId="19" fillId="0" borderId="0" xfId="0" applyFont="1" applyFill="1" applyAlignment="1"/>
    <xf numFmtId="0" fontId="8" fillId="0" borderId="1" xfId="0" applyFont="1" applyFill="1" applyBorder="1" applyAlignment="1"/>
    <xf numFmtId="0" fontId="58" fillId="0" borderId="0" xfId="0" applyFont="1"/>
    <xf numFmtId="0" fontId="58" fillId="0" borderId="0" xfId="0" applyFont="1" applyAlignment="1">
      <alignment horizontal="center"/>
    </xf>
    <xf numFmtId="0" fontId="26" fillId="0" borderId="1" xfId="0" applyFont="1" applyFill="1" applyBorder="1" applyAlignment="1">
      <alignment wrapText="1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/>
    <xf numFmtId="49" fontId="11" fillId="0" borderId="43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5" fillId="0" borderId="0" xfId="0" applyFont="1" applyFill="1" applyBorder="1" applyAlignment="1"/>
    <xf numFmtId="0" fontId="56" fillId="0" borderId="0" xfId="0" applyFont="1" applyFill="1" applyBorder="1" applyAlignment="1"/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/>
    <xf numFmtId="165" fontId="4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center"/>
    </xf>
    <xf numFmtId="0" fontId="4" fillId="0" borderId="32" xfId="0" applyFont="1" applyBorder="1" applyAlignment="1">
      <alignment wrapText="1"/>
    </xf>
    <xf numFmtId="180" fontId="11" fillId="0" borderId="33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vertical="center"/>
    </xf>
    <xf numFmtId="174" fontId="0" fillId="0" borderId="33" xfId="0" applyNumberFormat="1" applyFill="1" applyBorder="1" applyAlignment="1">
      <alignment horizontal="center" vertical="center"/>
    </xf>
    <xf numFmtId="172" fontId="4" fillId="0" borderId="33" xfId="0" applyNumberFormat="1" applyFont="1" applyFill="1" applyBorder="1" applyAlignment="1">
      <alignment horizontal="center"/>
    </xf>
    <xf numFmtId="180" fontId="11" fillId="0" borderId="43" xfId="0" applyNumberFormat="1" applyFont="1" applyBorder="1" applyAlignment="1">
      <alignment horizontal="center" vertical="center"/>
    </xf>
    <xf numFmtId="172" fontId="11" fillId="0" borderId="43" xfId="0" applyNumberFormat="1" applyFont="1" applyBorder="1" applyAlignment="1">
      <alignment horizontal="center"/>
    </xf>
    <xf numFmtId="0" fontId="11" fillId="0" borderId="43" xfId="0" applyFont="1" applyBorder="1" applyAlignment="1">
      <alignment vertical="center"/>
    </xf>
    <xf numFmtId="0" fontId="12" fillId="0" borderId="0" xfId="0" applyFont="1" applyFill="1" applyBorder="1" applyAlignment="1">
      <alignment wrapText="1"/>
    </xf>
    <xf numFmtId="14" fontId="12" fillId="0" borderId="0" xfId="0" applyNumberFormat="1" applyFont="1" applyFill="1" applyBorder="1" applyAlignment="1"/>
    <xf numFmtId="165" fontId="12" fillId="0" borderId="0" xfId="0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wrapText="1"/>
    </xf>
    <xf numFmtId="180" fontId="11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174" fontId="11" fillId="0" borderId="0" xfId="0" applyNumberFormat="1" applyFont="1" applyFill="1" applyBorder="1" applyAlignment="1"/>
    <xf numFmtId="166" fontId="11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59" fillId="0" borderId="0" xfId="0" applyFont="1" applyFill="1" applyBorder="1" applyAlignment="1"/>
    <xf numFmtId="0" fontId="26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14" fontId="34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Border="1" applyAlignment="1"/>
    <xf numFmtId="14" fontId="60" fillId="0" borderId="0" xfId="0" applyNumberFormat="1" applyFont="1" applyFill="1" applyBorder="1" applyAlignment="1"/>
    <xf numFmtId="165" fontId="11" fillId="0" borderId="0" xfId="0" applyNumberFormat="1" applyFont="1" applyFill="1" applyBorder="1"/>
    <xf numFmtId="0" fontId="34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37" xfId="0" applyBorder="1" applyAlignment="1">
      <alignment horizontal="center" vertical="center"/>
    </xf>
    <xf numFmtId="0" fontId="11" fillId="0" borderId="37" xfId="0" applyFont="1" applyBorder="1"/>
    <xf numFmtId="49" fontId="11" fillId="0" borderId="37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5" fontId="26" fillId="0" borderId="0" xfId="0" applyNumberFormat="1" applyFont="1" applyBorder="1" applyAlignment="1"/>
    <xf numFmtId="165" fontId="4" fillId="0" borderId="0" xfId="0" applyNumberFormat="1" applyFont="1" applyFill="1" applyBorder="1" applyAlignment="1"/>
    <xf numFmtId="174" fontId="11" fillId="0" borderId="33" xfId="0" applyNumberFormat="1" applyFont="1" applyFill="1" applyBorder="1" applyAlignment="1">
      <alignment horizontal="center"/>
    </xf>
    <xf numFmtId="180" fontId="26" fillId="0" borderId="33" xfId="0" applyNumberFormat="1" applyFont="1" applyFill="1" applyBorder="1" applyAlignment="1">
      <alignment horizontal="center"/>
    </xf>
    <xf numFmtId="174" fontId="11" fillId="0" borderId="43" xfId="0" applyNumberFormat="1" applyFont="1" applyBorder="1" applyAlignment="1">
      <alignment horizontal="center"/>
    </xf>
    <xf numFmtId="179" fontId="11" fillId="0" borderId="43" xfId="0" applyNumberFormat="1" applyFont="1" applyBorder="1" applyAlignment="1">
      <alignment horizontal="center"/>
    </xf>
    <xf numFmtId="174" fontId="11" fillId="0" borderId="37" xfId="0" applyNumberFormat="1" applyFont="1" applyBorder="1" applyAlignment="1">
      <alignment horizontal="center"/>
    </xf>
    <xf numFmtId="179" fontId="0" fillId="0" borderId="37" xfId="0" applyNumberForma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/>
    <xf numFmtId="49" fontId="11" fillId="0" borderId="0" xfId="0" applyNumberFormat="1" applyFont="1" applyFill="1" applyBorder="1"/>
    <xf numFmtId="164" fontId="0" fillId="0" borderId="0" xfId="0" applyNumberFormat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/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center"/>
    </xf>
    <xf numFmtId="0" fontId="64" fillId="0" borderId="0" xfId="0" applyFont="1" applyFill="1" applyBorder="1" applyAlignment="1"/>
    <xf numFmtId="176" fontId="12" fillId="0" borderId="0" xfId="0" applyNumberFormat="1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6" fontId="12" fillId="0" borderId="0" xfId="0" applyNumberFormat="1" applyFont="1" applyFill="1" applyBorder="1" applyAlignment="1"/>
    <xf numFmtId="165" fontId="11" fillId="0" borderId="0" xfId="0" applyNumberFormat="1" applyFont="1" applyFill="1" applyBorder="1" applyAlignment="1">
      <alignment horizontal="center"/>
    </xf>
    <xf numFmtId="0" fontId="55" fillId="0" borderId="0" xfId="0" applyFont="1" applyAlignment="1"/>
    <xf numFmtId="0" fontId="56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/>
    <xf numFmtId="0" fontId="19" fillId="0" borderId="0" xfId="0" applyFont="1" applyAlignment="1"/>
    <xf numFmtId="14" fontId="11" fillId="0" borderId="33" xfId="0" applyNumberFormat="1" applyFont="1" applyBorder="1" applyAlignment="1">
      <alignment horizontal="center"/>
    </xf>
    <xf numFmtId="14" fontId="12" fillId="0" borderId="0" xfId="0" applyNumberFormat="1" applyFont="1" applyAlignment="1"/>
    <xf numFmtId="179" fontId="4" fillId="0" borderId="33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0" fontId="4" fillId="0" borderId="0" xfId="0" applyFont="1"/>
    <xf numFmtId="179" fontId="11" fillId="0" borderId="33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36" fillId="0" borderId="33" xfId="0" applyFont="1" applyBorder="1" applyAlignment="1">
      <alignment horizontal="center"/>
    </xf>
    <xf numFmtId="49" fontId="36" fillId="0" borderId="33" xfId="0" applyNumberFormat="1" applyFont="1" applyBorder="1" applyAlignment="1">
      <alignment horizontal="center"/>
    </xf>
    <xf numFmtId="0" fontId="36" fillId="0" borderId="33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/>
    </xf>
    <xf numFmtId="172" fontId="11" fillId="0" borderId="20" xfId="0" applyNumberFormat="1" applyFont="1" applyBorder="1" applyAlignment="1">
      <alignment horizontal="center"/>
    </xf>
    <xf numFmtId="174" fontId="36" fillId="0" borderId="33" xfId="0" applyNumberFormat="1" applyFont="1" applyBorder="1" applyAlignment="1">
      <alignment horizontal="center"/>
    </xf>
    <xf numFmtId="175" fontId="36" fillId="0" borderId="33" xfId="0" applyNumberFormat="1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3" xfId="0" applyFont="1" applyBorder="1"/>
    <xf numFmtId="49" fontId="36" fillId="0" borderId="43" xfId="0" applyNumberFormat="1" applyFont="1" applyBorder="1" applyAlignment="1">
      <alignment horizontal="center"/>
    </xf>
    <xf numFmtId="0" fontId="36" fillId="0" borderId="43" xfId="0" applyFont="1" applyFill="1" applyBorder="1" applyAlignment="1">
      <alignment horizontal="center" vertical="center"/>
    </xf>
    <xf numFmtId="0" fontId="11" fillId="0" borderId="37" xfId="0" applyFont="1" applyBorder="1" applyAlignment="1"/>
    <xf numFmtId="0" fontId="65" fillId="0" borderId="0" xfId="0" applyFont="1" applyAlignment="1"/>
    <xf numFmtId="0" fontId="65" fillId="0" borderId="0" xfId="0" applyFont="1" applyAlignment="1">
      <alignment horizontal="left"/>
    </xf>
    <xf numFmtId="0" fontId="66" fillId="0" borderId="0" xfId="0" applyFont="1"/>
    <xf numFmtId="0" fontId="51" fillId="0" borderId="3" xfId="0" applyFont="1" applyBorder="1" applyAlignment="1">
      <alignment horizontal="center" vertical="center" wrapText="1"/>
    </xf>
    <xf numFmtId="0" fontId="34" fillId="0" borderId="3" xfId="0" applyFont="1" applyBorder="1"/>
    <xf numFmtId="49" fontId="34" fillId="0" borderId="3" xfId="0" applyNumberFormat="1" applyFont="1" applyBorder="1" applyAlignment="1">
      <alignment horizontal="center"/>
    </xf>
    <xf numFmtId="0" fontId="34" fillId="0" borderId="3" xfId="0" applyFont="1" applyFill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49" fontId="34" fillId="0" borderId="3" xfId="0" applyNumberFormat="1" applyFont="1" applyBorder="1"/>
    <xf numFmtId="0" fontId="42" fillId="0" borderId="3" xfId="0" applyFont="1" applyBorder="1" applyAlignment="1">
      <alignment horizontal="center"/>
    </xf>
    <xf numFmtId="0" fontId="34" fillId="0" borderId="3" xfId="0" applyFont="1" applyBorder="1" applyAlignment="1">
      <alignment horizontal="left"/>
    </xf>
    <xf numFmtId="0" fontId="34" fillId="0" borderId="3" xfId="0" applyFont="1" applyFill="1" applyBorder="1" applyAlignment="1">
      <alignment horizontal="center"/>
    </xf>
    <xf numFmtId="174" fontId="36" fillId="0" borderId="43" xfId="0" applyNumberFormat="1" applyFont="1" applyBorder="1" applyAlignment="1">
      <alignment horizontal="center"/>
    </xf>
    <xf numFmtId="175" fontId="36" fillId="0" borderId="43" xfId="0" applyNumberFormat="1" applyFont="1" applyBorder="1" applyAlignment="1">
      <alignment horizontal="center"/>
    </xf>
    <xf numFmtId="166" fontId="11" fillId="0" borderId="37" xfId="0" applyNumberFormat="1" applyFont="1" applyBorder="1" applyAlignment="1"/>
    <xf numFmtId="0" fontId="67" fillId="0" borderId="0" xfId="0" applyFont="1" applyAlignment="1">
      <alignment horizontal="center"/>
    </xf>
    <xf numFmtId="0" fontId="8" fillId="0" borderId="1" xfId="0" applyFont="1" applyBorder="1" applyAlignment="1"/>
    <xf numFmtId="49" fontId="0" fillId="0" borderId="6" xfId="0" applyNumberFormat="1" applyBorder="1" applyAlignment="1">
      <alignment horizontal="center" vertical="center"/>
    </xf>
    <xf numFmtId="47" fontId="0" fillId="0" borderId="6" xfId="0" applyNumberFormat="1" applyBorder="1" applyAlignment="1">
      <alignment horizontal="center"/>
    </xf>
    <xf numFmtId="172" fontId="11" fillId="0" borderId="6" xfId="0" applyNumberFormat="1" applyFont="1" applyBorder="1" applyAlignment="1">
      <alignment horizontal="center"/>
    </xf>
    <xf numFmtId="0" fontId="68" fillId="0" borderId="6" xfId="0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69" fillId="0" borderId="0" xfId="0" applyFont="1" applyAlignment="1">
      <alignment horizontal="center"/>
    </xf>
    <xf numFmtId="174" fontId="69" fillId="0" borderId="0" xfId="0" applyNumberFormat="1" applyFont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179" fontId="69" fillId="0" borderId="0" xfId="0" applyNumberFormat="1" applyFont="1" applyFill="1" applyBorder="1" applyAlignment="1">
      <alignment horizontal="center"/>
    </xf>
    <xf numFmtId="174" fontId="69" fillId="0" borderId="0" xfId="0" applyNumberFormat="1" applyFont="1" applyFill="1" applyBorder="1" applyAlignment="1">
      <alignment horizontal="center"/>
    </xf>
    <xf numFmtId="166" fontId="69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vertical="center" wrapText="1"/>
    </xf>
    <xf numFmtId="14" fontId="69" fillId="0" borderId="0" xfId="0" applyNumberFormat="1" applyFont="1" applyFill="1" applyBorder="1" applyAlignment="1">
      <alignment horizontal="center"/>
    </xf>
    <xf numFmtId="0" fontId="73" fillId="0" borderId="0" xfId="0" applyFont="1" applyAlignment="1"/>
    <xf numFmtId="0" fontId="10" fillId="0" borderId="0" xfId="0" applyFont="1"/>
    <xf numFmtId="14" fontId="71" fillId="0" borderId="0" xfId="0" applyNumberFormat="1" applyFont="1" applyFill="1" applyBorder="1" applyAlignment="1">
      <alignment horizontal="center"/>
    </xf>
    <xf numFmtId="175" fontId="69" fillId="0" borderId="0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179" fontId="71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14" fontId="69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176" fontId="71" fillId="0" borderId="0" xfId="0" applyNumberFormat="1" applyFont="1" applyFill="1" applyBorder="1" applyAlignment="1">
      <alignment horizontal="center"/>
    </xf>
    <xf numFmtId="0" fontId="33" fillId="0" borderId="3" xfId="0" applyFont="1" applyFill="1" applyBorder="1" applyAlignment="1"/>
    <xf numFmtId="0" fontId="47" fillId="0" borderId="3" xfId="0" applyFont="1" applyBorder="1"/>
    <xf numFmtId="0" fontId="47" fillId="0" borderId="3" xfId="0" applyFont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1" fillId="0" borderId="3" xfId="0" applyFont="1" applyFill="1" applyBorder="1" applyAlignment="1"/>
    <xf numFmtId="0" fontId="48" fillId="0" borderId="3" xfId="0" applyFont="1" applyBorder="1"/>
    <xf numFmtId="0" fontId="33" fillId="0" borderId="3" xfId="0" applyFont="1" applyFill="1" applyBorder="1" applyAlignment="1">
      <alignment horizontal="center" vertical="center"/>
    </xf>
    <xf numFmtId="0" fontId="33" fillId="0" borderId="3" xfId="0" applyFont="1" applyFill="1" applyBorder="1"/>
    <xf numFmtId="0" fontId="31" fillId="0" borderId="3" xfId="0" applyFont="1" applyFill="1" applyBorder="1" applyAlignment="1">
      <alignment wrapText="1"/>
    </xf>
    <xf numFmtId="0" fontId="33" fillId="0" borderId="3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/>
    </xf>
    <xf numFmtId="179" fontId="33" fillId="0" borderId="3" xfId="0" applyNumberFormat="1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179" fontId="33" fillId="0" borderId="3" xfId="0" applyNumberFormat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9" fillId="0" borderId="3" xfId="0" applyFont="1" applyBorder="1" applyAlignment="1"/>
    <xf numFmtId="0" fontId="75" fillId="0" borderId="3" xfId="0" applyFont="1" applyBorder="1" applyAlignment="1"/>
    <xf numFmtId="0" fontId="31" fillId="0" borderId="3" xfId="0" applyFont="1" applyBorder="1" applyAlignment="1"/>
    <xf numFmtId="0" fontId="31" fillId="0" borderId="3" xfId="0" applyFont="1" applyFill="1" applyBorder="1"/>
    <xf numFmtId="0" fontId="31" fillId="0" borderId="3" xfId="0" applyFont="1" applyFill="1" applyBorder="1" applyAlignment="1">
      <alignment horizontal="center" wrapText="1"/>
    </xf>
    <xf numFmtId="14" fontId="31" fillId="0" borderId="3" xfId="0" applyNumberFormat="1" applyFont="1" applyFill="1" applyBorder="1" applyAlignment="1"/>
    <xf numFmtId="49" fontId="31" fillId="0" borderId="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left"/>
    </xf>
    <xf numFmtId="179" fontId="11" fillId="0" borderId="0" xfId="0" applyNumberFormat="1" applyFont="1" applyFill="1" applyBorder="1" applyAlignment="1">
      <alignment horizontal="center"/>
    </xf>
    <xf numFmtId="0" fontId="47" fillId="0" borderId="3" xfId="0" applyFont="1" applyFill="1" applyBorder="1"/>
    <xf numFmtId="0" fontId="47" fillId="0" borderId="13" xfId="0" applyFont="1" applyFill="1" applyBorder="1"/>
    <xf numFmtId="49" fontId="33" fillId="0" borderId="3" xfId="0" applyNumberFormat="1" applyFont="1" applyBorder="1" applyAlignment="1">
      <alignment horizontal="center"/>
    </xf>
    <xf numFmtId="0" fontId="48" fillId="0" borderId="13" xfId="0" applyFont="1" applyFill="1" applyBorder="1"/>
    <xf numFmtId="0" fontId="47" fillId="0" borderId="3" xfId="0" applyFont="1" applyBorder="1" applyAlignment="1">
      <alignment horizontal="left"/>
    </xf>
    <xf numFmtId="0" fontId="33" fillId="0" borderId="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31" fillId="0" borderId="3" xfId="0" applyNumberFormat="1" applyFont="1" applyFill="1" applyBorder="1" applyAlignment="1">
      <alignment horizontal="center" vertical="center"/>
    </xf>
    <xf numFmtId="49" fontId="47" fillId="0" borderId="3" xfId="0" applyNumberFormat="1" applyFont="1" applyBorder="1" applyAlignment="1">
      <alignment horizontal="center"/>
    </xf>
    <xf numFmtId="0" fontId="12" fillId="0" borderId="0" xfId="0" applyFont="1" applyFill="1" applyAlignment="1"/>
    <xf numFmtId="0" fontId="33" fillId="0" borderId="0" xfId="0" applyFont="1" applyFill="1" applyAlignment="1"/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179" fontId="11" fillId="0" borderId="33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/>
    </xf>
    <xf numFmtId="179" fontId="11" fillId="0" borderId="33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 wrapText="1"/>
    </xf>
    <xf numFmtId="14" fontId="12" fillId="0" borderId="0" xfId="0" applyNumberFormat="1" applyFont="1" applyFill="1" applyAlignment="1"/>
    <xf numFmtId="0" fontId="11" fillId="0" borderId="9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left"/>
    </xf>
    <xf numFmtId="49" fontId="12" fillId="0" borderId="33" xfId="0" applyNumberFormat="1" applyFont="1" applyFill="1" applyBorder="1" applyAlignment="1">
      <alignment horizontal="center" vertical="center"/>
    </xf>
    <xf numFmtId="166" fontId="11" fillId="0" borderId="33" xfId="0" applyNumberFormat="1" applyFont="1" applyFill="1" applyBorder="1" applyAlignment="1">
      <alignment horizontal="left"/>
    </xf>
    <xf numFmtId="0" fontId="11" fillId="0" borderId="44" xfId="0" applyFont="1" applyFill="1" applyBorder="1" applyAlignment="1">
      <alignment horizontal="center" vertical="center"/>
    </xf>
    <xf numFmtId="0" fontId="11" fillId="0" borderId="44" xfId="0" applyFont="1" applyFill="1" applyBorder="1"/>
    <xf numFmtId="49" fontId="11" fillId="0" borderId="44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/>
    </xf>
    <xf numFmtId="179" fontId="11" fillId="0" borderId="44" xfId="0" applyNumberFormat="1" applyFont="1" applyFill="1" applyBorder="1" applyAlignment="1">
      <alignment horizontal="center"/>
    </xf>
    <xf numFmtId="0" fontId="11" fillId="0" borderId="0" xfId="0" applyFont="1" applyFill="1" applyAlignment="1"/>
    <xf numFmtId="0" fontId="34" fillId="0" borderId="33" xfId="0" applyFont="1" applyFill="1" applyBorder="1" applyAlignment="1">
      <alignment horizontal="center" vertical="center"/>
    </xf>
    <xf numFmtId="14" fontId="11" fillId="0" borderId="33" xfId="0" applyNumberFormat="1" applyFont="1" applyFill="1" applyBorder="1" applyAlignment="1">
      <alignment horizontal="center"/>
    </xf>
    <xf numFmtId="0" fontId="11" fillId="0" borderId="20" xfId="0" applyFont="1" applyFill="1" applyBorder="1"/>
    <xf numFmtId="0" fontId="11" fillId="0" borderId="20" xfId="0" applyFont="1" applyFill="1" applyBorder="1" applyAlignment="1">
      <alignment horizontal="center"/>
    </xf>
    <xf numFmtId="174" fontId="13" fillId="0" borderId="0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166" fontId="11" fillId="0" borderId="2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1" fillId="0" borderId="45" xfId="0" applyFont="1" applyFill="1" applyBorder="1"/>
    <xf numFmtId="49" fontId="11" fillId="0" borderId="45" xfId="0" applyNumberFormat="1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179" fontId="11" fillId="0" borderId="45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179" fontId="11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wrapText="1"/>
    </xf>
    <xf numFmtId="0" fontId="51" fillId="0" borderId="33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179" fontId="12" fillId="0" borderId="20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0" fontId="12" fillId="0" borderId="0" xfId="0" applyFont="1" applyFill="1" applyAlignment="1">
      <alignment wrapText="1"/>
    </xf>
    <xf numFmtId="179" fontId="12" fillId="0" borderId="33" xfId="0" applyNumberFormat="1" applyFont="1" applyFill="1" applyBorder="1" applyAlignment="1">
      <alignment horizontal="center" vertical="center"/>
    </xf>
    <xf numFmtId="0" fontId="11" fillId="0" borderId="43" xfId="0" applyFont="1" applyFill="1" applyBorder="1"/>
    <xf numFmtId="49" fontId="11" fillId="0" borderId="43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79" fontId="11" fillId="0" borderId="43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/>
    </xf>
    <xf numFmtId="0" fontId="34" fillId="0" borderId="4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vertical="center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34" fillId="0" borderId="3" xfId="0" applyFont="1" applyFill="1" applyBorder="1"/>
    <xf numFmtId="49" fontId="34" fillId="0" borderId="3" xfId="0" applyNumberFormat="1" applyFont="1" applyFill="1" applyBorder="1" applyAlignment="1">
      <alignment horizontal="center"/>
    </xf>
    <xf numFmtId="0" fontId="51" fillId="0" borderId="3" xfId="0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/>
    </xf>
    <xf numFmtId="49" fontId="34" fillId="0" borderId="3" xfId="0" applyNumberFormat="1" applyFont="1" applyFill="1" applyBorder="1"/>
    <xf numFmtId="0" fontId="51" fillId="0" borderId="3" xfId="0" applyFont="1" applyFill="1" applyBorder="1" applyAlignment="1">
      <alignment horizontal="center" vertical="center" wrapText="1"/>
    </xf>
    <xf numFmtId="14" fontId="34" fillId="0" borderId="3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/>
    <xf numFmtId="0" fontId="34" fillId="0" borderId="7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/>
    </xf>
    <xf numFmtId="0" fontId="34" fillId="0" borderId="15" xfId="0" applyFont="1" applyFill="1" applyBorder="1"/>
    <xf numFmtId="0" fontId="5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179" fontId="12" fillId="0" borderId="4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34" fillId="0" borderId="5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/>
    <xf numFmtId="49" fontId="34" fillId="0" borderId="32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51" fillId="0" borderId="6" xfId="0" applyFont="1" applyFill="1" applyBorder="1" applyAlignment="1">
      <alignment horizontal="center" vertical="center" wrapText="1"/>
    </xf>
    <xf numFmtId="0" fontId="34" fillId="0" borderId="6" xfId="0" applyFont="1" applyFill="1" applyBorder="1"/>
    <xf numFmtId="14" fontId="34" fillId="0" borderId="6" xfId="0" applyNumberFormat="1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51" fillId="0" borderId="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14" fontId="34" fillId="0" borderId="15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36" fillId="0" borderId="3" xfId="0" applyFont="1" applyFill="1" applyBorder="1"/>
    <xf numFmtId="0" fontId="34" fillId="0" borderId="36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51" fillId="0" borderId="3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NumberFormat="1" applyFont="1" applyFill="1" applyBorder="1" applyAlignment="1">
      <alignment horizontal="center"/>
    </xf>
    <xf numFmtId="0" fontId="34" fillId="0" borderId="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34" fillId="0" borderId="3" xfId="0" applyNumberFormat="1" applyFont="1" applyFill="1" applyBorder="1"/>
    <xf numFmtId="0" fontId="13" fillId="0" borderId="13" xfId="0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1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14" fontId="34" fillId="0" borderId="7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65" fontId="11" fillId="0" borderId="0" xfId="0" applyNumberFormat="1" applyFont="1" applyFill="1"/>
    <xf numFmtId="0" fontId="11" fillId="0" borderId="1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81" fontId="0" fillId="0" borderId="46" xfId="0" applyNumberFormat="1" applyBorder="1" applyAlignment="1">
      <alignment horizontal="center"/>
    </xf>
    <xf numFmtId="181" fontId="0" fillId="0" borderId="47" xfId="0" applyNumberFormat="1" applyBorder="1" applyAlignment="1">
      <alignment horizontal="center"/>
    </xf>
    <xf numFmtId="0" fontId="11" fillId="0" borderId="46" xfId="0" applyFont="1" applyBorder="1" applyAlignment="1">
      <alignment horizontal="center"/>
    </xf>
    <xf numFmtId="165" fontId="11" fillId="0" borderId="46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49" fontId="11" fillId="0" borderId="22" xfId="0" applyNumberFormat="1" applyFont="1" applyBorder="1" applyAlignment="1">
      <alignment horizontal="center"/>
    </xf>
    <xf numFmtId="174" fontId="0" fillId="0" borderId="0" xfId="0" applyNumberFormat="1"/>
    <xf numFmtId="49" fontId="1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/>
    <xf numFmtId="172" fontId="0" fillId="0" borderId="0" xfId="0" applyNumberFormat="1" applyAlignment="1">
      <alignment horizontal="center"/>
    </xf>
    <xf numFmtId="172" fontId="0" fillId="0" borderId="0" xfId="0" applyNumberFormat="1"/>
    <xf numFmtId="49" fontId="0" fillId="0" borderId="34" xfId="0" applyNumberFormat="1" applyBorder="1" applyAlignment="1">
      <alignment horizontal="center"/>
    </xf>
    <xf numFmtId="2" fontId="11" fillId="6" borderId="34" xfId="0" applyNumberFormat="1" applyFont="1" applyFill="1" applyBorder="1" applyAlignment="1">
      <alignment horizontal="center" vertical="center" wrapText="1"/>
    </xf>
    <xf numFmtId="2" fontId="11" fillId="6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66" fontId="0" fillId="0" borderId="0" xfId="0" applyNumberFormat="1" applyBorder="1"/>
    <xf numFmtId="181" fontId="11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1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1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6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right"/>
    </xf>
    <xf numFmtId="0" fontId="6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5" borderId="3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5" fontId="33" fillId="0" borderId="36" xfId="0" applyNumberFormat="1" applyFont="1" applyBorder="1" applyAlignment="1">
      <alignment horizontal="center"/>
    </xf>
    <xf numFmtId="165" fontId="33" fillId="0" borderId="32" xfId="0" applyNumberFormat="1" applyFont="1" applyBorder="1" applyAlignment="1">
      <alignment horizontal="center"/>
    </xf>
    <xf numFmtId="165" fontId="33" fillId="0" borderId="23" xfId="0" applyNumberFormat="1" applyFont="1" applyBorder="1" applyAlignment="1">
      <alignment horizontal="center"/>
    </xf>
    <xf numFmtId="177" fontId="12" fillId="0" borderId="1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165" fontId="33" fillId="0" borderId="5" xfId="0" applyNumberFormat="1" applyFont="1" applyBorder="1" applyAlignment="1">
      <alignment horizontal="center"/>
    </xf>
    <xf numFmtId="165" fontId="33" fillId="0" borderId="3" xfId="0" applyNumberFormat="1" applyFont="1" applyBorder="1" applyAlignment="1">
      <alignment horizontal="center"/>
    </xf>
    <xf numFmtId="165" fontId="33" fillId="0" borderId="9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5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6" fillId="0" borderId="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</sheetPr>
  <dimension ref="A1:AF1159"/>
  <sheetViews>
    <sheetView topLeftCell="A19" workbookViewId="0">
      <selection activeCell="L45" sqref="L45"/>
    </sheetView>
  </sheetViews>
  <sheetFormatPr defaultColWidth="9" defaultRowHeight="12.75"/>
  <cols>
    <col min="1" max="1" width="8" customWidth="1"/>
    <col min="2" max="2" width="7.42578125" customWidth="1"/>
    <col min="3" max="3" width="8.140625" customWidth="1"/>
    <col min="4" max="4" width="8.28515625" customWidth="1"/>
    <col min="5" max="5" width="7.85546875" customWidth="1"/>
    <col min="6" max="6" width="8.42578125" customWidth="1"/>
    <col min="7" max="7" width="8" style="87" customWidth="1"/>
    <col min="8" max="8" width="8.42578125" style="87" customWidth="1"/>
    <col min="9" max="9" width="8.42578125" customWidth="1"/>
    <col min="10" max="10" width="8.5703125" style="87" customWidth="1"/>
    <col min="11" max="12" width="5.85546875" style="87" customWidth="1"/>
    <col min="13" max="13" width="3.5703125" customWidth="1"/>
    <col min="14" max="14" width="6.140625" customWidth="1"/>
    <col min="15" max="16" width="5.85546875" customWidth="1"/>
    <col min="17" max="17" width="3.85546875" customWidth="1"/>
    <col min="18" max="18" width="5.42578125" customWidth="1"/>
    <col min="19" max="20" width="2.5703125" customWidth="1"/>
    <col min="21" max="21" width="4.140625" customWidth="1"/>
    <col min="22" max="22" width="5.42578125" customWidth="1"/>
    <col min="23" max="24" width="2.5703125" customWidth="1"/>
    <col min="25" max="25" width="3.5703125" customWidth="1"/>
    <col min="26" max="26" width="5.42578125" customWidth="1"/>
    <col min="27" max="28" width="2.5703125" customWidth="1"/>
    <col min="29" max="29" width="3.5703125" customWidth="1"/>
    <col min="30" max="30" width="5.42578125" customWidth="1"/>
    <col min="31" max="32" width="2.5703125" customWidth="1"/>
  </cols>
  <sheetData>
    <row r="1" spans="1:32">
      <c r="A1" s="1243"/>
      <c r="B1" s="1243"/>
      <c r="C1" s="1243"/>
      <c r="D1" s="1243"/>
      <c r="F1" s="1243"/>
      <c r="G1" s="1243"/>
      <c r="H1" s="1243"/>
      <c r="J1" s="1243"/>
      <c r="K1" s="1243"/>
      <c r="L1" s="1243"/>
      <c r="N1" s="1243"/>
      <c r="O1" s="1243"/>
      <c r="P1" s="1243"/>
      <c r="R1" s="1243"/>
      <c r="S1" s="1243"/>
      <c r="T1" s="1243"/>
      <c r="V1" s="1243"/>
      <c r="W1" s="1243"/>
      <c r="X1" s="1243"/>
      <c r="Z1" s="1243"/>
      <c r="AA1" s="1243"/>
      <c r="AB1" s="1243"/>
      <c r="AD1" s="1243"/>
      <c r="AE1" s="1243"/>
      <c r="AF1" s="1243"/>
    </row>
    <row r="2" spans="1:32">
      <c r="A2" s="87"/>
      <c r="B2" s="87"/>
      <c r="C2" s="87"/>
      <c r="D2" s="87"/>
      <c r="F2" s="87"/>
      <c r="N2" s="87"/>
      <c r="O2" s="87"/>
      <c r="P2" s="87"/>
      <c r="R2" s="87"/>
      <c r="S2" s="87"/>
      <c r="T2" s="87"/>
      <c r="V2" s="87"/>
      <c r="W2" s="87"/>
      <c r="X2" s="87"/>
      <c r="Z2" s="87"/>
      <c r="AA2" s="87"/>
      <c r="AB2" s="87"/>
      <c r="AD2" s="87"/>
      <c r="AE2" s="87"/>
      <c r="AF2" s="87"/>
    </row>
    <row r="3" spans="1:32">
      <c r="A3" s="1214" t="s">
        <v>0</v>
      </c>
      <c r="B3" s="1215"/>
      <c r="C3" s="1216" t="s">
        <v>1</v>
      </c>
      <c r="D3" s="1216" t="s">
        <v>2</v>
      </c>
      <c r="E3" s="1216" t="s">
        <v>3</v>
      </c>
      <c r="F3" s="1217" t="s">
        <v>4</v>
      </c>
      <c r="G3" s="1216" t="s">
        <v>5</v>
      </c>
      <c r="H3" s="1216" t="s">
        <v>6</v>
      </c>
      <c r="I3" s="1216" t="s">
        <v>7</v>
      </c>
      <c r="J3" s="1217" t="s">
        <v>8</v>
      </c>
      <c r="N3" s="1242"/>
      <c r="O3" s="87"/>
      <c r="P3" s="87"/>
    </row>
    <row r="4" spans="1:32">
      <c r="A4" s="582" t="s">
        <v>9</v>
      </c>
      <c r="B4" s="1218"/>
      <c r="C4" s="496">
        <v>7.9166666666666703E-5</v>
      </c>
      <c r="D4" s="496">
        <v>8.1481481481481503E-5</v>
      </c>
      <c r="E4" s="496">
        <v>8.4953703703703705E-5</v>
      </c>
      <c r="F4" s="496">
        <v>8.8425925925925906E-5</v>
      </c>
      <c r="G4" s="496">
        <v>9.3055555555555494E-5</v>
      </c>
      <c r="H4" s="496">
        <v>9.7685185185185204E-5</v>
      </c>
      <c r="I4" s="496">
        <v>1.03472222222222E-4</v>
      </c>
      <c r="J4" s="496">
        <v>1.10416666666667E-4</v>
      </c>
      <c r="N4" s="1242"/>
      <c r="O4" s="87"/>
      <c r="P4" s="87"/>
    </row>
    <row r="5" spans="1:32">
      <c r="A5" s="1219" t="s">
        <v>10</v>
      </c>
      <c r="B5" s="1218"/>
      <c r="C5" s="1220">
        <v>2.4699074074074098E-4</v>
      </c>
      <c r="D5" s="1221">
        <v>2.5740740740740699E-4</v>
      </c>
      <c r="E5" s="1220">
        <v>2.6898148148148099E-4</v>
      </c>
      <c r="F5" s="1220">
        <v>2.8287037037037001E-4</v>
      </c>
      <c r="G5" s="1220">
        <v>2.99074074074074E-4</v>
      </c>
      <c r="H5" s="1220">
        <v>3.2685185185185199E-4</v>
      </c>
      <c r="I5" s="1220">
        <v>3.55787037037037E-4</v>
      </c>
      <c r="J5" s="1220">
        <v>3.9629629629629601E-4</v>
      </c>
      <c r="N5" s="1242"/>
      <c r="O5" s="87"/>
      <c r="P5" s="87"/>
    </row>
    <row r="6" spans="1:32">
      <c r="A6" s="1219" t="s">
        <v>11</v>
      </c>
      <c r="B6" s="1218"/>
      <c r="C6" s="1220">
        <v>5.6192129629629604E-4</v>
      </c>
      <c r="D6" s="1220">
        <v>5.8622685185185199E-4</v>
      </c>
      <c r="E6" s="1220">
        <v>6.15162037037037E-4</v>
      </c>
      <c r="F6" s="1220">
        <v>6.6145833333333302E-4</v>
      </c>
      <c r="G6" s="1222">
        <v>7.0775462962962903E-4</v>
      </c>
      <c r="H6" s="1222">
        <v>7.6562500000000003E-4</v>
      </c>
      <c r="I6" s="1222">
        <v>8.2349537037037005E-4</v>
      </c>
      <c r="J6" s="1222">
        <v>8.8136574074074105E-4</v>
      </c>
      <c r="N6" s="1242"/>
      <c r="O6" s="87"/>
      <c r="P6" s="87"/>
    </row>
    <row r="7" spans="1:32">
      <c r="A7" s="1219" t="s">
        <v>12</v>
      </c>
      <c r="B7" s="1218"/>
      <c r="C7" s="1222">
        <v>1.2748842592592599E-3</v>
      </c>
      <c r="D7" s="1222">
        <v>1.3327546296296299E-3</v>
      </c>
      <c r="E7" s="1222">
        <v>1.40219907407407E-3</v>
      </c>
      <c r="F7" s="1222">
        <v>1.5179398148148101E-3</v>
      </c>
      <c r="G7" s="1222">
        <v>1.6336805555555601E-3</v>
      </c>
      <c r="H7" s="1222">
        <v>1.7494212962962999E-3</v>
      </c>
      <c r="I7" s="1222">
        <v>1.86516203703704E-3</v>
      </c>
      <c r="J7" s="1222">
        <v>1.9809027777777802E-3</v>
      </c>
      <c r="N7" s="1242"/>
      <c r="O7" s="87"/>
      <c r="P7" s="87"/>
    </row>
    <row r="8" spans="1:32">
      <c r="A8" s="1219" t="s">
        <v>13</v>
      </c>
      <c r="B8" s="1218"/>
      <c r="C8" s="67">
        <v>2.6416666666666702E-3</v>
      </c>
      <c r="D8" s="67">
        <v>2.7342592592592601E-3</v>
      </c>
      <c r="E8" s="67">
        <v>2.8905092592592602E-3</v>
      </c>
      <c r="F8" s="67">
        <v>3.0930555555555598E-3</v>
      </c>
      <c r="G8" s="67">
        <v>3.3245370370370399E-3</v>
      </c>
      <c r="H8" s="67">
        <v>3.61388888888889E-3</v>
      </c>
      <c r="I8" s="67">
        <v>3.8453703703703701E-3</v>
      </c>
      <c r="J8" s="67">
        <v>4.3083333333333298E-3</v>
      </c>
      <c r="N8" s="1242"/>
      <c r="O8" s="87"/>
      <c r="P8" s="87"/>
    </row>
    <row r="9" spans="1:32">
      <c r="A9" s="1219" t="s">
        <v>14</v>
      </c>
      <c r="B9" s="1218"/>
      <c r="C9" s="1222">
        <v>5.6509259259259299E-3</v>
      </c>
      <c r="D9" s="1222">
        <v>5.9402777777777804E-3</v>
      </c>
      <c r="E9" s="1223">
        <v>6.2874999999999997E-3</v>
      </c>
      <c r="F9" s="1222">
        <v>6.7504629629629598E-3</v>
      </c>
      <c r="G9" s="1222">
        <v>7.2134259259259304E-3</v>
      </c>
      <c r="H9" s="1222">
        <v>7.6763888888888897E-3</v>
      </c>
      <c r="I9" s="1223">
        <v>8.3708333333333308E-3</v>
      </c>
      <c r="J9" s="1222">
        <v>9.2967592592592598E-3</v>
      </c>
      <c r="N9" s="1242"/>
      <c r="O9" s="87"/>
      <c r="P9" s="87"/>
    </row>
    <row r="10" spans="1:32">
      <c r="A10" s="582" t="s">
        <v>15</v>
      </c>
      <c r="B10" s="1218"/>
      <c r="C10" s="1222">
        <v>9.7395833333333297E-4</v>
      </c>
      <c r="D10" s="1222">
        <v>1.0202546296296301E-3</v>
      </c>
      <c r="E10" s="1223">
        <v>1.06655092592593E-3</v>
      </c>
      <c r="F10" s="1222">
        <v>1.11863425925926E-3</v>
      </c>
      <c r="G10" s="1222">
        <v>1.18229166666667E-3</v>
      </c>
      <c r="H10" s="1222">
        <v>1.2980324074074101E-3</v>
      </c>
      <c r="I10" s="1223">
        <v>1.4137731481481499E-3</v>
      </c>
      <c r="J10" s="1222">
        <v>1.5758101851851901E-3</v>
      </c>
      <c r="N10" s="1242"/>
      <c r="O10" s="87"/>
      <c r="P10" s="87"/>
    </row>
    <row r="11" spans="1:32">
      <c r="A11" s="582" t="s">
        <v>16</v>
      </c>
      <c r="B11" s="1224" t="s">
        <v>17</v>
      </c>
      <c r="C11" s="496"/>
      <c r="D11" s="496">
        <v>9.6527777777777804E-5</v>
      </c>
      <c r="E11" s="1225">
        <v>1.02314814814815E-4</v>
      </c>
      <c r="F11" s="496">
        <v>1.09259259259259E-4</v>
      </c>
      <c r="G11" s="496">
        <v>1.16203703703704E-4</v>
      </c>
      <c r="H11" s="496">
        <v>1.23148148148148E-4</v>
      </c>
      <c r="I11" s="1225"/>
      <c r="J11" s="496"/>
      <c r="N11" s="1242"/>
      <c r="O11" s="87"/>
      <c r="P11" s="87"/>
    </row>
    <row r="12" spans="1:32">
      <c r="A12" s="1219"/>
      <c r="B12" s="1224" t="s">
        <v>18</v>
      </c>
      <c r="C12" s="496"/>
      <c r="D12" s="496">
        <v>9.4212962962963003E-5</v>
      </c>
      <c r="E12" s="1225">
        <v>1E-4</v>
      </c>
      <c r="F12" s="496">
        <v>1.06944444444444E-4</v>
      </c>
      <c r="G12" s="496">
        <v>1.13888888888889E-4</v>
      </c>
      <c r="H12" s="496">
        <v>1.20833333333333E-4</v>
      </c>
      <c r="I12" s="1225">
        <v>1.2777777777777801E-4</v>
      </c>
      <c r="J12" s="496"/>
      <c r="N12" s="1242"/>
      <c r="O12" s="87"/>
      <c r="P12" s="87"/>
    </row>
    <row r="13" spans="1:32">
      <c r="A13" s="1226" t="s">
        <v>19</v>
      </c>
      <c r="B13" s="1218"/>
      <c r="C13" s="1227">
        <v>3.9947916666666699E-3</v>
      </c>
      <c r="D13" s="1227">
        <v>4.1684027777777804E-3</v>
      </c>
      <c r="E13" s="1227">
        <v>4.3998842592592596E-3</v>
      </c>
      <c r="F13" s="1227">
        <v>4.7471064814814798E-3</v>
      </c>
      <c r="G13" s="1227">
        <v>5.2100694444444399E-3</v>
      </c>
      <c r="H13" s="1227">
        <v>5.5572916666666696E-3</v>
      </c>
      <c r="I13" s="1227"/>
      <c r="J13" s="1227"/>
      <c r="N13" s="1242"/>
      <c r="O13" s="87"/>
      <c r="P13" s="87"/>
    </row>
    <row r="14" spans="1:32">
      <c r="A14" s="1226" t="s">
        <v>20</v>
      </c>
      <c r="B14" s="1218"/>
      <c r="C14" s="1227">
        <v>6.1359953703703698E-3</v>
      </c>
      <c r="D14" s="1227">
        <v>6.5410879629629604E-3</v>
      </c>
      <c r="E14" s="1227">
        <v>6.88831018518519E-3</v>
      </c>
      <c r="F14" s="1227">
        <v>7.4091435185185198E-3</v>
      </c>
      <c r="G14" s="1227">
        <v>7.9878472222222208E-3</v>
      </c>
      <c r="H14" s="1227"/>
      <c r="I14" s="1227"/>
      <c r="J14" s="1227"/>
      <c r="N14" s="1242"/>
      <c r="O14" s="87"/>
      <c r="P14" s="87"/>
    </row>
    <row r="15" spans="1:32">
      <c r="A15" s="1219" t="s">
        <v>21</v>
      </c>
      <c r="B15" s="1218"/>
      <c r="C15" s="314">
        <v>2.15</v>
      </c>
      <c r="D15" s="314">
        <v>2.02</v>
      </c>
      <c r="E15" s="1228">
        <v>1.9</v>
      </c>
      <c r="F15" s="314">
        <v>1.75</v>
      </c>
      <c r="G15" s="314">
        <v>1.6</v>
      </c>
      <c r="H15" s="314">
        <v>1.5</v>
      </c>
      <c r="I15" s="314">
        <v>1.4</v>
      </c>
      <c r="J15" s="314">
        <v>1.3</v>
      </c>
      <c r="N15" s="1242"/>
      <c r="O15" s="87"/>
      <c r="P15" s="87"/>
    </row>
    <row r="16" spans="1:32">
      <c r="A16" s="1219" t="s">
        <v>22</v>
      </c>
      <c r="B16" s="1218"/>
      <c r="C16" s="314">
        <v>7.6</v>
      </c>
      <c r="D16" s="314">
        <v>7.1</v>
      </c>
      <c r="E16" s="1228">
        <v>6.75</v>
      </c>
      <c r="F16" s="314">
        <v>6.25</v>
      </c>
      <c r="G16" s="314">
        <v>5.6</v>
      </c>
      <c r="H16" s="314">
        <v>5</v>
      </c>
      <c r="I16" s="314">
        <v>4.5</v>
      </c>
      <c r="J16" s="314">
        <v>4</v>
      </c>
      <c r="N16" s="1242"/>
      <c r="O16" s="87"/>
      <c r="P16" s="87"/>
    </row>
    <row r="17" spans="1:16">
      <c r="A17" s="1219" t="s">
        <v>23</v>
      </c>
      <c r="B17" s="1218"/>
      <c r="C17" s="314">
        <v>16</v>
      </c>
      <c r="D17" s="314">
        <v>15.1</v>
      </c>
      <c r="E17" s="1228">
        <v>14.2</v>
      </c>
      <c r="F17" s="314">
        <v>13.2</v>
      </c>
      <c r="G17" s="314">
        <v>12.2</v>
      </c>
      <c r="H17" s="314">
        <v>11.4</v>
      </c>
      <c r="I17" s="314">
        <v>10.7</v>
      </c>
      <c r="J17" s="314">
        <v>10</v>
      </c>
      <c r="N17" s="1242"/>
      <c r="O17" s="87"/>
      <c r="P17" s="87"/>
    </row>
    <row r="18" spans="1:16">
      <c r="A18" s="1219" t="s">
        <v>24</v>
      </c>
      <c r="B18" s="1218"/>
      <c r="C18" s="314">
        <v>5.3</v>
      </c>
      <c r="D18" s="314">
        <v>4.8</v>
      </c>
      <c r="E18" s="1228">
        <v>4.2</v>
      </c>
      <c r="F18" s="314">
        <v>3.7</v>
      </c>
      <c r="G18" s="314">
        <v>3.2</v>
      </c>
      <c r="H18" s="314">
        <v>2.8</v>
      </c>
      <c r="I18" s="314">
        <v>2.4</v>
      </c>
      <c r="J18" s="314">
        <v>2.1</v>
      </c>
      <c r="N18" s="1242"/>
      <c r="O18" s="87"/>
      <c r="P18" s="87"/>
    </row>
    <row r="19" spans="1:16">
      <c r="A19" s="582"/>
      <c r="B19" s="1224"/>
      <c r="C19" s="1229"/>
      <c r="D19" s="1229"/>
      <c r="E19" s="1230"/>
      <c r="F19" s="1229"/>
      <c r="G19" s="1229"/>
      <c r="H19" s="1229"/>
      <c r="I19" s="1230"/>
      <c r="J19" s="1229"/>
      <c r="N19" s="1242"/>
      <c r="O19" s="87"/>
      <c r="P19" s="87"/>
    </row>
    <row r="20" spans="1:16">
      <c r="A20" s="1219"/>
      <c r="B20" s="1218"/>
      <c r="C20" s="314"/>
      <c r="D20" s="314"/>
      <c r="E20" s="314"/>
      <c r="F20" s="314"/>
      <c r="G20" s="314"/>
      <c r="H20" s="314"/>
      <c r="I20" s="314"/>
      <c r="J20" s="314"/>
      <c r="N20" s="1242"/>
      <c r="O20" s="87"/>
      <c r="P20" s="87"/>
    </row>
    <row r="21" spans="1:16">
      <c r="A21" s="1219"/>
      <c r="B21" s="1218"/>
      <c r="C21" s="314"/>
      <c r="D21" s="314"/>
      <c r="E21" s="314"/>
      <c r="F21" s="314"/>
      <c r="G21" s="314"/>
      <c r="H21" s="314"/>
      <c r="I21" s="314"/>
      <c r="J21" s="314"/>
      <c r="N21" s="1242"/>
      <c r="O21" s="87"/>
      <c r="P21" s="87"/>
    </row>
    <row r="22" spans="1:16">
      <c r="A22" s="1219"/>
      <c r="B22" s="1218"/>
      <c r="C22" s="314"/>
      <c r="D22" s="314"/>
      <c r="E22" s="314"/>
      <c r="F22" s="314"/>
      <c r="G22" s="314"/>
      <c r="H22" s="314"/>
      <c r="I22" s="314"/>
      <c r="J22" s="314"/>
      <c r="N22" s="1242"/>
      <c r="O22" s="87"/>
      <c r="P22" s="87"/>
    </row>
    <row r="23" spans="1:16">
      <c r="A23" s="1219"/>
      <c r="B23" s="1218"/>
      <c r="C23" s="314"/>
      <c r="D23" s="314"/>
      <c r="E23" s="314"/>
      <c r="F23" s="314"/>
      <c r="G23" s="314"/>
      <c r="H23" s="314"/>
      <c r="I23" s="314"/>
      <c r="J23" s="314"/>
      <c r="N23" s="1242"/>
      <c r="O23" s="87"/>
      <c r="P23" s="87"/>
    </row>
    <row r="24" spans="1:16">
      <c r="A24" s="1219"/>
      <c r="B24" s="1218"/>
      <c r="C24" s="314"/>
      <c r="D24" s="314"/>
      <c r="E24" s="314"/>
      <c r="F24" s="314"/>
      <c r="G24" s="314"/>
      <c r="H24" s="314"/>
      <c r="I24" s="314"/>
      <c r="J24" s="314"/>
      <c r="N24" s="1242"/>
      <c r="O24" s="87"/>
      <c r="P24" s="87"/>
    </row>
    <row r="25" spans="1:16">
      <c r="A25" s="1219" t="s">
        <v>25</v>
      </c>
      <c r="B25" s="1218" t="s">
        <v>26</v>
      </c>
      <c r="C25" s="314"/>
      <c r="D25" s="314">
        <v>15.9</v>
      </c>
      <c r="E25" s="314">
        <v>14.5</v>
      </c>
      <c r="F25" s="314">
        <v>12.5</v>
      </c>
      <c r="G25" s="314">
        <v>10.5</v>
      </c>
      <c r="H25" s="314">
        <v>9</v>
      </c>
      <c r="I25" s="314"/>
      <c r="J25" s="906"/>
      <c r="N25" s="1242"/>
      <c r="O25" s="87"/>
      <c r="P25" s="87"/>
    </row>
    <row r="26" spans="1:16">
      <c r="A26" s="1219"/>
      <c r="B26" s="1231" t="s">
        <v>27</v>
      </c>
      <c r="C26" s="1232">
        <v>17.2</v>
      </c>
      <c r="D26" s="1233">
        <v>15.6</v>
      </c>
      <c r="E26" s="1233">
        <v>14</v>
      </c>
      <c r="F26" s="1233">
        <v>12</v>
      </c>
      <c r="G26" s="1234">
        <v>10</v>
      </c>
      <c r="H26" s="314"/>
      <c r="I26" s="314"/>
      <c r="J26" s="906"/>
      <c r="N26" s="1242"/>
      <c r="O26" s="87"/>
      <c r="P26" s="87"/>
    </row>
    <row r="27" spans="1:16">
      <c r="A27" s="1219"/>
      <c r="B27" s="1218" t="s">
        <v>28</v>
      </c>
      <c r="C27" s="314"/>
      <c r="D27" s="314">
        <v>16</v>
      </c>
      <c r="E27" s="314">
        <v>14.7</v>
      </c>
      <c r="F27" s="314">
        <v>12.7</v>
      </c>
      <c r="G27" s="314">
        <v>10.7</v>
      </c>
      <c r="H27" s="314">
        <v>9.6999999999999993</v>
      </c>
      <c r="I27" s="314">
        <v>8</v>
      </c>
      <c r="J27" s="906"/>
      <c r="N27" s="1242"/>
      <c r="O27" s="87"/>
      <c r="P27" s="87"/>
    </row>
    <row r="28" spans="1:16">
      <c r="A28" s="1219" t="s">
        <v>29</v>
      </c>
      <c r="B28" s="1218"/>
      <c r="C28" s="314"/>
      <c r="D28" s="1235">
        <v>1.50490740740741E-2</v>
      </c>
      <c r="E28" s="1235">
        <v>1.5859259259259299E-2</v>
      </c>
      <c r="F28" s="1235">
        <v>1.7132407407407398E-2</v>
      </c>
      <c r="G28" s="1235">
        <v>1.9099999999999999E-2</v>
      </c>
      <c r="H28" s="1235">
        <v>2.01416666666667E-2</v>
      </c>
      <c r="I28" s="1235">
        <v>2.1530555555555601E-2</v>
      </c>
      <c r="J28" s="1235">
        <v>2.2919444444444399E-2</v>
      </c>
      <c r="N28" s="1242"/>
      <c r="O28" s="87"/>
      <c r="P28" s="87"/>
    </row>
    <row r="29" spans="1:16">
      <c r="A29" s="1236" t="s">
        <v>30</v>
      </c>
      <c r="B29" s="1237"/>
      <c r="C29" s="1216" t="s">
        <v>1</v>
      </c>
      <c r="D29" s="1216" t="s">
        <v>2</v>
      </c>
      <c r="E29" s="1216" t="s">
        <v>3</v>
      </c>
      <c r="F29" s="1217" t="s">
        <v>4</v>
      </c>
      <c r="G29" s="1216" t="s">
        <v>5</v>
      </c>
      <c r="H29" s="1216" t="s">
        <v>6</v>
      </c>
      <c r="I29" s="1216" t="s">
        <v>7</v>
      </c>
      <c r="J29" s="1217" t="s">
        <v>8</v>
      </c>
      <c r="N29" s="1242"/>
      <c r="O29" s="87"/>
      <c r="P29" s="87"/>
    </row>
    <row r="30" spans="1:16">
      <c r="A30" s="582" t="s">
        <v>9</v>
      </c>
      <c r="B30" s="1238"/>
      <c r="C30" s="496">
        <v>8.68055555555556E-5</v>
      </c>
      <c r="D30" s="496">
        <v>9.0740740740740707E-5</v>
      </c>
      <c r="E30" s="496">
        <v>9.5370370370370403E-5</v>
      </c>
      <c r="F30" s="496">
        <v>1E-4</v>
      </c>
      <c r="G30" s="496">
        <v>1.0578703703703699E-4</v>
      </c>
      <c r="H30" s="496">
        <v>1.11574074074074E-4</v>
      </c>
      <c r="I30" s="496">
        <v>1.17361111111111E-4</v>
      </c>
      <c r="J30" s="496">
        <v>1.24305555555556E-4</v>
      </c>
      <c r="N30" s="1242"/>
      <c r="O30" s="87"/>
      <c r="P30" s="87"/>
    </row>
    <row r="31" spans="1:16">
      <c r="A31" s="1219" t="s">
        <v>10</v>
      </c>
      <c r="B31" s="1238"/>
      <c r="C31" s="1220">
        <v>2.5625000000000002E-4</v>
      </c>
      <c r="D31" s="1220">
        <v>2.9560185185185201E-4</v>
      </c>
      <c r="E31" s="1220">
        <v>3.1296296296296302E-4</v>
      </c>
      <c r="F31" s="1220">
        <v>3.3263888888888899E-4</v>
      </c>
      <c r="G31" s="1220">
        <v>3.61574074074074E-4</v>
      </c>
      <c r="H31" s="1220">
        <v>3.8472222222222201E-4</v>
      </c>
      <c r="I31" s="1220">
        <v>4.0787037037037002E-4</v>
      </c>
      <c r="J31" s="1220">
        <v>4.31018518518519E-4</v>
      </c>
      <c r="N31" s="1242"/>
      <c r="O31" s="87"/>
      <c r="P31" s="87"/>
    </row>
    <row r="32" spans="1:16">
      <c r="A32" s="1219" t="s">
        <v>11</v>
      </c>
      <c r="B32" s="1238"/>
      <c r="C32" s="1220">
        <v>6.3831018518518501E-4</v>
      </c>
      <c r="D32" s="1220">
        <v>6.7303240740740702E-4</v>
      </c>
      <c r="E32" s="1222">
        <v>7.1932870370370401E-4</v>
      </c>
      <c r="F32" s="1222">
        <v>7.6562500000000003E-4</v>
      </c>
      <c r="G32" s="1222">
        <v>8.2349537037037005E-4</v>
      </c>
      <c r="H32" s="1222">
        <v>8.9293981481481505E-4</v>
      </c>
      <c r="I32" s="1222">
        <v>9.6238425925925897E-4</v>
      </c>
      <c r="J32" s="1222">
        <v>1.0318287037037E-3</v>
      </c>
      <c r="N32" s="1242"/>
      <c r="O32" s="87"/>
      <c r="P32" s="87"/>
    </row>
    <row r="33" spans="1:16">
      <c r="A33" s="1219" t="s">
        <v>12</v>
      </c>
      <c r="B33" s="1238"/>
      <c r="C33" s="1222">
        <v>1.4716435185185199E-3</v>
      </c>
      <c r="D33" s="1222">
        <v>1.5758101851851901E-3</v>
      </c>
      <c r="E33" s="1222">
        <v>1.6915509259259299E-3</v>
      </c>
      <c r="F33" s="1222">
        <v>1.8072916666666699E-3</v>
      </c>
      <c r="G33" s="1222">
        <v>1.9346064814814801E-3</v>
      </c>
      <c r="H33" s="1222">
        <v>2.1082175925925899E-3</v>
      </c>
      <c r="I33" s="1222">
        <v>2.2818287037037E-3</v>
      </c>
      <c r="J33" s="1222">
        <v>2.45543981481481E-3</v>
      </c>
      <c r="N33" s="1242"/>
      <c r="O33" s="87"/>
      <c r="P33" s="87"/>
    </row>
    <row r="34" spans="1:16">
      <c r="A34" s="1219" t="s">
        <v>13</v>
      </c>
      <c r="B34" s="1238"/>
      <c r="C34" s="67">
        <v>3.00046296296296E-3</v>
      </c>
      <c r="D34" s="67">
        <v>3.2087962962962999E-3</v>
      </c>
      <c r="E34" s="1239">
        <v>3.4402777777777799E-3</v>
      </c>
      <c r="F34" s="132">
        <v>3.67175925925926E-3</v>
      </c>
      <c r="G34" s="67">
        <v>3.9611111111111097E-3</v>
      </c>
      <c r="H34" s="67">
        <v>4.2504629629629602E-3</v>
      </c>
      <c r="I34" s="1239">
        <v>4.4819444444444403E-3</v>
      </c>
      <c r="J34" s="67">
        <v>5.0027777777777796E-3</v>
      </c>
      <c r="N34" s="1242"/>
      <c r="O34" s="87"/>
      <c r="P34" s="87"/>
    </row>
    <row r="35" spans="1:16">
      <c r="A35" s="1219" t="s">
        <v>14</v>
      </c>
      <c r="B35" s="1238"/>
      <c r="C35" s="1222">
        <v>6.4611111111111102E-3</v>
      </c>
      <c r="D35" s="1222">
        <v>6.9125000000000002E-3</v>
      </c>
      <c r="E35" s="1235">
        <v>7.43333333333333E-3</v>
      </c>
      <c r="F35" s="1235">
        <v>7.9888888888888909E-3</v>
      </c>
      <c r="G35" s="1235">
        <v>8.7180555555555605E-3</v>
      </c>
      <c r="H35" s="1235">
        <v>9.4125000000000007E-3</v>
      </c>
      <c r="I35" s="1235">
        <v>1.0106944444444399E-2</v>
      </c>
      <c r="J35" s="1235">
        <v>1.11486111111111E-2</v>
      </c>
      <c r="N35" s="1242"/>
      <c r="O35" s="87"/>
      <c r="P35" s="87"/>
    </row>
    <row r="36" spans="1:16">
      <c r="A36" s="582" t="s">
        <v>15</v>
      </c>
      <c r="B36" s="1238"/>
      <c r="C36" s="1222">
        <v>1.1128472222222199E-3</v>
      </c>
      <c r="D36" s="1222">
        <v>1.18229166666667E-3</v>
      </c>
      <c r="E36" s="1222">
        <v>1.2517361111111099E-3</v>
      </c>
      <c r="F36" s="1222">
        <v>1.3327546296296299E-3</v>
      </c>
      <c r="G36" s="1222">
        <v>1.44849537037037E-3</v>
      </c>
      <c r="H36" s="1222">
        <v>1.54108796296296E-3</v>
      </c>
      <c r="I36" s="1222">
        <v>1.6336805555555601E-3</v>
      </c>
      <c r="J36" s="1222">
        <v>1.72627314814815E-3</v>
      </c>
      <c r="N36" s="1242"/>
      <c r="O36" s="87"/>
      <c r="P36" s="87"/>
    </row>
    <row r="37" spans="1:16" ht="12" customHeight="1">
      <c r="A37" s="582" t="s">
        <v>16</v>
      </c>
      <c r="B37" s="1238" t="s">
        <v>31</v>
      </c>
      <c r="C37" s="496">
        <v>9.8842592592592604E-5</v>
      </c>
      <c r="D37" s="496">
        <v>1.0462962962963E-4</v>
      </c>
      <c r="E37" s="496">
        <v>1.11574074074074E-4</v>
      </c>
      <c r="F37" s="496">
        <v>1.20833333333333E-4</v>
      </c>
      <c r="G37" s="496">
        <v>1.30092592592593E-4</v>
      </c>
      <c r="H37" s="496"/>
      <c r="I37" s="496"/>
      <c r="J37" s="496"/>
      <c r="N37" s="1242"/>
      <c r="O37" s="87"/>
      <c r="P37" s="87"/>
    </row>
    <row r="38" spans="1:16">
      <c r="A38" s="1219"/>
      <c r="B38" s="1238" t="s">
        <v>32</v>
      </c>
      <c r="C38" s="496"/>
      <c r="D38" s="496">
        <v>1E-4</v>
      </c>
      <c r="E38" s="496">
        <v>1.06944444444444E-4</v>
      </c>
      <c r="F38" s="496">
        <v>1.16203703703704E-4</v>
      </c>
      <c r="G38" s="496">
        <v>1.2546296296296299E-4</v>
      </c>
      <c r="H38" s="496">
        <v>1.34722222222222E-4</v>
      </c>
      <c r="I38" s="496">
        <v>1.4398148148148099E-4</v>
      </c>
      <c r="J38" s="496"/>
      <c r="N38" s="1242"/>
      <c r="O38" s="87"/>
      <c r="P38" s="87"/>
    </row>
    <row r="39" spans="1:16">
      <c r="A39" s="1226" t="s">
        <v>19</v>
      </c>
      <c r="B39" s="1238"/>
      <c r="C39" s="1222">
        <v>4.5166666666666697E-3</v>
      </c>
      <c r="D39" s="1222">
        <v>4.7481481481481498E-3</v>
      </c>
      <c r="E39" s="1222">
        <v>4.9796296296296299E-3</v>
      </c>
      <c r="F39" s="1222">
        <v>5.2111111111111099E-3</v>
      </c>
      <c r="G39" s="1222">
        <v>5.5583333333333301E-3</v>
      </c>
      <c r="H39" s="1222">
        <v>5.9055555555555597E-3</v>
      </c>
      <c r="I39" s="1222"/>
      <c r="J39" s="1222"/>
      <c r="N39" s="1242"/>
      <c r="O39" s="87"/>
      <c r="P39" s="87"/>
    </row>
    <row r="40" spans="1:16">
      <c r="A40" s="1226" t="s">
        <v>20</v>
      </c>
      <c r="B40" s="1238"/>
      <c r="C40" s="1222">
        <v>7.2944444444444402E-3</v>
      </c>
      <c r="D40" s="1222">
        <v>7.6416666666666699E-3</v>
      </c>
      <c r="E40" s="1222">
        <v>8.1018518518518497E-3</v>
      </c>
      <c r="F40" s="1222">
        <v>8.6833333333333294E-3</v>
      </c>
      <c r="G40" s="1222">
        <v>9.37777777777778E-3</v>
      </c>
      <c r="H40" s="1222"/>
      <c r="I40" s="1222"/>
      <c r="J40" s="1222"/>
      <c r="N40" s="1242"/>
      <c r="O40" s="87"/>
      <c r="P40" s="87"/>
    </row>
    <row r="41" spans="1:16">
      <c r="A41" s="1219" t="s">
        <v>21</v>
      </c>
      <c r="B41" s="1238"/>
      <c r="C41" s="314">
        <v>1.84</v>
      </c>
      <c r="D41" s="314">
        <v>1.75</v>
      </c>
      <c r="E41" s="314">
        <v>1.65</v>
      </c>
      <c r="F41" s="314">
        <v>1.5</v>
      </c>
      <c r="G41" s="314">
        <v>1.4</v>
      </c>
      <c r="H41" s="314">
        <v>1.3</v>
      </c>
      <c r="I41" s="314">
        <v>1.2</v>
      </c>
      <c r="J41" s="314">
        <v>1.1000000000000001</v>
      </c>
      <c r="N41" s="1242"/>
      <c r="O41" s="87"/>
      <c r="P41" s="87"/>
    </row>
    <row r="42" spans="1:16" ht="12" customHeight="1">
      <c r="A42" s="1219" t="s">
        <v>22</v>
      </c>
      <c r="B42" s="1238"/>
      <c r="C42" s="314">
        <v>6.3</v>
      </c>
      <c r="D42" s="314">
        <v>6</v>
      </c>
      <c r="E42" s="314">
        <v>5.6</v>
      </c>
      <c r="F42" s="314">
        <v>5.2</v>
      </c>
      <c r="G42" s="314">
        <v>4.7</v>
      </c>
      <c r="H42" s="314">
        <v>4.3</v>
      </c>
      <c r="I42" s="314">
        <v>4</v>
      </c>
      <c r="J42" s="314">
        <v>3.6</v>
      </c>
      <c r="N42" s="1242"/>
      <c r="O42" s="87"/>
      <c r="P42" s="87"/>
    </row>
    <row r="43" spans="1:16">
      <c r="A43" s="1219" t="s">
        <v>23</v>
      </c>
      <c r="B43" s="1238"/>
      <c r="C43" s="314">
        <v>13.6</v>
      </c>
      <c r="D43" s="314">
        <v>12.9</v>
      </c>
      <c r="E43" s="314">
        <v>12.1</v>
      </c>
      <c r="F43" s="314">
        <v>11.3</v>
      </c>
      <c r="G43" s="314">
        <v>10.5</v>
      </c>
      <c r="H43" s="314">
        <v>10</v>
      </c>
      <c r="I43" s="314">
        <v>9.5</v>
      </c>
      <c r="J43" s="314">
        <v>9</v>
      </c>
      <c r="N43" s="1242"/>
      <c r="O43" s="87"/>
      <c r="P43" s="87"/>
    </row>
    <row r="44" spans="1:16">
      <c r="A44" s="1219" t="s">
        <v>24</v>
      </c>
      <c r="B44" s="1238"/>
      <c r="C44" s="314">
        <v>4</v>
      </c>
      <c r="D44" s="314">
        <v>3.5</v>
      </c>
      <c r="E44" s="314">
        <v>3</v>
      </c>
      <c r="F44" s="314">
        <v>2.8</v>
      </c>
      <c r="G44" s="314">
        <v>2.4</v>
      </c>
      <c r="H44" s="314">
        <v>2.2000000000000002</v>
      </c>
      <c r="I44" s="314">
        <v>2</v>
      </c>
      <c r="J44" s="314">
        <v>1.8</v>
      </c>
      <c r="N44" s="1242"/>
      <c r="O44" s="87"/>
      <c r="P44" s="87"/>
    </row>
    <row r="45" spans="1:16">
      <c r="A45" s="1219"/>
      <c r="B45" s="1238"/>
      <c r="C45" s="314"/>
      <c r="D45" s="314"/>
      <c r="E45" s="314"/>
      <c r="F45" s="314"/>
      <c r="G45" s="314"/>
      <c r="H45" s="314"/>
      <c r="I45" s="314"/>
      <c r="J45" s="314"/>
      <c r="N45" s="1242"/>
      <c r="O45" s="87"/>
      <c r="P45" s="87"/>
    </row>
    <row r="46" spans="1:16">
      <c r="A46" s="1219"/>
      <c r="B46" s="1238"/>
      <c r="C46" s="314"/>
      <c r="D46" s="314"/>
      <c r="E46" s="314"/>
      <c r="F46" s="314"/>
      <c r="G46" s="314"/>
      <c r="H46" s="314"/>
      <c r="I46" s="314"/>
      <c r="J46" s="314"/>
      <c r="N46" s="1242"/>
      <c r="O46" s="87"/>
      <c r="P46" s="87"/>
    </row>
    <row r="47" spans="1:16">
      <c r="A47" s="1219"/>
      <c r="B47" s="1238"/>
      <c r="C47" s="314"/>
      <c r="D47" s="314"/>
      <c r="E47" s="314"/>
      <c r="F47" s="314"/>
      <c r="G47" s="314"/>
      <c r="H47" s="314"/>
      <c r="I47" s="314"/>
      <c r="J47" s="314"/>
      <c r="N47" s="1242"/>
      <c r="O47" s="87"/>
      <c r="P47" s="87"/>
    </row>
    <row r="48" spans="1:16">
      <c r="A48" s="1219"/>
      <c r="B48" s="1238"/>
      <c r="C48" s="314"/>
      <c r="D48" s="314"/>
      <c r="E48" s="314"/>
      <c r="F48" s="314"/>
      <c r="G48" s="314"/>
      <c r="H48" s="314"/>
      <c r="I48" s="314"/>
      <c r="J48" s="314"/>
      <c r="N48" s="1242"/>
      <c r="O48" s="87"/>
      <c r="P48" s="87"/>
    </row>
    <row r="49" spans="1:16">
      <c r="A49" s="1219" t="s">
        <v>25</v>
      </c>
      <c r="B49" s="1238" t="s">
        <v>33</v>
      </c>
      <c r="C49" s="314">
        <v>15.8</v>
      </c>
      <c r="D49" s="314">
        <v>14</v>
      </c>
      <c r="E49" s="314">
        <v>12</v>
      </c>
      <c r="F49" s="314">
        <v>10</v>
      </c>
      <c r="G49" s="314">
        <v>8.5</v>
      </c>
      <c r="H49" s="314">
        <v>7.5</v>
      </c>
      <c r="I49" s="314">
        <v>6.5</v>
      </c>
      <c r="J49" s="314"/>
      <c r="N49" s="1242"/>
      <c r="O49" s="87"/>
      <c r="P49" s="87"/>
    </row>
    <row r="50" spans="1:16">
      <c r="A50" s="1219"/>
      <c r="B50" s="1238" t="s">
        <v>34</v>
      </c>
      <c r="C50" s="314"/>
      <c r="D50" s="314"/>
      <c r="E50" s="314">
        <v>12.8</v>
      </c>
      <c r="F50" s="314">
        <v>10.8</v>
      </c>
      <c r="G50" s="314">
        <v>9</v>
      </c>
      <c r="H50" s="314">
        <v>8</v>
      </c>
      <c r="I50" s="314">
        <v>7</v>
      </c>
      <c r="J50" s="314">
        <v>6</v>
      </c>
      <c r="N50" s="1242"/>
      <c r="O50" s="87"/>
      <c r="P50" s="87"/>
    </row>
    <row r="51" spans="1:16">
      <c r="A51" s="1240" t="s">
        <v>29</v>
      </c>
      <c r="B51" s="1238"/>
      <c r="C51" s="1235">
        <v>1.5975E-2</v>
      </c>
      <c r="D51" s="1235">
        <v>1.7016666666666701E-2</v>
      </c>
      <c r="E51" s="1235">
        <v>1.8058333333333301E-2</v>
      </c>
      <c r="F51" s="1235">
        <v>1.9447222222222199E-2</v>
      </c>
      <c r="G51" s="1235">
        <v>2.1183333333333301E-2</v>
      </c>
      <c r="H51" s="1235">
        <v>2.2919444444444399E-2</v>
      </c>
      <c r="I51" s="1235">
        <v>2.4655555555555601E-2</v>
      </c>
      <c r="J51" s="1235">
        <v>2.6391666666666699E-2</v>
      </c>
      <c r="N51" s="1242"/>
      <c r="O51" s="87"/>
      <c r="P51" s="87"/>
    </row>
    <row r="52" spans="1:16">
      <c r="A52" s="582"/>
      <c r="B52" s="1218"/>
      <c r="C52" s="1229"/>
      <c r="D52" s="1229"/>
      <c r="E52" s="1230"/>
      <c r="F52" s="1229"/>
      <c r="G52" s="1229"/>
      <c r="H52" s="1229"/>
      <c r="I52" s="1230"/>
      <c r="J52" s="1229"/>
      <c r="N52" s="1242"/>
      <c r="O52" s="87"/>
      <c r="P52" s="87"/>
    </row>
    <row r="53" spans="1:16">
      <c r="A53" s="1241"/>
      <c r="B53" s="1241"/>
      <c r="C53" s="314"/>
      <c r="D53" s="314"/>
      <c r="E53" s="1228"/>
      <c r="F53" s="314"/>
      <c r="G53" s="314"/>
      <c r="H53" s="314"/>
      <c r="I53" s="1228"/>
      <c r="J53" s="314"/>
      <c r="N53" s="1242"/>
      <c r="O53" s="87"/>
      <c r="P53" s="87"/>
    </row>
    <row r="54" spans="1:16">
      <c r="A54" s="1241"/>
      <c r="B54" s="1241"/>
      <c r="C54" s="87"/>
      <c r="D54" s="1229"/>
      <c r="E54" s="1230"/>
      <c r="F54" s="1229"/>
      <c r="G54" s="1229"/>
      <c r="H54" s="1229"/>
      <c r="I54" s="1230"/>
      <c r="J54" s="1229"/>
      <c r="N54" s="1242"/>
      <c r="O54" s="87"/>
      <c r="P54" s="87"/>
    </row>
    <row r="55" spans="1:16">
      <c r="A55" s="1241"/>
      <c r="B55" s="1241"/>
      <c r="C55" s="87"/>
      <c r="D55" s="1229"/>
      <c r="E55" s="1230"/>
      <c r="F55" s="1229"/>
      <c r="G55" s="1229"/>
      <c r="H55" s="1229"/>
      <c r="I55" s="1230"/>
      <c r="J55" s="1229"/>
      <c r="N55" s="1242"/>
      <c r="O55" s="87"/>
      <c r="P55" s="87"/>
    </row>
    <row r="56" spans="1:16">
      <c r="A56" s="1241"/>
      <c r="B56" s="1241"/>
      <c r="C56" s="87"/>
      <c r="D56" s="1229"/>
      <c r="E56" s="1230"/>
      <c r="F56" s="1229"/>
      <c r="G56" s="1229"/>
      <c r="H56" s="1229"/>
      <c r="I56" s="1230"/>
      <c r="J56" s="1229"/>
      <c r="N56" s="1242"/>
      <c r="O56" s="87"/>
      <c r="P56" s="87"/>
    </row>
    <row r="57" spans="1:16">
      <c r="A57" s="1241"/>
      <c r="B57" s="1241"/>
      <c r="C57" s="87"/>
      <c r="D57" s="87"/>
      <c r="F57" s="906"/>
      <c r="J57" s="906"/>
      <c r="N57" s="1242"/>
      <c r="O57" s="87"/>
      <c r="P57" s="87"/>
    </row>
    <row r="58" spans="1:16">
      <c r="A58" s="1241"/>
      <c r="B58" s="1241"/>
      <c r="C58" s="87"/>
      <c r="D58" s="87"/>
      <c r="F58" s="906"/>
      <c r="J58" s="906"/>
      <c r="N58" s="1242"/>
      <c r="O58" s="87"/>
      <c r="P58" s="87"/>
    </row>
    <row r="59" spans="1:16">
      <c r="A59" s="1241"/>
      <c r="B59" s="1241"/>
      <c r="C59" s="87"/>
      <c r="D59" s="87"/>
      <c r="F59" s="906"/>
      <c r="J59" s="906"/>
      <c r="N59" s="1242"/>
      <c r="O59" s="87"/>
      <c r="P59" s="87"/>
    </row>
    <row r="60" spans="1:16">
      <c r="A60" s="1241"/>
      <c r="B60" s="1241"/>
      <c r="C60" s="87"/>
      <c r="D60" s="87"/>
      <c r="F60" s="906"/>
      <c r="J60" s="906"/>
      <c r="N60" s="1242"/>
      <c r="O60" s="87"/>
      <c r="P60" s="87"/>
    </row>
    <row r="61" spans="1:16">
      <c r="A61" s="1241"/>
      <c r="B61" s="1241"/>
      <c r="C61" s="87"/>
      <c r="D61" s="87"/>
      <c r="F61" s="906"/>
      <c r="J61" s="906"/>
      <c r="N61" s="1242"/>
      <c r="O61" s="87"/>
      <c r="P61" s="87"/>
    </row>
    <row r="62" spans="1:16">
      <c r="A62" s="1241"/>
      <c r="B62" s="1241"/>
      <c r="C62" s="87"/>
      <c r="D62" s="87"/>
      <c r="F62" s="906"/>
      <c r="J62" s="906"/>
      <c r="N62" s="1242"/>
      <c r="O62" s="87"/>
      <c r="P62" s="87"/>
    </row>
    <row r="63" spans="1:16">
      <c r="A63" s="1241"/>
      <c r="B63" s="1241"/>
      <c r="C63" s="87"/>
      <c r="D63" s="87"/>
      <c r="F63" s="906"/>
      <c r="J63" s="906"/>
      <c r="N63" s="1242"/>
      <c r="O63" s="87"/>
      <c r="P63" s="87"/>
    </row>
    <row r="64" spans="1:16">
      <c r="A64" s="1241"/>
      <c r="B64" s="1241"/>
      <c r="C64" s="87"/>
      <c r="D64" s="87"/>
      <c r="F64" s="906"/>
      <c r="J64" s="906"/>
      <c r="N64" s="1242"/>
      <c r="O64" s="87"/>
      <c r="P64" s="87"/>
    </row>
    <row r="65" spans="1:16">
      <c r="A65" s="1241"/>
      <c r="B65" s="1241"/>
      <c r="C65" s="87"/>
      <c r="D65" s="87"/>
      <c r="F65" s="906"/>
      <c r="J65" s="906"/>
      <c r="N65" s="1242"/>
      <c r="O65" s="87"/>
      <c r="P65" s="87"/>
    </row>
    <row r="66" spans="1:16">
      <c r="A66" s="1241"/>
      <c r="B66" s="1241"/>
      <c r="C66" s="87"/>
      <c r="D66" s="87"/>
      <c r="F66" s="906"/>
      <c r="J66" s="906"/>
      <c r="N66" s="1242"/>
      <c r="O66" s="87"/>
      <c r="P66" s="87"/>
    </row>
    <row r="67" spans="1:16">
      <c r="A67" s="1241"/>
      <c r="B67" s="1241"/>
      <c r="C67" s="87"/>
      <c r="D67" s="87"/>
      <c r="F67" s="906"/>
      <c r="J67" s="906"/>
      <c r="N67" s="1242"/>
      <c r="O67" s="87"/>
      <c r="P67" s="87"/>
    </row>
    <row r="68" spans="1:16">
      <c r="A68" s="1241"/>
      <c r="B68" s="1241"/>
      <c r="C68" s="87"/>
      <c r="D68" s="87"/>
      <c r="F68" s="906"/>
      <c r="J68" s="906"/>
      <c r="N68" s="1242"/>
      <c r="O68" s="87"/>
      <c r="P68" s="87"/>
    </row>
    <row r="69" spans="1:16">
      <c r="A69" s="1241"/>
      <c r="B69" s="1241"/>
      <c r="C69" s="87"/>
      <c r="D69" s="87"/>
      <c r="F69" s="906"/>
      <c r="J69" s="906"/>
      <c r="N69" s="1242"/>
      <c r="O69" s="87"/>
      <c r="P69" s="87"/>
    </row>
    <row r="70" spans="1:16">
      <c r="A70" s="1241"/>
      <c r="B70" s="1241"/>
      <c r="C70" s="87"/>
      <c r="D70" s="87"/>
      <c r="F70" s="906"/>
      <c r="J70" s="906"/>
      <c r="N70" s="1242"/>
      <c r="O70" s="87"/>
      <c r="P70" s="87"/>
    </row>
    <row r="71" spans="1:16">
      <c r="A71" s="1241"/>
      <c r="B71" s="1241"/>
      <c r="C71" s="87"/>
      <c r="D71" s="87"/>
      <c r="F71" s="906"/>
      <c r="J71" s="906"/>
      <c r="N71" s="1242"/>
      <c r="O71" s="87"/>
      <c r="P71" s="87"/>
    </row>
    <row r="72" spans="1:16">
      <c r="A72" s="1241"/>
      <c r="B72" s="1241"/>
      <c r="C72" s="87"/>
      <c r="D72" s="87"/>
      <c r="F72" s="906"/>
      <c r="J72" s="906"/>
      <c r="N72" s="1242"/>
      <c r="O72" s="87"/>
      <c r="P72" s="87"/>
    </row>
    <row r="73" spans="1:16">
      <c r="A73" s="1241"/>
      <c r="B73" s="1241"/>
      <c r="C73" s="87"/>
      <c r="D73" s="87"/>
      <c r="F73" s="906"/>
      <c r="J73" s="906"/>
      <c r="N73" s="1242"/>
      <c r="O73" s="87"/>
      <c r="P73" s="87"/>
    </row>
    <row r="74" spans="1:16">
      <c r="A74" s="1241"/>
      <c r="B74" s="1241"/>
      <c r="C74" s="87"/>
      <c r="D74" s="87"/>
      <c r="F74" s="906"/>
      <c r="J74" s="906"/>
      <c r="N74" s="1242"/>
      <c r="O74" s="87"/>
      <c r="P74" s="87"/>
    </row>
    <row r="75" spans="1:16">
      <c r="A75" s="1241"/>
      <c r="B75" s="1241"/>
      <c r="C75" s="87"/>
      <c r="D75" s="87"/>
      <c r="F75" s="906"/>
      <c r="J75" s="906"/>
      <c r="N75" s="1242"/>
      <c r="O75" s="87"/>
      <c r="P75" s="87"/>
    </row>
    <row r="76" spans="1:16">
      <c r="A76" s="1241"/>
      <c r="B76" s="1241"/>
      <c r="C76" s="87"/>
      <c r="D76" s="87"/>
      <c r="F76" s="906"/>
      <c r="J76" s="906"/>
      <c r="N76" s="1242"/>
      <c r="O76" s="87"/>
      <c r="P76" s="87"/>
    </row>
    <row r="77" spans="1:16">
      <c r="A77" s="1241"/>
      <c r="B77" s="1241"/>
      <c r="C77" s="87"/>
      <c r="D77" s="87"/>
      <c r="F77" s="906"/>
      <c r="J77" s="906"/>
      <c r="N77" s="1242"/>
      <c r="O77" s="87"/>
      <c r="P77" s="87"/>
    </row>
    <row r="78" spans="1:16">
      <c r="A78" s="1241"/>
      <c r="B78" s="1241"/>
      <c r="C78" s="87"/>
      <c r="D78" s="87"/>
      <c r="F78" s="906"/>
      <c r="J78" s="906"/>
      <c r="N78" s="1242"/>
      <c r="O78" s="87"/>
      <c r="P78" s="87"/>
    </row>
    <row r="79" spans="1:16">
      <c r="A79" s="1241"/>
      <c r="B79" s="1241"/>
      <c r="C79" s="87"/>
      <c r="D79" s="87"/>
      <c r="F79" s="906"/>
      <c r="J79" s="906"/>
      <c r="N79" s="1242"/>
      <c r="O79" s="87"/>
      <c r="P79" s="87"/>
    </row>
    <row r="80" spans="1:16">
      <c r="A80" s="1241"/>
      <c r="B80" s="1241"/>
      <c r="C80" s="87"/>
      <c r="D80" s="87"/>
      <c r="F80" s="906"/>
      <c r="J80" s="906"/>
      <c r="N80" s="1242"/>
      <c r="O80" s="87"/>
      <c r="P80" s="87"/>
    </row>
    <row r="81" spans="1:16">
      <c r="A81" s="1241"/>
      <c r="B81" s="1241"/>
      <c r="C81" s="87"/>
      <c r="D81" s="87"/>
      <c r="F81" s="906"/>
      <c r="J81" s="906"/>
      <c r="N81" s="1242"/>
      <c r="O81" s="87"/>
      <c r="P81" s="87"/>
    </row>
    <row r="82" spans="1:16">
      <c r="A82" s="1241"/>
      <c r="B82" s="1241"/>
      <c r="C82" s="87"/>
      <c r="D82" s="87"/>
      <c r="F82" s="906"/>
      <c r="J82" s="906"/>
      <c r="N82" s="1242"/>
      <c r="O82" s="87"/>
      <c r="P82" s="87"/>
    </row>
    <row r="83" spans="1:16">
      <c r="A83" s="1241"/>
      <c r="B83" s="1241"/>
      <c r="C83" s="87"/>
      <c r="D83" s="87"/>
      <c r="F83" s="906"/>
      <c r="J83" s="906"/>
      <c r="N83" s="1242"/>
      <c r="O83" s="87"/>
      <c r="P83" s="87"/>
    </row>
    <row r="84" spans="1:16">
      <c r="A84" s="1241"/>
      <c r="B84" s="1241"/>
      <c r="C84" s="87"/>
      <c r="D84" s="87"/>
      <c r="F84" s="906"/>
      <c r="J84" s="906"/>
      <c r="N84" s="1242"/>
      <c r="O84" s="87"/>
      <c r="P84" s="87"/>
    </row>
    <row r="85" spans="1:16">
      <c r="A85" s="1241"/>
      <c r="B85" s="1241"/>
      <c r="C85" s="87"/>
      <c r="D85" s="87"/>
      <c r="F85" s="906"/>
      <c r="J85" s="906"/>
      <c r="N85" s="1242"/>
      <c r="O85" s="87"/>
      <c r="P85" s="87"/>
    </row>
    <row r="86" spans="1:16">
      <c r="A86" s="1241"/>
      <c r="B86" s="1241"/>
      <c r="C86" s="87"/>
      <c r="D86" s="87"/>
      <c r="F86" s="906"/>
      <c r="J86" s="906"/>
      <c r="N86" s="1242"/>
      <c r="O86" s="87"/>
      <c r="P86" s="87"/>
    </row>
    <row r="87" spans="1:16">
      <c r="F87" s="906"/>
      <c r="J87" s="906"/>
      <c r="N87" s="1242"/>
      <c r="O87" s="87"/>
      <c r="P87" s="87"/>
    </row>
    <row r="88" spans="1:16">
      <c r="F88" s="906"/>
      <c r="J88" s="906"/>
      <c r="N88" s="1242"/>
      <c r="O88" s="87"/>
      <c r="P88" s="87"/>
    </row>
    <row r="89" spans="1:16">
      <c r="F89" s="906"/>
      <c r="J89" s="906"/>
      <c r="N89" s="1242"/>
      <c r="O89" s="87"/>
      <c r="P89" s="87"/>
    </row>
    <row r="90" spans="1:16">
      <c r="F90" s="906"/>
      <c r="J90" s="906"/>
      <c r="N90" s="1242"/>
      <c r="O90" s="87"/>
      <c r="P90" s="87"/>
    </row>
    <row r="91" spans="1:16">
      <c r="F91" s="906"/>
      <c r="J91" s="906"/>
      <c r="N91" s="1242"/>
      <c r="O91" s="87"/>
      <c r="P91" s="87"/>
    </row>
    <row r="92" spans="1:16">
      <c r="F92" s="906"/>
      <c r="J92" s="906"/>
      <c r="N92" s="1242"/>
      <c r="O92" s="87"/>
      <c r="P92" s="87"/>
    </row>
    <row r="93" spans="1:16">
      <c r="F93" s="906"/>
      <c r="J93" s="906"/>
      <c r="N93" s="1242"/>
      <c r="O93" s="87"/>
      <c r="P93" s="87"/>
    </row>
    <row r="94" spans="1:16">
      <c r="F94" s="906"/>
      <c r="J94" s="906"/>
      <c r="N94" s="1242"/>
      <c r="O94" s="87"/>
      <c r="P94" s="87"/>
    </row>
    <row r="95" spans="1:16">
      <c r="F95" s="906"/>
      <c r="J95" s="906"/>
      <c r="N95" s="1242"/>
      <c r="O95" s="87"/>
      <c r="P95" s="87"/>
    </row>
    <row r="96" spans="1:16">
      <c r="F96" s="906"/>
      <c r="J96" s="906"/>
      <c r="N96" s="1242"/>
      <c r="O96" s="87"/>
      <c r="P96" s="87"/>
    </row>
    <row r="97" spans="6:16">
      <c r="F97" s="906"/>
      <c r="J97" s="906"/>
      <c r="N97" s="1242"/>
      <c r="O97" s="87"/>
      <c r="P97" s="87"/>
    </row>
    <row r="98" spans="6:16">
      <c r="F98" s="906"/>
      <c r="J98" s="906"/>
      <c r="N98" s="1242"/>
      <c r="O98" s="87"/>
      <c r="P98" s="87"/>
    </row>
    <row r="99" spans="6:16">
      <c r="F99" s="906"/>
      <c r="J99" s="906"/>
      <c r="N99" s="1242"/>
      <c r="O99" s="87"/>
      <c r="P99" s="87"/>
    </row>
    <row r="100" spans="6:16">
      <c r="F100" s="906"/>
      <c r="J100" s="906"/>
      <c r="N100" s="1242"/>
      <c r="O100" s="87"/>
      <c r="P100" s="87"/>
    </row>
    <row r="101" spans="6:16">
      <c r="F101" s="906"/>
      <c r="J101" s="906"/>
      <c r="N101" s="1242"/>
      <c r="O101" s="87"/>
      <c r="P101" s="87"/>
    </row>
    <row r="102" spans="6:16">
      <c r="F102" s="906"/>
      <c r="J102" s="906"/>
      <c r="N102" s="1242"/>
      <c r="O102" s="87"/>
      <c r="P102" s="87"/>
    </row>
    <row r="103" spans="6:16">
      <c r="F103" s="906"/>
      <c r="J103" s="906"/>
      <c r="N103" s="1242"/>
      <c r="O103" s="87"/>
      <c r="P103" s="87"/>
    </row>
    <row r="104" spans="6:16">
      <c r="F104" s="906"/>
      <c r="J104" s="906"/>
      <c r="N104" s="1242"/>
      <c r="O104" s="87"/>
      <c r="P104" s="87"/>
    </row>
    <row r="105" spans="6:16">
      <c r="F105" s="906"/>
      <c r="J105" s="906"/>
      <c r="N105" s="1242"/>
      <c r="O105" s="87"/>
      <c r="P105" s="87"/>
    </row>
    <row r="106" spans="6:16">
      <c r="F106" s="906"/>
      <c r="J106" s="906"/>
      <c r="N106" s="1242"/>
      <c r="O106" s="87"/>
      <c r="P106" s="87"/>
    </row>
    <row r="107" spans="6:16">
      <c r="F107" s="906"/>
      <c r="J107" s="906"/>
      <c r="N107" s="1242"/>
      <c r="O107" s="87"/>
      <c r="P107" s="87"/>
    </row>
    <row r="108" spans="6:16">
      <c r="F108" s="906"/>
      <c r="J108" s="906"/>
      <c r="N108" s="1242"/>
      <c r="O108" s="87"/>
      <c r="P108" s="87"/>
    </row>
    <row r="109" spans="6:16">
      <c r="F109" s="906"/>
      <c r="J109" s="906"/>
      <c r="N109" s="1242"/>
      <c r="O109" s="87"/>
      <c r="P109" s="87"/>
    </row>
    <row r="110" spans="6:16">
      <c r="F110" s="906"/>
      <c r="J110" s="906"/>
      <c r="N110" s="1242"/>
      <c r="O110" s="87"/>
      <c r="P110" s="87"/>
    </row>
    <row r="111" spans="6:16">
      <c r="F111" s="906"/>
      <c r="J111" s="906"/>
      <c r="N111" s="1242"/>
      <c r="O111" s="87"/>
      <c r="P111" s="87"/>
    </row>
    <row r="112" spans="6:16">
      <c r="F112" s="906"/>
      <c r="J112" s="906"/>
      <c r="N112" s="1242"/>
      <c r="O112" s="87"/>
      <c r="P112" s="87"/>
    </row>
    <row r="113" spans="6:16">
      <c r="F113" s="906"/>
      <c r="J113" s="906"/>
      <c r="N113" s="1242"/>
      <c r="O113" s="87"/>
      <c r="P113" s="87"/>
    </row>
    <row r="114" spans="6:16">
      <c r="F114" s="906"/>
      <c r="J114" s="906"/>
      <c r="N114" s="1242"/>
      <c r="O114" s="87"/>
      <c r="P114" s="87"/>
    </row>
    <row r="115" spans="6:16">
      <c r="F115" s="906"/>
      <c r="J115" s="906"/>
      <c r="N115" s="1242"/>
      <c r="O115" s="87"/>
      <c r="P115" s="87"/>
    </row>
    <row r="116" spans="6:16">
      <c r="F116" s="906"/>
      <c r="J116" s="906"/>
      <c r="N116" s="1242"/>
      <c r="O116" s="87"/>
      <c r="P116" s="87"/>
    </row>
    <row r="117" spans="6:16">
      <c r="F117" s="906"/>
      <c r="J117" s="906"/>
      <c r="N117" s="1242"/>
      <c r="O117" s="87"/>
      <c r="P117" s="87"/>
    </row>
    <row r="118" spans="6:16">
      <c r="F118" s="906"/>
      <c r="J118" s="906"/>
      <c r="N118" s="1242"/>
      <c r="O118" s="87"/>
      <c r="P118" s="87"/>
    </row>
    <row r="119" spans="6:16">
      <c r="F119" s="906"/>
      <c r="J119" s="906"/>
      <c r="N119" s="1242"/>
      <c r="O119" s="87"/>
      <c r="P119" s="87"/>
    </row>
    <row r="120" spans="6:16">
      <c r="F120" s="906"/>
      <c r="J120" s="906"/>
      <c r="N120" s="1242"/>
      <c r="O120" s="87"/>
      <c r="P120" s="87"/>
    </row>
    <row r="121" spans="6:16">
      <c r="F121" s="906"/>
      <c r="J121" s="906"/>
      <c r="N121" s="1242"/>
      <c r="O121" s="87"/>
      <c r="P121" s="87"/>
    </row>
    <row r="122" spans="6:16">
      <c r="F122" s="906"/>
      <c r="J122" s="906"/>
      <c r="N122" s="1242"/>
      <c r="O122" s="87"/>
      <c r="P122" s="87"/>
    </row>
    <row r="123" spans="6:16">
      <c r="F123" s="906"/>
      <c r="J123" s="906"/>
      <c r="N123" s="1242"/>
      <c r="O123" s="87"/>
      <c r="P123" s="87"/>
    </row>
    <row r="124" spans="6:16">
      <c r="F124" s="906"/>
      <c r="J124" s="906"/>
      <c r="N124" s="1242"/>
      <c r="O124" s="87"/>
      <c r="P124" s="87"/>
    </row>
    <row r="125" spans="6:16">
      <c r="F125" s="906"/>
      <c r="J125" s="906"/>
      <c r="N125" s="1242"/>
      <c r="O125" s="87"/>
      <c r="P125" s="87"/>
    </row>
    <row r="126" spans="6:16">
      <c r="F126" s="906"/>
      <c r="J126" s="906"/>
      <c r="N126" s="1242"/>
      <c r="O126" s="87"/>
      <c r="P126" s="87"/>
    </row>
    <row r="127" spans="6:16">
      <c r="F127" s="906"/>
      <c r="J127" s="906"/>
      <c r="N127" s="1242"/>
      <c r="O127" s="87"/>
      <c r="P127" s="87"/>
    </row>
    <row r="128" spans="6:16">
      <c r="F128" s="906"/>
      <c r="J128" s="906"/>
      <c r="N128" s="1242"/>
      <c r="O128" s="87"/>
      <c r="P128" s="87"/>
    </row>
    <row r="129" spans="6:16">
      <c r="F129" s="906"/>
      <c r="J129" s="906"/>
      <c r="N129" s="1242"/>
      <c r="O129" s="87"/>
      <c r="P129" s="87"/>
    </row>
    <row r="130" spans="6:16">
      <c r="F130" s="906"/>
      <c r="J130" s="906"/>
      <c r="N130" s="1242"/>
      <c r="O130" s="87"/>
      <c r="P130" s="87"/>
    </row>
    <row r="131" spans="6:16">
      <c r="F131" s="906"/>
      <c r="J131" s="906"/>
      <c r="N131" s="1242"/>
      <c r="O131" s="87"/>
      <c r="P131" s="87"/>
    </row>
    <row r="132" spans="6:16">
      <c r="F132" s="906"/>
      <c r="J132" s="906"/>
      <c r="N132" s="1242"/>
      <c r="O132" s="87"/>
      <c r="P132" s="87"/>
    </row>
    <row r="133" spans="6:16">
      <c r="F133" s="906"/>
      <c r="J133" s="906"/>
      <c r="N133" s="1242"/>
      <c r="O133" s="87"/>
      <c r="P133" s="87"/>
    </row>
    <row r="134" spans="6:16">
      <c r="F134" s="906"/>
      <c r="J134" s="906"/>
      <c r="N134" s="1242"/>
      <c r="O134" s="87"/>
      <c r="P134" s="87"/>
    </row>
    <row r="135" spans="6:16">
      <c r="F135" s="906"/>
      <c r="J135" s="906"/>
      <c r="N135" s="1242"/>
      <c r="O135" s="87"/>
      <c r="P135" s="87"/>
    </row>
    <row r="136" spans="6:16">
      <c r="F136" s="906"/>
      <c r="J136" s="906"/>
      <c r="N136" s="1242"/>
      <c r="O136" s="87"/>
      <c r="P136" s="87"/>
    </row>
    <row r="137" spans="6:16">
      <c r="F137" s="906"/>
      <c r="J137" s="906"/>
      <c r="N137" s="1242"/>
      <c r="O137" s="87"/>
      <c r="P137" s="87"/>
    </row>
    <row r="138" spans="6:16">
      <c r="F138" s="906"/>
      <c r="J138" s="906"/>
      <c r="N138" s="1242"/>
      <c r="O138" s="87"/>
      <c r="P138" s="87"/>
    </row>
    <row r="139" spans="6:16">
      <c r="F139" s="906"/>
      <c r="J139" s="906"/>
      <c r="N139" s="1242"/>
      <c r="O139" s="87"/>
      <c r="P139" s="87"/>
    </row>
    <row r="140" spans="6:16">
      <c r="F140" s="906"/>
      <c r="J140" s="906"/>
      <c r="N140" s="1242"/>
      <c r="O140" s="87"/>
      <c r="P140" s="87"/>
    </row>
    <row r="141" spans="6:16">
      <c r="F141" s="906"/>
      <c r="J141" s="906"/>
      <c r="N141" s="1242"/>
      <c r="O141" s="87"/>
      <c r="P141" s="87"/>
    </row>
    <row r="142" spans="6:16">
      <c r="F142" s="906"/>
      <c r="J142" s="906"/>
      <c r="N142" s="1242"/>
      <c r="O142" s="87"/>
      <c r="P142" s="87"/>
    </row>
    <row r="143" spans="6:16">
      <c r="F143" s="906"/>
      <c r="J143" s="906"/>
      <c r="N143" s="1242"/>
      <c r="O143" s="87"/>
      <c r="P143" s="87"/>
    </row>
    <row r="144" spans="6:16">
      <c r="F144" s="906"/>
      <c r="J144" s="906"/>
      <c r="N144" s="1242"/>
      <c r="O144" s="87"/>
      <c r="P144" s="87"/>
    </row>
    <row r="145" spans="6:16">
      <c r="F145" s="906"/>
      <c r="J145" s="906"/>
      <c r="N145" s="1242"/>
      <c r="O145" s="87"/>
      <c r="P145" s="87"/>
    </row>
    <row r="146" spans="6:16">
      <c r="F146" s="906"/>
      <c r="J146" s="906"/>
      <c r="N146" s="1242"/>
      <c r="O146" s="87"/>
      <c r="P146" s="87"/>
    </row>
    <row r="147" spans="6:16">
      <c r="F147" s="906"/>
      <c r="J147" s="906"/>
      <c r="N147" s="1242"/>
      <c r="O147" s="87"/>
      <c r="P147" s="87"/>
    </row>
    <row r="148" spans="6:16">
      <c r="F148" s="906"/>
      <c r="J148" s="906"/>
      <c r="N148" s="1242"/>
      <c r="O148" s="87"/>
      <c r="P148" s="87"/>
    </row>
    <row r="149" spans="6:16">
      <c r="F149" s="906"/>
      <c r="J149" s="1242"/>
      <c r="N149" s="1242"/>
      <c r="O149" s="87"/>
      <c r="P149" s="87"/>
    </row>
    <row r="150" spans="6:16">
      <c r="F150" s="906"/>
      <c r="J150" s="1242"/>
      <c r="N150" s="1242"/>
      <c r="O150" s="87"/>
      <c r="P150" s="87"/>
    </row>
    <row r="151" spans="6:16">
      <c r="F151" s="906"/>
      <c r="J151" s="1242"/>
      <c r="N151" s="1242"/>
      <c r="O151" s="87"/>
      <c r="P151" s="87"/>
    </row>
    <row r="152" spans="6:16">
      <c r="F152" s="906"/>
      <c r="J152" s="1242"/>
      <c r="N152" s="1242"/>
      <c r="O152" s="87"/>
      <c r="P152" s="87"/>
    </row>
    <row r="153" spans="6:16">
      <c r="F153" s="906"/>
      <c r="J153" s="1242"/>
      <c r="N153" s="1242"/>
      <c r="O153" s="87"/>
      <c r="P153" s="87"/>
    </row>
    <row r="154" spans="6:16">
      <c r="F154" s="906"/>
      <c r="J154" s="1242"/>
      <c r="N154" s="1242"/>
      <c r="O154" s="87"/>
      <c r="P154" s="87"/>
    </row>
    <row r="155" spans="6:16">
      <c r="F155" s="906"/>
      <c r="J155" s="1242"/>
      <c r="N155" s="1242"/>
      <c r="O155" s="87"/>
      <c r="P155" s="87"/>
    </row>
    <row r="156" spans="6:16">
      <c r="F156" s="906"/>
      <c r="J156" s="1242"/>
      <c r="N156" s="1242"/>
      <c r="O156" s="87"/>
      <c r="P156" s="87"/>
    </row>
    <row r="157" spans="6:16">
      <c r="F157" s="906"/>
      <c r="J157" s="1242"/>
      <c r="N157" s="1242"/>
      <c r="O157" s="87"/>
      <c r="P157" s="87"/>
    </row>
    <row r="158" spans="6:16">
      <c r="F158" s="906"/>
      <c r="J158" s="1242"/>
      <c r="N158" s="1242"/>
      <c r="O158" s="87"/>
      <c r="P158" s="87"/>
    </row>
    <row r="159" spans="6:16">
      <c r="F159" s="906"/>
      <c r="J159" s="1242"/>
      <c r="N159" s="1242"/>
      <c r="O159" s="87"/>
      <c r="P159" s="87"/>
    </row>
    <row r="160" spans="6:16">
      <c r="F160" s="906"/>
      <c r="J160" s="1242"/>
      <c r="N160" s="1242"/>
      <c r="O160" s="87"/>
      <c r="P160" s="87"/>
    </row>
    <row r="161" spans="6:16">
      <c r="F161" s="906"/>
      <c r="J161" s="1242"/>
      <c r="N161" s="1242"/>
      <c r="O161" s="87"/>
      <c r="P161" s="87"/>
    </row>
    <row r="162" spans="6:16">
      <c r="F162" s="906"/>
      <c r="J162" s="1242"/>
      <c r="N162" s="1242"/>
      <c r="O162" s="87"/>
      <c r="P162" s="87"/>
    </row>
    <row r="163" spans="6:16">
      <c r="F163" s="906"/>
      <c r="J163" s="1242"/>
      <c r="N163" s="1242"/>
      <c r="O163" s="87"/>
      <c r="P163" s="87"/>
    </row>
    <row r="164" spans="6:16">
      <c r="F164" s="906"/>
      <c r="J164" s="1242"/>
      <c r="N164" s="1242"/>
      <c r="O164" s="87"/>
      <c r="P164" s="87"/>
    </row>
    <row r="165" spans="6:16">
      <c r="F165" s="906"/>
      <c r="J165" s="1242"/>
      <c r="N165" s="1242"/>
      <c r="O165" s="87"/>
      <c r="P165" s="87"/>
    </row>
    <row r="166" spans="6:16">
      <c r="F166" s="906"/>
      <c r="J166" s="1242"/>
      <c r="N166" s="1242"/>
      <c r="O166" s="87"/>
      <c r="P166" s="87"/>
    </row>
    <row r="167" spans="6:16">
      <c r="F167" s="906"/>
      <c r="J167" s="1242"/>
      <c r="N167" s="1242"/>
      <c r="O167" s="87"/>
      <c r="P167" s="87"/>
    </row>
    <row r="168" spans="6:16">
      <c r="F168" s="906"/>
      <c r="J168" s="1242"/>
      <c r="N168" s="1242"/>
      <c r="O168" s="87"/>
      <c r="P168" s="87"/>
    </row>
    <row r="169" spans="6:16">
      <c r="F169" s="906"/>
      <c r="J169" s="1242"/>
      <c r="N169" s="1242"/>
      <c r="O169" s="87"/>
      <c r="P169" s="87"/>
    </row>
    <row r="170" spans="6:16">
      <c r="F170" s="906"/>
      <c r="J170" s="1242"/>
      <c r="N170" s="1242"/>
      <c r="O170" s="87"/>
      <c r="P170" s="87"/>
    </row>
    <row r="171" spans="6:16">
      <c r="F171" s="906"/>
      <c r="J171" s="1242"/>
      <c r="N171" s="1242"/>
      <c r="O171" s="87"/>
      <c r="P171" s="87"/>
    </row>
    <row r="172" spans="6:16">
      <c r="F172" s="906"/>
      <c r="J172" s="1242"/>
      <c r="N172" s="1242"/>
      <c r="O172" s="87"/>
      <c r="P172" s="87"/>
    </row>
    <row r="173" spans="6:16">
      <c r="F173" s="906"/>
      <c r="J173" s="1242"/>
      <c r="N173" s="1242"/>
      <c r="O173" s="87"/>
      <c r="P173" s="87"/>
    </row>
    <row r="174" spans="6:16">
      <c r="F174" s="906"/>
      <c r="J174" s="1242"/>
      <c r="N174" s="1242"/>
      <c r="O174" s="87"/>
      <c r="P174" s="87"/>
    </row>
    <row r="175" spans="6:16">
      <c r="F175" s="906"/>
      <c r="J175" s="1242"/>
      <c r="N175" s="1242"/>
      <c r="O175" s="87"/>
      <c r="P175" s="87"/>
    </row>
    <row r="176" spans="6:16">
      <c r="F176" s="906"/>
      <c r="J176" s="1242"/>
      <c r="N176" s="1242"/>
      <c r="O176" s="87"/>
      <c r="P176" s="87"/>
    </row>
    <row r="177" spans="6:16">
      <c r="F177" s="906"/>
      <c r="J177" s="1242"/>
      <c r="N177" s="1242"/>
      <c r="O177" s="87"/>
      <c r="P177" s="87"/>
    </row>
    <row r="178" spans="6:16">
      <c r="F178" s="906"/>
      <c r="J178" s="1242"/>
      <c r="N178" s="1242"/>
      <c r="O178" s="87"/>
      <c r="P178" s="87"/>
    </row>
    <row r="179" spans="6:16">
      <c r="F179" s="906"/>
      <c r="J179" s="1242"/>
      <c r="N179" s="1242"/>
      <c r="O179" s="87"/>
      <c r="P179" s="87"/>
    </row>
    <row r="180" spans="6:16">
      <c r="F180" s="906"/>
      <c r="J180" s="1242"/>
      <c r="N180" s="1242"/>
      <c r="O180" s="87"/>
      <c r="P180" s="87"/>
    </row>
    <row r="181" spans="6:16">
      <c r="F181" s="906"/>
      <c r="J181" s="1242"/>
      <c r="N181" s="1242"/>
      <c r="O181" s="87"/>
      <c r="P181" s="87"/>
    </row>
    <row r="182" spans="6:16">
      <c r="F182" s="906"/>
      <c r="J182" s="1242"/>
      <c r="N182" s="1242"/>
      <c r="O182" s="87"/>
      <c r="P182" s="87"/>
    </row>
    <row r="183" spans="6:16">
      <c r="F183" s="906"/>
      <c r="J183" s="1242"/>
      <c r="N183" s="1242"/>
      <c r="O183" s="87"/>
      <c r="P183" s="87"/>
    </row>
    <row r="184" spans="6:16">
      <c r="F184" s="906"/>
      <c r="J184" s="1242"/>
      <c r="N184" s="1242"/>
      <c r="O184" s="87"/>
      <c r="P184" s="87"/>
    </row>
    <row r="185" spans="6:16">
      <c r="F185" s="906"/>
      <c r="J185" s="1242"/>
      <c r="N185" s="1242"/>
      <c r="O185" s="87"/>
      <c r="P185" s="87"/>
    </row>
    <row r="186" spans="6:16">
      <c r="F186" s="906"/>
      <c r="J186" s="1242"/>
      <c r="N186" s="1242"/>
      <c r="O186" s="87"/>
      <c r="P186" s="87"/>
    </row>
    <row r="187" spans="6:16">
      <c r="F187" s="906"/>
      <c r="J187" s="1242"/>
      <c r="N187" s="1242"/>
      <c r="O187" s="87"/>
      <c r="P187" s="87"/>
    </row>
    <row r="188" spans="6:16">
      <c r="F188" s="906"/>
      <c r="J188" s="1242"/>
      <c r="N188" s="1242"/>
      <c r="O188" s="87"/>
      <c r="P188" s="87"/>
    </row>
    <row r="189" spans="6:16">
      <c r="F189" s="906"/>
      <c r="J189" s="1242"/>
      <c r="N189" s="1242"/>
      <c r="O189" s="87"/>
      <c r="P189" s="87"/>
    </row>
    <row r="190" spans="6:16">
      <c r="F190" s="906"/>
      <c r="J190" s="1242"/>
      <c r="N190" s="1242"/>
      <c r="O190" s="87"/>
      <c r="P190" s="87"/>
    </row>
    <row r="191" spans="6:16">
      <c r="F191" s="906"/>
      <c r="J191" s="1242"/>
      <c r="N191" s="1242"/>
      <c r="O191" s="87"/>
      <c r="P191" s="87"/>
    </row>
    <row r="192" spans="6:16">
      <c r="F192" s="906"/>
      <c r="J192" s="1242"/>
      <c r="N192" s="1242"/>
      <c r="O192" s="87"/>
      <c r="P192" s="87"/>
    </row>
    <row r="193" spans="6:16">
      <c r="F193" s="906"/>
      <c r="J193" s="1242"/>
      <c r="N193" s="1242"/>
      <c r="O193" s="87"/>
      <c r="P193" s="87"/>
    </row>
    <row r="194" spans="6:16">
      <c r="F194" s="906"/>
      <c r="J194" s="1242"/>
      <c r="N194" s="1242"/>
      <c r="O194" s="87"/>
      <c r="P194" s="87"/>
    </row>
    <row r="195" spans="6:16">
      <c r="F195" s="906"/>
      <c r="J195" s="1242"/>
      <c r="N195" s="1242"/>
      <c r="O195" s="87"/>
      <c r="P195" s="87"/>
    </row>
    <row r="196" spans="6:16">
      <c r="F196" s="906"/>
      <c r="J196" s="1242"/>
      <c r="N196" s="1242"/>
      <c r="O196" s="87"/>
      <c r="P196" s="87"/>
    </row>
    <row r="197" spans="6:16">
      <c r="F197" s="906"/>
      <c r="J197" s="1242"/>
      <c r="N197" s="1242"/>
      <c r="O197" s="87"/>
      <c r="P197" s="87"/>
    </row>
    <row r="198" spans="6:16">
      <c r="F198" s="906"/>
      <c r="J198" s="1242"/>
      <c r="N198" s="1242"/>
      <c r="O198" s="87"/>
      <c r="P198" s="87"/>
    </row>
    <row r="199" spans="6:16">
      <c r="F199" s="906"/>
      <c r="J199" s="1242"/>
      <c r="N199" s="1242"/>
      <c r="O199" s="87"/>
      <c r="P199" s="87"/>
    </row>
    <row r="200" spans="6:16">
      <c r="F200" s="906"/>
      <c r="J200" s="1242"/>
      <c r="N200" s="1242"/>
      <c r="O200" s="87"/>
      <c r="P200" s="87"/>
    </row>
    <row r="201" spans="6:16">
      <c r="F201" s="906"/>
      <c r="J201" s="1242"/>
      <c r="N201" s="1242"/>
      <c r="O201" s="87"/>
      <c r="P201" s="87"/>
    </row>
    <row r="202" spans="6:16">
      <c r="F202" s="906"/>
      <c r="J202" s="1242"/>
      <c r="N202" s="1242"/>
      <c r="O202" s="87"/>
      <c r="P202" s="87"/>
    </row>
    <row r="203" spans="6:16">
      <c r="F203" s="906"/>
      <c r="J203" s="1242"/>
      <c r="N203" s="1242"/>
      <c r="O203" s="87"/>
      <c r="P203" s="87"/>
    </row>
    <row r="204" spans="6:16">
      <c r="F204" s="906"/>
      <c r="J204" s="1242"/>
      <c r="N204" s="1242"/>
      <c r="O204" s="87"/>
      <c r="P204" s="87"/>
    </row>
    <row r="205" spans="6:16">
      <c r="F205" s="906"/>
      <c r="J205" s="1242"/>
      <c r="N205" s="1242"/>
      <c r="O205" s="87"/>
      <c r="P205" s="87"/>
    </row>
    <row r="206" spans="6:16">
      <c r="F206" s="906"/>
      <c r="J206" s="1242"/>
      <c r="N206" s="1242"/>
      <c r="O206" s="87"/>
      <c r="P206" s="87"/>
    </row>
    <row r="207" spans="6:16">
      <c r="F207" s="906"/>
      <c r="J207" s="1242"/>
      <c r="N207" s="1242"/>
      <c r="O207" s="87"/>
      <c r="P207" s="87"/>
    </row>
    <row r="208" spans="6:16">
      <c r="F208" s="906"/>
      <c r="J208" s="1242"/>
      <c r="N208" s="1242"/>
      <c r="O208" s="87"/>
      <c r="P208" s="87"/>
    </row>
    <row r="209" spans="6:16">
      <c r="F209" s="906"/>
      <c r="J209" s="1242"/>
      <c r="N209" s="1242"/>
      <c r="O209" s="87"/>
      <c r="P209" s="87"/>
    </row>
    <row r="210" spans="6:16">
      <c r="J210" s="1242"/>
      <c r="N210" s="1242"/>
      <c r="O210" s="87"/>
      <c r="P210" s="87"/>
    </row>
    <row r="211" spans="6:16">
      <c r="J211" s="1242"/>
      <c r="N211" s="1242"/>
      <c r="O211" s="87"/>
      <c r="P211" s="87"/>
    </row>
    <row r="212" spans="6:16">
      <c r="J212" s="1242"/>
      <c r="N212" s="1242"/>
      <c r="O212" s="87"/>
      <c r="P212" s="87"/>
    </row>
    <row r="213" spans="6:16">
      <c r="J213" s="1242"/>
      <c r="N213" s="1242"/>
      <c r="O213" s="87"/>
      <c r="P213" s="87"/>
    </row>
    <row r="214" spans="6:16">
      <c r="J214" s="1242"/>
      <c r="N214" s="1242"/>
      <c r="O214" s="87"/>
      <c r="P214" s="87"/>
    </row>
    <row r="215" spans="6:16">
      <c r="J215" s="1242"/>
      <c r="N215" s="1242"/>
      <c r="O215" s="87"/>
      <c r="P215" s="87"/>
    </row>
    <row r="216" spans="6:16">
      <c r="J216" s="1242"/>
      <c r="N216" s="1242"/>
      <c r="O216" s="87"/>
      <c r="P216" s="87"/>
    </row>
    <row r="217" spans="6:16">
      <c r="J217" s="1242"/>
      <c r="N217" s="1242"/>
      <c r="O217" s="87"/>
      <c r="P217" s="87"/>
    </row>
    <row r="218" spans="6:16">
      <c r="J218" s="1242"/>
      <c r="N218" s="1242"/>
      <c r="O218" s="87"/>
      <c r="P218" s="87"/>
    </row>
    <row r="219" spans="6:16">
      <c r="J219" s="1242"/>
      <c r="N219" s="1242"/>
      <c r="O219" s="87"/>
      <c r="P219" s="87"/>
    </row>
    <row r="220" spans="6:16">
      <c r="J220" s="1242"/>
      <c r="N220" s="1242"/>
      <c r="O220" s="87"/>
      <c r="P220" s="87"/>
    </row>
    <row r="221" spans="6:16">
      <c r="J221" s="1242"/>
      <c r="N221" s="1242"/>
      <c r="O221" s="87"/>
      <c r="P221" s="87"/>
    </row>
    <row r="222" spans="6:16">
      <c r="J222" s="1242"/>
      <c r="N222" s="1242"/>
      <c r="O222" s="87"/>
      <c r="P222" s="87"/>
    </row>
    <row r="223" spans="6:16">
      <c r="J223" s="1242"/>
      <c r="N223" s="1242"/>
      <c r="O223" s="87"/>
      <c r="P223" s="87"/>
    </row>
    <row r="224" spans="6:16">
      <c r="J224" s="1242"/>
      <c r="N224" s="1242"/>
      <c r="O224" s="87"/>
      <c r="P224" s="87"/>
    </row>
    <row r="225" spans="10:16">
      <c r="J225" s="1242"/>
      <c r="N225" s="1242"/>
      <c r="O225" s="87"/>
      <c r="P225" s="87"/>
    </row>
    <row r="226" spans="10:16">
      <c r="J226" s="1242"/>
      <c r="N226" s="1242"/>
      <c r="O226" s="87"/>
      <c r="P226" s="87"/>
    </row>
    <row r="227" spans="10:16">
      <c r="J227" s="1242"/>
      <c r="N227" s="1242"/>
      <c r="O227" s="87"/>
      <c r="P227" s="87"/>
    </row>
    <row r="228" spans="10:16">
      <c r="J228" s="1242"/>
      <c r="N228" s="1242"/>
      <c r="O228" s="87"/>
      <c r="P228" s="87"/>
    </row>
    <row r="229" spans="10:16">
      <c r="J229" s="1242"/>
      <c r="N229" s="1242"/>
      <c r="O229" s="87"/>
      <c r="P229" s="87"/>
    </row>
    <row r="230" spans="10:16">
      <c r="J230" s="1242"/>
      <c r="N230" s="1242"/>
      <c r="O230" s="87"/>
      <c r="P230" s="87"/>
    </row>
    <row r="231" spans="10:16">
      <c r="J231" s="1242"/>
      <c r="N231" s="1242"/>
      <c r="O231" s="87"/>
      <c r="P231" s="87"/>
    </row>
    <row r="232" spans="10:16">
      <c r="J232" s="1242"/>
      <c r="N232" s="1242"/>
      <c r="O232" s="87"/>
      <c r="P232" s="87"/>
    </row>
    <row r="233" spans="10:16">
      <c r="J233" s="1242"/>
      <c r="N233" s="1242"/>
      <c r="O233" s="87"/>
      <c r="P233" s="87"/>
    </row>
    <row r="234" spans="10:16">
      <c r="J234" s="1242"/>
      <c r="N234" s="1242"/>
      <c r="O234" s="87"/>
      <c r="P234" s="87"/>
    </row>
    <row r="235" spans="10:16">
      <c r="J235" s="1242"/>
      <c r="N235" s="1242"/>
      <c r="O235" s="87"/>
      <c r="P235" s="87"/>
    </row>
    <row r="236" spans="10:16">
      <c r="J236" s="1242"/>
      <c r="N236" s="1242"/>
      <c r="O236" s="87"/>
      <c r="P236" s="87"/>
    </row>
    <row r="237" spans="10:16">
      <c r="J237" s="1242"/>
      <c r="N237" s="1242"/>
      <c r="O237" s="87"/>
      <c r="P237" s="87"/>
    </row>
    <row r="238" spans="10:16">
      <c r="J238" s="1242"/>
      <c r="N238" s="1242"/>
      <c r="O238" s="87"/>
      <c r="P238" s="87"/>
    </row>
    <row r="239" spans="10:16">
      <c r="J239" s="1242"/>
      <c r="N239" s="1242"/>
      <c r="O239" s="87"/>
      <c r="P239" s="87"/>
    </row>
    <row r="240" spans="10:16">
      <c r="J240" s="1242"/>
      <c r="N240" s="1242"/>
      <c r="O240" s="87"/>
      <c r="P240" s="87"/>
    </row>
    <row r="241" spans="10:16">
      <c r="J241" s="1242"/>
      <c r="N241" s="1242"/>
      <c r="O241" s="87"/>
      <c r="P241" s="87"/>
    </row>
    <row r="242" spans="10:16">
      <c r="J242" s="1242"/>
      <c r="N242" s="1242"/>
      <c r="O242" s="87"/>
      <c r="P242" s="87"/>
    </row>
    <row r="243" spans="10:16">
      <c r="J243" s="1242"/>
      <c r="N243" s="1242"/>
      <c r="O243" s="87"/>
      <c r="P243" s="87"/>
    </row>
    <row r="244" spans="10:16">
      <c r="J244" s="1242"/>
      <c r="N244" s="1242"/>
      <c r="O244" s="87"/>
      <c r="P244" s="87"/>
    </row>
    <row r="245" spans="10:16">
      <c r="J245" s="1242"/>
      <c r="N245" s="1242"/>
      <c r="O245" s="87"/>
      <c r="P245" s="87"/>
    </row>
    <row r="246" spans="10:16">
      <c r="J246" s="1242"/>
      <c r="N246" s="1242"/>
      <c r="O246" s="87"/>
      <c r="P246" s="87"/>
    </row>
    <row r="247" spans="10:16">
      <c r="J247" s="1242"/>
      <c r="N247" s="1242"/>
      <c r="O247" s="87"/>
      <c r="P247" s="87"/>
    </row>
    <row r="248" spans="10:16">
      <c r="J248" s="1242"/>
      <c r="N248" s="1242"/>
      <c r="O248" s="87"/>
      <c r="P248" s="87"/>
    </row>
    <row r="249" spans="10:16">
      <c r="J249" s="1242"/>
      <c r="N249" s="1242"/>
      <c r="O249" s="87"/>
      <c r="P249" s="87"/>
    </row>
    <row r="250" spans="10:16">
      <c r="J250" s="1242"/>
      <c r="N250" s="1242"/>
      <c r="O250" s="87"/>
      <c r="P250" s="87"/>
    </row>
    <row r="251" spans="10:16">
      <c r="J251" s="1242"/>
      <c r="N251" s="1242"/>
      <c r="O251" s="87"/>
      <c r="P251" s="87"/>
    </row>
    <row r="252" spans="10:16">
      <c r="J252" s="1242"/>
      <c r="N252" s="1242"/>
      <c r="O252" s="87"/>
      <c r="P252" s="87"/>
    </row>
    <row r="253" spans="10:16">
      <c r="J253" s="1242"/>
      <c r="N253" s="1242"/>
      <c r="O253" s="87"/>
      <c r="P253" s="87"/>
    </row>
    <row r="254" spans="10:16">
      <c r="J254" s="1242"/>
      <c r="N254" s="1242"/>
      <c r="O254" s="87"/>
      <c r="P254" s="87"/>
    </row>
    <row r="255" spans="10:16">
      <c r="J255" s="1242"/>
      <c r="N255" s="1242"/>
      <c r="O255" s="87"/>
      <c r="P255" s="87"/>
    </row>
    <row r="256" spans="10:16">
      <c r="J256" s="1242"/>
      <c r="N256" s="1242"/>
      <c r="O256" s="87"/>
      <c r="P256" s="87"/>
    </row>
    <row r="257" spans="10:16">
      <c r="J257" s="1242"/>
      <c r="N257" s="1242"/>
      <c r="O257" s="87"/>
      <c r="P257" s="87"/>
    </row>
    <row r="258" spans="10:16">
      <c r="J258" s="1242"/>
      <c r="N258" s="1242"/>
      <c r="O258" s="87"/>
      <c r="P258" s="87"/>
    </row>
    <row r="259" spans="10:16">
      <c r="J259" s="1242"/>
      <c r="N259" s="1242"/>
      <c r="O259" s="87"/>
      <c r="P259" s="87"/>
    </row>
    <row r="260" spans="10:16">
      <c r="J260" s="1242"/>
      <c r="N260" s="1242"/>
      <c r="O260" s="87"/>
      <c r="P260" s="87"/>
    </row>
    <row r="261" spans="10:16">
      <c r="J261" s="1242"/>
      <c r="N261" s="1242"/>
      <c r="O261" s="87"/>
      <c r="P261" s="87"/>
    </row>
    <row r="262" spans="10:16">
      <c r="J262" s="1242"/>
      <c r="N262" s="1242"/>
      <c r="O262" s="87"/>
      <c r="P262" s="87"/>
    </row>
    <row r="263" spans="10:16">
      <c r="J263" s="1242"/>
      <c r="N263" s="1242"/>
      <c r="O263" s="87"/>
      <c r="P263" s="87"/>
    </row>
    <row r="264" spans="10:16">
      <c r="J264" s="1242"/>
      <c r="N264" s="1242"/>
      <c r="O264" s="87"/>
      <c r="P264" s="87"/>
    </row>
    <row r="265" spans="10:16">
      <c r="J265" s="1242"/>
      <c r="N265" s="1242"/>
      <c r="O265" s="87"/>
      <c r="P265" s="87"/>
    </row>
    <row r="266" spans="10:16">
      <c r="J266" s="1242"/>
      <c r="N266" s="1242"/>
      <c r="O266" s="87"/>
      <c r="P266" s="87"/>
    </row>
    <row r="267" spans="10:16">
      <c r="J267" s="1242"/>
      <c r="N267" s="1242"/>
      <c r="O267" s="87"/>
      <c r="P267" s="87"/>
    </row>
    <row r="268" spans="10:16">
      <c r="J268" s="1242"/>
      <c r="N268" s="1242"/>
      <c r="O268" s="87"/>
      <c r="P268" s="87"/>
    </row>
    <row r="269" spans="10:16">
      <c r="J269" s="1242"/>
      <c r="N269" s="1242"/>
      <c r="O269" s="87"/>
      <c r="P269" s="87"/>
    </row>
    <row r="270" spans="10:16">
      <c r="J270" s="1242"/>
      <c r="N270" s="1242"/>
      <c r="O270" s="87"/>
      <c r="P270" s="87"/>
    </row>
    <row r="271" spans="10:16">
      <c r="J271" s="1242"/>
      <c r="N271" s="1242"/>
      <c r="O271" s="87"/>
      <c r="P271" s="87"/>
    </row>
    <row r="272" spans="10:16">
      <c r="J272" s="1242"/>
      <c r="N272" s="1242"/>
      <c r="O272" s="87"/>
      <c r="P272" s="87"/>
    </row>
    <row r="273" spans="10:16">
      <c r="J273" s="1242"/>
      <c r="N273" s="1242"/>
      <c r="O273" s="87"/>
      <c r="P273" s="87"/>
    </row>
    <row r="274" spans="10:16">
      <c r="J274" s="1242"/>
      <c r="N274" s="1242"/>
      <c r="O274" s="87"/>
      <c r="P274" s="87"/>
    </row>
    <row r="275" spans="10:16">
      <c r="J275" s="1242"/>
      <c r="N275" s="1242"/>
      <c r="O275" s="87"/>
      <c r="P275" s="87"/>
    </row>
    <row r="276" spans="10:16">
      <c r="J276" s="1242"/>
      <c r="N276" s="1242"/>
      <c r="O276" s="87"/>
      <c r="P276" s="87"/>
    </row>
    <row r="277" spans="10:16">
      <c r="J277" s="1242"/>
      <c r="N277" s="1242"/>
      <c r="O277" s="87"/>
      <c r="P277" s="87"/>
    </row>
    <row r="278" spans="10:16">
      <c r="J278" s="1242"/>
      <c r="N278" s="1242"/>
      <c r="O278" s="87"/>
      <c r="P278" s="87"/>
    </row>
    <row r="279" spans="10:16">
      <c r="J279" s="1242"/>
      <c r="N279" s="1242"/>
      <c r="O279" s="87"/>
      <c r="P279" s="87"/>
    </row>
    <row r="280" spans="10:16">
      <c r="J280" s="1242"/>
      <c r="N280" s="1242"/>
      <c r="O280" s="87"/>
      <c r="P280" s="87"/>
    </row>
    <row r="281" spans="10:16">
      <c r="J281" s="1242"/>
      <c r="N281" s="1242"/>
      <c r="O281" s="87"/>
      <c r="P281" s="87"/>
    </row>
    <row r="282" spans="10:16">
      <c r="J282" s="1242"/>
      <c r="N282" s="1242"/>
      <c r="O282" s="87"/>
      <c r="P282" s="87"/>
    </row>
    <row r="283" spans="10:16">
      <c r="J283" s="1242"/>
      <c r="N283" s="1242"/>
      <c r="O283" s="87"/>
      <c r="P283" s="87"/>
    </row>
    <row r="284" spans="10:16">
      <c r="J284" s="1242"/>
      <c r="N284" s="1242"/>
      <c r="O284" s="87"/>
      <c r="P284" s="87"/>
    </row>
    <row r="285" spans="10:16">
      <c r="J285" s="1242"/>
      <c r="N285" s="1242"/>
      <c r="O285" s="87"/>
      <c r="P285" s="87"/>
    </row>
    <row r="286" spans="10:16">
      <c r="J286" s="1242"/>
      <c r="N286" s="1242"/>
      <c r="O286" s="87"/>
      <c r="P286" s="87"/>
    </row>
    <row r="287" spans="10:16">
      <c r="J287" s="1242"/>
      <c r="N287" s="1242"/>
      <c r="O287" s="87"/>
      <c r="P287" s="87"/>
    </row>
    <row r="288" spans="10:16">
      <c r="J288" s="1242"/>
      <c r="N288" s="1242"/>
      <c r="O288" s="87"/>
      <c r="P288" s="87"/>
    </row>
    <row r="289" spans="10:16">
      <c r="J289" s="1242"/>
      <c r="N289" s="1242"/>
      <c r="O289" s="87"/>
      <c r="P289" s="87"/>
    </row>
    <row r="290" spans="10:16">
      <c r="J290" s="1242"/>
      <c r="N290" s="1242"/>
      <c r="O290" s="87"/>
      <c r="P290" s="87"/>
    </row>
    <row r="291" spans="10:16">
      <c r="J291" s="1242"/>
      <c r="N291" s="1242"/>
      <c r="O291" s="87"/>
      <c r="P291" s="87"/>
    </row>
    <row r="292" spans="10:16">
      <c r="J292" s="1242"/>
      <c r="N292" s="1242"/>
      <c r="O292" s="87"/>
      <c r="P292" s="87"/>
    </row>
    <row r="293" spans="10:16">
      <c r="J293" s="1242"/>
      <c r="N293" s="1242"/>
      <c r="O293" s="87"/>
      <c r="P293" s="87"/>
    </row>
    <row r="294" spans="10:16">
      <c r="J294" s="1242"/>
      <c r="N294" s="1242"/>
      <c r="O294" s="87"/>
      <c r="P294" s="87"/>
    </row>
    <row r="295" spans="10:16">
      <c r="J295" s="1242"/>
      <c r="N295" s="1242"/>
      <c r="O295" s="87"/>
      <c r="P295" s="87"/>
    </row>
    <row r="296" spans="10:16">
      <c r="J296" s="1242"/>
      <c r="N296" s="1242"/>
      <c r="O296" s="87"/>
      <c r="P296" s="87"/>
    </row>
    <row r="297" spans="10:16">
      <c r="J297" s="1242"/>
      <c r="N297" s="1242"/>
      <c r="O297" s="87"/>
      <c r="P297" s="87"/>
    </row>
    <row r="298" spans="10:16">
      <c r="J298" s="1242"/>
      <c r="N298" s="1242"/>
      <c r="O298" s="87"/>
      <c r="P298" s="87"/>
    </row>
    <row r="299" spans="10:16">
      <c r="J299" s="1242"/>
      <c r="N299" s="1242"/>
      <c r="O299" s="87"/>
      <c r="P299" s="87"/>
    </row>
    <row r="300" spans="10:16">
      <c r="J300" s="1242"/>
      <c r="N300" s="1242"/>
      <c r="O300" s="87"/>
      <c r="P300" s="87"/>
    </row>
    <row r="301" spans="10:16">
      <c r="J301" s="1242"/>
      <c r="N301" s="1242"/>
      <c r="O301" s="87"/>
      <c r="P301" s="87"/>
    </row>
    <row r="302" spans="10:16">
      <c r="J302" s="1242"/>
      <c r="N302" s="1242"/>
      <c r="O302" s="87"/>
      <c r="P302" s="87"/>
    </row>
    <row r="303" spans="10:16">
      <c r="J303" s="1242"/>
      <c r="N303" s="1242"/>
      <c r="O303" s="87"/>
      <c r="P303" s="87"/>
    </row>
    <row r="304" spans="10:16">
      <c r="J304" s="1242"/>
      <c r="N304" s="1242"/>
      <c r="O304" s="87"/>
      <c r="P304" s="87"/>
    </row>
    <row r="305" spans="10:16">
      <c r="J305" s="1242"/>
      <c r="N305" s="1242"/>
      <c r="O305" s="87"/>
      <c r="P305" s="87"/>
    </row>
    <row r="306" spans="10:16">
      <c r="J306" s="1242"/>
      <c r="N306" s="1242"/>
      <c r="O306" s="87"/>
      <c r="P306" s="87"/>
    </row>
    <row r="307" spans="10:16">
      <c r="J307" s="1242"/>
      <c r="N307" s="1242"/>
      <c r="O307" s="87"/>
      <c r="P307" s="87"/>
    </row>
    <row r="308" spans="10:16">
      <c r="J308" s="1242"/>
      <c r="N308" s="1242"/>
      <c r="O308" s="87"/>
      <c r="P308" s="87"/>
    </row>
    <row r="309" spans="10:16">
      <c r="J309" s="1242"/>
      <c r="N309" s="1242"/>
      <c r="O309" s="87"/>
      <c r="P309" s="87"/>
    </row>
    <row r="310" spans="10:16">
      <c r="J310" s="1242"/>
      <c r="N310" s="1242"/>
      <c r="O310" s="87"/>
      <c r="P310" s="87"/>
    </row>
    <row r="311" spans="10:16">
      <c r="J311" s="1242"/>
      <c r="N311" s="1242"/>
      <c r="O311" s="87"/>
      <c r="P311" s="87"/>
    </row>
    <row r="312" spans="10:16">
      <c r="J312" s="1242"/>
      <c r="N312" s="1242"/>
      <c r="O312" s="87"/>
      <c r="P312" s="87"/>
    </row>
    <row r="313" spans="10:16">
      <c r="J313" s="1242"/>
      <c r="N313" s="1242"/>
      <c r="O313" s="87"/>
      <c r="P313" s="87"/>
    </row>
    <row r="314" spans="10:16">
      <c r="J314" s="1242"/>
      <c r="N314" s="1242"/>
      <c r="O314" s="87"/>
      <c r="P314" s="87"/>
    </row>
    <row r="315" spans="10:16">
      <c r="J315" s="1242"/>
      <c r="N315" s="1242"/>
      <c r="O315" s="87"/>
      <c r="P315" s="87"/>
    </row>
    <row r="316" spans="10:16">
      <c r="J316" s="1242"/>
      <c r="N316" s="1242"/>
      <c r="O316" s="87"/>
      <c r="P316" s="87"/>
    </row>
    <row r="317" spans="10:16">
      <c r="J317" s="1242"/>
      <c r="N317" s="1242"/>
      <c r="O317" s="87"/>
      <c r="P317" s="87"/>
    </row>
    <row r="318" spans="10:16">
      <c r="J318" s="1242"/>
      <c r="N318" s="1242"/>
      <c r="O318" s="87"/>
      <c r="P318" s="87"/>
    </row>
    <row r="319" spans="10:16">
      <c r="J319" s="1242"/>
      <c r="N319" s="1242"/>
      <c r="O319" s="87"/>
      <c r="P319" s="87"/>
    </row>
    <row r="320" spans="10:16">
      <c r="J320" s="1242"/>
      <c r="N320" s="1242"/>
      <c r="O320" s="87"/>
      <c r="P320" s="87"/>
    </row>
    <row r="321" spans="10:16">
      <c r="J321" s="1242"/>
      <c r="N321" s="1242"/>
      <c r="O321" s="87"/>
      <c r="P321" s="87"/>
    </row>
    <row r="322" spans="10:16">
      <c r="J322" s="1242"/>
      <c r="N322" s="1242"/>
      <c r="O322" s="87"/>
      <c r="P322" s="87"/>
    </row>
    <row r="323" spans="10:16">
      <c r="J323" s="1242"/>
      <c r="N323" s="1242"/>
      <c r="O323" s="87"/>
      <c r="P323" s="87"/>
    </row>
    <row r="324" spans="10:16">
      <c r="J324" s="1242"/>
      <c r="N324" s="1242"/>
      <c r="O324" s="87"/>
      <c r="P324" s="87"/>
    </row>
    <row r="325" spans="10:16">
      <c r="J325" s="1242"/>
      <c r="N325" s="1242"/>
      <c r="O325" s="87"/>
      <c r="P325" s="87"/>
    </row>
    <row r="326" spans="10:16">
      <c r="J326" s="1242"/>
      <c r="N326" s="1242"/>
      <c r="O326" s="87"/>
      <c r="P326" s="87"/>
    </row>
    <row r="327" spans="10:16">
      <c r="J327" s="1242"/>
      <c r="N327" s="1242"/>
      <c r="O327" s="87"/>
      <c r="P327" s="87"/>
    </row>
    <row r="328" spans="10:16">
      <c r="J328" s="1242"/>
      <c r="N328" s="1242"/>
      <c r="O328" s="87"/>
      <c r="P328" s="87"/>
    </row>
    <row r="329" spans="10:16">
      <c r="J329" s="1242"/>
      <c r="N329" s="1242"/>
      <c r="O329" s="87"/>
      <c r="P329" s="87"/>
    </row>
    <row r="330" spans="10:16">
      <c r="J330" s="1242"/>
      <c r="N330" s="1242"/>
      <c r="O330" s="87"/>
      <c r="P330" s="87"/>
    </row>
    <row r="331" spans="10:16">
      <c r="J331" s="1242"/>
      <c r="N331" s="1242"/>
      <c r="O331" s="87"/>
      <c r="P331" s="87"/>
    </row>
    <row r="332" spans="10:16">
      <c r="J332" s="1242"/>
      <c r="N332" s="1242"/>
      <c r="O332" s="87"/>
      <c r="P332" s="87"/>
    </row>
    <row r="333" spans="10:16">
      <c r="J333" s="1242"/>
      <c r="N333" s="1242"/>
      <c r="O333" s="87"/>
      <c r="P333" s="87"/>
    </row>
    <row r="334" spans="10:16">
      <c r="J334" s="1242"/>
      <c r="N334" s="1242"/>
      <c r="O334" s="87"/>
      <c r="P334" s="87"/>
    </row>
    <row r="335" spans="10:16">
      <c r="J335" s="1242"/>
      <c r="N335" s="1242"/>
      <c r="O335" s="87"/>
      <c r="P335" s="87"/>
    </row>
    <row r="336" spans="10:16">
      <c r="J336" s="1242"/>
      <c r="N336" s="1242"/>
      <c r="O336" s="87"/>
      <c r="P336" s="87"/>
    </row>
    <row r="337" spans="10:16">
      <c r="J337" s="1242"/>
      <c r="N337" s="1242"/>
      <c r="O337" s="87"/>
      <c r="P337" s="87"/>
    </row>
    <row r="338" spans="10:16">
      <c r="J338" s="1242"/>
      <c r="N338" s="1242"/>
      <c r="O338" s="87"/>
      <c r="P338" s="87"/>
    </row>
    <row r="339" spans="10:16">
      <c r="J339" s="1242"/>
      <c r="N339" s="1242"/>
      <c r="O339" s="87"/>
      <c r="P339" s="87"/>
    </row>
    <row r="340" spans="10:16">
      <c r="J340" s="1242"/>
      <c r="N340" s="1242"/>
      <c r="O340" s="87"/>
      <c r="P340" s="87"/>
    </row>
    <row r="341" spans="10:16">
      <c r="J341" s="1242"/>
      <c r="N341" s="1242"/>
      <c r="O341" s="87"/>
      <c r="P341" s="87"/>
    </row>
    <row r="342" spans="10:16">
      <c r="J342" s="1242"/>
      <c r="N342" s="1242"/>
      <c r="O342" s="87"/>
      <c r="P342" s="87"/>
    </row>
    <row r="343" spans="10:16">
      <c r="J343" s="1242"/>
      <c r="N343" s="1242"/>
      <c r="O343" s="87"/>
      <c r="P343" s="87"/>
    </row>
    <row r="344" spans="10:16">
      <c r="J344" s="1242"/>
      <c r="N344" s="1242"/>
      <c r="O344" s="87"/>
      <c r="P344" s="87"/>
    </row>
    <row r="345" spans="10:16">
      <c r="J345" s="1242"/>
      <c r="N345" s="1242"/>
      <c r="O345" s="87"/>
      <c r="P345" s="87"/>
    </row>
    <row r="346" spans="10:16">
      <c r="J346" s="1242"/>
      <c r="N346" s="1242"/>
      <c r="O346" s="87"/>
      <c r="P346" s="87"/>
    </row>
    <row r="347" spans="10:16">
      <c r="J347" s="1242"/>
      <c r="N347" s="1242"/>
      <c r="O347" s="87"/>
      <c r="P347" s="87"/>
    </row>
    <row r="348" spans="10:16">
      <c r="J348" s="1242"/>
      <c r="N348" s="1242"/>
      <c r="O348" s="87"/>
      <c r="P348" s="87"/>
    </row>
    <row r="349" spans="10:16">
      <c r="J349" s="1242"/>
      <c r="N349" s="1242"/>
      <c r="O349" s="87"/>
      <c r="P349" s="87"/>
    </row>
    <row r="350" spans="10:16">
      <c r="J350" s="1242"/>
      <c r="N350" s="1242"/>
      <c r="O350" s="87"/>
      <c r="P350" s="87"/>
    </row>
    <row r="351" spans="10:16">
      <c r="J351" s="1242"/>
      <c r="N351" s="1242"/>
      <c r="O351" s="87"/>
      <c r="P351" s="87"/>
    </row>
    <row r="352" spans="10:16">
      <c r="J352" s="1242"/>
      <c r="N352" s="1242"/>
      <c r="O352" s="87"/>
      <c r="P352" s="87"/>
    </row>
    <row r="353" spans="10:16">
      <c r="J353" s="1242"/>
      <c r="N353" s="1242"/>
      <c r="O353" s="87"/>
      <c r="P353" s="87"/>
    </row>
    <row r="354" spans="10:16">
      <c r="J354" s="1242"/>
      <c r="N354" s="1242"/>
      <c r="O354" s="87"/>
      <c r="P354" s="87"/>
    </row>
    <row r="355" spans="10:16">
      <c r="J355" s="1242"/>
      <c r="N355" s="1242"/>
      <c r="O355" s="87"/>
      <c r="P355" s="87"/>
    </row>
    <row r="356" spans="10:16">
      <c r="J356" s="1242"/>
      <c r="N356" s="1242"/>
      <c r="O356" s="87"/>
      <c r="P356" s="87"/>
    </row>
    <row r="357" spans="10:16">
      <c r="J357" s="1242"/>
      <c r="N357" s="1242"/>
      <c r="O357" s="87"/>
      <c r="P357" s="87"/>
    </row>
    <row r="358" spans="10:16">
      <c r="J358" s="1242"/>
      <c r="N358" s="1242"/>
      <c r="O358" s="87"/>
      <c r="P358" s="87"/>
    </row>
    <row r="359" spans="10:16">
      <c r="J359" s="1242"/>
      <c r="N359" s="1242"/>
      <c r="O359" s="87"/>
      <c r="P359" s="87"/>
    </row>
    <row r="360" spans="10:16">
      <c r="J360" s="1242"/>
      <c r="N360" s="1242"/>
      <c r="O360" s="87"/>
      <c r="P360" s="87"/>
    </row>
    <row r="361" spans="10:16">
      <c r="J361" s="1242"/>
      <c r="N361" s="1242"/>
      <c r="O361" s="87"/>
      <c r="P361" s="87"/>
    </row>
    <row r="362" spans="10:16">
      <c r="J362" s="1242"/>
      <c r="N362" s="1242"/>
      <c r="O362" s="87"/>
      <c r="P362" s="87"/>
    </row>
    <row r="363" spans="10:16">
      <c r="J363" s="1242"/>
      <c r="N363" s="1242"/>
      <c r="O363" s="87"/>
      <c r="P363" s="87"/>
    </row>
    <row r="364" spans="10:16">
      <c r="J364" s="1242"/>
      <c r="N364" s="1242"/>
      <c r="O364" s="87"/>
      <c r="P364" s="87"/>
    </row>
    <row r="365" spans="10:16">
      <c r="J365" s="1242"/>
      <c r="N365" s="1242"/>
      <c r="O365" s="87"/>
      <c r="P365" s="87"/>
    </row>
    <row r="366" spans="10:16">
      <c r="J366" s="1242"/>
      <c r="N366" s="1242"/>
      <c r="O366" s="87"/>
      <c r="P366" s="87"/>
    </row>
    <row r="367" spans="10:16">
      <c r="J367" s="1242"/>
      <c r="N367" s="1242"/>
      <c r="O367" s="87"/>
      <c r="P367" s="87"/>
    </row>
    <row r="368" spans="10:16">
      <c r="J368" s="1242"/>
      <c r="N368" s="1242"/>
      <c r="O368" s="87"/>
      <c r="P368" s="87"/>
    </row>
    <row r="369" spans="10:16">
      <c r="J369" s="1242"/>
      <c r="N369" s="1242"/>
      <c r="O369" s="87"/>
      <c r="P369" s="87"/>
    </row>
    <row r="370" spans="10:16">
      <c r="J370" s="1242"/>
      <c r="N370" s="1242"/>
      <c r="O370" s="87"/>
      <c r="P370" s="87"/>
    </row>
    <row r="371" spans="10:16">
      <c r="J371" s="1242"/>
      <c r="N371" s="1242"/>
      <c r="O371" s="87"/>
      <c r="P371" s="87"/>
    </row>
    <row r="372" spans="10:16">
      <c r="J372" s="1242"/>
      <c r="N372" s="1242"/>
      <c r="O372" s="87"/>
      <c r="P372" s="87"/>
    </row>
    <row r="373" spans="10:16">
      <c r="J373" s="1242"/>
      <c r="N373" s="1242"/>
      <c r="O373" s="87"/>
      <c r="P373" s="87"/>
    </row>
    <row r="374" spans="10:16">
      <c r="J374" s="1242"/>
      <c r="N374" s="1242"/>
      <c r="O374" s="87"/>
      <c r="P374" s="87"/>
    </row>
    <row r="375" spans="10:16">
      <c r="J375" s="1242"/>
      <c r="N375" s="1242"/>
      <c r="O375" s="87"/>
      <c r="P375" s="87"/>
    </row>
    <row r="376" spans="10:16">
      <c r="J376" s="1242"/>
      <c r="N376" s="1242"/>
      <c r="O376" s="87"/>
      <c r="P376" s="87"/>
    </row>
    <row r="377" spans="10:16">
      <c r="J377" s="1242"/>
      <c r="N377" s="1242"/>
      <c r="O377" s="87"/>
      <c r="P377" s="87"/>
    </row>
    <row r="378" spans="10:16">
      <c r="J378" s="1242"/>
      <c r="N378" s="1242"/>
      <c r="O378" s="87"/>
      <c r="P378" s="87"/>
    </row>
    <row r="379" spans="10:16">
      <c r="J379" s="1242"/>
      <c r="N379" s="1242"/>
      <c r="O379" s="87"/>
      <c r="P379" s="87"/>
    </row>
    <row r="380" spans="10:16">
      <c r="J380" s="1242"/>
      <c r="N380" s="1242"/>
      <c r="O380" s="87"/>
      <c r="P380" s="87"/>
    </row>
    <row r="381" spans="10:16">
      <c r="J381" s="1242"/>
      <c r="N381" s="1242"/>
      <c r="O381" s="87"/>
      <c r="P381" s="87"/>
    </row>
    <row r="382" spans="10:16">
      <c r="J382" s="1242"/>
      <c r="N382" s="1242"/>
      <c r="O382" s="87"/>
      <c r="P382" s="87"/>
    </row>
    <row r="383" spans="10:16">
      <c r="J383" s="1242"/>
      <c r="N383" s="1242"/>
      <c r="O383" s="87"/>
      <c r="P383" s="87"/>
    </row>
    <row r="384" spans="10:16">
      <c r="J384" s="1242"/>
      <c r="N384" s="1242"/>
      <c r="O384" s="87"/>
      <c r="P384" s="87"/>
    </row>
    <row r="385" spans="10:16">
      <c r="J385" s="1242"/>
      <c r="N385" s="1242"/>
      <c r="O385" s="87"/>
      <c r="P385" s="87"/>
    </row>
    <row r="386" spans="10:16">
      <c r="J386" s="1242"/>
      <c r="N386" s="1242"/>
      <c r="O386" s="87"/>
      <c r="P386" s="87"/>
    </row>
    <row r="387" spans="10:16">
      <c r="J387" s="1242"/>
      <c r="N387" s="1242"/>
      <c r="O387" s="87"/>
      <c r="P387" s="87"/>
    </row>
    <row r="388" spans="10:16">
      <c r="J388" s="1242"/>
      <c r="N388" s="1242"/>
      <c r="O388" s="87"/>
      <c r="P388" s="87"/>
    </row>
    <row r="389" spans="10:16">
      <c r="J389" s="1242"/>
      <c r="N389" s="1242"/>
      <c r="O389" s="87"/>
      <c r="P389" s="87"/>
    </row>
    <row r="390" spans="10:16">
      <c r="J390" s="1242"/>
      <c r="N390" s="1242"/>
      <c r="O390" s="87"/>
      <c r="P390" s="87"/>
    </row>
    <row r="391" spans="10:16">
      <c r="J391" s="1242"/>
      <c r="N391" s="1242"/>
      <c r="O391" s="87"/>
      <c r="P391" s="87"/>
    </row>
    <row r="392" spans="10:16">
      <c r="J392" s="1242"/>
      <c r="N392" s="1242"/>
      <c r="O392" s="87"/>
      <c r="P392" s="87"/>
    </row>
    <row r="393" spans="10:16">
      <c r="J393" s="1242"/>
      <c r="N393" s="1242"/>
      <c r="O393" s="87"/>
      <c r="P393" s="87"/>
    </row>
    <row r="394" spans="10:16">
      <c r="J394" s="1242"/>
      <c r="N394" s="1242"/>
      <c r="O394" s="87"/>
      <c r="P394" s="87"/>
    </row>
    <row r="395" spans="10:16">
      <c r="J395" s="1242"/>
      <c r="N395" s="1242"/>
      <c r="O395" s="87"/>
      <c r="P395" s="87"/>
    </row>
    <row r="396" spans="10:16">
      <c r="J396" s="1242"/>
      <c r="N396" s="1242"/>
      <c r="O396" s="87"/>
      <c r="P396" s="87"/>
    </row>
    <row r="397" spans="10:16">
      <c r="J397" s="1242"/>
      <c r="N397" s="1242"/>
      <c r="O397" s="87"/>
      <c r="P397" s="87"/>
    </row>
    <row r="398" spans="10:16">
      <c r="J398" s="1242"/>
      <c r="N398" s="1242"/>
      <c r="O398" s="87"/>
      <c r="P398" s="87"/>
    </row>
    <row r="399" spans="10:16">
      <c r="J399" s="1242"/>
      <c r="N399" s="1242"/>
      <c r="O399" s="87"/>
      <c r="P399" s="87"/>
    </row>
    <row r="400" spans="10:16">
      <c r="N400" s="1242"/>
      <c r="O400" s="87"/>
      <c r="P400" s="87"/>
    </row>
    <row r="401" spans="14:16">
      <c r="N401" s="1242"/>
      <c r="O401" s="87"/>
      <c r="P401" s="87"/>
    </row>
    <row r="402" spans="14:16">
      <c r="N402" s="1242"/>
      <c r="O402" s="87"/>
      <c r="P402" s="87"/>
    </row>
    <row r="403" spans="14:16">
      <c r="N403" s="1242"/>
      <c r="O403" s="87"/>
      <c r="P403" s="87"/>
    </row>
    <row r="404" spans="14:16">
      <c r="N404" s="1242"/>
      <c r="O404" s="87"/>
      <c r="P404" s="87"/>
    </row>
    <row r="405" spans="14:16">
      <c r="N405" s="1242"/>
      <c r="O405" s="87"/>
      <c r="P405" s="87"/>
    </row>
    <row r="406" spans="14:16">
      <c r="N406" s="1242"/>
      <c r="O406" s="87"/>
      <c r="P406" s="87"/>
    </row>
    <row r="407" spans="14:16">
      <c r="N407" s="1242"/>
      <c r="O407" s="87"/>
      <c r="P407" s="87"/>
    </row>
    <row r="408" spans="14:16">
      <c r="N408" s="1242"/>
      <c r="O408" s="87"/>
      <c r="P408" s="87"/>
    </row>
    <row r="409" spans="14:16">
      <c r="N409" s="1242"/>
      <c r="O409" s="87"/>
      <c r="P409" s="87"/>
    </row>
    <row r="410" spans="14:16">
      <c r="N410" s="1242"/>
      <c r="O410" s="87"/>
      <c r="P410" s="87"/>
    </row>
    <row r="411" spans="14:16">
      <c r="N411" s="1242"/>
      <c r="O411" s="87"/>
      <c r="P411" s="87"/>
    </row>
    <row r="412" spans="14:16">
      <c r="N412" s="1242"/>
      <c r="O412" s="87"/>
      <c r="P412" s="87"/>
    </row>
    <row r="413" spans="14:16">
      <c r="N413" s="1242"/>
      <c r="O413" s="87"/>
      <c r="P413" s="87"/>
    </row>
    <row r="414" spans="14:16">
      <c r="N414" s="1242"/>
      <c r="O414" s="87"/>
      <c r="P414" s="87"/>
    </row>
    <row r="415" spans="14:16">
      <c r="N415" s="1242"/>
      <c r="O415" s="87"/>
      <c r="P415" s="87"/>
    </row>
    <row r="416" spans="14:16">
      <c r="N416" s="1242"/>
      <c r="O416" s="87"/>
      <c r="P416" s="87"/>
    </row>
    <row r="417" spans="14:16">
      <c r="N417" s="1242"/>
      <c r="O417" s="87"/>
      <c r="P417" s="87"/>
    </row>
    <row r="418" spans="14:16">
      <c r="N418" s="1242"/>
      <c r="O418" s="87"/>
      <c r="P418" s="87"/>
    </row>
    <row r="419" spans="14:16">
      <c r="N419" s="1242"/>
      <c r="O419" s="87"/>
      <c r="P419" s="87"/>
    </row>
    <row r="420" spans="14:16">
      <c r="N420" s="1242"/>
      <c r="O420" s="87"/>
      <c r="P420" s="87"/>
    </row>
    <row r="421" spans="14:16">
      <c r="N421" s="1242"/>
      <c r="O421" s="87"/>
      <c r="P421" s="87"/>
    </row>
    <row r="422" spans="14:16">
      <c r="N422" s="1242"/>
      <c r="O422" s="87"/>
      <c r="P422" s="87"/>
    </row>
    <row r="423" spans="14:16">
      <c r="N423" s="1242"/>
      <c r="O423" s="87"/>
      <c r="P423" s="87"/>
    </row>
    <row r="424" spans="14:16">
      <c r="N424" s="1242"/>
      <c r="O424" s="87"/>
      <c r="P424" s="87"/>
    </row>
    <row r="425" spans="14:16">
      <c r="N425" s="1242"/>
      <c r="O425" s="87"/>
      <c r="P425" s="87"/>
    </row>
    <row r="426" spans="14:16">
      <c r="N426" s="1242"/>
      <c r="O426" s="87"/>
      <c r="P426" s="87"/>
    </row>
    <row r="427" spans="14:16">
      <c r="N427" s="1242"/>
      <c r="O427" s="87"/>
      <c r="P427" s="87"/>
    </row>
    <row r="428" spans="14:16">
      <c r="N428" s="1242"/>
      <c r="O428" s="87"/>
      <c r="P428" s="87"/>
    </row>
    <row r="429" spans="14:16">
      <c r="N429" s="1242"/>
      <c r="O429" s="87"/>
      <c r="P429" s="87"/>
    </row>
    <row r="430" spans="14:16">
      <c r="N430" s="1242"/>
      <c r="O430" s="87"/>
      <c r="P430" s="87"/>
    </row>
    <row r="431" spans="14:16">
      <c r="N431" s="1242"/>
      <c r="O431" s="87"/>
      <c r="P431" s="87"/>
    </row>
    <row r="432" spans="14:16">
      <c r="N432" s="1242"/>
      <c r="O432" s="87"/>
      <c r="P432" s="87"/>
    </row>
    <row r="433" spans="14:16">
      <c r="N433" s="1242"/>
      <c r="O433" s="87"/>
      <c r="P433" s="87"/>
    </row>
    <row r="434" spans="14:16">
      <c r="N434" s="1242"/>
      <c r="O434" s="87"/>
      <c r="P434" s="87"/>
    </row>
    <row r="435" spans="14:16">
      <c r="N435" s="1242"/>
      <c r="O435" s="87"/>
      <c r="P435" s="87"/>
    </row>
    <row r="436" spans="14:16">
      <c r="N436" s="1242"/>
      <c r="O436" s="87"/>
      <c r="P436" s="87"/>
    </row>
    <row r="437" spans="14:16">
      <c r="N437" s="1242"/>
      <c r="O437" s="87"/>
      <c r="P437" s="87"/>
    </row>
    <row r="438" spans="14:16">
      <c r="N438" s="1242"/>
      <c r="O438" s="87"/>
      <c r="P438" s="87"/>
    </row>
    <row r="439" spans="14:16">
      <c r="N439" s="1242"/>
      <c r="O439" s="87"/>
      <c r="P439" s="87"/>
    </row>
    <row r="440" spans="14:16">
      <c r="N440" s="1242"/>
      <c r="O440" s="87"/>
      <c r="P440" s="87"/>
    </row>
    <row r="441" spans="14:16">
      <c r="N441" s="1242"/>
      <c r="O441" s="87"/>
      <c r="P441" s="87"/>
    </row>
    <row r="442" spans="14:16">
      <c r="N442" s="1242"/>
      <c r="O442" s="87"/>
      <c r="P442" s="87"/>
    </row>
    <row r="443" spans="14:16">
      <c r="N443" s="1242"/>
      <c r="O443" s="87"/>
      <c r="P443" s="87"/>
    </row>
    <row r="444" spans="14:16">
      <c r="N444" s="1242"/>
      <c r="O444" s="87"/>
      <c r="P444" s="87"/>
    </row>
    <row r="445" spans="14:16">
      <c r="N445" s="1242"/>
      <c r="O445" s="87"/>
      <c r="P445" s="87"/>
    </row>
    <row r="446" spans="14:16">
      <c r="N446" s="1242"/>
      <c r="O446" s="87"/>
      <c r="P446" s="87"/>
    </row>
    <row r="447" spans="14:16">
      <c r="N447" s="1242"/>
      <c r="O447" s="87"/>
      <c r="P447" s="87"/>
    </row>
    <row r="448" spans="14:16">
      <c r="N448" s="1242"/>
      <c r="O448" s="87"/>
      <c r="P448" s="87"/>
    </row>
    <row r="449" spans="14:16">
      <c r="N449" s="1242"/>
      <c r="O449" s="87"/>
      <c r="P449" s="87"/>
    </row>
    <row r="450" spans="14:16">
      <c r="N450" s="1242"/>
      <c r="O450" s="87"/>
      <c r="P450" s="87"/>
    </row>
    <row r="451" spans="14:16">
      <c r="N451" s="1242"/>
      <c r="O451" s="87"/>
      <c r="P451" s="87"/>
    </row>
    <row r="452" spans="14:16">
      <c r="N452" s="1242"/>
      <c r="O452" s="87"/>
      <c r="P452" s="87"/>
    </row>
    <row r="453" spans="14:16">
      <c r="N453" s="1242"/>
      <c r="O453" s="87"/>
      <c r="P453" s="87"/>
    </row>
    <row r="454" spans="14:16">
      <c r="N454" s="1242"/>
      <c r="O454" s="87"/>
      <c r="P454" s="87"/>
    </row>
    <row r="455" spans="14:16">
      <c r="N455" s="1242"/>
      <c r="O455" s="87"/>
      <c r="P455" s="87"/>
    </row>
    <row r="456" spans="14:16">
      <c r="N456" s="1242"/>
      <c r="O456" s="87"/>
      <c r="P456" s="87"/>
    </row>
    <row r="457" spans="14:16">
      <c r="N457" s="1242"/>
      <c r="O457" s="87"/>
      <c r="P457" s="87"/>
    </row>
    <row r="458" spans="14:16">
      <c r="N458" s="1242"/>
      <c r="O458" s="87"/>
      <c r="P458" s="87"/>
    </row>
    <row r="459" spans="14:16">
      <c r="N459" s="1242"/>
      <c r="O459" s="87"/>
      <c r="P459" s="87"/>
    </row>
    <row r="460" spans="14:16">
      <c r="N460" s="1242"/>
      <c r="O460" s="87"/>
      <c r="P460" s="87"/>
    </row>
    <row r="461" spans="14:16">
      <c r="N461" s="1242"/>
      <c r="O461" s="87"/>
      <c r="P461" s="87"/>
    </row>
    <row r="462" spans="14:16">
      <c r="N462" s="1242"/>
      <c r="O462" s="87"/>
      <c r="P462" s="87"/>
    </row>
    <row r="463" spans="14:16">
      <c r="N463" s="1242"/>
      <c r="O463" s="87"/>
      <c r="P463" s="87"/>
    </row>
    <row r="464" spans="14:16">
      <c r="N464" s="1242"/>
      <c r="O464" s="87"/>
      <c r="P464" s="87"/>
    </row>
    <row r="465" spans="14:16">
      <c r="N465" s="1242"/>
      <c r="O465" s="87"/>
      <c r="P465" s="87"/>
    </row>
    <row r="466" spans="14:16">
      <c r="N466" s="1242"/>
      <c r="O466" s="87"/>
      <c r="P466" s="87"/>
    </row>
    <row r="467" spans="14:16">
      <c r="N467" s="1242"/>
      <c r="O467" s="87"/>
      <c r="P467" s="87"/>
    </row>
    <row r="468" spans="14:16">
      <c r="N468" s="1242"/>
      <c r="O468" s="87"/>
      <c r="P468" s="87"/>
    </row>
    <row r="469" spans="14:16">
      <c r="N469" s="1242"/>
      <c r="O469" s="87"/>
      <c r="P469" s="87"/>
    </row>
    <row r="470" spans="14:16">
      <c r="N470" s="1242"/>
      <c r="O470" s="87"/>
      <c r="P470" s="87"/>
    </row>
    <row r="471" spans="14:16">
      <c r="N471" s="1242"/>
      <c r="O471" s="87"/>
      <c r="P471" s="87"/>
    </row>
    <row r="472" spans="14:16">
      <c r="N472" s="1242"/>
      <c r="O472" s="87"/>
      <c r="P472" s="87"/>
    </row>
    <row r="473" spans="14:16">
      <c r="N473" s="1242"/>
      <c r="O473" s="87"/>
      <c r="P473" s="87"/>
    </row>
    <row r="474" spans="14:16">
      <c r="N474" s="1242"/>
      <c r="O474" s="87"/>
      <c r="P474" s="87"/>
    </row>
    <row r="475" spans="14:16">
      <c r="N475" s="1242"/>
      <c r="O475" s="87"/>
      <c r="P475" s="87"/>
    </row>
    <row r="476" spans="14:16">
      <c r="N476" s="1242"/>
      <c r="O476" s="87"/>
      <c r="P476" s="87"/>
    </row>
    <row r="477" spans="14:16">
      <c r="N477" s="1242"/>
      <c r="O477" s="87"/>
      <c r="P477" s="87"/>
    </row>
    <row r="478" spans="14:16">
      <c r="N478" s="1242"/>
      <c r="O478" s="87"/>
      <c r="P478" s="87"/>
    </row>
    <row r="479" spans="14:16">
      <c r="N479" s="1242"/>
      <c r="O479" s="87"/>
      <c r="P479" s="87"/>
    </row>
    <row r="480" spans="14:16">
      <c r="N480" s="1242"/>
      <c r="O480" s="87"/>
      <c r="P480" s="87"/>
    </row>
    <row r="481" spans="14:16">
      <c r="N481" s="1242"/>
      <c r="O481" s="87"/>
      <c r="P481" s="87"/>
    </row>
    <row r="482" spans="14:16">
      <c r="N482" s="1242"/>
      <c r="O482" s="87"/>
      <c r="P482" s="87"/>
    </row>
    <row r="483" spans="14:16">
      <c r="N483" s="1242"/>
      <c r="O483" s="87"/>
      <c r="P483" s="87"/>
    </row>
    <row r="484" spans="14:16">
      <c r="N484" s="1242"/>
      <c r="O484" s="87"/>
      <c r="P484" s="87"/>
    </row>
    <row r="485" spans="14:16">
      <c r="N485" s="1242"/>
      <c r="O485" s="87"/>
      <c r="P485" s="87"/>
    </row>
    <row r="486" spans="14:16">
      <c r="N486" s="1242"/>
      <c r="O486" s="87"/>
      <c r="P486" s="87"/>
    </row>
    <row r="487" spans="14:16">
      <c r="N487" s="1242"/>
      <c r="O487" s="87"/>
      <c r="P487" s="87"/>
    </row>
    <row r="488" spans="14:16">
      <c r="N488" s="1242"/>
      <c r="O488" s="87"/>
      <c r="P488" s="87"/>
    </row>
    <row r="489" spans="14:16">
      <c r="N489" s="1242"/>
      <c r="O489" s="87"/>
      <c r="P489" s="87"/>
    </row>
    <row r="490" spans="14:16">
      <c r="N490" s="1242"/>
      <c r="O490" s="87"/>
      <c r="P490" s="87"/>
    </row>
    <row r="491" spans="14:16">
      <c r="N491" s="1242"/>
      <c r="O491" s="87"/>
      <c r="P491" s="87"/>
    </row>
    <row r="492" spans="14:16">
      <c r="N492" s="1242"/>
      <c r="O492" s="87"/>
      <c r="P492" s="87"/>
    </row>
    <row r="493" spans="14:16">
      <c r="N493" s="1242"/>
      <c r="O493" s="87"/>
      <c r="P493" s="87"/>
    </row>
    <row r="494" spans="14:16">
      <c r="N494" s="1242"/>
      <c r="O494" s="87"/>
      <c r="P494" s="87"/>
    </row>
    <row r="495" spans="14:16">
      <c r="N495" s="1242"/>
      <c r="O495" s="87"/>
      <c r="P495" s="87"/>
    </row>
    <row r="496" spans="14:16">
      <c r="N496" s="1242"/>
      <c r="O496" s="87"/>
      <c r="P496" s="87"/>
    </row>
    <row r="497" spans="14:16">
      <c r="N497" s="1242"/>
      <c r="O497" s="87"/>
      <c r="P497" s="87"/>
    </row>
    <row r="498" spans="14:16">
      <c r="N498" s="1242"/>
      <c r="O498" s="87"/>
      <c r="P498" s="87"/>
    </row>
    <row r="499" spans="14:16">
      <c r="N499" s="1242"/>
      <c r="O499" s="87"/>
      <c r="P499" s="87"/>
    </row>
    <row r="500" spans="14:16">
      <c r="N500" s="1242"/>
      <c r="O500" s="87"/>
      <c r="P500" s="87"/>
    </row>
    <row r="501" spans="14:16">
      <c r="N501" s="1242"/>
      <c r="O501" s="87"/>
      <c r="P501" s="87"/>
    </row>
    <row r="502" spans="14:16">
      <c r="N502" s="1242"/>
      <c r="O502" s="87"/>
      <c r="P502" s="87"/>
    </row>
    <row r="503" spans="14:16">
      <c r="N503" s="1242"/>
      <c r="O503" s="87"/>
      <c r="P503" s="87"/>
    </row>
    <row r="504" spans="14:16">
      <c r="N504" s="1242"/>
      <c r="O504" s="87"/>
      <c r="P504" s="87"/>
    </row>
    <row r="505" spans="14:16">
      <c r="N505" s="1242"/>
      <c r="O505" s="87"/>
      <c r="P505" s="87"/>
    </row>
    <row r="506" spans="14:16">
      <c r="N506" s="1242"/>
      <c r="O506" s="87"/>
      <c r="P506" s="87"/>
    </row>
    <row r="507" spans="14:16">
      <c r="N507" s="1242"/>
      <c r="O507" s="87"/>
      <c r="P507" s="87"/>
    </row>
    <row r="508" spans="14:16">
      <c r="N508" s="1242"/>
      <c r="O508" s="87"/>
      <c r="P508" s="87"/>
    </row>
    <row r="509" spans="14:16">
      <c r="N509" s="1242"/>
      <c r="O509" s="87"/>
      <c r="P509" s="87"/>
    </row>
    <row r="510" spans="14:16">
      <c r="N510" s="1242"/>
      <c r="O510" s="87"/>
      <c r="P510" s="87"/>
    </row>
    <row r="511" spans="14:16">
      <c r="N511" s="1242"/>
      <c r="O511" s="87"/>
      <c r="P511" s="87"/>
    </row>
    <row r="512" spans="14:16">
      <c r="N512" s="1242"/>
      <c r="O512" s="87"/>
      <c r="P512" s="87"/>
    </row>
    <row r="513" spans="14:16">
      <c r="N513" s="1242"/>
      <c r="O513" s="87"/>
      <c r="P513" s="87"/>
    </row>
    <row r="514" spans="14:16">
      <c r="N514" s="1242"/>
      <c r="O514" s="87"/>
      <c r="P514" s="87"/>
    </row>
    <row r="515" spans="14:16">
      <c r="N515" s="1242"/>
      <c r="O515" s="87"/>
      <c r="P515" s="87"/>
    </row>
    <row r="516" spans="14:16">
      <c r="N516" s="1242"/>
      <c r="O516" s="87"/>
      <c r="P516" s="87"/>
    </row>
    <row r="517" spans="14:16">
      <c r="N517" s="1242"/>
      <c r="O517" s="87"/>
      <c r="P517" s="87"/>
    </row>
    <row r="518" spans="14:16">
      <c r="N518" s="1242"/>
      <c r="O518" s="87"/>
      <c r="P518" s="87"/>
    </row>
    <row r="519" spans="14:16">
      <c r="N519" s="1242"/>
      <c r="O519" s="87"/>
      <c r="P519" s="87"/>
    </row>
    <row r="520" spans="14:16">
      <c r="N520" s="1242"/>
      <c r="O520" s="87"/>
      <c r="P520" s="87"/>
    </row>
    <row r="521" spans="14:16">
      <c r="N521" s="1242"/>
      <c r="O521" s="87"/>
      <c r="P521" s="87"/>
    </row>
    <row r="522" spans="14:16">
      <c r="N522" s="1242"/>
      <c r="O522" s="87"/>
      <c r="P522" s="87"/>
    </row>
    <row r="523" spans="14:16">
      <c r="N523" s="1242"/>
      <c r="O523" s="87"/>
      <c r="P523" s="87"/>
    </row>
    <row r="524" spans="14:16">
      <c r="N524" s="1242"/>
      <c r="O524" s="87"/>
      <c r="P524" s="87"/>
    </row>
    <row r="525" spans="14:16">
      <c r="N525" s="1242"/>
      <c r="O525" s="87"/>
      <c r="P525" s="87"/>
    </row>
    <row r="526" spans="14:16">
      <c r="N526" s="1242"/>
      <c r="O526" s="87"/>
      <c r="P526" s="87"/>
    </row>
    <row r="527" spans="14:16">
      <c r="N527" s="1242"/>
      <c r="O527" s="87"/>
      <c r="P527" s="87"/>
    </row>
    <row r="528" spans="14:16">
      <c r="N528" s="1242"/>
      <c r="O528" s="87"/>
      <c r="P528" s="87"/>
    </row>
    <row r="529" spans="14:16">
      <c r="N529" s="1242"/>
      <c r="O529" s="87"/>
      <c r="P529" s="87"/>
    </row>
    <row r="530" spans="14:16">
      <c r="N530" s="1242"/>
      <c r="O530" s="87"/>
      <c r="P530" s="87"/>
    </row>
    <row r="531" spans="14:16">
      <c r="N531" s="1242"/>
      <c r="O531" s="87"/>
      <c r="P531" s="87"/>
    </row>
    <row r="532" spans="14:16">
      <c r="N532" s="1242"/>
      <c r="O532" s="87"/>
      <c r="P532" s="87"/>
    </row>
    <row r="533" spans="14:16">
      <c r="N533" s="1242"/>
      <c r="O533" s="87"/>
      <c r="P533" s="87"/>
    </row>
    <row r="534" spans="14:16">
      <c r="N534" s="1242"/>
      <c r="O534" s="87"/>
      <c r="P534" s="87"/>
    </row>
    <row r="535" spans="14:16">
      <c r="N535" s="1242"/>
      <c r="O535" s="87"/>
      <c r="P535" s="87"/>
    </row>
    <row r="536" spans="14:16">
      <c r="N536" s="1242"/>
      <c r="O536" s="87"/>
      <c r="P536" s="87"/>
    </row>
    <row r="537" spans="14:16">
      <c r="N537" s="1242"/>
      <c r="O537" s="87"/>
      <c r="P537" s="87"/>
    </row>
    <row r="538" spans="14:16">
      <c r="N538" s="1242"/>
      <c r="O538" s="87"/>
      <c r="P538" s="87"/>
    </row>
    <row r="539" spans="14:16">
      <c r="N539" s="1242"/>
      <c r="O539" s="87"/>
      <c r="P539" s="87"/>
    </row>
    <row r="540" spans="14:16">
      <c r="N540" s="1242"/>
      <c r="O540" s="87"/>
      <c r="P540" s="87"/>
    </row>
    <row r="541" spans="14:16">
      <c r="N541" s="1242"/>
      <c r="O541" s="87"/>
      <c r="P541" s="87"/>
    </row>
    <row r="542" spans="14:16">
      <c r="N542" s="1242"/>
      <c r="O542" s="87"/>
      <c r="P542" s="87"/>
    </row>
    <row r="543" spans="14:16">
      <c r="N543" s="1242"/>
      <c r="O543" s="87"/>
      <c r="P543" s="87"/>
    </row>
    <row r="544" spans="14:16">
      <c r="N544" s="1242"/>
      <c r="O544" s="87"/>
      <c r="P544" s="87"/>
    </row>
    <row r="545" spans="14:16">
      <c r="N545" s="1242"/>
      <c r="O545" s="87"/>
      <c r="P545" s="87"/>
    </row>
    <row r="546" spans="14:16">
      <c r="N546" s="1242"/>
      <c r="O546" s="87"/>
      <c r="P546" s="87"/>
    </row>
    <row r="547" spans="14:16">
      <c r="N547" s="1242"/>
      <c r="O547" s="87"/>
      <c r="P547" s="87"/>
    </row>
    <row r="548" spans="14:16">
      <c r="N548" s="1242"/>
      <c r="O548" s="87"/>
      <c r="P548" s="87"/>
    </row>
    <row r="549" spans="14:16">
      <c r="N549" s="1242"/>
      <c r="O549" s="87"/>
      <c r="P549" s="87"/>
    </row>
    <row r="550" spans="14:16">
      <c r="N550" s="1242"/>
      <c r="O550" s="87"/>
      <c r="P550" s="87"/>
    </row>
    <row r="551" spans="14:16">
      <c r="N551" s="1242"/>
      <c r="O551" s="87"/>
      <c r="P551" s="87"/>
    </row>
    <row r="552" spans="14:16">
      <c r="N552" s="1242"/>
      <c r="O552" s="87"/>
      <c r="P552" s="87"/>
    </row>
    <row r="553" spans="14:16">
      <c r="N553" s="1242"/>
      <c r="O553" s="87"/>
      <c r="P553" s="87"/>
    </row>
    <row r="554" spans="14:16">
      <c r="N554" s="1242"/>
      <c r="O554" s="87"/>
      <c r="P554" s="87"/>
    </row>
    <row r="555" spans="14:16">
      <c r="N555" s="1242"/>
      <c r="O555" s="87"/>
      <c r="P555" s="87"/>
    </row>
    <row r="556" spans="14:16">
      <c r="N556" s="1242"/>
      <c r="O556" s="87"/>
      <c r="P556" s="87"/>
    </row>
    <row r="557" spans="14:16">
      <c r="N557" s="1242"/>
      <c r="O557" s="87"/>
      <c r="P557" s="87"/>
    </row>
    <row r="558" spans="14:16">
      <c r="N558" s="1242"/>
      <c r="O558" s="87"/>
      <c r="P558" s="87"/>
    </row>
    <row r="559" spans="14:16">
      <c r="N559" s="1242"/>
      <c r="O559" s="87"/>
      <c r="P559" s="87"/>
    </row>
    <row r="560" spans="14:16">
      <c r="N560" s="1242"/>
      <c r="O560" s="87"/>
      <c r="P560" s="87"/>
    </row>
    <row r="561" spans="14:16">
      <c r="N561" s="1242"/>
      <c r="O561" s="87"/>
      <c r="P561" s="87"/>
    </row>
    <row r="562" spans="14:16">
      <c r="N562" s="1242"/>
      <c r="O562" s="87"/>
      <c r="P562" s="87"/>
    </row>
    <row r="563" spans="14:16">
      <c r="N563" s="1242"/>
      <c r="O563" s="87"/>
      <c r="P563" s="87"/>
    </row>
    <row r="564" spans="14:16">
      <c r="N564" s="1242"/>
      <c r="O564" s="87"/>
      <c r="P564" s="87"/>
    </row>
    <row r="565" spans="14:16">
      <c r="N565" s="1242"/>
      <c r="O565" s="87"/>
      <c r="P565" s="87"/>
    </row>
    <row r="566" spans="14:16">
      <c r="N566" s="1242"/>
      <c r="O566" s="87"/>
      <c r="P566" s="87"/>
    </row>
    <row r="567" spans="14:16">
      <c r="N567" s="1242"/>
      <c r="O567" s="87"/>
      <c r="P567" s="87"/>
    </row>
    <row r="568" spans="14:16">
      <c r="N568" s="1242"/>
      <c r="O568" s="87"/>
      <c r="P568" s="87"/>
    </row>
    <row r="569" spans="14:16">
      <c r="N569" s="1242"/>
      <c r="O569" s="87"/>
      <c r="P569" s="87"/>
    </row>
    <row r="570" spans="14:16">
      <c r="N570" s="1242"/>
      <c r="O570" s="87"/>
      <c r="P570" s="87"/>
    </row>
    <row r="571" spans="14:16">
      <c r="N571" s="1242"/>
      <c r="O571" s="87"/>
      <c r="P571" s="87"/>
    </row>
    <row r="572" spans="14:16">
      <c r="N572" s="1242"/>
      <c r="O572" s="87"/>
      <c r="P572" s="87"/>
    </row>
    <row r="573" spans="14:16">
      <c r="N573" s="1242"/>
      <c r="O573" s="87"/>
      <c r="P573" s="87"/>
    </row>
    <row r="574" spans="14:16">
      <c r="N574" s="1242"/>
      <c r="O574" s="87"/>
      <c r="P574" s="87"/>
    </row>
    <row r="575" spans="14:16">
      <c r="N575" s="1242"/>
      <c r="O575" s="87"/>
      <c r="P575" s="87"/>
    </row>
    <row r="576" spans="14:16">
      <c r="N576" s="1242"/>
      <c r="O576" s="87"/>
      <c r="P576" s="87"/>
    </row>
    <row r="577" spans="14:16">
      <c r="N577" s="1242"/>
      <c r="O577" s="87"/>
      <c r="P577" s="87"/>
    </row>
    <row r="578" spans="14:16">
      <c r="N578" s="1242"/>
      <c r="O578" s="87"/>
      <c r="P578" s="87"/>
    </row>
    <row r="579" spans="14:16">
      <c r="N579" s="1242"/>
      <c r="O579" s="87"/>
      <c r="P579" s="87"/>
    </row>
    <row r="580" spans="14:16">
      <c r="N580" s="1242"/>
      <c r="O580" s="87"/>
      <c r="P580" s="87"/>
    </row>
    <row r="581" spans="14:16">
      <c r="N581" s="1242"/>
      <c r="O581" s="87"/>
      <c r="P581" s="87"/>
    </row>
    <row r="582" spans="14:16">
      <c r="N582" s="1242"/>
      <c r="O582" s="87"/>
      <c r="P582" s="87"/>
    </row>
    <row r="583" spans="14:16">
      <c r="N583" s="1242"/>
      <c r="O583" s="87"/>
      <c r="P583" s="87"/>
    </row>
    <row r="584" spans="14:16">
      <c r="N584" s="1242"/>
      <c r="O584" s="87"/>
      <c r="P584" s="87"/>
    </row>
    <row r="585" spans="14:16">
      <c r="N585" s="1242"/>
      <c r="O585" s="87"/>
      <c r="P585" s="87"/>
    </row>
    <row r="586" spans="14:16">
      <c r="N586" s="1242"/>
      <c r="O586" s="87"/>
      <c r="P586" s="87"/>
    </row>
    <row r="587" spans="14:16">
      <c r="N587" s="1242"/>
      <c r="O587" s="87"/>
      <c r="P587" s="87"/>
    </row>
    <row r="588" spans="14:16">
      <c r="N588" s="1242"/>
      <c r="O588" s="87"/>
      <c r="P588" s="87"/>
    </row>
    <row r="589" spans="14:16">
      <c r="N589" s="1242"/>
      <c r="O589" s="87"/>
      <c r="P589" s="87"/>
    </row>
    <row r="590" spans="14:16">
      <c r="N590" s="1242"/>
      <c r="O590" s="87"/>
      <c r="P590" s="87"/>
    </row>
    <row r="591" spans="14:16">
      <c r="N591" s="1242"/>
      <c r="O591" s="87"/>
      <c r="P591" s="87"/>
    </row>
    <row r="592" spans="14:16">
      <c r="N592" s="1242"/>
      <c r="O592" s="87"/>
      <c r="P592" s="87"/>
    </row>
    <row r="593" spans="14:16">
      <c r="N593" s="1242"/>
      <c r="O593" s="87"/>
      <c r="P593" s="87"/>
    </row>
    <row r="594" spans="14:16">
      <c r="N594" s="1242"/>
      <c r="O594" s="87"/>
      <c r="P594" s="87"/>
    </row>
    <row r="595" spans="14:16">
      <c r="N595" s="1242"/>
      <c r="O595" s="87"/>
      <c r="P595" s="87"/>
    </row>
    <row r="596" spans="14:16">
      <c r="N596" s="1242"/>
      <c r="O596" s="87"/>
      <c r="P596" s="87"/>
    </row>
    <row r="597" spans="14:16">
      <c r="N597" s="1242"/>
      <c r="O597" s="87"/>
      <c r="P597" s="87"/>
    </row>
    <row r="598" spans="14:16">
      <c r="N598" s="1242"/>
      <c r="O598" s="87"/>
      <c r="P598" s="87"/>
    </row>
    <row r="599" spans="14:16">
      <c r="N599" s="1242"/>
      <c r="O599" s="87"/>
      <c r="P599" s="87"/>
    </row>
    <row r="600" spans="14:16">
      <c r="N600" s="1242"/>
      <c r="O600" s="87"/>
      <c r="P600" s="87"/>
    </row>
    <row r="601" spans="14:16">
      <c r="N601" s="1242"/>
      <c r="O601" s="87"/>
      <c r="P601" s="87"/>
    </row>
    <row r="602" spans="14:16">
      <c r="N602" s="1242"/>
      <c r="O602" s="87"/>
      <c r="P602" s="87"/>
    </row>
    <row r="603" spans="14:16">
      <c r="N603" s="1242"/>
      <c r="O603" s="87"/>
      <c r="P603" s="87"/>
    </row>
    <row r="604" spans="14:16">
      <c r="N604" s="1242"/>
      <c r="O604" s="87"/>
      <c r="P604" s="87"/>
    </row>
    <row r="605" spans="14:16">
      <c r="N605" s="1242"/>
      <c r="O605" s="87"/>
      <c r="P605" s="87"/>
    </row>
    <row r="606" spans="14:16">
      <c r="N606" s="1242"/>
      <c r="O606" s="87"/>
      <c r="P606" s="87"/>
    </row>
    <row r="607" spans="14:16">
      <c r="N607" s="1242"/>
      <c r="O607" s="87"/>
      <c r="P607" s="87"/>
    </row>
    <row r="608" spans="14:16">
      <c r="N608" s="1242"/>
      <c r="O608" s="87"/>
      <c r="P608" s="87"/>
    </row>
    <row r="609" spans="14:16">
      <c r="N609" s="1242"/>
      <c r="O609" s="87"/>
      <c r="P609" s="87"/>
    </row>
    <row r="610" spans="14:16">
      <c r="N610" s="1242"/>
      <c r="O610" s="87"/>
      <c r="P610" s="87"/>
    </row>
    <row r="611" spans="14:16">
      <c r="N611" s="1242"/>
      <c r="O611" s="87"/>
      <c r="P611" s="87"/>
    </row>
    <row r="612" spans="14:16">
      <c r="N612" s="1242"/>
      <c r="O612" s="87"/>
      <c r="P612" s="87"/>
    </row>
    <row r="613" spans="14:16">
      <c r="N613" s="1242"/>
      <c r="O613" s="87"/>
      <c r="P613" s="87"/>
    </row>
    <row r="614" spans="14:16">
      <c r="N614" s="1242"/>
      <c r="O614" s="87"/>
      <c r="P614" s="87"/>
    </row>
    <row r="615" spans="14:16">
      <c r="N615" s="1242"/>
      <c r="O615" s="87"/>
      <c r="P615" s="87"/>
    </row>
    <row r="616" spans="14:16">
      <c r="N616" s="1242"/>
      <c r="O616" s="87"/>
      <c r="P616" s="87"/>
    </row>
    <row r="617" spans="14:16">
      <c r="N617" s="1242"/>
      <c r="O617" s="87"/>
      <c r="P617" s="87"/>
    </row>
    <row r="618" spans="14:16">
      <c r="N618" s="1242"/>
      <c r="O618" s="87"/>
      <c r="P618" s="87"/>
    </row>
    <row r="619" spans="14:16">
      <c r="N619" s="1242"/>
      <c r="O619" s="87"/>
      <c r="P619" s="87"/>
    </row>
    <row r="620" spans="14:16">
      <c r="N620" s="1242"/>
      <c r="O620" s="87"/>
      <c r="P620" s="87"/>
    </row>
    <row r="621" spans="14:16">
      <c r="N621" s="1242"/>
      <c r="O621" s="87"/>
      <c r="P621" s="87"/>
    </row>
    <row r="622" spans="14:16">
      <c r="N622" s="1242"/>
      <c r="O622" s="87"/>
      <c r="P622" s="87"/>
    </row>
    <row r="623" spans="14:16">
      <c r="N623" s="1242"/>
      <c r="O623" s="87"/>
      <c r="P623" s="87"/>
    </row>
    <row r="624" spans="14:16">
      <c r="N624" s="1242"/>
      <c r="O624" s="87"/>
      <c r="P624" s="87"/>
    </row>
    <row r="625" spans="14:16">
      <c r="N625" s="1242"/>
      <c r="O625" s="87"/>
      <c r="P625" s="87"/>
    </row>
    <row r="626" spans="14:16">
      <c r="N626" s="1242"/>
      <c r="O626" s="87"/>
      <c r="P626" s="87"/>
    </row>
    <row r="627" spans="14:16">
      <c r="N627" s="1242"/>
      <c r="O627" s="87"/>
      <c r="P627" s="87"/>
    </row>
    <row r="628" spans="14:16">
      <c r="N628" s="1242"/>
      <c r="O628" s="87"/>
      <c r="P628" s="87"/>
    </row>
    <row r="629" spans="14:16">
      <c r="N629" s="1242"/>
      <c r="O629" s="87"/>
      <c r="P629" s="87"/>
    </row>
    <row r="630" spans="14:16">
      <c r="N630" s="1242"/>
      <c r="O630" s="87"/>
      <c r="P630" s="87"/>
    </row>
    <row r="631" spans="14:16">
      <c r="N631" s="1242"/>
      <c r="O631" s="87"/>
      <c r="P631" s="87"/>
    </row>
    <row r="632" spans="14:16">
      <c r="N632" s="1242"/>
      <c r="O632" s="87"/>
      <c r="P632" s="87"/>
    </row>
    <row r="633" spans="14:16">
      <c r="N633" s="1242"/>
      <c r="O633" s="87"/>
      <c r="P633" s="87"/>
    </row>
    <row r="634" spans="14:16">
      <c r="N634" s="1242"/>
      <c r="O634" s="87"/>
      <c r="P634" s="87"/>
    </row>
    <row r="635" spans="14:16">
      <c r="N635" s="1242"/>
      <c r="O635" s="87"/>
      <c r="P635" s="87"/>
    </row>
    <row r="636" spans="14:16">
      <c r="N636" s="1242"/>
      <c r="O636" s="87"/>
      <c r="P636" s="87"/>
    </row>
    <row r="637" spans="14:16">
      <c r="N637" s="1242"/>
      <c r="O637" s="87"/>
      <c r="P637" s="87"/>
    </row>
    <row r="638" spans="14:16">
      <c r="N638" s="1242"/>
      <c r="O638" s="87"/>
      <c r="P638" s="87"/>
    </row>
    <row r="639" spans="14:16">
      <c r="N639" s="1242"/>
      <c r="O639" s="87"/>
      <c r="P639" s="87"/>
    </row>
    <row r="640" spans="14:16">
      <c r="N640" s="1242"/>
      <c r="O640" s="87"/>
      <c r="P640" s="87"/>
    </row>
    <row r="641" spans="14:16">
      <c r="N641" s="1242"/>
      <c r="O641" s="87"/>
      <c r="P641" s="87"/>
    </row>
    <row r="642" spans="14:16">
      <c r="N642" s="1242"/>
      <c r="O642" s="87"/>
      <c r="P642" s="87"/>
    </row>
    <row r="643" spans="14:16">
      <c r="N643" s="1242"/>
      <c r="O643" s="87"/>
      <c r="P643" s="87"/>
    </row>
    <row r="644" spans="14:16">
      <c r="N644" s="1242"/>
      <c r="O644" s="87"/>
      <c r="P644" s="87"/>
    </row>
    <row r="645" spans="14:16">
      <c r="N645" s="1242"/>
      <c r="O645" s="87"/>
      <c r="P645" s="87"/>
    </row>
    <row r="646" spans="14:16">
      <c r="N646" s="1242"/>
      <c r="O646" s="87"/>
      <c r="P646" s="87"/>
    </row>
    <row r="647" spans="14:16">
      <c r="N647" s="1242"/>
      <c r="O647" s="87"/>
      <c r="P647" s="87"/>
    </row>
    <row r="648" spans="14:16">
      <c r="N648" s="1242"/>
      <c r="O648" s="87"/>
      <c r="P648" s="87"/>
    </row>
    <row r="649" spans="14:16">
      <c r="N649" s="1242"/>
      <c r="O649" s="87"/>
      <c r="P649" s="87"/>
    </row>
    <row r="650" spans="14:16">
      <c r="N650" s="1242"/>
      <c r="O650" s="87"/>
      <c r="P650" s="87"/>
    </row>
    <row r="651" spans="14:16">
      <c r="N651" s="1242"/>
      <c r="O651" s="87"/>
      <c r="P651" s="87"/>
    </row>
    <row r="652" spans="14:16">
      <c r="N652" s="1242"/>
      <c r="O652" s="87"/>
      <c r="P652" s="87"/>
    </row>
    <row r="653" spans="14:16">
      <c r="N653" s="1242"/>
      <c r="O653" s="87"/>
      <c r="P653" s="87"/>
    </row>
    <row r="654" spans="14:16">
      <c r="N654" s="1242"/>
      <c r="O654" s="87"/>
      <c r="P654" s="87"/>
    </row>
    <row r="655" spans="14:16">
      <c r="N655" s="1242"/>
      <c r="O655" s="87"/>
      <c r="P655" s="87"/>
    </row>
    <row r="656" spans="14:16">
      <c r="N656" s="1242"/>
      <c r="O656" s="87"/>
      <c r="P656" s="87"/>
    </row>
    <row r="657" spans="14:16">
      <c r="N657" s="1242"/>
      <c r="O657" s="87"/>
      <c r="P657" s="87"/>
    </row>
    <row r="658" spans="14:16">
      <c r="N658" s="1242"/>
      <c r="O658" s="87"/>
      <c r="P658" s="87"/>
    </row>
    <row r="659" spans="14:16">
      <c r="N659" s="1242"/>
      <c r="O659" s="87"/>
      <c r="P659" s="87"/>
    </row>
    <row r="660" spans="14:16">
      <c r="N660" s="1242"/>
      <c r="O660" s="87"/>
      <c r="P660" s="87"/>
    </row>
    <row r="661" spans="14:16">
      <c r="N661" s="1242"/>
      <c r="O661" s="87"/>
      <c r="P661" s="87"/>
    </row>
    <row r="662" spans="14:16">
      <c r="N662" s="1242"/>
      <c r="O662" s="87"/>
      <c r="P662" s="87"/>
    </row>
    <row r="663" spans="14:16">
      <c r="N663" s="1242"/>
      <c r="O663" s="87"/>
      <c r="P663" s="87"/>
    </row>
    <row r="664" spans="14:16">
      <c r="N664" s="1242"/>
      <c r="O664" s="87"/>
      <c r="P664" s="87"/>
    </row>
    <row r="665" spans="14:16">
      <c r="N665" s="1242"/>
      <c r="O665" s="87"/>
      <c r="P665" s="87"/>
    </row>
    <row r="666" spans="14:16">
      <c r="N666" s="1242"/>
      <c r="O666" s="87"/>
      <c r="P666" s="87"/>
    </row>
    <row r="667" spans="14:16">
      <c r="N667" s="1242"/>
      <c r="O667" s="87"/>
      <c r="P667" s="87"/>
    </row>
    <row r="668" spans="14:16">
      <c r="N668" s="1242"/>
      <c r="O668" s="87"/>
      <c r="P668" s="87"/>
    </row>
    <row r="669" spans="14:16">
      <c r="N669" s="1242"/>
      <c r="O669" s="87"/>
      <c r="P669" s="87"/>
    </row>
    <row r="670" spans="14:16">
      <c r="N670" s="1242"/>
      <c r="O670" s="87"/>
      <c r="P670" s="87"/>
    </row>
    <row r="671" spans="14:16">
      <c r="N671" s="1242"/>
      <c r="O671" s="87"/>
      <c r="P671" s="87"/>
    </row>
    <row r="672" spans="14:16">
      <c r="N672" s="1242"/>
      <c r="O672" s="87"/>
      <c r="P672" s="87"/>
    </row>
    <row r="673" spans="14:16">
      <c r="N673" s="1242"/>
      <c r="O673" s="87"/>
      <c r="P673" s="87"/>
    </row>
    <row r="674" spans="14:16">
      <c r="N674" s="1242"/>
      <c r="O674" s="87"/>
      <c r="P674" s="87"/>
    </row>
    <row r="675" spans="14:16">
      <c r="N675" s="1242"/>
      <c r="O675" s="87"/>
      <c r="P675" s="87"/>
    </row>
    <row r="676" spans="14:16">
      <c r="N676" s="1242"/>
      <c r="O676" s="87"/>
      <c r="P676" s="87"/>
    </row>
    <row r="677" spans="14:16">
      <c r="N677" s="1242"/>
      <c r="O677" s="87"/>
      <c r="P677" s="87"/>
    </row>
    <row r="678" spans="14:16">
      <c r="N678" s="1242"/>
      <c r="O678" s="87"/>
      <c r="P678" s="87"/>
    </row>
    <row r="679" spans="14:16">
      <c r="N679" s="1242"/>
      <c r="O679" s="87"/>
      <c r="P679" s="87"/>
    </row>
    <row r="680" spans="14:16">
      <c r="N680" s="1242"/>
      <c r="O680" s="87"/>
      <c r="P680" s="87"/>
    </row>
    <row r="681" spans="14:16">
      <c r="N681" s="1242"/>
      <c r="O681" s="87"/>
      <c r="P681" s="87"/>
    </row>
    <row r="682" spans="14:16">
      <c r="N682" s="1242"/>
      <c r="O682" s="87"/>
      <c r="P682" s="87"/>
    </row>
    <row r="683" spans="14:16">
      <c r="N683" s="1242"/>
      <c r="O683" s="87"/>
      <c r="P683" s="87"/>
    </row>
    <row r="684" spans="14:16">
      <c r="N684" s="1242"/>
      <c r="O684" s="87"/>
      <c r="P684" s="87"/>
    </row>
    <row r="685" spans="14:16">
      <c r="N685" s="1242"/>
      <c r="O685" s="87"/>
      <c r="P685" s="87"/>
    </row>
    <row r="686" spans="14:16">
      <c r="N686" s="1242"/>
      <c r="O686" s="87"/>
      <c r="P686" s="87"/>
    </row>
    <row r="687" spans="14:16">
      <c r="N687" s="1242"/>
      <c r="O687" s="87"/>
      <c r="P687" s="87"/>
    </row>
    <row r="688" spans="14:16">
      <c r="N688" s="1242"/>
      <c r="O688" s="87"/>
      <c r="P688" s="87"/>
    </row>
    <row r="689" spans="14:16">
      <c r="N689" s="1242"/>
      <c r="O689" s="87"/>
      <c r="P689" s="87"/>
    </row>
    <row r="690" spans="14:16">
      <c r="N690" s="1242"/>
      <c r="O690" s="87"/>
      <c r="P690" s="87"/>
    </row>
    <row r="691" spans="14:16">
      <c r="N691" s="1242"/>
      <c r="O691" s="87"/>
      <c r="P691" s="87"/>
    </row>
    <row r="692" spans="14:16">
      <c r="N692" s="1242"/>
      <c r="O692" s="87"/>
      <c r="P692" s="87"/>
    </row>
    <row r="693" spans="14:16">
      <c r="N693" s="1242"/>
      <c r="O693" s="87"/>
      <c r="P693" s="87"/>
    </row>
    <row r="694" spans="14:16">
      <c r="N694" s="1242"/>
      <c r="O694" s="87"/>
      <c r="P694" s="87"/>
    </row>
    <row r="695" spans="14:16">
      <c r="N695" s="1242"/>
      <c r="O695" s="87"/>
      <c r="P695" s="87"/>
    </row>
    <row r="696" spans="14:16">
      <c r="N696" s="1242"/>
      <c r="O696" s="87"/>
      <c r="P696" s="87"/>
    </row>
    <row r="697" spans="14:16">
      <c r="N697" s="1242"/>
      <c r="O697" s="87"/>
      <c r="P697" s="87"/>
    </row>
    <row r="698" spans="14:16">
      <c r="N698" s="1242"/>
      <c r="O698" s="87"/>
      <c r="P698" s="87"/>
    </row>
    <row r="699" spans="14:16">
      <c r="N699" s="1242"/>
      <c r="O699" s="87"/>
      <c r="P699" s="87"/>
    </row>
    <row r="700" spans="14:16">
      <c r="N700" s="1242"/>
      <c r="O700" s="87"/>
      <c r="P700" s="87"/>
    </row>
    <row r="701" spans="14:16">
      <c r="N701" s="1242"/>
      <c r="O701" s="87"/>
      <c r="P701" s="87"/>
    </row>
    <row r="702" spans="14:16">
      <c r="N702" s="1242"/>
      <c r="O702" s="87"/>
      <c r="P702" s="87"/>
    </row>
    <row r="703" spans="14:16">
      <c r="N703" s="1242"/>
      <c r="O703" s="87"/>
      <c r="P703" s="87"/>
    </row>
    <row r="704" spans="14:16">
      <c r="N704" s="1242"/>
      <c r="O704" s="87"/>
      <c r="P704" s="87"/>
    </row>
    <row r="705" spans="14:16">
      <c r="N705" s="1242"/>
      <c r="O705" s="87"/>
      <c r="P705" s="87"/>
    </row>
    <row r="706" spans="14:16">
      <c r="N706" s="1242"/>
      <c r="O706" s="87"/>
      <c r="P706" s="87"/>
    </row>
    <row r="707" spans="14:16">
      <c r="N707" s="1242"/>
      <c r="O707" s="87"/>
      <c r="P707" s="87"/>
    </row>
    <row r="708" spans="14:16">
      <c r="N708" s="1242"/>
      <c r="O708" s="87"/>
      <c r="P708" s="87"/>
    </row>
    <row r="709" spans="14:16">
      <c r="N709" s="1242"/>
      <c r="O709" s="87"/>
      <c r="P709" s="87"/>
    </row>
    <row r="710" spans="14:16">
      <c r="N710" s="1242"/>
      <c r="O710" s="87"/>
      <c r="P710" s="87"/>
    </row>
    <row r="711" spans="14:16">
      <c r="N711" s="1242"/>
      <c r="O711" s="87"/>
      <c r="P711" s="87"/>
    </row>
    <row r="712" spans="14:16">
      <c r="N712" s="1242"/>
      <c r="O712" s="87"/>
      <c r="P712" s="87"/>
    </row>
    <row r="713" spans="14:16">
      <c r="N713" s="1242"/>
      <c r="O713" s="87"/>
      <c r="P713" s="87"/>
    </row>
    <row r="714" spans="14:16">
      <c r="N714" s="1242"/>
      <c r="O714" s="87"/>
      <c r="P714" s="87"/>
    </row>
    <row r="715" spans="14:16">
      <c r="N715" s="1242"/>
      <c r="O715" s="87"/>
      <c r="P715" s="87"/>
    </row>
    <row r="716" spans="14:16">
      <c r="N716" s="1242"/>
      <c r="O716" s="87"/>
      <c r="P716" s="87"/>
    </row>
    <row r="717" spans="14:16">
      <c r="N717" s="1242"/>
      <c r="O717" s="87"/>
      <c r="P717" s="87"/>
    </row>
    <row r="718" spans="14:16">
      <c r="N718" s="1242"/>
      <c r="O718" s="87"/>
      <c r="P718" s="87"/>
    </row>
    <row r="719" spans="14:16">
      <c r="N719" s="1242"/>
      <c r="O719" s="87"/>
      <c r="P719" s="87"/>
    </row>
    <row r="720" spans="14:16">
      <c r="N720" s="1242"/>
      <c r="O720" s="87"/>
      <c r="P720" s="87"/>
    </row>
    <row r="721" spans="14:16">
      <c r="N721" s="1242"/>
      <c r="O721" s="87"/>
      <c r="P721" s="87"/>
    </row>
    <row r="722" spans="14:16">
      <c r="N722" s="1242"/>
      <c r="O722" s="87"/>
      <c r="P722" s="87"/>
    </row>
    <row r="723" spans="14:16">
      <c r="N723" s="1242"/>
      <c r="O723" s="87"/>
      <c r="P723" s="87"/>
    </row>
    <row r="724" spans="14:16">
      <c r="N724" s="1242"/>
      <c r="O724" s="87"/>
      <c r="P724" s="87"/>
    </row>
    <row r="725" spans="14:16">
      <c r="N725" s="1242"/>
      <c r="O725" s="87"/>
      <c r="P725" s="87"/>
    </row>
    <row r="726" spans="14:16">
      <c r="N726" s="1242"/>
      <c r="O726" s="87"/>
      <c r="P726" s="87"/>
    </row>
    <row r="727" spans="14:16">
      <c r="N727" s="1242"/>
      <c r="O727" s="87"/>
      <c r="P727" s="87"/>
    </row>
    <row r="728" spans="14:16">
      <c r="N728" s="1242"/>
      <c r="O728" s="87"/>
      <c r="P728" s="87"/>
    </row>
    <row r="729" spans="14:16">
      <c r="N729" s="1242"/>
      <c r="O729" s="87"/>
      <c r="P729" s="87"/>
    </row>
    <row r="730" spans="14:16">
      <c r="N730" s="1242"/>
      <c r="O730" s="87"/>
      <c r="P730" s="87"/>
    </row>
    <row r="731" spans="14:16">
      <c r="N731" s="1242"/>
      <c r="O731" s="87"/>
      <c r="P731" s="87"/>
    </row>
    <row r="732" spans="14:16">
      <c r="N732" s="1242"/>
      <c r="O732" s="87"/>
      <c r="P732" s="87"/>
    </row>
    <row r="733" spans="14:16">
      <c r="N733" s="1242"/>
      <c r="O733" s="87"/>
      <c r="P733" s="87"/>
    </row>
    <row r="734" spans="14:16">
      <c r="N734" s="1242"/>
      <c r="O734" s="87"/>
      <c r="P734" s="87"/>
    </row>
    <row r="735" spans="14:16">
      <c r="N735" s="1242"/>
      <c r="O735" s="87"/>
      <c r="P735" s="87"/>
    </row>
    <row r="736" spans="14:16">
      <c r="N736" s="1242"/>
      <c r="O736" s="87"/>
      <c r="P736" s="87"/>
    </row>
    <row r="737" spans="14:16">
      <c r="N737" s="1242"/>
      <c r="O737" s="87"/>
      <c r="P737" s="87"/>
    </row>
    <row r="738" spans="14:16">
      <c r="N738" s="1242"/>
      <c r="O738" s="87"/>
      <c r="P738" s="87"/>
    </row>
    <row r="739" spans="14:16">
      <c r="N739" s="1242"/>
      <c r="O739" s="87"/>
      <c r="P739" s="87"/>
    </row>
    <row r="740" spans="14:16">
      <c r="N740" s="1242"/>
      <c r="O740" s="87"/>
      <c r="P740" s="87"/>
    </row>
    <row r="741" spans="14:16">
      <c r="N741" s="1242"/>
      <c r="O741" s="87"/>
      <c r="P741" s="87"/>
    </row>
    <row r="742" spans="14:16">
      <c r="N742" s="1242"/>
      <c r="O742" s="87"/>
      <c r="P742" s="87"/>
    </row>
    <row r="743" spans="14:16">
      <c r="N743" s="1242"/>
      <c r="O743" s="87"/>
      <c r="P743" s="87"/>
    </row>
    <row r="744" spans="14:16">
      <c r="N744" s="1242"/>
      <c r="O744" s="87"/>
      <c r="P744" s="87"/>
    </row>
    <row r="745" spans="14:16">
      <c r="N745" s="1242"/>
      <c r="O745" s="87"/>
      <c r="P745" s="87"/>
    </row>
    <row r="746" spans="14:16">
      <c r="N746" s="1242"/>
      <c r="O746" s="87"/>
      <c r="P746" s="87"/>
    </row>
    <row r="747" spans="14:16">
      <c r="N747" s="1242"/>
      <c r="O747" s="87"/>
      <c r="P747" s="87"/>
    </row>
    <row r="748" spans="14:16">
      <c r="N748" s="1242"/>
      <c r="O748" s="87"/>
      <c r="P748" s="87"/>
    </row>
    <row r="749" spans="14:16">
      <c r="N749" s="1242"/>
      <c r="O749" s="87"/>
      <c r="P749" s="87"/>
    </row>
    <row r="750" spans="14:16">
      <c r="N750" s="1242"/>
      <c r="O750" s="87"/>
      <c r="P750" s="87"/>
    </row>
    <row r="751" spans="14:16">
      <c r="N751" s="1242"/>
      <c r="O751" s="87"/>
      <c r="P751" s="87"/>
    </row>
    <row r="752" spans="14:16">
      <c r="N752" s="1242"/>
      <c r="O752" s="87"/>
      <c r="P752" s="87"/>
    </row>
    <row r="753" spans="14:16">
      <c r="N753" s="1242"/>
      <c r="O753" s="87"/>
      <c r="P753" s="87"/>
    </row>
    <row r="754" spans="14:16">
      <c r="N754" s="1242"/>
      <c r="O754" s="87"/>
      <c r="P754" s="87"/>
    </row>
    <row r="755" spans="14:16">
      <c r="N755" s="1242"/>
      <c r="O755" s="87"/>
      <c r="P755" s="87"/>
    </row>
    <row r="756" spans="14:16">
      <c r="N756" s="1242"/>
      <c r="O756" s="87"/>
      <c r="P756" s="87"/>
    </row>
    <row r="757" spans="14:16">
      <c r="N757" s="1242"/>
      <c r="O757" s="87"/>
      <c r="P757" s="87"/>
    </row>
    <row r="758" spans="14:16">
      <c r="N758" s="1242"/>
      <c r="O758" s="87"/>
      <c r="P758" s="87"/>
    </row>
    <row r="759" spans="14:16">
      <c r="N759" s="1242"/>
      <c r="O759" s="87"/>
      <c r="P759" s="87"/>
    </row>
    <row r="760" spans="14:16">
      <c r="N760" s="1242"/>
      <c r="O760" s="87"/>
      <c r="P760" s="87"/>
    </row>
    <row r="761" spans="14:16">
      <c r="N761" s="1242"/>
      <c r="O761" s="87"/>
      <c r="P761" s="87"/>
    </row>
    <row r="762" spans="14:16">
      <c r="N762" s="1242"/>
      <c r="O762" s="87"/>
      <c r="P762" s="87"/>
    </row>
    <row r="763" spans="14:16">
      <c r="N763" s="1242"/>
      <c r="O763" s="87"/>
      <c r="P763" s="87"/>
    </row>
    <row r="764" spans="14:16">
      <c r="N764" s="1242"/>
      <c r="O764" s="87"/>
      <c r="P764" s="87"/>
    </row>
    <row r="765" spans="14:16">
      <c r="N765" s="1242"/>
      <c r="O765" s="87"/>
      <c r="P765" s="87"/>
    </row>
    <row r="766" spans="14:16">
      <c r="N766" s="1242"/>
      <c r="O766" s="87"/>
      <c r="P766" s="87"/>
    </row>
    <row r="767" spans="14:16">
      <c r="N767" s="1242"/>
      <c r="O767" s="87"/>
      <c r="P767" s="87"/>
    </row>
    <row r="768" spans="14:16">
      <c r="N768" s="1242"/>
      <c r="O768" s="87"/>
      <c r="P768" s="87"/>
    </row>
    <row r="769" spans="14:16">
      <c r="N769" s="1242"/>
      <c r="O769" s="87"/>
      <c r="P769" s="87"/>
    </row>
    <row r="770" spans="14:16">
      <c r="N770" s="1242"/>
      <c r="O770" s="87"/>
      <c r="P770" s="87"/>
    </row>
    <row r="771" spans="14:16">
      <c r="N771" s="1242"/>
      <c r="O771" s="87"/>
      <c r="P771" s="87"/>
    </row>
    <row r="772" spans="14:16">
      <c r="N772" s="1242"/>
      <c r="O772" s="87"/>
      <c r="P772" s="87"/>
    </row>
    <row r="773" spans="14:16">
      <c r="N773" s="1242"/>
      <c r="O773" s="87"/>
      <c r="P773" s="87"/>
    </row>
    <row r="774" spans="14:16">
      <c r="N774" s="1242"/>
      <c r="O774" s="87"/>
      <c r="P774" s="87"/>
    </row>
    <row r="775" spans="14:16">
      <c r="N775" s="1242"/>
      <c r="O775" s="87"/>
      <c r="P775" s="87"/>
    </row>
    <row r="776" spans="14:16">
      <c r="N776" s="1242"/>
      <c r="O776" s="87"/>
      <c r="P776" s="87"/>
    </row>
    <row r="777" spans="14:16">
      <c r="N777" s="1242"/>
      <c r="O777" s="87"/>
      <c r="P777" s="87"/>
    </row>
    <row r="778" spans="14:16">
      <c r="N778" s="1242"/>
      <c r="O778" s="87"/>
      <c r="P778" s="87"/>
    </row>
    <row r="779" spans="14:16">
      <c r="N779" s="1242"/>
      <c r="O779" s="87"/>
      <c r="P779" s="87"/>
    </row>
    <row r="780" spans="14:16">
      <c r="N780" s="1242"/>
      <c r="O780" s="87"/>
      <c r="P780" s="87"/>
    </row>
    <row r="781" spans="14:16">
      <c r="N781" s="1242"/>
      <c r="O781" s="87"/>
      <c r="P781" s="87"/>
    </row>
    <row r="782" spans="14:16">
      <c r="N782" s="1242"/>
      <c r="O782" s="87"/>
      <c r="P782" s="87"/>
    </row>
    <row r="783" spans="14:16">
      <c r="N783" s="1242"/>
      <c r="O783" s="87"/>
      <c r="P783" s="87"/>
    </row>
    <row r="784" spans="14:16">
      <c r="N784" s="1242"/>
      <c r="O784" s="87"/>
      <c r="P784" s="87"/>
    </row>
    <row r="785" spans="14:16">
      <c r="N785" s="1242"/>
      <c r="O785" s="87"/>
      <c r="P785" s="87"/>
    </row>
    <row r="786" spans="14:16">
      <c r="N786" s="1242"/>
      <c r="O786" s="87"/>
      <c r="P786" s="87"/>
    </row>
    <row r="787" spans="14:16">
      <c r="N787" s="1242"/>
      <c r="O787" s="87"/>
      <c r="P787" s="87"/>
    </row>
    <row r="788" spans="14:16">
      <c r="N788" s="1242"/>
      <c r="O788" s="87"/>
      <c r="P788" s="87"/>
    </row>
    <row r="789" spans="14:16">
      <c r="N789" s="1242"/>
      <c r="O789" s="87"/>
      <c r="P789" s="87"/>
    </row>
    <row r="790" spans="14:16">
      <c r="N790" s="1242"/>
      <c r="O790" s="87"/>
      <c r="P790" s="87"/>
    </row>
    <row r="791" spans="14:16">
      <c r="N791" s="1242"/>
      <c r="O791" s="87"/>
      <c r="P791" s="87"/>
    </row>
    <row r="792" spans="14:16">
      <c r="N792" s="1242"/>
      <c r="O792" s="87"/>
      <c r="P792" s="87"/>
    </row>
    <row r="793" spans="14:16">
      <c r="N793" s="1242"/>
      <c r="O793" s="87"/>
      <c r="P793" s="87"/>
    </row>
    <row r="794" spans="14:16">
      <c r="N794" s="1242"/>
      <c r="O794" s="87"/>
      <c r="P794" s="87"/>
    </row>
    <row r="795" spans="14:16">
      <c r="N795" s="1242"/>
      <c r="O795" s="87"/>
      <c r="P795" s="87"/>
    </row>
    <row r="796" spans="14:16">
      <c r="N796" s="1242"/>
      <c r="O796" s="87"/>
      <c r="P796" s="87"/>
    </row>
    <row r="797" spans="14:16">
      <c r="N797" s="1242"/>
      <c r="O797" s="87"/>
      <c r="P797" s="87"/>
    </row>
    <row r="798" spans="14:16">
      <c r="N798" s="1242"/>
      <c r="O798" s="87"/>
      <c r="P798" s="87"/>
    </row>
    <row r="799" spans="14:16">
      <c r="N799" s="1242"/>
      <c r="O799" s="87"/>
      <c r="P799" s="87"/>
    </row>
    <row r="800" spans="14:16">
      <c r="N800" s="1242"/>
      <c r="O800" s="87"/>
      <c r="P800" s="87"/>
    </row>
    <row r="801" spans="14:16">
      <c r="N801" s="1242"/>
      <c r="O801" s="87"/>
      <c r="P801" s="87"/>
    </row>
    <row r="802" spans="14:16">
      <c r="N802" s="1242"/>
      <c r="O802" s="87"/>
      <c r="P802" s="87"/>
    </row>
    <row r="803" spans="14:16">
      <c r="N803" s="1242"/>
      <c r="O803" s="87"/>
      <c r="P803" s="87"/>
    </row>
    <row r="804" spans="14:16">
      <c r="N804" s="1242"/>
      <c r="O804" s="87"/>
      <c r="P804" s="87"/>
    </row>
    <row r="805" spans="14:16">
      <c r="N805" s="1242"/>
      <c r="O805" s="87"/>
      <c r="P805" s="87"/>
    </row>
    <row r="806" spans="14:16">
      <c r="N806" s="1242"/>
      <c r="O806" s="87"/>
      <c r="P806" s="87"/>
    </row>
    <row r="807" spans="14:16">
      <c r="N807" s="1242"/>
      <c r="O807" s="87"/>
      <c r="P807" s="87"/>
    </row>
    <row r="808" spans="14:16">
      <c r="N808" s="1242"/>
      <c r="O808" s="87"/>
      <c r="P808" s="87"/>
    </row>
    <row r="809" spans="14:16">
      <c r="N809" s="1242"/>
      <c r="O809" s="87"/>
      <c r="P809" s="87"/>
    </row>
    <row r="810" spans="14:16">
      <c r="N810" s="1242"/>
      <c r="O810" s="87"/>
      <c r="P810" s="87"/>
    </row>
    <row r="811" spans="14:16">
      <c r="N811" s="1242"/>
      <c r="O811" s="87"/>
      <c r="P811" s="87"/>
    </row>
    <row r="812" spans="14:16">
      <c r="N812" s="1242"/>
      <c r="O812" s="87"/>
      <c r="P812" s="87"/>
    </row>
    <row r="813" spans="14:16">
      <c r="N813" s="1242"/>
      <c r="O813" s="87"/>
      <c r="P813" s="87"/>
    </row>
    <row r="814" spans="14:16">
      <c r="N814" s="1242"/>
      <c r="O814" s="87"/>
      <c r="P814" s="87"/>
    </row>
    <row r="815" spans="14:16">
      <c r="N815" s="1242"/>
      <c r="O815" s="87"/>
      <c r="P815" s="87"/>
    </row>
    <row r="816" spans="14:16">
      <c r="N816" s="1242"/>
      <c r="O816" s="87"/>
      <c r="P816" s="87"/>
    </row>
    <row r="817" spans="14:16">
      <c r="N817" s="1242"/>
      <c r="O817" s="87"/>
      <c r="P817" s="87"/>
    </row>
    <row r="818" spans="14:16">
      <c r="N818" s="1242"/>
      <c r="O818" s="87"/>
      <c r="P818" s="87"/>
    </row>
    <row r="819" spans="14:16">
      <c r="N819" s="1242"/>
      <c r="O819" s="87"/>
      <c r="P819" s="87"/>
    </row>
    <row r="820" spans="14:16">
      <c r="N820" s="1242"/>
      <c r="O820" s="87"/>
      <c r="P820" s="87"/>
    </row>
    <row r="821" spans="14:16">
      <c r="N821" s="1242"/>
      <c r="O821" s="87"/>
      <c r="P821" s="87"/>
    </row>
    <row r="822" spans="14:16">
      <c r="N822" s="1242"/>
      <c r="O822" s="87"/>
      <c r="P822" s="87"/>
    </row>
    <row r="823" spans="14:16">
      <c r="N823" s="1242"/>
      <c r="O823" s="87"/>
      <c r="P823" s="87"/>
    </row>
    <row r="824" spans="14:16">
      <c r="N824" s="1242"/>
      <c r="O824" s="87"/>
      <c r="P824" s="87"/>
    </row>
    <row r="825" spans="14:16">
      <c r="N825" s="1242"/>
      <c r="O825" s="87"/>
      <c r="P825" s="87"/>
    </row>
    <row r="826" spans="14:16">
      <c r="N826" s="1242"/>
      <c r="O826" s="87"/>
      <c r="P826" s="87"/>
    </row>
    <row r="827" spans="14:16">
      <c r="N827" s="1242"/>
      <c r="O827" s="87"/>
      <c r="P827" s="87"/>
    </row>
    <row r="828" spans="14:16">
      <c r="N828" s="1242"/>
      <c r="O828" s="87"/>
      <c r="P828" s="87"/>
    </row>
    <row r="829" spans="14:16">
      <c r="N829" s="1242"/>
      <c r="O829" s="87"/>
      <c r="P829" s="87"/>
    </row>
    <row r="830" spans="14:16">
      <c r="N830" s="1242"/>
      <c r="O830" s="87"/>
      <c r="P830" s="87"/>
    </row>
    <row r="831" spans="14:16">
      <c r="N831" s="1242"/>
      <c r="O831" s="87"/>
      <c r="P831" s="87"/>
    </row>
    <row r="832" spans="14:16">
      <c r="N832" s="1242"/>
      <c r="O832" s="87"/>
      <c r="P832" s="87"/>
    </row>
    <row r="833" spans="14:16">
      <c r="N833" s="1242"/>
      <c r="O833" s="87"/>
      <c r="P833" s="87"/>
    </row>
    <row r="834" spans="14:16">
      <c r="N834" s="1242"/>
      <c r="O834" s="87"/>
      <c r="P834" s="87"/>
    </row>
    <row r="835" spans="14:16">
      <c r="N835" s="1242"/>
      <c r="O835" s="87"/>
      <c r="P835" s="87"/>
    </row>
    <row r="836" spans="14:16">
      <c r="N836" s="1242"/>
      <c r="O836" s="87"/>
      <c r="P836" s="87"/>
    </row>
    <row r="837" spans="14:16">
      <c r="N837" s="1242"/>
      <c r="O837" s="87"/>
      <c r="P837" s="87"/>
    </row>
    <row r="838" spans="14:16">
      <c r="N838" s="1242"/>
      <c r="O838" s="87"/>
      <c r="P838" s="87"/>
    </row>
    <row r="839" spans="14:16">
      <c r="N839" s="1242"/>
      <c r="O839" s="87"/>
      <c r="P839" s="87"/>
    </row>
    <row r="840" spans="14:16">
      <c r="N840" s="1242"/>
      <c r="O840" s="87"/>
      <c r="P840" s="87"/>
    </row>
    <row r="841" spans="14:16">
      <c r="N841" s="1242"/>
      <c r="O841" s="87"/>
      <c r="P841" s="87"/>
    </row>
    <row r="842" spans="14:16">
      <c r="N842" s="1242"/>
      <c r="O842" s="87"/>
      <c r="P842" s="87"/>
    </row>
    <row r="843" spans="14:16">
      <c r="N843" s="1242"/>
      <c r="O843" s="87"/>
      <c r="P843" s="87"/>
    </row>
    <row r="844" spans="14:16">
      <c r="N844" s="1242"/>
      <c r="O844" s="87"/>
      <c r="P844" s="87"/>
    </row>
    <row r="845" spans="14:16">
      <c r="N845" s="1242"/>
      <c r="O845" s="87"/>
      <c r="P845" s="87"/>
    </row>
    <row r="846" spans="14:16">
      <c r="N846" s="1242"/>
      <c r="O846" s="87"/>
      <c r="P846" s="87"/>
    </row>
    <row r="847" spans="14:16">
      <c r="N847" s="1242"/>
      <c r="O847" s="87"/>
      <c r="P847" s="87"/>
    </row>
    <row r="848" spans="14:16">
      <c r="N848" s="1242"/>
      <c r="O848" s="87"/>
      <c r="P848" s="87"/>
    </row>
    <row r="849" spans="14:16">
      <c r="N849" s="1242"/>
      <c r="O849" s="87"/>
      <c r="P849" s="87"/>
    </row>
    <row r="850" spans="14:16">
      <c r="N850" s="1242"/>
      <c r="O850" s="87"/>
      <c r="P850" s="87"/>
    </row>
    <row r="851" spans="14:16">
      <c r="N851" s="1242"/>
      <c r="O851" s="87"/>
      <c r="P851" s="87"/>
    </row>
    <row r="852" spans="14:16">
      <c r="N852" s="1242"/>
      <c r="O852" s="87"/>
      <c r="P852" s="87"/>
    </row>
    <row r="853" spans="14:16">
      <c r="N853" s="1242"/>
      <c r="O853" s="87"/>
      <c r="P853" s="87"/>
    </row>
    <row r="854" spans="14:16">
      <c r="N854" s="1242"/>
      <c r="O854" s="87"/>
      <c r="P854" s="87"/>
    </row>
    <row r="855" spans="14:16">
      <c r="N855" s="1242"/>
      <c r="O855" s="87"/>
      <c r="P855" s="87"/>
    </row>
    <row r="856" spans="14:16">
      <c r="N856" s="1242"/>
      <c r="O856" s="87"/>
      <c r="P856" s="87"/>
    </row>
    <row r="857" spans="14:16">
      <c r="N857" s="1242"/>
      <c r="O857" s="87"/>
      <c r="P857" s="87"/>
    </row>
    <row r="858" spans="14:16">
      <c r="N858" s="1242"/>
      <c r="O858" s="87"/>
      <c r="P858" s="87"/>
    </row>
    <row r="859" spans="14:16">
      <c r="N859" s="1242"/>
      <c r="O859" s="87"/>
      <c r="P859" s="87"/>
    </row>
    <row r="860" spans="14:16">
      <c r="N860" s="1242"/>
      <c r="O860" s="87"/>
      <c r="P860" s="87"/>
    </row>
    <row r="861" spans="14:16">
      <c r="N861" s="1242"/>
      <c r="O861" s="87"/>
      <c r="P861" s="87"/>
    </row>
    <row r="862" spans="14:16">
      <c r="N862" s="1242"/>
      <c r="O862" s="87"/>
      <c r="P862" s="87"/>
    </row>
    <row r="863" spans="14:16">
      <c r="N863" s="1242"/>
      <c r="O863" s="87"/>
      <c r="P863" s="87"/>
    </row>
    <row r="864" spans="14:16">
      <c r="N864" s="1242"/>
      <c r="O864" s="87"/>
      <c r="P864" s="87"/>
    </row>
    <row r="865" spans="14:16">
      <c r="N865" s="1242"/>
      <c r="O865" s="87"/>
      <c r="P865" s="87"/>
    </row>
    <row r="866" spans="14:16">
      <c r="N866" s="1242"/>
      <c r="O866" s="87"/>
      <c r="P866" s="87"/>
    </row>
    <row r="867" spans="14:16">
      <c r="N867" s="1242"/>
      <c r="O867" s="87"/>
      <c r="P867" s="87"/>
    </row>
    <row r="868" spans="14:16">
      <c r="N868" s="1242"/>
      <c r="O868" s="87"/>
      <c r="P868" s="87"/>
    </row>
    <row r="869" spans="14:16">
      <c r="N869" s="1242"/>
      <c r="O869" s="87"/>
      <c r="P869" s="87"/>
    </row>
    <row r="870" spans="14:16">
      <c r="N870" s="1242"/>
      <c r="O870" s="87"/>
      <c r="P870" s="87"/>
    </row>
    <row r="871" spans="14:16">
      <c r="N871" s="1242"/>
      <c r="O871" s="87"/>
      <c r="P871" s="87"/>
    </row>
    <row r="872" spans="14:16">
      <c r="N872" s="1242"/>
      <c r="O872" s="87"/>
      <c r="P872" s="87"/>
    </row>
    <row r="873" spans="14:16">
      <c r="N873" s="1242"/>
      <c r="O873" s="87"/>
      <c r="P873" s="87"/>
    </row>
    <row r="874" spans="14:16">
      <c r="N874" s="1242"/>
      <c r="O874" s="87"/>
      <c r="P874" s="87"/>
    </row>
    <row r="875" spans="14:16">
      <c r="N875" s="1242"/>
      <c r="O875" s="87"/>
      <c r="P875" s="87"/>
    </row>
    <row r="876" spans="14:16">
      <c r="N876" s="1242"/>
      <c r="O876" s="87"/>
      <c r="P876" s="87"/>
    </row>
    <row r="877" spans="14:16">
      <c r="N877" s="1242"/>
      <c r="O877" s="87"/>
      <c r="P877" s="87"/>
    </row>
    <row r="878" spans="14:16">
      <c r="N878" s="1242"/>
      <c r="O878" s="87"/>
      <c r="P878" s="87"/>
    </row>
    <row r="879" spans="14:16">
      <c r="N879" s="1242"/>
      <c r="O879" s="87"/>
      <c r="P879" s="87"/>
    </row>
    <row r="880" spans="14:16">
      <c r="N880" s="1242"/>
      <c r="O880" s="87"/>
      <c r="P880" s="87"/>
    </row>
    <row r="881" spans="14:16">
      <c r="N881" s="1242"/>
      <c r="O881" s="87"/>
      <c r="P881" s="87"/>
    </row>
    <row r="882" spans="14:16">
      <c r="N882" s="1242"/>
      <c r="O882" s="87"/>
      <c r="P882" s="87"/>
    </row>
    <row r="883" spans="14:16">
      <c r="N883" s="1242"/>
      <c r="O883" s="87"/>
      <c r="P883" s="87"/>
    </row>
    <row r="884" spans="14:16">
      <c r="N884" s="1242"/>
      <c r="O884" s="87"/>
      <c r="P884" s="87"/>
    </row>
    <row r="885" spans="14:16">
      <c r="N885" s="1242"/>
      <c r="O885" s="87"/>
      <c r="P885" s="87"/>
    </row>
    <row r="886" spans="14:16">
      <c r="N886" s="1242"/>
      <c r="O886" s="87"/>
      <c r="P886" s="87"/>
    </row>
    <row r="887" spans="14:16">
      <c r="N887" s="1242"/>
      <c r="O887" s="87"/>
      <c r="P887" s="87"/>
    </row>
    <row r="888" spans="14:16">
      <c r="N888" s="1242"/>
      <c r="O888" s="87"/>
      <c r="P888" s="87"/>
    </row>
    <row r="889" spans="14:16">
      <c r="N889" s="1242"/>
      <c r="O889" s="87"/>
      <c r="P889" s="87"/>
    </row>
    <row r="890" spans="14:16">
      <c r="N890" s="1242"/>
      <c r="O890" s="87"/>
      <c r="P890" s="87"/>
    </row>
    <row r="891" spans="14:16">
      <c r="N891" s="1242"/>
      <c r="O891" s="87"/>
      <c r="P891" s="87"/>
    </row>
    <row r="892" spans="14:16">
      <c r="N892" s="1242"/>
      <c r="O892" s="87"/>
      <c r="P892" s="87"/>
    </row>
    <row r="893" spans="14:16">
      <c r="N893" s="1242"/>
      <c r="O893" s="87"/>
      <c r="P893" s="87"/>
    </row>
    <row r="894" spans="14:16">
      <c r="N894" s="1242"/>
      <c r="O894" s="87"/>
      <c r="P894" s="87"/>
    </row>
    <row r="895" spans="14:16">
      <c r="N895" s="1242"/>
      <c r="O895" s="87"/>
      <c r="P895" s="87"/>
    </row>
    <row r="896" spans="14:16">
      <c r="N896" s="1242"/>
      <c r="O896" s="87"/>
      <c r="P896" s="87"/>
    </row>
    <row r="897" spans="14:16">
      <c r="N897" s="1242"/>
      <c r="O897" s="87"/>
      <c r="P897" s="87"/>
    </row>
    <row r="898" spans="14:16">
      <c r="N898" s="1242"/>
      <c r="O898" s="87"/>
      <c r="P898" s="87"/>
    </row>
    <row r="899" spans="14:16">
      <c r="N899" s="1242"/>
      <c r="O899" s="87"/>
      <c r="P899" s="87"/>
    </row>
    <row r="900" spans="14:16">
      <c r="N900" s="1242"/>
      <c r="O900" s="87"/>
      <c r="P900" s="87"/>
    </row>
    <row r="901" spans="14:16">
      <c r="N901" s="1242"/>
      <c r="O901" s="87"/>
      <c r="P901" s="87"/>
    </row>
    <row r="902" spans="14:16">
      <c r="N902" s="1242"/>
      <c r="O902" s="87"/>
      <c r="P902" s="87"/>
    </row>
    <row r="903" spans="14:16">
      <c r="N903" s="1242"/>
      <c r="O903" s="87"/>
      <c r="P903" s="87"/>
    </row>
    <row r="904" spans="14:16">
      <c r="N904" s="1242"/>
      <c r="O904" s="87"/>
      <c r="P904" s="87"/>
    </row>
    <row r="905" spans="14:16">
      <c r="N905" s="1242"/>
      <c r="O905" s="87"/>
      <c r="P905" s="87"/>
    </row>
    <row r="906" spans="14:16">
      <c r="N906" s="1242"/>
      <c r="O906" s="87"/>
      <c r="P906" s="87"/>
    </row>
    <row r="907" spans="14:16">
      <c r="N907" s="1242"/>
      <c r="O907" s="87"/>
      <c r="P907" s="87"/>
    </row>
    <row r="908" spans="14:16">
      <c r="N908" s="1242"/>
      <c r="O908" s="87"/>
      <c r="P908" s="87"/>
    </row>
    <row r="909" spans="14:16">
      <c r="N909" s="1242"/>
      <c r="O909" s="87"/>
      <c r="P909" s="87"/>
    </row>
    <row r="910" spans="14:16">
      <c r="N910" s="1242"/>
      <c r="O910" s="87"/>
      <c r="P910" s="87"/>
    </row>
    <row r="911" spans="14:16">
      <c r="N911" s="1242"/>
      <c r="O911" s="87"/>
      <c r="P911" s="87"/>
    </row>
    <row r="912" spans="14:16">
      <c r="N912" s="1242"/>
      <c r="O912" s="87"/>
      <c r="P912" s="87"/>
    </row>
    <row r="913" spans="14:16">
      <c r="N913" s="1242"/>
      <c r="O913" s="87"/>
      <c r="P913" s="87"/>
    </row>
    <row r="914" spans="14:16">
      <c r="N914" s="1242"/>
      <c r="O914" s="87"/>
      <c r="P914" s="87"/>
    </row>
    <row r="915" spans="14:16">
      <c r="N915" s="1242"/>
      <c r="O915" s="87"/>
      <c r="P915" s="87"/>
    </row>
    <row r="916" spans="14:16">
      <c r="N916" s="1242"/>
      <c r="O916" s="87"/>
      <c r="P916" s="87"/>
    </row>
    <row r="917" spans="14:16">
      <c r="N917" s="1242"/>
      <c r="O917" s="87"/>
      <c r="P917" s="87"/>
    </row>
    <row r="918" spans="14:16">
      <c r="N918" s="1242"/>
      <c r="O918" s="87"/>
      <c r="P918" s="87"/>
    </row>
    <row r="919" spans="14:16">
      <c r="N919" s="1242"/>
      <c r="O919" s="87"/>
      <c r="P919" s="87"/>
    </row>
    <row r="920" spans="14:16">
      <c r="N920" s="1242"/>
      <c r="O920" s="87"/>
      <c r="P920" s="87"/>
    </row>
    <row r="921" spans="14:16">
      <c r="N921" s="1242"/>
      <c r="O921" s="87"/>
      <c r="P921" s="87"/>
    </row>
    <row r="922" spans="14:16">
      <c r="N922" s="1242"/>
      <c r="O922" s="87"/>
      <c r="P922" s="87"/>
    </row>
    <row r="923" spans="14:16">
      <c r="N923" s="1242"/>
      <c r="O923" s="87"/>
      <c r="P923" s="87"/>
    </row>
    <row r="924" spans="14:16">
      <c r="N924" s="1242"/>
      <c r="O924" s="87"/>
      <c r="P924" s="87"/>
    </row>
    <row r="925" spans="14:16">
      <c r="N925" s="1242"/>
      <c r="O925" s="87"/>
      <c r="P925" s="87"/>
    </row>
    <row r="926" spans="14:16">
      <c r="N926" s="1242"/>
      <c r="O926" s="87"/>
      <c r="P926" s="87"/>
    </row>
    <row r="927" spans="14:16">
      <c r="N927" s="1242"/>
      <c r="O927" s="87"/>
      <c r="P927" s="87"/>
    </row>
    <row r="928" spans="14:16">
      <c r="N928" s="1242"/>
      <c r="O928" s="87"/>
      <c r="P928" s="87"/>
    </row>
    <row r="929" spans="14:16">
      <c r="N929" s="1242"/>
      <c r="O929" s="87"/>
      <c r="P929" s="87"/>
    </row>
    <row r="930" spans="14:16">
      <c r="N930" s="1242"/>
      <c r="O930" s="87"/>
      <c r="P930" s="87"/>
    </row>
    <row r="931" spans="14:16">
      <c r="N931" s="1242"/>
      <c r="O931" s="87"/>
      <c r="P931" s="87"/>
    </row>
    <row r="932" spans="14:16">
      <c r="N932" s="1242"/>
      <c r="O932" s="87"/>
      <c r="P932" s="87"/>
    </row>
    <row r="933" spans="14:16">
      <c r="N933" s="1242"/>
      <c r="O933" s="87"/>
      <c r="P933" s="87"/>
    </row>
    <row r="934" spans="14:16">
      <c r="N934" s="1242"/>
      <c r="O934" s="87"/>
      <c r="P934" s="87"/>
    </row>
    <row r="935" spans="14:16">
      <c r="N935" s="1242"/>
      <c r="O935" s="87"/>
      <c r="P935" s="87"/>
    </row>
    <row r="936" spans="14:16">
      <c r="N936" s="1242"/>
      <c r="O936" s="87"/>
      <c r="P936" s="87"/>
    </row>
    <row r="937" spans="14:16">
      <c r="N937" s="1242"/>
      <c r="O937" s="87"/>
      <c r="P937" s="87"/>
    </row>
    <row r="938" spans="14:16">
      <c r="N938" s="1242"/>
      <c r="O938" s="87"/>
      <c r="P938" s="87"/>
    </row>
    <row r="939" spans="14:16">
      <c r="N939" s="1242"/>
      <c r="O939" s="87"/>
      <c r="P939" s="87"/>
    </row>
    <row r="940" spans="14:16">
      <c r="N940" s="1242"/>
      <c r="O940" s="87"/>
      <c r="P940" s="87"/>
    </row>
    <row r="941" spans="14:16">
      <c r="N941" s="1242"/>
      <c r="O941" s="87"/>
      <c r="P941" s="87"/>
    </row>
    <row r="942" spans="14:16">
      <c r="N942" s="1242"/>
      <c r="O942" s="87"/>
      <c r="P942" s="87"/>
    </row>
    <row r="943" spans="14:16">
      <c r="N943" s="1242"/>
      <c r="O943" s="87"/>
      <c r="P943" s="87"/>
    </row>
    <row r="944" spans="14:16">
      <c r="N944" s="1242"/>
      <c r="O944" s="87"/>
      <c r="P944" s="87"/>
    </row>
    <row r="945" spans="14:16">
      <c r="N945" s="1242"/>
      <c r="O945" s="87"/>
      <c r="P945" s="87"/>
    </row>
    <row r="946" spans="14:16">
      <c r="N946" s="1242"/>
      <c r="O946" s="87"/>
      <c r="P946" s="87"/>
    </row>
    <row r="947" spans="14:16">
      <c r="N947" s="1242"/>
      <c r="O947" s="87"/>
      <c r="P947" s="87"/>
    </row>
    <row r="948" spans="14:16">
      <c r="N948" s="1242"/>
      <c r="O948" s="87"/>
      <c r="P948" s="87"/>
    </row>
    <row r="949" spans="14:16">
      <c r="N949" s="1242"/>
      <c r="O949" s="87"/>
      <c r="P949" s="87"/>
    </row>
    <row r="950" spans="14:16">
      <c r="N950" s="1242"/>
      <c r="O950" s="87"/>
      <c r="P950" s="87"/>
    </row>
    <row r="951" spans="14:16">
      <c r="N951" s="1242"/>
      <c r="O951" s="87"/>
      <c r="P951" s="87"/>
    </row>
    <row r="952" spans="14:16">
      <c r="N952" s="1242"/>
      <c r="O952" s="87"/>
      <c r="P952" s="87"/>
    </row>
    <row r="953" spans="14:16">
      <c r="N953" s="1242"/>
      <c r="O953" s="87"/>
      <c r="P953" s="87"/>
    </row>
    <row r="954" spans="14:16">
      <c r="N954" s="1242"/>
      <c r="O954" s="87"/>
      <c r="P954" s="87"/>
    </row>
    <row r="955" spans="14:16">
      <c r="N955" s="1242"/>
      <c r="O955" s="87"/>
      <c r="P955" s="87"/>
    </row>
    <row r="956" spans="14:16">
      <c r="N956" s="1242"/>
      <c r="O956" s="87"/>
      <c r="P956" s="87"/>
    </row>
    <row r="957" spans="14:16">
      <c r="N957" s="1242"/>
      <c r="O957" s="87"/>
      <c r="P957" s="87"/>
    </row>
    <row r="958" spans="14:16">
      <c r="N958" s="1242"/>
      <c r="O958" s="87"/>
      <c r="P958" s="87"/>
    </row>
    <row r="959" spans="14:16">
      <c r="N959" s="1242"/>
      <c r="O959" s="87"/>
      <c r="P959" s="87"/>
    </row>
    <row r="960" spans="14:16">
      <c r="N960" s="1242"/>
      <c r="O960" s="87"/>
      <c r="P960" s="87"/>
    </row>
    <row r="961" spans="14:16">
      <c r="N961" s="1242"/>
      <c r="O961" s="87"/>
      <c r="P961" s="87"/>
    </row>
    <row r="962" spans="14:16">
      <c r="N962" s="1242"/>
      <c r="O962" s="87"/>
      <c r="P962" s="87"/>
    </row>
    <row r="963" spans="14:16">
      <c r="N963" s="1242"/>
      <c r="O963" s="87"/>
      <c r="P963" s="87"/>
    </row>
    <row r="964" spans="14:16">
      <c r="N964" s="1242"/>
      <c r="O964" s="87"/>
      <c r="P964" s="87"/>
    </row>
    <row r="965" spans="14:16">
      <c r="N965" s="1242"/>
      <c r="O965" s="87"/>
      <c r="P965" s="87"/>
    </row>
    <row r="966" spans="14:16">
      <c r="N966" s="1242"/>
      <c r="O966" s="87"/>
      <c r="P966" s="87"/>
    </row>
    <row r="967" spans="14:16">
      <c r="N967" s="1242"/>
      <c r="O967" s="87"/>
      <c r="P967" s="87"/>
    </row>
    <row r="968" spans="14:16">
      <c r="N968" s="1242"/>
      <c r="O968" s="87"/>
      <c r="P968" s="87"/>
    </row>
    <row r="969" spans="14:16">
      <c r="N969" s="1242"/>
      <c r="O969" s="87"/>
      <c r="P969" s="87"/>
    </row>
    <row r="970" spans="14:16">
      <c r="N970" s="1242"/>
      <c r="O970" s="87"/>
      <c r="P970" s="87"/>
    </row>
    <row r="971" spans="14:16">
      <c r="N971" s="1242"/>
      <c r="O971" s="87"/>
      <c r="P971" s="87"/>
    </row>
    <row r="972" spans="14:16">
      <c r="N972" s="1242"/>
      <c r="O972" s="87"/>
      <c r="P972" s="87"/>
    </row>
    <row r="973" spans="14:16">
      <c r="N973" s="1242"/>
      <c r="O973" s="87"/>
      <c r="P973" s="87"/>
    </row>
    <row r="974" spans="14:16">
      <c r="N974" s="1242"/>
      <c r="O974" s="87"/>
      <c r="P974" s="87"/>
    </row>
    <row r="975" spans="14:16">
      <c r="N975" s="1242"/>
      <c r="O975" s="87"/>
      <c r="P975" s="87"/>
    </row>
    <row r="976" spans="14:16">
      <c r="N976" s="1242"/>
      <c r="O976" s="87"/>
      <c r="P976" s="87"/>
    </row>
    <row r="977" spans="14:16">
      <c r="N977" s="1242"/>
      <c r="O977" s="87"/>
      <c r="P977" s="87"/>
    </row>
    <row r="978" spans="14:16">
      <c r="N978" s="1242"/>
      <c r="O978" s="87"/>
      <c r="P978" s="87"/>
    </row>
    <row r="979" spans="14:16">
      <c r="N979" s="1242"/>
      <c r="O979" s="87"/>
      <c r="P979" s="87"/>
    </row>
    <row r="980" spans="14:16">
      <c r="N980" s="1242"/>
      <c r="O980" s="87"/>
      <c r="P980" s="87"/>
    </row>
    <row r="981" spans="14:16">
      <c r="N981" s="1242"/>
      <c r="O981" s="87"/>
      <c r="P981" s="87"/>
    </row>
    <row r="982" spans="14:16">
      <c r="N982" s="1242"/>
      <c r="O982" s="87"/>
      <c r="P982" s="87"/>
    </row>
    <row r="983" spans="14:16">
      <c r="N983" s="1242"/>
      <c r="O983" s="87"/>
      <c r="P983" s="87"/>
    </row>
    <row r="984" spans="14:16">
      <c r="N984" s="1242"/>
      <c r="O984" s="87"/>
      <c r="P984" s="87"/>
    </row>
    <row r="985" spans="14:16">
      <c r="N985" s="1242"/>
      <c r="O985" s="87"/>
      <c r="P985" s="87"/>
    </row>
    <row r="986" spans="14:16">
      <c r="N986" s="1242"/>
      <c r="O986" s="87"/>
      <c r="P986" s="87"/>
    </row>
    <row r="987" spans="14:16">
      <c r="N987" s="1242"/>
      <c r="O987" s="87"/>
      <c r="P987" s="87"/>
    </row>
    <row r="988" spans="14:16">
      <c r="N988" s="1242"/>
      <c r="O988" s="87"/>
      <c r="P988" s="87"/>
    </row>
    <row r="989" spans="14:16">
      <c r="N989" s="1242"/>
      <c r="O989" s="87"/>
      <c r="P989" s="87"/>
    </row>
    <row r="990" spans="14:16">
      <c r="N990" s="1242"/>
      <c r="O990" s="87"/>
      <c r="P990" s="87"/>
    </row>
    <row r="991" spans="14:16">
      <c r="N991" s="1242"/>
      <c r="O991" s="87"/>
      <c r="P991" s="87"/>
    </row>
    <row r="992" spans="14:16">
      <c r="N992" s="1242"/>
      <c r="O992" s="87"/>
      <c r="P992" s="87"/>
    </row>
    <row r="993" spans="14:16">
      <c r="N993" s="1242"/>
      <c r="O993" s="87"/>
      <c r="P993" s="87"/>
    </row>
    <row r="994" spans="14:16">
      <c r="N994" s="1242"/>
      <c r="O994" s="87"/>
      <c r="P994" s="87"/>
    </row>
    <row r="995" spans="14:16">
      <c r="N995" s="1242"/>
      <c r="O995" s="87"/>
      <c r="P995" s="87"/>
    </row>
    <row r="996" spans="14:16">
      <c r="N996" s="1242"/>
      <c r="O996" s="87"/>
      <c r="P996" s="87"/>
    </row>
    <row r="997" spans="14:16">
      <c r="N997" s="1242"/>
      <c r="O997" s="87"/>
      <c r="P997" s="87"/>
    </row>
    <row r="998" spans="14:16">
      <c r="N998" s="1242"/>
      <c r="O998" s="87"/>
      <c r="P998" s="87"/>
    </row>
    <row r="999" spans="14:16">
      <c r="N999" s="1242"/>
      <c r="O999" s="87"/>
      <c r="P999" s="87"/>
    </row>
    <row r="1000" spans="14:16">
      <c r="N1000" s="1242"/>
      <c r="O1000" s="87"/>
      <c r="P1000" s="87"/>
    </row>
    <row r="1001" spans="14:16">
      <c r="N1001" s="1242"/>
      <c r="O1001" s="87"/>
      <c r="P1001" s="87"/>
    </row>
    <row r="1002" spans="14:16">
      <c r="N1002" s="1242"/>
      <c r="O1002" s="87"/>
      <c r="P1002" s="87"/>
    </row>
    <row r="1003" spans="14:16">
      <c r="N1003" s="1242"/>
      <c r="O1003" s="87"/>
      <c r="P1003" s="87"/>
    </row>
    <row r="1004" spans="14:16">
      <c r="N1004" s="1242"/>
      <c r="O1004" s="87"/>
      <c r="P1004" s="87"/>
    </row>
    <row r="1005" spans="14:16">
      <c r="N1005" s="1242"/>
      <c r="O1005" s="87"/>
      <c r="P1005" s="87"/>
    </row>
    <row r="1006" spans="14:16">
      <c r="N1006" s="1242"/>
      <c r="O1006" s="87"/>
      <c r="P1006" s="87"/>
    </row>
    <row r="1007" spans="14:16">
      <c r="N1007" s="1242"/>
      <c r="O1007" s="87"/>
      <c r="P1007" s="87"/>
    </row>
    <row r="1008" spans="14:16">
      <c r="N1008" s="1242"/>
      <c r="O1008" s="87"/>
      <c r="P1008" s="87"/>
    </row>
    <row r="1009" spans="14:16">
      <c r="N1009" s="1242"/>
      <c r="O1009" s="87"/>
      <c r="P1009" s="87"/>
    </row>
    <row r="1010" spans="14:16">
      <c r="N1010" s="1242"/>
      <c r="O1010" s="87"/>
      <c r="P1010" s="87"/>
    </row>
    <row r="1011" spans="14:16">
      <c r="N1011" s="1242"/>
      <c r="O1011" s="87"/>
      <c r="P1011" s="87"/>
    </row>
    <row r="1012" spans="14:16">
      <c r="N1012" s="1242"/>
      <c r="O1012" s="87"/>
      <c r="P1012" s="87"/>
    </row>
    <row r="1013" spans="14:16">
      <c r="N1013" s="1242"/>
      <c r="O1013" s="87"/>
      <c r="P1013" s="87"/>
    </row>
    <row r="1014" spans="14:16">
      <c r="N1014" s="1242"/>
      <c r="O1014" s="87"/>
      <c r="P1014" s="87"/>
    </row>
    <row r="1015" spans="14:16">
      <c r="N1015" s="1242"/>
      <c r="O1015" s="87"/>
      <c r="P1015" s="87"/>
    </row>
    <row r="1016" spans="14:16">
      <c r="N1016" s="1242"/>
      <c r="O1016" s="87"/>
      <c r="P1016" s="87"/>
    </row>
    <row r="1017" spans="14:16">
      <c r="N1017" s="1242"/>
      <c r="O1017" s="87"/>
      <c r="P1017" s="87"/>
    </row>
    <row r="1018" spans="14:16">
      <c r="N1018" s="1242"/>
      <c r="O1018" s="87"/>
      <c r="P1018" s="87"/>
    </row>
    <row r="1019" spans="14:16">
      <c r="N1019" s="1242"/>
      <c r="O1019" s="87"/>
      <c r="P1019" s="87"/>
    </row>
    <row r="1020" spans="14:16">
      <c r="N1020" s="1242"/>
      <c r="O1020" s="87"/>
      <c r="P1020" s="87"/>
    </row>
    <row r="1021" spans="14:16">
      <c r="N1021" s="1242"/>
      <c r="O1021" s="87"/>
      <c r="P1021" s="87"/>
    </row>
    <row r="1022" spans="14:16">
      <c r="N1022" s="1242"/>
      <c r="O1022" s="87"/>
      <c r="P1022" s="87"/>
    </row>
    <row r="1023" spans="14:16">
      <c r="N1023" s="1242"/>
      <c r="O1023" s="87"/>
      <c r="P1023" s="87"/>
    </row>
    <row r="1024" spans="14:16">
      <c r="N1024" s="1242"/>
      <c r="O1024" s="87"/>
      <c r="P1024" s="87"/>
    </row>
    <row r="1025" spans="14:16">
      <c r="N1025" s="1242"/>
      <c r="O1025" s="87"/>
      <c r="P1025" s="87"/>
    </row>
    <row r="1026" spans="14:16">
      <c r="N1026" s="1242"/>
      <c r="O1026" s="87"/>
      <c r="P1026" s="87"/>
    </row>
    <row r="1027" spans="14:16">
      <c r="N1027" s="1242"/>
      <c r="O1027" s="87"/>
      <c r="P1027" s="87"/>
    </row>
    <row r="1028" spans="14:16">
      <c r="N1028" s="1242"/>
      <c r="O1028" s="87"/>
      <c r="P1028" s="87"/>
    </row>
    <row r="1029" spans="14:16">
      <c r="N1029" s="1242"/>
      <c r="O1029" s="87"/>
      <c r="P1029" s="87"/>
    </row>
    <row r="1030" spans="14:16">
      <c r="N1030" s="1242"/>
      <c r="O1030" s="87"/>
      <c r="P1030" s="87"/>
    </row>
    <row r="1031" spans="14:16">
      <c r="N1031" s="1242"/>
      <c r="O1031" s="87"/>
      <c r="P1031" s="87"/>
    </row>
    <row r="1032" spans="14:16">
      <c r="N1032" s="1242"/>
      <c r="O1032" s="87"/>
      <c r="P1032" s="87"/>
    </row>
    <row r="1033" spans="14:16">
      <c r="N1033" s="1242"/>
      <c r="O1033" s="87"/>
      <c r="P1033" s="87"/>
    </row>
    <row r="1034" spans="14:16">
      <c r="N1034" s="1242"/>
      <c r="O1034" s="87"/>
      <c r="P1034" s="87"/>
    </row>
    <row r="1035" spans="14:16">
      <c r="N1035" s="1242"/>
      <c r="O1035" s="87"/>
      <c r="P1035" s="87"/>
    </row>
    <row r="1036" spans="14:16">
      <c r="N1036" s="1242"/>
      <c r="O1036" s="87"/>
      <c r="P1036" s="87"/>
    </row>
    <row r="1037" spans="14:16">
      <c r="N1037" s="1242"/>
      <c r="O1037" s="87"/>
      <c r="P1037" s="87"/>
    </row>
    <row r="1038" spans="14:16">
      <c r="N1038" s="1242"/>
      <c r="O1038" s="87"/>
      <c r="P1038" s="87"/>
    </row>
    <row r="1039" spans="14:16">
      <c r="N1039" s="1242"/>
      <c r="O1039" s="87"/>
      <c r="P1039" s="87"/>
    </row>
    <row r="1040" spans="14:16">
      <c r="N1040" s="1242"/>
      <c r="O1040" s="87"/>
      <c r="P1040" s="87"/>
    </row>
    <row r="1041" spans="14:16">
      <c r="N1041" s="1242"/>
      <c r="O1041" s="87"/>
      <c r="P1041" s="87"/>
    </row>
    <row r="1042" spans="14:16">
      <c r="N1042" s="1242"/>
      <c r="O1042" s="87"/>
      <c r="P1042" s="87"/>
    </row>
    <row r="1043" spans="14:16">
      <c r="N1043" s="1242"/>
      <c r="O1043" s="87"/>
      <c r="P1043" s="87"/>
    </row>
    <row r="1044" spans="14:16">
      <c r="N1044" s="1242"/>
      <c r="O1044" s="87"/>
      <c r="P1044" s="87"/>
    </row>
    <row r="1045" spans="14:16">
      <c r="N1045" s="1242"/>
      <c r="O1045" s="87"/>
      <c r="P1045" s="87"/>
    </row>
    <row r="1046" spans="14:16">
      <c r="N1046" s="1242"/>
      <c r="O1046" s="87"/>
      <c r="P1046" s="87"/>
    </row>
    <row r="1047" spans="14:16">
      <c r="N1047" s="1242"/>
      <c r="O1047" s="87"/>
      <c r="P1047" s="87"/>
    </row>
    <row r="1048" spans="14:16">
      <c r="N1048" s="1242"/>
      <c r="O1048" s="87"/>
      <c r="P1048" s="87"/>
    </row>
    <row r="1049" spans="14:16">
      <c r="N1049" s="1242"/>
      <c r="O1049" s="87"/>
      <c r="P1049" s="87"/>
    </row>
    <row r="1050" spans="14:16">
      <c r="N1050" s="1242"/>
      <c r="O1050" s="87"/>
      <c r="P1050" s="87"/>
    </row>
    <row r="1051" spans="14:16">
      <c r="N1051" s="1242"/>
      <c r="O1051" s="87"/>
      <c r="P1051" s="87"/>
    </row>
    <row r="1052" spans="14:16">
      <c r="N1052" s="1242"/>
      <c r="O1052" s="87"/>
      <c r="P1052" s="87"/>
    </row>
    <row r="1053" spans="14:16">
      <c r="N1053" s="1242"/>
      <c r="O1053" s="87"/>
      <c r="P1053" s="87"/>
    </row>
    <row r="1054" spans="14:16">
      <c r="N1054" s="1242"/>
      <c r="O1054" s="87"/>
      <c r="P1054" s="87"/>
    </row>
    <row r="1055" spans="14:16">
      <c r="N1055" s="1242"/>
      <c r="O1055" s="87"/>
      <c r="P1055" s="87"/>
    </row>
    <row r="1056" spans="14:16">
      <c r="N1056" s="1242"/>
      <c r="O1056" s="87"/>
      <c r="P1056" s="87"/>
    </row>
    <row r="1057" spans="14:16">
      <c r="N1057" s="1242"/>
      <c r="O1057" s="87"/>
      <c r="P1057" s="87"/>
    </row>
    <row r="1058" spans="14:16">
      <c r="N1058" s="1242"/>
      <c r="O1058" s="87"/>
      <c r="P1058" s="87"/>
    </row>
    <row r="1059" spans="14:16">
      <c r="N1059" s="1242"/>
      <c r="O1059" s="87"/>
      <c r="P1059" s="87"/>
    </row>
    <row r="1060" spans="14:16">
      <c r="N1060" s="1242"/>
      <c r="O1060" s="87"/>
      <c r="P1060" s="87"/>
    </row>
    <row r="1061" spans="14:16">
      <c r="N1061" s="1242"/>
      <c r="O1061" s="87"/>
      <c r="P1061" s="87"/>
    </row>
    <row r="1062" spans="14:16">
      <c r="N1062" s="1242"/>
      <c r="O1062" s="87"/>
      <c r="P1062" s="87"/>
    </row>
    <row r="1063" spans="14:16">
      <c r="N1063" s="1242"/>
      <c r="O1063" s="87"/>
      <c r="P1063" s="87"/>
    </row>
    <row r="1064" spans="14:16">
      <c r="N1064" s="1242"/>
      <c r="O1064" s="87"/>
      <c r="P1064" s="87"/>
    </row>
    <row r="1065" spans="14:16">
      <c r="N1065" s="1242"/>
      <c r="O1065" s="87"/>
      <c r="P1065" s="87"/>
    </row>
    <row r="1066" spans="14:16">
      <c r="N1066" s="1242"/>
      <c r="O1066" s="87"/>
      <c r="P1066" s="87"/>
    </row>
    <row r="1067" spans="14:16">
      <c r="N1067" s="1242"/>
      <c r="O1067" s="87"/>
      <c r="P1067" s="87"/>
    </row>
    <row r="1068" spans="14:16">
      <c r="N1068" s="1242"/>
      <c r="O1068" s="87"/>
      <c r="P1068" s="87"/>
    </row>
    <row r="1069" spans="14:16">
      <c r="N1069" s="1242"/>
      <c r="O1069" s="87"/>
      <c r="P1069" s="87"/>
    </row>
    <row r="1070" spans="14:16">
      <c r="N1070" s="1242"/>
      <c r="O1070" s="87"/>
      <c r="P1070" s="87"/>
    </row>
    <row r="1071" spans="14:16">
      <c r="N1071" s="1242"/>
      <c r="O1071" s="87"/>
      <c r="P1071" s="87"/>
    </row>
    <row r="1072" spans="14:16">
      <c r="N1072" s="1242"/>
      <c r="O1072" s="87"/>
      <c r="P1072" s="87"/>
    </row>
    <row r="1073" spans="14:16">
      <c r="N1073" s="1242"/>
      <c r="O1073" s="87"/>
      <c r="P1073" s="87"/>
    </row>
    <row r="1074" spans="14:16">
      <c r="N1074" s="1242"/>
      <c r="O1074" s="87"/>
      <c r="P1074" s="87"/>
    </row>
    <row r="1075" spans="14:16">
      <c r="N1075" s="1242"/>
      <c r="O1075" s="87"/>
      <c r="P1075" s="87"/>
    </row>
    <row r="1076" spans="14:16">
      <c r="N1076" s="1242"/>
      <c r="O1076" s="87"/>
      <c r="P1076" s="87"/>
    </row>
    <row r="1077" spans="14:16">
      <c r="N1077" s="1242"/>
      <c r="O1077" s="87"/>
      <c r="P1077" s="87"/>
    </row>
    <row r="1078" spans="14:16">
      <c r="N1078" s="1242"/>
      <c r="O1078" s="87"/>
      <c r="P1078" s="87"/>
    </row>
    <row r="1079" spans="14:16">
      <c r="N1079" s="1242"/>
      <c r="O1079" s="87"/>
      <c r="P1079" s="87"/>
    </row>
    <row r="1080" spans="14:16">
      <c r="N1080" s="1242"/>
      <c r="O1080" s="87"/>
      <c r="P1080" s="87"/>
    </row>
    <row r="1081" spans="14:16">
      <c r="N1081" s="1242"/>
      <c r="O1081" s="87"/>
      <c r="P1081" s="87"/>
    </row>
    <row r="1082" spans="14:16">
      <c r="N1082" s="1242"/>
      <c r="O1082" s="87"/>
      <c r="P1082" s="87"/>
    </row>
    <row r="1083" spans="14:16">
      <c r="N1083" s="1242"/>
      <c r="O1083" s="87"/>
      <c r="P1083" s="87"/>
    </row>
    <row r="1084" spans="14:16">
      <c r="N1084" s="1242"/>
      <c r="O1084" s="87"/>
      <c r="P1084" s="87"/>
    </row>
    <row r="1085" spans="14:16">
      <c r="N1085" s="1242"/>
      <c r="O1085" s="87"/>
      <c r="P1085" s="87"/>
    </row>
    <row r="1086" spans="14:16">
      <c r="N1086" s="1242"/>
      <c r="O1086" s="87"/>
      <c r="P1086" s="87"/>
    </row>
    <row r="1087" spans="14:16">
      <c r="N1087" s="1242"/>
      <c r="O1087" s="87"/>
      <c r="P1087" s="87"/>
    </row>
    <row r="1088" spans="14:16">
      <c r="N1088" s="1242"/>
      <c r="O1088" s="87"/>
      <c r="P1088" s="87"/>
    </row>
    <row r="1089" spans="14:16">
      <c r="N1089" s="1242"/>
      <c r="O1089" s="87"/>
      <c r="P1089" s="87"/>
    </row>
    <row r="1090" spans="14:16">
      <c r="N1090" s="1242"/>
      <c r="O1090" s="87"/>
      <c r="P1090" s="87"/>
    </row>
    <row r="1091" spans="14:16">
      <c r="N1091" s="1242"/>
      <c r="O1091" s="87"/>
      <c r="P1091" s="87"/>
    </row>
    <row r="1092" spans="14:16">
      <c r="N1092" s="1242"/>
      <c r="O1092" s="87"/>
      <c r="P1092" s="87"/>
    </row>
    <row r="1093" spans="14:16">
      <c r="N1093" s="1242"/>
      <c r="O1093" s="87"/>
      <c r="P1093" s="87"/>
    </row>
    <row r="1094" spans="14:16">
      <c r="N1094" s="1242"/>
      <c r="O1094" s="87"/>
      <c r="P1094" s="87"/>
    </row>
    <row r="1095" spans="14:16">
      <c r="N1095" s="1242"/>
      <c r="O1095" s="87"/>
      <c r="P1095" s="87"/>
    </row>
    <row r="1096" spans="14:16">
      <c r="N1096" s="1242"/>
      <c r="O1096" s="87"/>
      <c r="P1096" s="87"/>
    </row>
    <row r="1097" spans="14:16">
      <c r="N1097" s="1242"/>
      <c r="O1097" s="87"/>
      <c r="P1097" s="87"/>
    </row>
    <row r="1098" spans="14:16">
      <c r="N1098" s="1242"/>
      <c r="O1098" s="87"/>
      <c r="P1098" s="87"/>
    </row>
    <row r="1099" spans="14:16">
      <c r="N1099" s="1242"/>
      <c r="O1099" s="87"/>
      <c r="P1099" s="87"/>
    </row>
    <row r="1100" spans="14:16">
      <c r="N1100" s="1242"/>
      <c r="O1100" s="87"/>
      <c r="P1100" s="87"/>
    </row>
    <row r="1101" spans="14:16">
      <c r="N1101" s="1242"/>
      <c r="O1101" s="87"/>
      <c r="P1101" s="87"/>
    </row>
    <row r="1102" spans="14:16">
      <c r="N1102" s="1242"/>
      <c r="O1102" s="87"/>
      <c r="P1102" s="87"/>
    </row>
    <row r="1103" spans="14:16">
      <c r="N1103" s="1242"/>
      <c r="O1103" s="87"/>
      <c r="P1103" s="87"/>
    </row>
    <row r="1104" spans="14:16">
      <c r="N1104" s="1242"/>
      <c r="O1104" s="87"/>
      <c r="P1104" s="87"/>
    </row>
    <row r="1105" spans="14:16">
      <c r="N1105" s="1242"/>
      <c r="O1105" s="87"/>
      <c r="P1105" s="87"/>
    </row>
    <row r="1106" spans="14:16">
      <c r="N1106" s="1242"/>
      <c r="O1106" s="87"/>
      <c r="P1106" s="87"/>
    </row>
    <row r="1107" spans="14:16">
      <c r="N1107" s="1242"/>
      <c r="O1107" s="87"/>
      <c r="P1107" s="87"/>
    </row>
    <row r="1108" spans="14:16">
      <c r="N1108" s="1242"/>
      <c r="O1108" s="87"/>
      <c r="P1108" s="87"/>
    </row>
    <row r="1109" spans="14:16">
      <c r="N1109" s="1242"/>
      <c r="O1109" s="87"/>
      <c r="P1109" s="87"/>
    </row>
    <row r="1110" spans="14:16">
      <c r="N1110" s="1242"/>
      <c r="O1110" s="87"/>
      <c r="P1110" s="87"/>
    </row>
    <row r="1111" spans="14:16">
      <c r="N1111" s="1242"/>
      <c r="O1111" s="87"/>
      <c r="P1111" s="87"/>
    </row>
    <row r="1112" spans="14:16">
      <c r="N1112" s="1242"/>
      <c r="O1112" s="87"/>
      <c r="P1112" s="87"/>
    </row>
    <row r="1113" spans="14:16">
      <c r="N1113" s="1242"/>
      <c r="O1113" s="87"/>
      <c r="P1113" s="87"/>
    </row>
    <row r="1114" spans="14:16">
      <c r="N1114" s="1242"/>
      <c r="O1114" s="87"/>
      <c r="P1114" s="87"/>
    </row>
    <row r="1115" spans="14:16">
      <c r="N1115" s="1242"/>
      <c r="O1115" s="87"/>
      <c r="P1115" s="87"/>
    </row>
    <row r="1116" spans="14:16">
      <c r="N1116" s="1242"/>
      <c r="O1116" s="87"/>
      <c r="P1116" s="87"/>
    </row>
    <row r="1117" spans="14:16">
      <c r="N1117" s="1242"/>
      <c r="O1117" s="87"/>
      <c r="P1117" s="87"/>
    </row>
    <row r="1118" spans="14:16">
      <c r="N1118" s="1242"/>
      <c r="O1118" s="87"/>
      <c r="P1118" s="87"/>
    </row>
    <row r="1119" spans="14:16">
      <c r="N1119" s="1242"/>
      <c r="O1119" s="87"/>
      <c r="P1119" s="87"/>
    </row>
    <row r="1120" spans="14:16">
      <c r="N1120" s="1242"/>
      <c r="O1120" s="87"/>
      <c r="P1120" s="87"/>
    </row>
    <row r="1121" spans="14:16">
      <c r="N1121" s="1242"/>
      <c r="O1121" s="87"/>
      <c r="P1121" s="87"/>
    </row>
    <row r="1122" spans="14:16">
      <c r="N1122" s="1242"/>
      <c r="O1122" s="87"/>
      <c r="P1122" s="87"/>
    </row>
    <row r="1123" spans="14:16">
      <c r="N1123" s="1242"/>
      <c r="O1123" s="87"/>
      <c r="P1123" s="87"/>
    </row>
    <row r="1124" spans="14:16">
      <c r="N1124" s="1242"/>
      <c r="O1124" s="87"/>
      <c r="P1124" s="87"/>
    </row>
    <row r="1125" spans="14:16">
      <c r="N1125" s="1242"/>
      <c r="O1125" s="87"/>
      <c r="P1125" s="87"/>
    </row>
    <row r="1126" spans="14:16">
      <c r="N1126" s="1242"/>
      <c r="O1126" s="87"/>
      <c r="P1126" s="87"/>
    </row>
    <row r="1127" spans="14:16">
      <c r="N1127" s="1242"/>
      <c r="O1127" s="87"/>
      <c r="P1127" s="87"/>
    </row>
    <row r="1128" spans="14:16">
      <c r="N1128" s="1242"/>
      <c r="O1128" s="87"/>
      <c r="P1128" s="87"/>
    </row>
    <row r="1129" spans="14:16">
      <c r="N1129" s="1242"/>
      <c r="O1129" s="87"/>
      <c r="P1129" s="87"/>
    </row>
    <row r="1130" spans="14:16">
      <c r="N1130" s="1242"/>
      <c r="O1130" s="87"/>
      <c r="P1130" s="87"/>
    </row>
    <row r="1131" spans="14:16">
      <c r="N1131" s="1242"/>
      <c r="O1131" s="87"/>
      <c r="P1131" s="87"/>
    </row>
    <row r="1132" spans="14:16">
      <c r="N1132" s="1242"/>
      <c r="O1132" s="87"/>
      <c r="P1132" s="87"/>
    </row>
    <row r="1133" spans="14:16">
      <c r="N1133" s="1242"/>
      <c r="O1133" s="87"/>
      <c r="P1133" s="87"/>
    </row>
    <row r="1134" spans="14:16">
      <c r="N1134" s="1242"/>
      <c r="O1134" s="87"/>
      <c r="P1134" s="87"/>
    </row>
    <row r="1135" spans="14:16">
      <c r="N1135" s="1242"/>
      <c r="O1135" s="87"/>
      <c r="P1135" s="87"/>
    </row>
    <row r="1136" spans="14:16">
      <c r="N1136" s="1242"/>
      <c r="O1136" s="87"/>
      <c r="P1136" s="87"/>
    </row>
    <row r="1137" spans="14:16">
      <c r="N1137" s="1242"/>
      <c r="O1137" s="87"/>
      <c r="P1137" s="87"/>
    </row>
    <row r="1138" spans="14:16">
      <c r="N1138" s="1242"/>
      <c r="O1138" s="87"/>
      <c r="P1138" s="87"/>
    </row>
    <row r="1139" spans="14:16">
      <c r="N1139" s="1242"/>
      <c r="O1139" s="87"/>
      <c r="P1139" s="87"/>
    </row>
    <row r="1140" spans="14:16">
      <c r="N1140" s="1242"/>
      <c r="O1140" s="87"/>
      <c r="P1140" s="87"/>
    </row>
    <row r="1141" spans="14:16">
      <c r="N1141" s="1242"/>
      <c r="O1141" s="87"/>
      <c r="P1141" s="87"/>
    </row>
    <row r="1142" spans="14:16">
      <c r="N1142" s="1242"/>
      <c r="O1142" s="87"/>
      <c r="P1142" s="87"/>
    </row>
    <row r="1143" spans="14:16">
      <c r="N1143" s="1242"/>
      <c r="O1143" s="87"/>
      <c r="P1143" s="87"/>
    </row>
    <row r="1144" spans="14:16">
      <c r="N1144" s="1242"/>
      <c r="O1144" s="87"/>
      <c r="P1144" s="87"/>
    </row>
    <row r="1145" spans="14:16">
      <c r="N1145" s="1242"/>
      <c r="O1145" s="87"/>
      <c r="P1145" s="87"/>
    </row>
    <row r="1146" spans="14:16">
      <c r="N1146" s="1242"/>
      <c r="O1146" s="87"/>
      <c r="P1146" s="87"/>
    </row>
    <row r="1147" spans="14:16">
      <c r="N1147" s="1242"/>
      <c r="O1147" s="87"/>
      <c r="P1147" s="87"/>
    </row>
    <row r="1148" spans="14:16">
      <c r="N1148" s="1242"/>
      <c r="O1148" s="87"/>
      <c r="P1148" s="87"/>
    </row>
    <row r="1149" spans="14:16">
      <c r="N1149" s="1242"/>
      <c r="O1149" s="87"/>
      <c r="P1149" s="87"/>
    </row>
    <row r="1150" spans="14:16">
      <c r="N1150" s="1242"/>
      <c r="O1150" s="87"/>
      <c r="P1150" s="87"/>
    </row>
    <row r="1151" spans="14:16">
      <c r="N1151" s="1242"/>
      <c r="O1151" s="87"/>
      <c r="P1151" s="87"/>
    </row>
    <row r="1152" spans="14:16">
      <c r="N1152" s="1242"/>
      <c r="O1152" s="87"/>
      <c r="P1152" s="87"/>
    </row>
    <row r="1153" spans="14:16">
      <c r="N1153" s="1242"/>
      <c r="O1153" s="87"/>
      <c r="P1153" s="87"/>
    </row>
    <row r="1154" spans="14:16">
      <c r="N1154" s="1242"/>
      <c r="O1154" s="87"/>
      <c r="P1154" s="87"/>
    </row>
    <row r="1155" spans="14:16">
      <c r="N1155" s="1242"/>
      <c r="O1155" s="87"/>
      <c r="P1155" s="87"/>
    </row>
    <row r="1156" spans="14:16">
      <c r="N1156" s="1242"/>
      <c r="O1156" s="87"/>
      <c r="P1156" s="87"/>
    </row>
    <row r="1157" spans="14:16">
      <c r="N1157" s="1242"/>
      <c r="O1157" s="87"/>
      <c r="P1157" s="87"/>
    </row>
    <row r="1158" spans="14:16">
      <c r="N1158" s="1242"/>
      <c r="O1158" s="87"/>
      <c r="P1158" s="87"/>
    </row>
    <row r="1159" spans="14:16">
      <c r="N1159" s="1242"/>
      <c r="O1159" s="87"/>
      <c r="P1159" s="87"/>
    </row>
  </sheetData>
  <mergeCells count="8">
    <mergeCell ref="V1:X1"/>
    <mergeCell ref="Z1:AB1"/>
    <mergeCell ref="AD1:AF1"/>
    <mergeCell ref="A1:D1"/>
    <mergeCell ref="F1:H1"/>
    <mergeCell ref="J1:L1"/>
    <mergeCell ref="N1:P1"/>
    <mergeCell ref="R1:T1"/>
  </mergeCell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B238"/>
  <sheetViews>
    <sheetView workbookViewId="0">
      <selection activeCell="D91" sqref="D91"/>
    </sheetView>
  </sheetViews>
  <sheetFormatPr defaultColWidth="9" defaultRowHeight="12.75"/>
  <cols>
    <col min="1" max="1" width="3.5703125" style="87" customWidth="1"/>
    <col min="2" max="2" width="4.7109375" style="87" customWidth="1"/>
    <col min="3" max="3" width="5.5703125" customWidth="1"/>
    <col min="4" max="4" width="22.85546875" style="87" customWidth="1"/>
    <col min="5" max="5" width="9" style="87" customWidth="1"/>
    <col min="6" max="6" width="6.28515625" customWidth="1"/>
    <col min="7" max="7" width="13.7109375" customWidth="1"/>
    <col min="8" max="8" width="24.85546875" customWidth="1"/>
    <col min="9" max="9" width="4.42578125" style="314" customWidth="1"/>
    <col min="10" max="10" width="4.140625" customWidth="1"/>
    <col min="11" max="11" width="5" customWidth="1"/>
    <col min="12" max="13" width="4.140625" customWidth="1"/>
    <col min="14" max="16" width="4.42578125" customWidth="1"/>
    <col min="17" max="17" width="4.28515625" customWidth="1"/>
    <col min="18" max="18" width="3.7109375" customWidth="1"/>
    <col min="19" max="19" width="4.7109375" customWidth="1"/>
    <col min="20" max="20" width="4" customWidth="1"/>
    <col min="21" max="21" width="4.42578125" customWidth="1"/>
    <col min="22" max="22" width="5.85546875" customWidth="1"/>
    <col min="23" max="23" width="6.42578125" customWidth="1"/>
    <col min="24" max="24" width="7.140625" customWidth="1"/>
    <col min="25" max="25" width="15.7109375" customWidth="1"/>
  </cols>
  <sheetData>
    <row r="1" spans="1:28" ht="20.25">
      <c r="A1" s="1287" t="s">
        <v>238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  <c r="S1" s="1287"/>
      <c r="T1" s="1287"/>
      <c r="U1" s="1287"/>
      <c r="V1" s="1287"/>
      <c r="W1" s="1287"/>
      <c r="X1" s="1287"/>
      <c r="Y1" s="1287"/>
    </row>
    <row r="2" spans="1:28" ht="20.25">
      <c r="A2" s="1287" t="s">
        <v>239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  <c r="R2" s="1287"/>
      <c r="S2" s="1287"/>
      <c r="T2" s="1287"/>
      <c r="U2" s="1287"/>
      <c r="V2" s="1287"/>
      <c r="W2" s="1287"/>
      <c r="X2" s="1287"/>
      <c r="Y2" s="1287"/>
    </row>
    <row r="3" spans="1:28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</row>
    <row r="4" spans="1:28" ht="20.25">
      <c r="A4" s="3"/>
      <c r="B4" s="99"/>
      <c r="C4" s="99"/>
      <c r="D4" s="99"/>
      <c r="E4" s="1296" t="s">
        <v>240</v>
      </c>
      <c r="F4" s="1296"/>
      <c r="G4" s="1296"/>
      <c r="H4" s="1296"/>
      <c r="I4" s="1296"/>
      <c r="J4" s="1296"/>
      <c r="K4" s="1296"/>
      <c r="L4" s="1296"/>
      <c r="M4" s="1296"/>
      <c r="N4" s="1296"/>
      <c r="O4" s="1296"/>
      <c r="P4" s="1296"/>
      <c r="Q4" s="1296"/>
      <c r="R4" s="1296"/>
      <c r="S4" s="1296"/>
      <c r="T4" s="1296"/>
      <c r="U4" s="1296"/>
      <c r="V4" s="1296"/>
      <c r="W4" s="1296"/>
      <c r="X4" s="1296"/>
      <c r="Y4" s="1296"/>
    </row>
    <row r="5" spans="1:28" ht="15.75">
      <c r="A5" s="3"/>
      <c r="B5" s="242"/>
      <c r="C5" s="242"/>
      <c r="D5" s="242"/>
      <c r="E5" s="1324" t="s">
        <v>241</v>
      </c>
      <c r="F5" s="1324"/>
      <c r="G5" s="1324"/>
      <c r="H5" s="1324"/>
      <c r="I5" s="1324"/>
      <c r="J5" s="1324"/>
      <c r="K5" s="1324"/>
      <c r="L5" s="1324"/>
      <c r="M5" s="1324"/>
      <c r="N5" s="1324"/>
      <c r="O5" s="1324"/>
      <c r="P5" s="1324"/>
      <c r="Q5" s="1324"/>
      <c r="R5" s="1324"/>
      <c r="S5" s="1324"/>
      <c r="T5" s="1324"/>
      <c r="U5" s="1324"/>
      <c r="V5" s="1324"/>
      <c r="W5" s="1324"/>
      <c r="X5" s="1324"/>
      <c r="Y5" s="1324"/>
    </row>
    <row r="6" spans="1:28" ht="18">
      <c r="A6" s="3"/>
      <c r="B6" s="243"/>
      <c r="C6" s="243"/>
      <c r="D6" s="243"/>
      <c r="E6" s="1325" t="s">
        <v>242</v>
      </c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</row>
    <row r="7" spans="1:28" ht="18">
      <c r="A7" s="9"/>
      <c r="B7" s="245"/>
      <c r="C7" s="245"/>
      <c r="D7" s="246"/>
      <c r="E7" s="246"/>
      <c r="F7" s="246"/>
      <c r="G7" s="1326" t="s">
        <v>243</v>
      </c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66"/>
      <c r="S7" s="166"/>
      <c r="T7" s="8" t="s">
        <v>244</v>
      </c>
      <c r="U7" s="8"/>
      <c r="V7" s="8"/>
      <c r="W7" s="8"/>
      <c r="X7" s="8"/>
      <c r="Y7" s="8"/>
    </row>
    <row r="8" spans="1:28" ht="18">
      <c r="A8" s="3" t="s">
        <v>245</v>
      </c>
      <c r="B8" s="759"/>
      <c r="C8" s="243"/>
      <c r="D8" s="246"/>
      <c r="E8" s="246"/>
      <c r="F8" s="246"/>
      <c r="G8" s="248"/>
      <c r="H8" s="248"/>
      <c r="I8" s="248"/>
      <c r="J8" s="248"/>
      <c r="K8" s="248"/>
      <c r="L8" s="776" t="s">
        <v>246</v>
      </c>
      <c r="M8" s="776"/>
      <c r="N8" s="776"/>
      <c r="O8" s="776"/>
      <c r="P8" s="776"/>
      <c r="Q8" s="776"/>
      <c r="R8" s="776"/>
      <c r="S8" s="776"/>
      <c r="T8" s="783" t="s">
        <v>247</v>
      </c>
      <c r="U8" s="776"/>
      <c r="V8" s="776"/>
      <c r="X8" s="783"/>
      <c r="Y8" s="783"/>
    </row>
    <row r="9" spans="1:28" ht="18" customHeight="1">
      <c r="A9" s="1337" t="s">
        <v>152</v>
      </c>
      <c r="B9" s="1337" t="s">
        <v>248</v>
      </c>
      <c r="C9" s="1263" t="s">
        <v>123</v>
      </c>
      <c r="D9" s="1261" t="s">
        <v>153</v>
      </c>
      <c r="E9" s="1337" t="s">
        <v>125</v>
      </c>
      <c r="F9" s="1337" t="s">
        <v>249</v>
      </c>
      <c r="G9" s="1263" t="s">
        <v>127</v>
      </c>
      <c r="H9" s="1263" t="s">
        <v>250</v>
      </c>
      <c r="I9" s="1327" t="s">
        <v>251</v>
      </c>
      <c r="J9" s="1328"/>
      <c r="K9" s="1328"/>
      <c r="L9" s="1328"/>
      <c r="M9" s="1328"/>
      <c r="N9" s="1328"/>
      <c r="O9" s="1328"/>
      <c r="P9" s="1328"/>
      <c r="Q9" s="1328"/>
      <c r="R9" s="1329"/>
      <c r="S9" s="808"/>
      <c r="T9" s="1342" t="s">
        <v>252</v>
      </c>
      <c r="U9" s="1345" t="s">
        <v>253</v>
      </c>
      <c r="V9" s="1261" t="s">
        <v>254</v>
      </c>
      <c r="W9" s="1349" t="s">
        <v>158</v>
      </c>
      <c r="X9" s="1299" t="s">
        <v>255</v>
      </c>
      <c r="Y9" s="1261" t="s">
        <v>133</v>
      </c>
    </row>
    <row r="10" spans="1:28">
      <c r="A10" s="1338"/>
      <c r="B10" s="1338"/>
      <c r="C10" s="1340"/>
      <c r="D10" s="1341"/>
      <c r="E10" s="1338"/>
      <c r="F10" s="1338"/>
      <c r="G10" s="1340"/>
      <c r="H10" s="1340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250"/>
      <c r="T10" s="1343"/>
      <c r="U10" s="1346"/>
      <c r="V10" s="1348"/>
      <c r="W10" s="1350"/>
      <c r="X10" s="1340"/>
      <c r="Y10" s="1348"/>
    </row>
    <row r="11" spans="1:28">
      <c r="A11" s="1339"/>
      <c r="B11" s="1339"/>
      <c r="C11" s="1300"/>
      <c r="D11" s="1262"/>
      <c r="E11" s="1339"/>
      <c r="F11" s="1339"/>
      <c r="G11" s="1300"/>
      <c r="H11" s="1300"/>
      <c r="I11" s="1262"/>
      <c r="J11" s="1262"/>
      <c r="K11" s="1262"/>
      <c r="L11" s="1262"/>
      <c r="M11" s="1262"/>
      <c r="N11" s="1262"/>
      <c r="O11" s="1262"/>
      <c r="P11" s="1262"/>
      <c r="Q11" s="1262"/>
      <c r="R11" s="1262"/>
      <c r="S11" s="59"/>
      <c r="T11" s="1344"/>
      <c r="U11" s="1347"/>
      <c r="V11" s="1265"/>
      <c r="W11" s="1351"/>
      <c r="X11" s="1300"/>
      <c r="Y11" s="1265"/>
    </row>
    <row r="12" spans="1:28" ht="18.95" customHeight="1">
      <c r="A12" s="145"/>
      <c r="B12" s="760"/>
      <c r="C12" s="31"/>
      <c r="D12" s="29" t="str">
        <f>IF(C12=0," ",VLOOKUP(C12,Женщины!B:I,2,FALSE))</f>
        <v xml:space="preserve"> </v>
      </c>
      <c r="E12" s="265" t="str">
        <f>IF(C12=0," ",VLOOKUP($C12,Женщины!$B:$H,3,FALSE))</f>
        <v xml:space="preserve"> </v>
      </c>
      <c r="F12" s="31" t="str">
        <f>IF(C12=0," ",IF(VLOOKUP($C12,Женщины!$B:$H,4,FALSE)=0," ",VLOOKUP($C12,Женщины!$B:$H,4,FALSE)))</f>
        <v xml:space="preserve"> </v>
      </c>
      <c r="G12" s="70" t="str">
        <f>IF(C12=0," ",VLOOKUP($C12,Женщины!$B:$H,5,FALSE))</f>
        <v xml:space="preserve"> </v>
      </c>
      <c r="H12" s="70" t="str">
        <f>IF(C12=0," ",VLOOKUP($C12,Женщины!$B:$H,6,FALSE))</f>
        <v xml:space="preserve"> </v>
      </c>
      <c r="I12" s="778"/>
      <c r="J12" s="778"/>
      <c r="K12" s="25"/>
      <c r="L12" s="778"/>
      <c r="M12" s="778"/>
      <c r="N12" s="778"/>
      <c r="O12" s="778"/>
      <c r="P12" s="778"/>
      <c r="Q12" s="778"/>
      <c r="R12" s="778"/>
      <c r="S12" s="778"/>
      <c r="T12" s="787"/>
      <c r="U12" s="787"/>
      <c r="V12" s="788"/>
      <c r="W12" s="22" t="str">
        <f>IF(V12=0," ",IF(V12&gt;=Разряды!$D$41,Разряды!$D$3,IF(V12&gt;=Разряды!$E$41,Разряды!$E$3,IF(V12&gt;=Разряды!$F$41,Разряды!$F$3,IF(V12&gt;=Разряды!$G$41,Разряды!$G$3,IF(V12&gt;=Разряды!$H$41,Разряды!$H$3,IF(V12&gt;=Разряды!$I$41,Разряды!$I$3,IF(V12&gt;=Разряды!$J$41,Разряды!$J$3,"б/р"))))))))</f>
        <v xml:space="preserve"> </v>
      </c>
      <c r="X12" s="31"/>
      <c r="Y12" s="29" t="str">
        <f>IF(C12=0," ",VLOOKUP($C12,Женщины!$B:$H,7,FALSE))</f>
        <v xml:space="preserve"> </v>
      </c>
    </row>
    <row r="13" spans="1:28" ht="18.95" customHeight="1">
      <c r="A13" s="145"/>
      <c r="B13" s="760"/>
      <c r="C13" s="31"/>
      <c r="D13" s="29" t="str">
        <f>IF(C13=0," ",VLOOKUP(C13,Женщины!B:I,2,FALSE))</f>
        <v xml:space="preserve"> </v>
      </c>
      <c r="E13" s="265" t="str">
        <f>IF(C13=0," ",VLOOKUP($C13,Женщины!$B:$H,3,FALSE))</f>
        <v xml:space="preserve"> </v>
      </c>
      <c r="F13" s="31" t="str">
        <f>IF(C13=0," ",IF(VLOOKUP($C13,Женщины!$B:$H,4,FALSE)=0," ",VLOOKUP($C13,Женщины!$B:$H,4,FALSE)))</f>
        <v xml:space="preserve"> </v>
      </c>
      <c r="G13" s="70" t="str">
        <f>IF(C13=0," ",VLOOKUP($C13,Женщины!$B:$H,5,FALSE))</f>
        <v xml:space="preserve"> </v>
      </c>
      <c r="H13" s="70" t="str">
        <f>IF(C13=0," ",VLOOKUP($C13,Женщины!$B:$H,6,FALSE))</f>
        <v xml:space="preserve"> </v>
      </c>
      <c r="I13" s="778"/>
      <c r="J13" s="778"/>
      <c r="K13" s="25"/>
      <c r="L13" s="778"/>
      <c r="M13" s="778"/>
      <c r="N13" s="778"/>
      <c r="O13" s="778"/>
      <c r="P13" s="778"/>
      <c r="Q13" s="778"/>
      <c r="R13" s="778"/>
      <c r="S13" s="778"/>
      <c r="T13" s="787"/>
      <c r="U13" s="787"/>
      <c r="V13" s="788"/>
      <c r="W13" s="22" t="str">
        <f>IF(V13=0," ",IF(V13&gt;=Разряды!$D$41,Разряды!$D$3,IF(V13&gt;=Разряды!$E$41,Разряды!$E$3,IF(V13&gt;=Разряды!$F$41,Разряды!$F$3,IF(V13&gt;=Разряды!$G$41,Разряды!$G$3,IF(V13&gt;=Разряды!$H$41,Разряды!$H$3,IF(V13&gt;=Разряды!$I$41,Разряды!$I$3,IF(V13&gt;=Разряды!$J$41,Разряды!$J$3,"б/р"))))))))</f>
        <v xml:space="preserve"> </v>
      </c>
      <c r="X13" s="31"/>
      <c r="Y13" s="70" t="str">
        <f>IF(C13=0," ",VLOOKUP($C13,Женщины!$B:$H,7,FALSE))</f>
        <v xml:space="preserve"> </v>
      </c>
    </row>
    <row r="14" spans="1:28" ht="18.95" customHeight="1">
      <c r="A14" s="145"/>
      <c r="B14" s="760"/>
      <c r="C14" s="31"/>
      <c r="D14" s="29" t="str">
        <f>IF(C14=0," ",VLOOKUP(C14,Женщины!B:I,2,FALSE))</f>
        <v xml:space="preserve"> </v>
      </c>
      <c r="E14" s="265" t="str">
        <f>IF(C14=0," ",VLOOKUP($C14,Женщины!$B:$H,3,FALSE))</f>
        <v xml:space="preserve"> </v>
      </c>
      <c r="F14" s="31" t="str">
        <f>IF(C14=0," ",IF(VLOOKUP($C14,Женщины!$B:$H,4,FALSE)=0," ",VLOOKUP($C14,Женщины!$B:$H,4,FALSE)))</f>
        <v xml:space="preserve"> </v>
      </c>
      <c r="G14" s="29" t="str">
        <f>IF(C14=0," ",VLOOKUP($C14,Женщины!$B:$H,5,FALSE))</f>
        <v xml:space="preserve"> </v>
      </c>
      <c r="H14" s="70" t="str">
        <f>IF(C14=0," ",VLOOKUP($C14,Женщины!$B:$H,6,FALSE))</f>
        <v xml:space="preserve"> </v>
      </c>
      <c r="I14" s="778"/>
      <c r="J14" s="778"/>
      <c r="K14" s="25"/>
      <c r="L14" s="778"/>
      <c r="M14" s="778"/>
      <c r="N14" s="778"/>
      <c r="O14" s="778"/>
      <c r="P14" s="778"/>
      <c r="Q14" s="778"/>
      <c r="R14" s="778"/>
      <c r="S14" s="778"/>
      <c r="T14" s="787"/>
      <c r="U14" s="787"/>
      <c r="V14" s="788"/>
      <c r="W14" s="22" t="str">
        <f>IF(V14=0," ",IF(V14&gt;=Разряды!$D$41,Разряды!$D$3,IF(V14&gt;=Разряды!$E$41,Разряды!$E$3,IF(V14&gt;=Разряды!$F$41,Разряды!$F$3,IF(V14&gt;=Разряды!$G$41,Разряды!$G$3,IF(V14&gt;=Разряды!$H$41,Разряды!$H$3,IF(V14&gt;=Разряды!$I$41,Разряды!$I$3,IF(V14&gt;=Разряды!$J$41,Разряды!$J$3,"б/р"))))))))</f>
        <v xml:space="preserve"> </v>
      </c>
      <c r="X14" s="31"/>
      <c r="Y14" s="70" t="str">
        <f>IF(C14=0," ",VLOOKUP($C14,Женщины!$B:$H,7,FALSE))</f>
        <v xml:space="preserve"> </v>
      </c>
    </row>
    <row r="15" spans="1:28" ht="18.95" customHeight="1">
      <c r="A15" s="31"/>
      <c r="B15" s="760"/>
      <c r="C15" s="31"/>
      <c r="D15" s="29" t="str">
        <f>IF(C15=0," ",VLOOKUP(C15,Женщины!B:I,2,FALSE))</f>
        <v xml:space="preserve"> </v>
      </c>
      <c r="E15" s="265" t="str">
        <f>IF(C15=0," ",VLOOKUP($C15,Женщины!$B:$H,3,FALSE))</f>
        <v xml:space="preserve"> </v>
      </c>
      <c r="F15" s="31" t="str">
        <f>IF(C15=0," ",IF(VLOOKUP($C15,Женщины!$B:$H,4,FALSE)=0," ",VLOOKUP($C15,Женщины!$B:$H,4,FALSE)))</f>
        <v xml:space="preserve"> </v>
      </c>
      <c r="G15" s="70" t="str">
        <f>IF(C15=0," ",VLOOKUP($C15,Женщины!$B:$H,5,FALSE))</f>
        <v xml:space="preserve"> </v>
      </c>
      <c r="H15" s="70" t="str">
        <f>IF(C15=0," ",VLOOKUP($C15,Женщины!$B:$H,6,FALSE))</f>
        <v xml:space="preserve"> </v>
      </c>
      <c r="I15" s="778"/>
      <c r="J15" s="778"/>
      <c r="K15" s="25"/>
      <c r="L15" s="778"/>
      <c r="M15" s="778"/>
      <c r="N15" s="778"/>
      <c r="O15" s="778"/>
      <c r="P15" s="778"/>
      <c r="Q15" s="778"/>
      <c r="R15" s="778"/>
      <c r="S15" s="778"/>
      <c r="T15" s="787"/>
      <c r="U15" s="787"/>
      <c r="V15" s="788"/>
      <c r="W15" s="22" t="str">
        <f>IF(V15=0," ",IF(V15&gt;=Разряды!$D$41,Разряды!$D$3,IF(V15&gt;=Разряды!$E$41,Разряды!$E$3,IF(V15&gt;=Разряды!$F$41,Разряды!$F$3,IF(V15&gt;=Разряды!$G$41,Разряды!$G$3,IF(V15&gt;=Разряды!$H$41,Разряды!$H$3,IF(V15&gt;=Разряды!$I$41,Разряды!$I$3,IF(V15&gt;=Разряды!$J$41,Разряды!$J$3,"б/р"))))))))</f>
        <v xml:space="preserve"> </v>
      </c>
      <c r="X15" s="31"/>
      <c r="Y15" s="70" t="str">
        <f>IF(C15=0," ",VLOOKUP($C15,Женщины!$B:$H,7,FALSE))</f>
        <v xml:space="preserve"> </v>
      </c>
      <c r="AB15" t="s">
        <v>256</v>
      </c>
    </row>
    <row r="16" spans="1:28" ht="18.95" customHeight="1">
      <c r="A16" s="31"/>
      <c r="B16" s="804"/>
      <c r="C16" s="31"/>
      <c r="D16" s="29" t="str">
        <f>IF(C16=0," ",VLOOKUP(C16,Женщины!B:I,2,FALSE))</f>
        <v xml:space="preserve"> </v>
      </c>
      <c r="E16" s="265" t="str">
        <f>IF(C16=0," ",VLOOKUP($C16,Женщины!$B:$H,3,FALSE))</f>
        <v xml:space="preserve"> </v>
      </c>
      <c r="F16" s="31" t="str">
        <f>IF(C16=0," ",IF(VLOOKUP($C16,Женщины!$B:$H,4,FALSE)=0," ",VLOOKUP($C16,Женщины!$B:$H,4,FALSE)))</f>
        <v xml:space="preserve"> </v>
      </c>
      <c r="G16" s="29" t="str">
        <f>IF(C16=0," ",VLOOKUP($C16,Женщины!$B:$H,5,FALSE))</f>
        <v xml:space="preserve"> </v>
      </c>
      <c r="H16" s="70" t="str">
        <f>IF(C16=0," ",VLOOKUP($C16,Женщины!$B:$H,6,FALSE))</f>
        <v xml:space="preserve"> </v>
      </c>
      <c r="I16" s="778"/>
      <c r="J16" s="778"/>
      <c r="K16" s="25"/>
      <c r="L16" s="778"/>
      <c r="M16" s="778"/>
      <c r="N16" s="778"/>
      <c r="O16" s="778"/>
      <c r="P16" s="778"/>
      <c r="Q16" s="778"/>
      <c r="R16" s="778"/>
      <c r="S16" s="778"/>
      <c r="T16" s="787"/>
      <c r="U16" s="787"/>
      <c r="V16" s="788"/>
      <c r="W16" s="22" t="str">
        <f>IF(V16=0," ",IF(V16&gt;=Разряды!$D$41,Разряды!$D$3,IF(V16&gt;=Разряды!$E$41,Разряды!$E$3,IF(V16&gt;=Разряды!$F$41,Разряды!$F$3,IF(V16&gt;=Разряды!$G$41,Разряды!$G$3,IF(V16&gt;=Разряды!$H$41,Разряды!$H$3,IF(V16&gt;=Разряды!$I$41,Разряды!$I$3,IF(V16&gt;=Разряды!$J$41,Разряды!$J$3,"б/р"))))))))</f>
        <v xml:space="preserve"> </v>
      </c>
      <c r="X16" s="31"/>
      <c r="Y16" s="70" t="str">
        <f>IF(C16=0," ",VLOOKUP($C16,Женщины!$B:$H,7,FALSE))</f>
        <v xml:space="preserve"> </v>
      </c>
    </row>
    <row r="17" spans="1:25" ht="24" customHeight="1">
      <c r="A17" s="31"/>
      <c r="B17" s="804"/>
      <c r="C17" s="31"/>
      <c r="D17" s="29" t="str">
        <f>IF(C17=0," ",VLOOKUP(C17,Женщины!B:I,2,FALSE))</f>
        <v xml:space="preserve"> </v>
      </c>
      <c r="E17" s="265" t="str">
        <f>IF(C17=0," ",VLOOKUP($C17,Женщины!$B:$H,3,FALSE))</f>
        <v xml:space="preserve"> </v>
      </c>
      <c r="F17" s="31" t="str">
        <f>IF(C17=0," ",IF(VLOOKUP($C17,Женщины!$B:$H,4,FALSE)=0," ",VLOOKUP($C17,Женщины!$B:$H,4,FALSE)))</f>
        <v xml:space="preserve"> </v>
      </c>
      <c r="G17" s="29" t="str">
        <f>IF(C17=0," ",VLOOKUP($C17,Женщины!$B:$H,5,FALSE))</f>
        <v xml:space="preserve"> </v>
      </c>
      <c r="H17" s="70" t="str">
        <f>IF(C17=0," ",VLOOKUP($C17,Женщины!$B:$H,6,FALSE))</f>
        <v xml:space="preserve"> </v>
      </c>
      <c r="I17" s="778"/>
      <c r="J17" s="778"/>
      <c r="K17" s="25"/>
      <c r="L17" s="778"/>
      <c r="M17" s="778"/>
      <c r="N17" s="778"/>
      <c r="O17" s="778"/>
      <c r="P17" s="778"/>
      <c r="Q17" s="778"/>
      <c r="R17" s="778"/>
      <c r="S17" s="778"/>
      <c r="T17" s="787"/>
      <c r="U17" s="787"/>
      <c r="V17" s="788"/>
      <c r="W17" s="22" t="str">
        <f>IF(V17=0," ",IF(V17&gt;=Разряды!$D$41,Разряды!$D$3,IF(V17&gt;=Разряды!$E$41,Разряды!$E$3,IF(V17&gt;=Разряды!$F$41,Разряды!$F$3,IF(V17&gt;=Разряды!$G$41,Разряды!$G$3,IF(V17&gt;=Разряды!$H$41,Разряды!$H$3,IF(V17&gt;=Разряды!$I$41,Разряды!$I$3,IF(V17&gt;=Разряды!$J$41,Разряды!$J$3,"б/р"))))))))</f>
        <v xml:space="preserve"> </v>
      </c>
      <c r="X17" s="31"/>
      <c r="Y17" s="86" t="str">
        <f>IF(C17=0," ",VLOOKUP($C17,Женщины!$B:$H,7,FALSE))</f>
        <v xml:space="preserve"> </v>
      </c>
    </row>
    <row r="18" spans="1:25" ht="18.95" customHeight="1">
      <c r="A18" s="31"/>
      <c r="B18" s="804"/>
      <c r="C18" s="325"/>
      <c r="D18" s="29" t="str">
        <f>IF(C18=0," ",VLOOKUP(C18,Женщины!B:I,2,FALSE))</f>
        <v xml:space="preserve"> </v>
      </c>
      <c r="E18" s="265" t="str">
        <f>IF(C18=0," ",VLOOKUP($C18,Женщины!$B:$H,3,FALSE))</f>
        <v xml:space="preserve"> </v>
      </c>
      <c r="F18" s="31" t="str">
        <f>IF(C18=0," ",IF(VLOOKUP($C18,Женщины!$B:$H,4,FALSE)=0," ",VLOOKUP($C18,Женщины!$B:$H,4,FALSE)))</f>
        <v xml:space="preserve"> </v>
      </c>
      <c r="G18" s="70" t="str">
        <f>IF(C18=0," ",VLOOKUP($C18,Женщины!$B:$H,5,FALSE))</f>
        <v xml:space="preserve"> </v>
      </c>
      <c r="H18" s="70" t="str">
        <f>IF(C18=0," ",VLOOKUP($C18,Женщины!$B:$H,6,FALSE))</f>
        <v xml:space="preserve"> </v>
      </c>
      <c r="I18" s="778"/>
      <c r="J18" s="778"/>
      <c r="K18" s="25"/>
      <c r="L18" s="778"/>
      <c r="M18" s="778"/>
      <c r="N18" s="778"/>
      <c r="O18" s="778"/>
      <c r="P18" s="778"/>
      <c r="Q18" s="778"/>
      <c r="R18" s="778"/>
      <c r="S18" s="778"/>
      <c r="T18" s="787"/>
      <c r="U18" s="787"/>
      <c r="V18" s="788"/>
      <c r="W18" s="22" t="str">
        <f>IF(V18=0," ",IF(V18&gt;=Разряды!$D$41,Разряды!$D$3,IF(V18&gt;=Разряды!$E$41,Разряды!$E$3,IF(V18&gt;=Разряды!$F$41,Разряды!$F$3,IF(V18&gt;=Разряды!$G$41,Разряды!$G$3,IF(V18&gt;=Разряды!$H$41,Разряды!$H$3,IF(V18&gt;=Разряды!$I$41,Разряды!$I$3,IF(V18&gt;=Разряды!$J$41,Разряды!$J$3,"б/р"))))))))</f>
        <v xml:space="preserve"> </v>
      </c>
      <c r="X18" s="31"/>
      <c r="Y18" s="70" t="str">
        <f>IF(C18=0," ",VLOOKUP($C18,Женщины!$B:$H,7,FALSE))</f>
        <v xml:space="preserve"> </v>
      </c>
    </row>
    <row r="19" spans="1:25" ht="18.95" customHeight="1">
      <c r="A19" s="145"/>
      <c r="B19" s="804"/>
      <c r="C19" s="325"/>
      <c r="D19" s="29" t="str">
        <f>IF(C19=0," ",VLOOKUP(C19,Женщины!B:I,2,FALSE))</f>
        <v xml:space="preserve"> </v>
      </c>
      <c r="E19" s="265" t="str">
        <f>IF(C19=0," ",VLOOKUP($C19,Женщины!$B:$H,3,FALSE))</f>
        <v xml:space="preserve"> </v>
      </c>
      <c r="F19" s="31" t="str">
        <f>IF(C19=0," ",IF(VLOOKUP($C19,Женщины!$B:$H,4,FALSE)=0," ",VLOOKUP($C19,Женщины!$B:$H,4,FALSE)))</f>
        <v xml:space="preserve"> </v>
      </c>
      <c r="G19" s="29" t="str">
        <f>IF(C19=0," ",VLOOKUP($C19,Женщины!$B:$H,5,FALSE))</f>
        <v xml:space="preserve"> </v>
      </c>
      <c r="H19" s="70" t="str">
        <f>IF(C19=0," ",VLOOKUP($C19,Женщины!$B:$H,6,FALSE))</f>
        <v xml:space="preserve"> </v>
      </c>
      <c r="I19" s="778"/>
      <c r="J19" s="778"/>
      <c r="K19" s="25"/>
      <c r="L19" s="778"/>
      <c r="M19" s="778"/>
      <c r="N19" s="778"/>
      <c r="O19" s="778"/>
      <c r="P19" s="778"/>
      <c r="Q19" s="778"/>
      <c r="R19" s="778"/>
      <c r="S19" s="778"/>
      <c r="T19" s="787"/>
      <c r="U19" s="787"/>
      <c r="V19" s="788"/>
      <c r="W19" s="22" t="str">
        <f>IF(V19=0," ",IF(V19&gt;=Разряды!$D$41,Разряды!$D$3,IF(V19&gt;=Разряды!$E$41,Разряды!$E$3,IF(V19&gt;=Разряды!$F$41,Разряды!$F$3,IF(V19&gt;=Разряды!$G$41,Разряды!$G$3,IF(V19&gt;=Разряды!$H$41,Разряды!$H$3,IF(V19&gt;=Разряды!$I$41,Разряды!$I$3,IF(V19&gt;=Разряды!$J$41,Разряды!$J$3,"б/р"))))))))</f>
        <v xml:space="preserve"> </v>
      </c>
      <c r="X19" s="31"/>
      <c r="Y19" s="29" t="str">
        <f>IF(C19=0," ",VLOOKUP($C19,Женщины!$B:$H,7,FALSE))</f>
        <v xml:space="preserve"> </v>
      </c>
    </row>
    <row r="20" spans="1:25" ht="18.95" customHeight="1">
      <c r="A20" s="66"/>
      <c r="B20" s="761"/>
      <c r="C20" s="295"/>
      <c r="D20" s="762"/>
      <c r="E20" s="270"/>
      <c r="F20" s="261"/>
      <c r="G20" s="261"/>
      <c r="H20" s="261"/>
      <c r="I20" s="774"/>
      <c r="J20" s="774"/>
      <c r="K20" s="270"/>
      <c r="L20" s="774"/>
      <c r="M20" s="774"/>
      <c r="N20" s="774"/>
      <c r="O20" s="774"/>
      <c r="P20" s="774"/>
      <c r="Q20" s="774"/>
      <c r="R20" s="774"/>
      <c r="S20" s="774"/>
      <c r="T20" s="781"/>
      <c r="U20" s="781"/>
      <c r="V20" s="809"/>
      <c r="W20" s="267"/>
      <c r="X20" s="267"/>
      <c r="Y20" s="295"/>
    </row>
    <row r="21" spans="1:25" ht="18">
      <c r="A21" s="9"/>
      <c r="B21" s="245"/>
      <c r="C21" s="245"/>
      <c r="D21" s="246"/>
      <c r="E21" s="246"/>
      <c r="F21" s="246"/>
      <c r="G21" s="1326" t="s">
        <v>257</v>
      </c>
      <c r="H21" s="1326"/>
      <c r="I21" s="1326"/>
      <c r="J21" s="1326"/>
      <c r="K21" s="1326"/>
      <c r="L21" s="1326"/>
      <c r="M21" s="1326"/>
      <c r="N21" s="1326"/>
      <c r="O21" s="1326"/>
      <c r="P21" s="1326"/>
      <c r="Q21" s="1326"/>
      <c r="R21" s="166"/>
      <c r="S21" s="166"/>
      <c r="T21" s="8"/>
      <c r="U21" s="8"/>
      <c r="V21" s="8"/>
      <c r="W21" s="8"/>
      <c r="X21" s="8"/>
      <c r="Y21" s="8"/>
    </row>
    <row r="22" spans="1:25" ht="18">
      <c r="A22" s="3" t="s">
        <v>245</v>
      </c>
      <c r="B22" s="759"/>
      <c r="C22" s="243"/>
      <c r="D22" s="246"/>
      <c r="E22" s="246"/>
      <c r="F22" s="246"/>
      <c r="G22" s="248"/>
      <c r="H22" s="248"/>
      <c r="I22" s="248"/>
      <c r="J22" s="248"/>
      <c r="K22" s="248"/>
      <c r="L22" s="776" t="s">
        <v>246</v>
      </c>
      <c r="M22" s="776"/>
      <c r="N22" s="776"/>
      <c r="O22" s="776"/>
      <c r="P22" s="776"/>
      <c r="Q22" s="776"/>
      <c r="R22" s="776"/>
      <c r="S22" s="776"/>
      <c r="T22" s="783" t="s">
        <v>247</v>
      </c>
      <c r="U22" s="776"/>
      <c r="V22" s="783"/>
      <c r="W22" s="776"/>
      <c r="X22" s="783"/>
      <c r="Y22" s="776"/>
    </row>
    <row r="23" spans="1:25" ht="18">
      <c r="A23" s="1337" t="s">
        <v>152</v>
      </c>
      <c r="B23" s="1337" t="s">
        <v>248</v>
      </c>
      <c r="C23" s="1263" t="s">
        <v>123</v>
      </c>
      <c r="D23" s="1261" t="s">
        <v>153</v>
      </c>
      <c r="E23" s="1337" t="s">
        <v>125</v>
      </c>
      <c r="F23" s="1337" t="s">
        <v>249</v>
      </c>
      <c r="G23" s="1263" t="s">
        <v>127</v>
      </c>
      <c r="H23" s="1263" t="s">
        <v>250</v>
      </c>
      <c r="I23" s="1327" t="s">
        <v>251</v>
      </c>
      <c r="J23" s="1328"/>
      <c r="K23" s="1328"/>
      <c r="L23" s="1328"/>
      <c r="M23" s="1328"/>
      <c r="N23" s="1328"/>
      <c r="O23" s="1328"/>
      <c r="P23" s="1328"/>
      <c r="Q23" s="1328"/>
      <c r="R23" s="1329"/>
      <c r="S23" s="808"/>
      <c r="T23" s="1342" t="s">
        <v>252</v>
      </c>
      <c r="U23" s="1345" t="s">
        <v>253</v>
      </c>
      <c r="V23" s="1261" t="s">
        <v>254</v>
      </c>
      <c r="W23" s="1349" t="s">
        <v>158</v>
      </c>
      <c r="X23" s="1299" t="s">
        <v>255</v>
      </c>
      <c r="Y23" s="1261" t="s">
        <v>133</v>
      </c>
    </row>
    <row r="24" spans="1:25">
      <c r="A24" s="1338"/>
      <c r="B24" s="1338"/>
      <c r="C24" s="1340"/>
      <c r="D24" s="1341"/>
      <c r="E24" s="1338"/>
      <c r="F24" s="1338"/>
      <c r="G24" s="1340"/>
      <c r="H24" s="1340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250"/>
      <c r="T24" s="1343"/>
      <c r="U24" s="1346"/>
      <c r="V24" s="1348"/>
      <c r="W24" s="1350"/>
      <c r="X24" s="1340"/>
      <c r="Y24" s="1348"/>
    </row>
    <row r="25" spans="1:25">
      <c r="A25" s="1339"/>
      <c r="B25" s="1339"/>
      <c r="C25" s="1300"/>
      <c r="D25" s="1262"/>
      <c r="E25" s="1339"/>
      <c r="F25" s="1339"/>
      <c r="G25" s="1300"/>
      <c r="H25" s="1300"/>
      <c r="I25" s="1262"/>
      <c r="J25" s="1262"/>
      <c r="K25" s="1262"/>
      <c r="L25" s="1262"/>
      <c r="M25" s="1262"/>
      <c r="N25" s="1262"/>
      <c r="O25" s="1262"/>
      <c r="P25" s="1262"/>
      <c r="Q25" s="1262"/>
      <c r="R25" s="1262"/>
      <c r="S25" s="59"/>
      <c r="T25" s="1344"/>
      <c r="U25" s="1347"/>
      <c r="V25" s="1265"/>
      <c r="W25" s="1351"/>
      <c r="X25" s="1300"/>
      <c r="Y25" s="1265"/>
    </row>
    <row r="26" spans="1:25" ht="16.5" customHeight="1">
      <c r="A26" s="145"/>
      <c r="B26" s="760"/>
      <c r="C26" s="62"/>
      <c r="D26" s="29" t="str">
        <f>IF(C26=0," ",VLOOKUP(C26,Женщины!B:I,2,FALSE))</f>
        <v xml:space="preserve"> </v>
      </c>
      <c r="E26" s="265" t="str">
        <f>IF(C26=0," ",VLOOKUP($C26,Женщины!$B:$H,3,FALSE))</f>
        <v xml:space="preserve"> </v>
      </c>
      <c r="F26" s="31" t="str">
        <f>IF(C26=0," ",IF(VLOOKUP($C26,Женщины!$B:$H,4,FALSE)=0," ",VLOOKUP($C26,Женщины!$B:$H,4,FALSE)))</f>
        <v xml:space="preserve"> </v>
      </c>
      <c r="G26" s="29" t="str">
        <f>IF(C26=0," ",VLOOKUP($C26,Женщины!$B:$H,5,FALSE))</f>
        <v xml:space="preserve"> </v>
      </c>
      <c r="H26" s="70" t="str">
        <f>IF(C26=0," ",VLOOKUP($C26,Женщины!$B:$H,6,FALSE))</f>
        <v xml:space="preserve"> </v>
      </c>
      <c r="I26" s="773"/>
      <c r="J26" s="773"/>
      <c r="K26" s="31"/>
      <c r="L26" s="773"/>
      <c r="M26" s="773"/>
      <c r="N26" s="773"/>
      <c r="O26" s="773"/>
      <c r="P26" s="773"/>
      <c r="Q26" s="773"/>
      <c r="R26" s="773"/>
      <c r="S26" s="773"/>
      <c r="T26" s="779"/>
      <c r="U26" s="779"/>
      <c r="V26" s="780"/>
      <c r="W26" s="62" t="str">
        <f>IF(V26=0," ",IF(V26&gt;=Разряды!$D$41,Разряды!$D$3,IF(V26&gt;=Разряды!$E$41,Разряды!$E$3,IF(V26&gt;=Разряды!$F$41,Разряды!$F$3,IF(V26&gt;=Разряды!$G$41,Разряды!$G$3,IF(V26&gt;=Разряды!$H$41,Разряды!$H$3,IF(V26&gt;=Разряды!$I$41,Разряды!$I$3,IF(V26&gt;=Разряды!$J$41,Разряды!$J$3,"б/р"))))))))</f>
        <v xml:space="preserve"> </v>
      </c>
      <c r="X26" s="31"/>
      <c r="Y26" s="70" t="str">
        <f>IF(C26=0," ",VLOOKUP($C26,Женщины!$B:$H,7,FALSE))</f>
        <v xml:space="preserve"> </v>
      </c>
    </row>
    <row r="27" spans="1:25" ht="15.75">
      <c r="A27" s="66"/>
      <c r="B27" s="761"/>
      <c r="C27" s="295"/>
      <c r="D27" s="762"/>
      <c r="E27" s="270"/>
      <c r="F27" s="261"/>
      <c r="G27" s="261"/>
      <c r="H27" s="261"/>
      <c r="I27" s="774"/>
      <c r="J27" s="774"/>
      <c r="K27" s="270"/>
      <c r="L27" s="774"/>
      <c r="M27" s="774"/>
      <c r="N27" s="774"/>
      <c r="O27" s="774"/>
      <c r="P27" s="774"/>
      <c r="Q27" s="774"/>
      <c r="R27" s="774"/>
      <c r="S27" s="774"/>
      <c r="T27" s="781"/>
      <c r="U27" s="781"/>
      <c r="V27" s="809"/>
      <c r="W27" s="267"/>
      <c r="X27" s="267"/>
      <c r="Y27" s="295"/>
    </row>
    <row r="28" spans="1:25" ht="18">
      <c r="A28" s="9"/>
      <c r="B28" s="245"/>
      <c r="C28" s="245"/>
      <c r="D28" s="246"/>
      <c r="E28" s="246"/>
      <c r="F28" s="246"/>
      <c r="G28" s="1326" t="s">
        <v>258</v>
      </c>
      <c r="H28" s="1326"/>
      <c r="I28" s="1326"/>
      <c r="J28" s="1326"/>
      <c r="K28" s="1326"/>
      <c r="L28" s="1326"/>
      <c r="M28" s="1326"/>
      <c r="N28" s="1326"/>
      <c r="O28" s="1326"/>
      <c r="P28" s="1326"/>
      <c r="Q28" s="1326"/>
      <c r="R28" s="166"/>
      <c r="S28" s="166"/>
      <c r="T28" s="1322"/>
      <c r="U28" s="1322"/>
      <c r="V28" s="1322"/>
      <c r="W28" s="1322"/>
      <c r="X28" s="1322"/>
      <c r="Y28" s="1322"/>
    </row>
    <row r="29" spans="1:25" ht="18">
      <c r="A29" s="3" t="s">
        <v>245</v>
      </c>
      <c r="B29" s="759"/>
      <c r="C29" s="243"/>
      <c r="D29" s="246"/>
      <c r="E29" s="246"/>
      <c r="F29" s="246"/>
      <c r="G29" s="248"/>
      <c r="H29" s="248"/>
      <c r="I29" s="248"/>
      <c r="J29" s="248"/>
      <c r="K29" s="248"/>
      <c r="L29" s="1330" t="s">
        <v>247</v>
      </c>
      <c r="M29" s="1330"/>
      <c r="N29" s="1330"/>
      <c r="O29" s="1330"/>
      <c r="P29" s="1330"/>
      <c r="Q29" s="1330"/>
      <c r="R29" s="1330"/>
      <c r="S29" s="1330"/>
      <c r="T29" s="1330"/>
      <c r="U29" s="1330"/>
      <c r="V29" s="1330"/>
      <c r="W29" s="1331"/>
      <c r="X29" s="1331"/>
      <c r="Y29" s="1331"/>
    </row>
    <row r="30" spans="1:25" ht="18">
      <c r="A30" s="1337" t="s">
        <v>152</v>
      </c>
      <c r="B30" s="1337" t="s">
        <v>248</v>
      </c>
      <c r="C30" s="1263" t="s">
        <v>123</v>
      </c>
      <c r="D30" s="1261" t="s">
        <v>153</v>
      </c>
      <c r="E30" s="1337" t="s">
        <v>125</v>
      </c>
      <c r="F30" s="1337" t="s">
        <v>249</v>
      </c>
      <c r="G30" s="1263" t="s">
        <v>127</v>
      </c>
      <c r="H30" s="1263" t="s">
        <v>250</v>
      </c>
      <c r="I30" s="1327" t="s">
        <v>251</v>
      </c>
      <c r="J30" s="1328"/>
      <c r="K30" s="1328"/>
      <c r="L30" s="1328"/>
      <c r="M30" s="1328"/>
      <c r="N30" s="1328"/>
      <c r="O30" s="1328"/>
      <c r="P30" s="1328"/>
      <c r="Q30" s="1328"/>
      <c r="R30" s="1329"/>
      <c r="S30" s="808"/>
      <c r="T30" s="1342" t="s">
        <v>252</v>
      </c>
      <c r="U30" s="1345" t="s">
        <v>253</v>
      </c>
      <c r="V30" s="1261" t="s">
        <v>254</v>
      </c>
      <c r="W30" s="1349" t="s">
        <v>158</v>
      </c>
      <c r="X30" s="1299" t="s">
        <v>255</v>
      </c>
      <c r="Y30" s="1261" t="s">
        <v>133</v>
      </c>
    </row>
    <row r="31" spans="1:25">
      <c r="A31" s="1338"/>
      <c r="B31" s="1338"/>
      <c r="C31" s="1340"/>
      <c r="D31" s="1341"/>
      <c r="E31" s="1338"/>
      <c r="F31" s="1338"/>
      <c r="G31" s="1340"/>
      <c r="H31" s="1340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250"/>
      <c r="T31" s="1343"/>
      <c r="U31" s="1346"/>
      <c r="V31" s="1348"/>
      <c r="W31" s="1350"/>
      <c r="X31" s="1340"/>
      <c r="Y31" s="1348"/>
    </row>
    <row r="32" spans="1:25">
      <c r="A32" s="1339"/>
      <c r="B32" s="1339"/>
      <c r="C32" s="1300"/>
      <c r="D32" s="1262"/>
      <c r="E32" s="1339"/>
      <c r="F32" s="1339"/>
      <c r="G32" s="1300"/>
      <c r="H32" s="1300"/>
      <c r="I32" s="1262"/>
      <c r="J32" s="1262"/>
      <c r="K32" s="1262"/>
      <c r="L32" s="1262"/>
      <c r="M32" s="1262"/>
      <c r="N32" s="1262"/>
      <c r="O32" s="1262"/>
      <c r="P32" s="1262"/>
      <c r="Q32" s="1262"/>
      <c r="R32" s="1262"/>
      <c r="S32" s="59"/>
      <c r="T32" s="1344"/>
      <c r="U32" s="1347"/>
      <c r="V32" s="1265"/>
      <c r="W32" s="1351"/>
      <c r="X32" s="1300"/>
      <c r="Y32" s="1265"/>
    </row>
    <row r="33" spans="1:25" ht="19.5" customHeight="1">
      <c r="A33" s="21"/>
      <c r="B33" s="766"/>
      <c r="C33" s="25"/>
      <c r="D33" s="23" t="str">
        <f>IF(C33=0," ",VLOOKUP(C33,Женщины!B:I,2,FALSE))</f>
        <v xml:space="preserve"> </v>
      </c>
      <c r="E33" s="767" t="str">
        <f>IF(C33=0," ",VLOOKUP($C33,Женщины!$B:$H,3,FALSE))</f>
        <v xml:space="preserve"> </v>
      </c>
      <c r="F33" s="25" t="str">
        <f>IF(C33=0," ",IF(VLOOKUP($C33,Женщины!$B:$H,4,FALSE)=0," ",VLOOKUP($C33,Женщины!$B:$H,4,FALSE)))</f>
        <v xml:space="preserve"> </v>
      </c>
      <c r="G33" s="260" t="s">
        <v>147</v>
      </c>
      <c r="H33" s="260" t="s">
        <v>147</v>
      </c>
      <c r="I33" s="778"/>
      <c r="J33" s="778"/>
      <c r="K33" s="25"/>
      <c r="L33" s="778"/>
      <c r="M33" s="778"/>
      <c r="N33" s="778"/>
      <c r="O33" s="778"/>
      <c r="P33" s="778"/>
      <c r="Q33" s="778"/>
      <c r="R33" s="778"/>
      <c r="S33" s="778"/>
      <c r="T33" s="787"/>
      <c r="U33" s="787"/>
      <c r="V33" s="788"/>
      <c r="W33" s="22" t="str">
        <f>IF(V33=0," ",IF(V33&gt;=Разряды!$D$41,Разряды!$D$3,IF(V33&gt;=Разряды!$E$41,Разряды!$E$3,IF(V33&gt;=Разряды!$F$41,Разряды!$F$3,IF(V33&gt;=Разряды!$G$41,Разряды!$G$3,IF(V33&gt;=Разряды!$H$41,Разряды!$H$3,IF(V33&gt;=Разряды!$I$41,Разряды!$I$3,IF(V33&gt;=Разряды!$J$41,Разряды!$J$3,"б/р"))))))))</f>
        <v xml:space="preserve"> </v>
      </c>
      <c r="X33" s="25"/>
      <c r="Y33" s="260" t="str">
        <f>IF(C33=0," ",VLOOKUP($C33,Женщины!$B:$H,7,FALSE))</f>
        <v xml:space="preserve"> </v>
      </c>
    </row>
    <row r="34" spans="1:25" ht="15.75">
      <c r="A34" s="66"/>
      <c r="B34" s="761"/>
      <c r="C34" s="295"/>
      <c r="D34" s="762"/>
      <c r="E34" s="270"/>
      <c r="F34" s="261"/>
      <c r="G34" s="261"/>
      <c r="H34" s="261"/>
      <c r="I34" s="774"/>
      <c r="J34" s="774"/>
      <c r="K34" s="270"/>
      <c r="L34" s="774"/>
      <c r="M34" s="774"/>
      <c r="N34" s="774"/>
      <c r="O34" s="774"/>
      <c r="P34" s="774"/>
      <c r="Q34" s="774"/>
      <c r="R34" s="774"/>
      <c r="S34" s="774"/>
      <c r="T34" s="781"/>
      <c r="U34" s="781"/>
      <c r="V34" s="809"/>
      <c r="W34" s="267"/>
      <c r="X34" s="267"/>
      <c r="Y34" s="295"/>
    </row>
    <row r="35" spans="1:25" ht="15">
      <c r="A35" s="1332" t="s">
        <v>259</v>
      </c>
      <c r="B35" s="1332"/>
      <c r="C35" s="1332"/>
      <c r="D35" s="1332"/>
      <c r="E35" s="1332"/>
      <c r="F35" s="1332"/>
      <c r="G35" s="1332"/>
      <c r="H35" s="1332"/>
      <c r="I35" s="1332"/>
      <c r="J35" s="1332"/>
      <c r="K35" s="1332"/>
      <c r="L35" s="1332"/>
      <c r="M35" s="1332"/>
      <c r="N35" s="1332"/>
      <c r="O35" s="1332"/>
      <c r="P35" s="1332"/>
      <c r="Q35" s="1332"/>
      <c r="R35" s="1332"/>
      <c r="S35" s="1332"/>
      <c r="T35" s="1332"/>
      <c r="U35" s="1332"/>
      <c r="V35" s="1332"/>
      <c r="W35" s="303"/>
      <c r="X35" s="303"/>
      <c r="Y35" s="139"/>
    </row>
    <row r="36" spans="1:25" ht="15">
      <c r="W36" s="303"/>
      <c r="X36" s="303"/>
      <c r="Y36" s="139"/>
    </row>
    <row r="37" spans="1:25" ht="15">
      <c r="B37" s="138" t="s">
        <v>260</v>
      </c>
      <c r="C37" s="138"/>
      <c r="D37" s="139"/>
      <c r="E37" s="140"/>
      <c r="F37" s="140"/>
      <c r="G37" s="141" t="s">
        <v>261</v>
      </c>
      <c r="H37" s="139"/>
      <c r="I37" s="162"/>
      <c r="J37" s="305"/>
      <c r="K37" s="305"/>
      <c r="W37" s="303"/>
      <c r="X37" s="303"/>
      <c r="Y37" s="139"/>
    </row>
    <row r="38" spans="1:25" ht="15">
      <c r="B38" s="138"/>
      <c r="C38" s="138"/>
      <c r="D38" s="139"/>
      <c r="E38" s="140"/>
      <c r="F38" s="140"/>
      <c r="G38" s="138" t="s">
        <v>262</v>
      </c>
      <c r="H38" s="139"/>
      <c r="I38" s="162"/>
      <c r="J38" s="305"/>
      <c r="K38" s="305"/>
      <c r="W38" s="303"/>
      <c r="X38" s="303"/>
      <c r="Y38" s="139"/>
    </row>
    <row r="39" spans="1:25" ht="15">
      <c r="B39" s="138"/>
      <c r="C39" s="138"/>
      <c r="D39" s="139"/>
      <c r="E39" s="140"/>
      <c r="F39" s="140"/>
      <c r="G39" s="138"/>
      <c r="H39" s="139"/>
      <c r="I39" s="162"/>
      <c r="J39" s="305"/>
      <c r="K39" s="305"/>
      <c r="W39" s="303"/>
      <c r="X39" s="303"/>
      <c r="Y39" s="139"/>
    </row>
    <row r="40" spans="1:25" ht="15">
      <c r="B40" s="138" t="s">
        <v>263</v>
      </c>
      <c r="C40" s="138"/>
      <c r="D40" s="139"/>
      <c r="E40" s="140"/>
      <c r="F40" s="140"/>
      <c r="G40" s="141" t="s">
        <v>261</v>
      </c>
      <c r="H40" s="139"/>
      <c r="I40" s="162"/>
      <c r="J40" s="305"/>
      <c r="K40" s="305"/>
      <c r="W40" s="303"/>
      <c r="X40" s="303"/>
      <c r="Y40" s="139"/>
    </row>
    <row r="41" spans="1:25" ht="15">
      <c r="B41" s="138"/>
      <c r="C41" s="138"/>
      <c r="D41" s="139"/>
      <c r="E41" s="140"/>
      <c r="F41" s="140"/>
      <c r="G41" s="138" t="s">
        <v>262</v>
      </c>
      <c r="H41" s="139"/>
      <c r="I41" s="162"/>
      <c r="J41" s="305"/>
      <c r="K41" s="305"/>
      <c r="W41" s="303"/>
      <c r="X41" s="303"/>
      <c r="Y41" s="139"/>
    </row>
    <row r="42" spans="1:25" ht="22.5">
      <c r="A42" s="98"/>
      <c r="B42" s="98"/>
      <c r="C42" s="98"/>
      <c r="D42" s="98"/>
      <c r="E42" s="1273" t="s">
        <v>165</v>
      </c>
      <c r="F42" s="1273"/>
      <c r="G42" s="1273"/>
      <c r="H42" s="1273"/>
      <c r="I42" s="1273"/>
      <c r="J42" s="1273"/>
      <c r="K42" s="1273"/>
      <c r="L42" s="1273"/>
      <c r="M42" s="1273"/>
      <c r="N42" s="1273"/>
      <c r="O42" s="1273"/>
      <c r="P42" s="1273"/>
      <c r="Q42" s="1273"/>
      <c r="R42" s="1273"/>
      <c r="S42" s="1273"/>
      <c r="T42" s="1273"/>
      <c r="U42" s="1273"/>
      <c r="V42" s="1273"/>
      <c r="W42" s="1273"/>
      <c r="X42" s="1273"/>
      <c r="Y42" s="1273"/>
    </row>
    <row r="43" spans="1:25" ht="20.25">
      <c r="A43" s="3"/>
      <c r="B43" s="99"/>
      <c r="C43" s="99"/>
      <c r="D43" s="99"/>
      <c r="E43" s="1296" t="s">
        <v>230</v>
      </c>
      <c r="F43" s="1296"/>
      <c r="G43" s="1296"/>
      <c r="H43" s="1296"/>
      <c r="I43" s="1296"/>
      <c r="J43" s="1296"/>
      <c r="K43" s="1296"/>
      <c r="L43" s="1296"/>
      <c r="M43" s="1296"/>
      <c r="N43" s="1296"/>
      <c r="O43" s="1296"/>
      <c r="P43" s="1296"/>
      <c r="Q43" s="1296"/>
      <c r="R43" s="1296"/>
      <c r="S43" s="1296"/>
      <c r="T43" s="1296"/>
      <c r="U43" s="1296"/>
      <c r="V43" s="1296"/>
      <c r="W43" s="1296"/>
      <c r="X43" s="1296"/>
      <c r="Y43" s="1296"/>
    </row>
    <row r="44" spans="1:25" ht="15.75">
      <c r="A44" s="3"/>
      <c r="B44" s="242"/>
      <c r="C44" s="242"/>
      <c r="D44" s="242"/>
      <c r="E44" s="1324" t="s">
        <v>241</v>
      </c>
      <c r="F44" s="1324"/>
      <c r="G44" s="1324"/>
      <c r="H44" s="1324"/>
      <c r="I44" s="1324"/>
      <c r="J44" s="1324"/>
      <c r="K44" s="1324"/>
      <c r="L44" s="1324"/>
      <c r="M44" s="1324"/>
      <c r="N44" s="1324"/>
      <c r="O44" s="1324"/>
      <c r="P44" s="1324"/>
      <c r="Q44" s="1324"/>
      <c r="R44" s="1324"/>
      <c r="S44" s="1324"/>
      <c r="T44" s="1324"/>
      <c r="U44" s="1324"/>
      <c r="V44" s="1324"/>
      <c r="W44" s="1324"/>
      <c r="X44" s="1324"/>
      <c r="Y44" s="1324"/>
    </row>
    <row r="45" spans="1:25" ht="18">
      <c r="A45" s="3"/>
      <c r="B45" s="243"/>
      <c r="C45" s="243"/>
      <c r="D45" s="243"/>
      <c r="E45" s="1325" t="s">
        <v>242</v>
      </c>
      <c r="F45" s="1325"/>
      <c r="G45" s="1325"/>
      <c r="H45" s="1325"/>
      <c r="I45" s="1325"/>
      <c r="J45" s="1325"/>
      <c r="K45" s="1325"/>
      <c r="L45" s="1325"/>
      <c r="M45" s="1325"/>
      <c r="N45" s="1325"/>
      <c r="O45" s="1325"/>
      <c r="P45" s="1325"/>
      <c r="Q45" s="1325"/>
      <c r="R45" s="1325"/>
      <c r="S45" s="1325"/>
      <c r="T45" s="1325"/>
      <c r="U45" s="1325"/>
      <c r="V45" s="1325"/>
      <c r="W45" s="1325"/>
      <c r="X45" s="1325"/>
      <c r="Y45" s="1325"/>
    </row>
    <row r="46" spans="1:25" ht="18">
      <c r="A46" s="9"/>
      <c r="B46" s="245"/>
      <c r="C46" s="245"/>
      <c r="D46" s="246"/>
      <c r="E46" s="246"/>
      <c r="F46" s="246"/>
      <c r="G46" s="1326" t="s">
        <v>264</v>
      </c>
      <c r="H46" s="1326"/>
      <c r="I46" s="1326"/>
      <c r="J46" s="1326"/>
      <c r="K46" s="1326"/>
      <c r="L46" s="1326"/>
      <c r="M46" s="1326"/>
      <c r="N46" s="1326"/>
      <c r="O46" s="1326"/>
      <c r="P46" s="1326"/>
      <c r="Q46" s="1326"/>
      <c r="R46" s="166"/>
      <c r="S46" s="166"/>
      <c r="T46" s="8" t="s">
        <v>244</v>
      </c>
      <c r="U46" s="8"/>
      <c r="V46" s="8"/>
      <c r="W46" s="8"/>
      <c r="X46" s="8"/>
      <c r="Y46" s="8"/>
    </row>
    <row r="47" spans="1:25" ht="18">
      <c r="A47" s="3" t="s">
        <v>265</v>
      </c>
      <c r="B47" s="759"/>
      <c r="C47" s="243"/>
      <c r="D47" s="246"/>
      <c r="E47" s="3"/>
      <c r="F47" s="246"/>
      <c r="G47" s="248"/>
      <c r="H47" s="248"/>
      <c r="I47" s="248"/>
      <c r="J47" s="248"/>
      <c r="K47" s="248"/>
      <c r="L47" s="776" t="s">
        <v>246</v>
      </c>
      <c r="M47" s="776"/>
      <c r="N47" s="776"/>
      <c r="O47" s="776"/>
      <c r="P47" s="776"/>
      <c r="Q47" s="776"/>
      <c r="R47" s="776"/>
      <c r="S47" s="776"/>
      <c r="T47" s="783" t="s">
        <v>247</v>
      </c>
      <c r="U47" s="783"/>
      <c r="V47" s="776"/>
      <c r="W47" s="783"/>
      <c r="X47" s="783"/>
      <c r="Y47" s="783"/>
    </row>
    <row r="48" spans="1:25" ht="18">
      <c r="A48" s="1337" t="s">
        <v>152</v>
      </c>
      <c r="B48" s="1337" t="s">
        <v>248</v>
      </c>
      <c r="C48" s="1263" t="s">
        <v>123</v>
      </c>
      <c r="D48" s="1261" t="s">
        <v>153</v>
      </c>
      <c r="E48" s="1337" t="s">
        <v>125</v>
      </c>
      <c r="F48" s="1337" t="s">
        <v>249</v>
      </c>
      <c r="G48" s="1263" t="s">
        <v>127</v>
      </c>
      <c r="H48" s="1263" t="s">
        <v>250</v>
      </c>
      <c r="I48" s="1327" t="s">
        <v>251</v>
      </c>
      <c r="J48" s="1328"/>
      <c r="K48" s="1328"/>
      <c r="L48" s="1328"/>
      <c r="M48" s="1328"/>
      <c r="N48" s="1328"/>
      <c r="O48" s="1328"/>
      <c r="P48" s="1328"/>
      <c r="Q48" s="1328"/>
      <c r="R48" s="1329"/>
      <c r="S48" s="808"/>
      <c r="T48" s="1342" t="s">
        <v>252</v>
      </c>
      <c r="U48" s="1345" t="s">
        <v>253</v>
      </c>
      <c r="V48" s="1261" t="s">
        <v>254</v>
      </c>
      <c r="W48" s="1349" t="s">
        <v>158</v>
      </c>
      <c r="X48" s="1299" t="s">
        <v>255</v>
      </c>
      <c r="Y48" s="1263" t="s">
        <v>133</v>
      </c>
    </row>
    <row r="49" spans="1:25">
      <c r="A49" s="1338"/>
      <c r="B49" s="1338"/>
      <c r="C49" s="1340"/>
      <c r="D49" s="1341"/>
      <c r="E49" s="1338"/>
      <c r="F49" s="1338"/>
      <c r="G49" s="1340"/>
      <c r="H49" s="1340"/>
      <c r="I49" s="1305"/>
      <c r="J49" s="1305"/>
      <c r="K49" s="1305"/>
      <c r="L49" s="1305"/>
      <c r="M49" s="1305"/>
      <c r="N49" s="1305"/>
      <c r="O49" s="1305"/>
      <c r="P49" s="1305"/>
      <c r="Q49" s="1305"/>
      <c r="R49" s="1305"/>
      <c r="S49" s="1305"/>
      <c r="T49" s="1343"/>
      <c r="U49" s="1346"/>
      <c r="V49" s="1348"/>
      <c r="W49" s="1350"/>
      <c r="X49" s="1340"/>
      <c r="Y49" s="1352"/>
    </row>
    <row r="50" spans="1:25">
      <c r="A50" s="1339"/>
      <c r="B50" s="1339"/>
      <c r="C50" s="1300"/>
      <c r="D50" s="1262"/>
      <c r="E50" s="1339"/>
      <c r="F50" s="1339"/>
      <c r="G50" s="1300"/>
      <c r="H50" s="1300"/>
      <c r="I50" s="1262"/>
      <c r="J50" s="1262"/>
      <c r="K50" s="1262"/>
      <c r="L50" s="1262"/>
      <c r="M50" s="1262"/>
      <c r="N50" s="1262"/>
      <c r="O50" s="1262"/>
      <c r="P50" s="1262"/>
      <c r="Q50" s="1262"/>
      <c r="R50" s="1262"/>
      <c r="S50" s="1262"/>
      <c r="T50" s="1344"/>
      <c r="U50" s="1347"/>
      <c r="V50" s="1265"/>
      <c r="W50" s="1351"/>
      <c r="X50" s="1300"/>
      <c r="Y50" s="1301"/>
    </row>
    <row r="51" spans="1:25" ht="20.100000000000001" customHeight="1">
      <c r="A51" s="145"/>
      <c r="B51" s="760"/>
      <c r="C51" s="62"/>
      <c r="D51" s="29" t="str">
        <f>IF(C51=0," ",VLOOKUP(C51,Спортсмены!B:I,2,FALSE))</f>
        <v xml:space="preserve"> </v>
      </c>
      <c r="E51" s="265" t="str">
        <f>IF(C51=0," ",VLOOKUP($C51,Спортсмены!$B:$H,3,FALSE))</f>
        <v xml:space="preserve"> </v>
      </c>
      <c r="F51" s="31" t="str">
        <f>IF(C51=0," ",IF(VLOOKUP($C51,Спортсмены!$B:$H,4,FALSE)=0," ",VLOOKUP($C51,Спортсмены!$B:$H,4,FALSE)))</f>
        <v xml:space="preserve"> </v>
      </c>
      <c r="G51" s="70" t="str">
        <f>IF(C51=0," ",VLOOKUP($C51,Спортсмены!$B:$H,5,FALSE))</f>
        <v xml:space="preserve"> </v>
      </c>
      <c r="H51" s="70" t="str">
        <f>IF(C51=0," ",VLOOKUP($C51,Спортсмены!$B:$H,6,FALSE))</f>
        <v xml:space="preserve"> </v>
      </c>
      <c r="I51" s="773"/>
      <c r="J51" s="773"/>
      <c r="K51" s="773"/>
      <c r="L51" s="31"/>
      <c r="M51" s="773"/>
      <c r="N51" s="773"/>
      <c r="O51" s="773"/>
      <c r="P51" s="773"/>
      <c r="Q51" s="773"/>
      <c r="R51" s="773"/>
      <c r="S51" s="773"/>
      <c r="T51" s="779"/>
      <c r="U51" s="779"/>
      <c r="V51" s="780"/>
      <c r="W51" s="22" t="str">
        <f>IF(V51=0," ",IF(V51&gt;=Разряды!$C$15,Разряды!$C$3,IF(V51&gt;=Разряды!$D$15,Разряды!$D$3,IF(V51&gt;=Разряды!$E$15,Разряды!$E$3,IF(V51&gt;=Разряды!$F$15,Разряды!$F$3,IF(V51&gt;=Разряды!$G$15,Разряды!$G$3,IF(V51&gt;=Разряды!$H$15,Разряды!$H$3,"б/р")))))))</f>
        <v xml:space="preserve"> </v>
      </c>
      <c r="X51" s="22"/>
      <c r="Y51" s="70" t="str">
        <f>IF(C51=0," ",VLOOKUP($C51,Спортсмены!$B:$H,7,FALSE))</f>
        <v xml:space="preserve"> </v>
      </c>
    </row>
    <row r="52" spans="1:25" ht="25.5" customHeight="1">
      <c r="A52" s="21"/>
      <c r="B52" s="766"/>
      <c r="C52" s="22"/>
      <c r="D52" s="23" t="str">
        <f>IF(C52=0," ",VLOOKUP(C52,Спортсмены!B:I,2,FALSE))</f>
        <v xml:space="preserve"> </v>
      </c>
      <c r="E52" s="767" t="str">
        <f>IF(C52=0," ",VLOOKUP($C52,Спортсмены!$B:$H,3,FALSE))</f>
        <v xml:space="preserve"> </v>
      </c>
      <c r="F52" s="25" t="str">
        <f>IF(C52=0," ",IF(VLOOKUP($C52,Спортсмены!$B:$H,4,FALSE)=0," ",VLOOKUP($C52,Спортсмены!$B:$H,4,FALSE)))</f>
        <v xml:space="preserve"> </v>
      </c>
      <c r="G52" s="260" t="str">
        <f>IF(C52=0," ",VLOOKUP($C52,Спортсмены!$B:$H,5,FALSE))</f>
        <v xml:space="preserve"> </v>
      </c>
      <c r="H52" s="260" t="str">
        <f>IF(C52=0," ",VLOOKUP($C52,Спортсмены!$B:$H,6,FALSE))</f>
        <v xml:space="preserve"> </v>
      </c>
      <c r="I52" s="778"/>
      <c r="J52" s="778"/>
      <c r="K52" s="25"/>
      <c r="L52" s="778"/>
      <c r="M52" s="778"/>
      <c r="N52" s="778"/>
      <c r="O52" s="778"/>
      <c r="P52" s="778"/>
      <c r="Q52" s="778"/>
      <c r="R52" s="778"/>
      <c r="S52" s="778"/>
      <c r="T52" s="787"/>
      <c r="U52" s="787"/>
      <c r="V52" s="788"/>
      <c r="W52" s="22" t="str">
        <f>IF(V52=0," ",IF(V52&gt;=Разряды!$C$15,Разряды!$C$3,IF(V52&gt;=Разряды!$D$15,Разряды!$D$3,IF(V52&gt;=Разряды!$E$15,Разряды!$E$3,IF(V52&gt;=Разряды!$F$15,Разряды!$F$3,IF(V52&gt;=Разряды!$G$15,Разряды!$G$3,IF(V52&gt;=Разряды!$H$15,Разряды!$H$3,"б/р")))))))</f>
        <v xml:space="preserve"> </v>
      </c>
      <c r="X52" s="25"/>
      <c r="Y52" s="35" t="str">
        <f>IF(C52=0," ",VLOOKUP($C52,Спортсмены!$B:$H,7,FALSE))</f>
        <v xml:space="preserve"> </v>
      </c>
    </row>
    <row r="53" spans="1:25" ht="24.75" customHeight="1">
      <c r="A53" s="805"/>
      <c r="B53" s="766"/>
      <c r="C53" s="22"/>
      <c r="D53" s="23" t="str">
        <f>IF(C53=0," ",VLOOKUP(C53,Спортсмены!B:I,2,FALSE))</f>
        <v xml:space="preserve"> </v>
      </c>
      <c r="E53" s="767" t="str">
        <f>IF(C53=0," ",VLOOKUP($C53,Спортсмены!$B:$H,3,FALSE))</f>
        <v xml:space="preserve"> </v>
      </c>
      <c r="F53" s="25" t="str">
        <f>IF(C53=0," ",IF(VLOOKUP($C53,Спортсмены!$B:$H,4,FALSE)=0," ",VLOOKUP($C53,Спортсмены!$B:$H,4,FALSE)))</f>
        <v xml:space="preserve"> </v>
      </c>
      <c r="G53" s="260" t="str">
        <f>IF(C53=0," ",VLOOKUP($C53,Спортсмены!$B:$H,5,FALSE))</f>
        <v xml:space="preserve"> </v>
      </c>
      <c r="H53" s="260" t="str">
        <f>IF(C53=0," ",VLOOKUP($C53,Спортсмены!$B:$H,6,FALSE))</f>
        <v xml:space="preserve"> </v>
      </c>
      <c r="I53" s="778"/>
      <c r="J53" s="778"/>
      <c r="K53" s="25"/>
      <c r="L53" s="778"/>
      <c r="M53" s="778"/>
      <c r="N53" s="778"/>
      <c r="O53" s="778"/>
      <c r="P53" s="778"/>
      <c r="Q53" s="778"/>
      <c r="R53" s="778"/>
      <c r="S53" s="778"/>
      <c r="T53" s="787"/>
      <c r="U53" s="787"/>
      <c r="V53" s="788"/>
      <c r="W53" s="22" t="str">
        <f>IF(V53=0," ",IF(V53&gt;=Разряды!$C$15,Разряды!$C$3,IF(V53&gt;=Разряды!$D$15,Разряды!$D$3,IF(V53&gt;=Разряды!$E$15,Разряды!$E$3,IF(V53&gt;=Разряды!$F$15,Разряды!$F$3,IF(V53&gt;=Разряды!$G$15,Разряды!$G$3,IF(V53&gt;=Разряды!$H$15,Разряды!$H$3,"б/р")))))))</f>
        <v xml:space="preserve"> </v>
      </c>
      <c r="X53" s="25"/>
      <c r="Y53" s="35" t="str">
        <f>IF(C53=0," ",VLOOKUP($C53,Спортсмены!$B:$H,7,FALSE))</f>
        <v xml:space="preserve"> </v>
      </c>
    </row>
    <row r="54" spans="1:25" ht="36.75" customHeight="1">
      <c r="A54" s="253"/>
      <c r="B54" s="806"/>
      <c r="C54" s="122"/>
      <c r="D54" s="23" t="str">
        <f>IF(C54=0," ",VLOOKUP(C54,Спортсмены!B:I,2,FALSE))</f>
        <v xml:space="preserve"> </v>
      </c>
      <c r="E54" s="767" t="str">
        <f>IF(C54=0," ",VLOOKUP($C54,Спортсмены!$B:$H,3,FALSE))</f>
        <v xml:space="preserve"> </v>
      </c>
      <c r="F54" s="25" t="str">
        <f>IF(C54=0," ",IF(VLOOKUP($C54,Спортсмены!$B:$H,4,FALSE)=0," ",VLOOKUP($C54,Спортсмены!$B:$H,4,FALSE)))</f>
        <v xml:space="preserve"> </v>
      </c>
      <c r="G54" s="260" t="str">
        <f>IF(C54=0," ",VLOOKUP($C54,Спортсмены!$B:$H,5,FALSE))</f>
        <v xml:space="preserve"> </v>
      </c>
      <c r="H54" s="35" t="str">
        <f>IF(C54=0," ",VLOOKUP($C54,Спортсмены!$B:$H,6,FALSE))</f>
        <v xml:space="preserve"> </v>
      </c>
      <c r="I54" s="778"/>
      <c r="J54" s="778"/>
      <c r="K54" s="778"/>
      <c r="L54" s="25"/>
      <c r="M54" s="778"/>
      <c r="N54" s="778"/>
      <c r="O54" s="778"/>
      <c r="P54" s="778"/>
      <c r="Q54" s="778"/>
      <c r="R54" s="778"/>
      <c r="S54" s="778"/>
      <c r="T54" s="787"/>
      <c r="U54" s="787"/>
      <c r="V54" s="788"/>
      <c r="W54" s="22" t="str">
        <f>IF(V54=0," ",IF(V54&gt;=Разряды!$C$15,Разряды!$C$3,IF(V54&gt;=Разряды!$D$15,Разряды!$D$3,IF(V54&gt;=Разряды!$E$15,Разряды!$E$3,IF(V54&gt;=Разряды!$F$15,Разряды!$F$3,IF(V54&gt;=Разряды!$G$15,Разряды!$G$3,IF(V54&gt;=Разряды!$H$15,Разряды!$H$3,"б/р")))))))</f>
        <v xml:space="preserve"> </v>
      </c>
      <c r="X54" s="25"/>
      <c r="Y54" s="35" t="str">
        <f>IF(C54=0," ",VLOOKUP($C54,Спортсмены!$B:$H,7,FALSE))</f>
        <v xml:space="preserve"> </v>
      </c>
    </row>
    <row r="55" spans="1:25" ht="21.75" customHeight="1">
      <c r="A55" s="122"/>
      <c r="B55" s="806"/>
      <c r="C55" s="122"/>
      <c r="D55" s="23" t="str">
        <f>IF(C55=0," ",VLOOKUP(C55,Спортсмены!B:I,2,FALSE))</f>
        <v xml:space="preserve"> </v>
      </c>
      <c r="E55" s="767" t="str">
        <f>IF(C55=0," ",VLOOKUP($C55,Спортсмены!$B:$H,3,FALSE))</f>
        <v xml:space="preserve"> </v>
      </c>
      <c r="F55" s="25" t="str">
        <f>IF(C55=0," ",IF(VLOOKUP($C55,Спортсмены!$B:$H,4,FALSE)=0," ",VLOOKUP($C55,Спортсмены!$B:$H,4,FALSE)))</f>
        <v xml:space="preserve"> </v>
      </c>
      <c r="G55" s="260" t="str">
        <f>IF(C55=0," ",VLOOKUP($C55,Спортсмены!$B:$H,5,FALSE))</f>
        <v xml:space="preserve"> </v>
      </c>
      <c r="H55" s="260" t="str">
        <f>IF(C55=0," ",VLOOKUP($C55,Спортсмены!$B:$H,6,FALSE))</f>
        <v xml:space="preserve"> </v>
      </c>
      <c r="I55" s="778"/>
      <c r="J55" s="778"/>
      <c r="K55" s="778"/>
      <c r="L55" s="25"/>
      <c r="M55" s="778"/>
      <c r="N55" s="778"/>
      <c r="O55" s="778"/>
      <c r="P55" s="778"/>
      <c r="Q55" s="778"/>
      <c r="R55" s="778"/>
      <c r="S55" s="778"/>
      <c r="T55" s="787"/>
      <c r="U55" s="787"/>
      <c r="V55" s="788"/>
      <c r="W55" s="22" t="str">
        <f>IF(V55=0," ",IF(V55&gt;=Разряды!$C$15,Разряды!$C$3,IF(V55&gt;=Разряды!$D$15,Разряды!$D$3,IF(V55&gt;=Разряды!$E$15,Разряды!$E$3,IF(V55&gt;=Разряды!$F$15,Разряды!$F$3,IF(V55&gt;=Разряды!$G$15,Разряды!$G$3,IF(V55&gt;=Разряды!$H$15,Разряды!$H$3,"б/р")))))))</f>
        <v xml:space="preserve"> </v>
      </c>
      <c r="X55" s="22"/>
      <c r="Y55" s="260" t="str">
        <f>IF(C55=0," ",VLOOKUP($C55,Спортсмены!$B:$H,7,FALSE))</f>
        <v xml:space="preserve"> </v>
      </c>
    </row>
    <row r="56" spans="1:25" ht="15.75">
      <c r="A56" s="66"/>
      <c r="B56" s="761"/>
      <c r="C56" s="295"/>
      <c r="D56" s="762"/>
      <c r="E56" s="270"/>
      <c r="F56" s="261"/>
      <c r="G56" s="261"/>
      <c r="H56" s="261"/>
      <c r="I56" s="774"/>
      <c r="J56" s="774"/>
      <c r="K56" s="270"/>
      <c r="L56" s="774"/>
      <c r="M56" s="774"/>
      <c r="N56" s="774"/>
      <c r="O56" s="774"/>
      <c r="P56" s="774"/>
      <c r="Q56" s="774"/>
      <c r="R56" s="774"/>
      <c r="S56" s="774"/>
      <c r="T56" s="781"/>
      <c r="U56" s="781"/>
      <c r="V56" s="809"/>
      <c r="W56" s="267"/>
      <c r="X56" s="267"/>
      <c r="Y56" s="295"/>
    </row>
    <row r="57" spans="1:25" ht="18">
      <c r="A57"/>
      <c r="B57" s="1333"/>
      <c r="C57" s="1333"/>
      <c r="D57" s="246"/>
      <c r="E57" s="246"/>
      <c r="F57" s="246"/>
      <c r="G57" s="1326" t="s">
        <v>266</v>
      </c>
      <c r="H57" s="1326"/>
      <c r="I57" s="1326"/>
      <c r="J57" s="1326"/>
      <c r="K57" s="1326"/>
      <c r="L57" s="1326"/>
      <c r="M57" s="1326"/>
      <c r="N57" s="1326"/>
      <c r="O57" s="1326"/>
      <c r="P57" s="1326"/>
      <c r="Q57" s="1326"/>
      <c r="R57" s="166"/>
      <c r="S57" s="166"/>
      <c r="T57" s="8" t="s">
        <v>244</v>
      </c>
      <c r="U57" s="8"/>
      <c r="V57" s="8"/>
      <c r="W57" s="8"/>
      <c r="X57" s="8"/>
      <c r="Y57" s="8"/>
    </row>
    <row r="58" spans="1:25" ht="18">
      <c r="A58" s="3" t="s">
        <v>267</v>
      </c>
      <c r="B58" s="759"/>
      <c r="C58" s="243"/>
      <c r="D58" s="246"/>
      <c r="E58" s="246"/>
      <c r="F58" s="246"/>
      <c r="G58" s="248"/>
      <c r="H58" s="248"/>
      <c r="I58" s="248"/>
      <c r="J58" s="248"/>
      <c r="K58" s="248"/>
      <c r="L58" s="776" t="s">
        <v>246</v>
      </c>
      <c r="M58" s="776"/>
      <c r="N58" s="776"/>
      <c r="O58" s="776"/>
      <c r="P58" s="776"/>
      <c r="Q58" s="776"/>
      <c r="R58" s="776"/>
      <c r="S58" s="776"/>
      <c r="T58" s="783" t="s">
        <v>247</v>
      </c>
      <c r="U58" s="783"/>
      <c r="V58" s="776"/>
      <c r="W58" s="783"/>
      <c r="X58" s="783"/>
      <c r="Y58" s="783"/>
    </row>
    <row r="59" spans="1:25" ht="18">
      <c r="A59" s="1337" t="s">
        <v>152</v>
      </c>
      <c r="B59" s="1337" t="s">
        <v>248</v>
      </c>
      <c r="C59" s="1263" t="s">
        <v>123</v>
      </c>
      <c r="D59" s="1261" t="s">
        <v>153</v>
      </c>
      <c r="E59" s="1337" t="s">
        <v>125</v>
      </c>
      <c r="F59" s="1337" t="s">
        <v>249</v>
      </c>
      <c r="G59" s="1263" t="s">
        <v>127</v>
      </c>
      <c r="H59" s="1263" t="s">
        <v>250</v>
      </c>
      <c r="I59" s="1327" t="s">
        <v>251</v>
      </c>
      <c r="J59" s="1328"/>
      <c r="K59" s="1328"/>
      <c r="L59" s="1328"/>
      <c r="M59" s="1328"/>
      <c r="N59" s="1328"/>
      <c r="O59" s="1328"/>
      <c r="P59" s="1328"/>
      <c r="Q59" s="1328"/>
      <c r="R59" s="1329"/>
      <c r="S59" s="808"/>
      <c r="T59" s="1342" t="s">
        <v>252</v>
      </c>
      <c r="U59" s="1345" t="s">
        <v>253</v>
      </c>
      <c r="V59" s="1261" t="s">
        <v>254</v>
      </c>
      <c r="W59" s="1349" t="s">
        <v>158</v>
      </c>
      <c r="X59" s="1299" t="s">
        <v>255</v>
      </c>
      <c r="Y59" s="1263" t="s">
        <v>133</v>
      </c>
    </row>
    <row r="60" spans="1:25">
      <c r="A60" s="1338"/>
      <c r="B60" s="1338"/>
      <c r="C60" s="1340"/>
      <c r="D60" s="1341"/>
      <c r="E60" s="1338"/>
      <c r="F60" s="1338"/>
      <c r="G60" s="1340"/>
      <c r="H60" s="1340"/>
      <c r="I60" s="1305"/>
      <c r="J60" s="1305"/>
      <c r="K60" s="1305"/>
      <c r="L60" s="1305"/>
      <c r="M60" s="1305"/>
      <c r="N60" s="1305"/>
      <c r="O60" s="1305"/>
      <c r="P60" s="1305"/>
      <c r="Q60" s="1305"/>
      <c r="R60" s="1305"/>
      <c r="S60" s="250"/>
      <c r="T60" s="1343"/>
      <c r="U60" s="1346"/>
      <c r="V60" s="1348"/>
      <c r="W60" s="1350"/>
      <c r="X60" s="1340"/>
      <c r="Y60" s="1352"/>
    </row>
    <row r="61" spans="1:25">
      <c r="A61" s="1339"/>
      <c r="B61" s="1339"/>
      <c r="C61" s="1300"/>
      <c r="D61" s="1262"/>
      <c r="E61" s="1339"/>
      <c r="F61" s="1339"/>
      <c r="G61" s="1300"/>
      <c r="H61" s="1300"/>
      <c r="I61" s="1262"/>
      <c r="J61" s="1262"/>
      <c r="K61" s="1262"/>
      <c r="L61" s="1262"/>
      <c r="M61" s="1262"/>
      <c r="N61" s="1262"/>
      <c r="O61" s="1262"/>
      <c r="P61" s="1262"/>
      <c r="Q61" s="1262"/>
      <c r="R61" s="1262"/>
      <c r="S61" s="59"/>
      <c r="T61" s="1344"/>
      <c r="U61" s="1347"/>
      <c r="V61" s="1265"/>
      <c r="W61" s="1351"/>
      <c r="X61" s="1300"/>
      <c r="Y61" s="1301"/>
    </row>
    <row r="62" spans="1:25" ht="21.75" customHeight="1">
      <c r="A62" s="21"/>
      <c r="B62" s="766"/>
      <c r="C62" s="25"/>
      <c r="D62" s="23" t="str">
        <f>IF(C62=0," ",VLOOKUP(C62,Спортсмены!B:I,2,FALSE))</f>
        <v xml:space="preserve"> </v>
      </c>
      <c r="E62" s="767" t="str">
        <f>IF(C62=0," ",VLOOKUP($C62,Спортсмены!$B:$H,3,FALSE))</f>
        <v xml:space="preserve"> </v>
      </c>
      <c r="F62" s="25" t="str">
        <f>IF(C62=0," ",IF(VLOOKUP($C62,Спортсмены!$B:$H,4,FALSE)=0," ",VLOOKUP($C62,Спортсмены!$B:$H,4,FALSE)))</f>
        <v xml:space="preserve"> </v>
      </c>
      <c r="G62" s="23" t="str">
        <f>IF(C62=0," ",VLOOKUP($C62,Спортсмены!$B:$H,5,FALSE))</f>
        <v xml:space="preserve"> </v>
      </c>
      <c r="H62" s="260" t="str">
        <f>IF(C62=0," ",VLOOKUP($C62,Спортсмены!$B:$H,6,FALSE))</f>
        <v xml:space="preserve"> </v>
      </c>
      <c r="I62" s="778"/>
      <c r="J62" s="778"/>
      <c r="K62" s="25"/>
      <c r="L62" s="778"/>
      <c r="M62" s="778"/>
      <c r="N62" s="778"/>
      <c r="O62" s="778"/>
      <c r="P62" s="778"/>
      <c r="Q62" s="778"/>
      <c r="R62" s="778"/>
      <c r="S62" s="778"/>
      <c r="T62" s="787"/>
      <c r="U62" s="787"/>
      <c r="V62" s="788"/>
      <c r="W62" s="22" t="str">
        <f>IF(V62=0," ",IF(V62&gt;=Разряды!$C$15,Разряды!$C$3,IF(V62&gt;=Разряды!$D$15,Разряды!$D$3,IF(V62&gt;=Разряды!$E$15,Разряды!$E$3,IF(V62&gt;=Разряды!$F$15,Разряды!$F$3,IF(V62&gt;=Разряды!$G$15,Разряды!$G$3,IF(V62&gt;=Разряды!$H$15,Разряды!$H$3,"б/р")))))))</f>
        <v xml:space="preserve"> </v>
      </c>
      <c r="X62" s="25"/>
      <c r="Y62" s="35" t="str">
        <f>IF(C62=0," ",VLOOKUP($C62,Спортсмены!$B:$H,7,FALSE))</f>
        <v xml:space="preserve"> </v>
      </c>
    </row>
    <row r="63" spans="1:25" ht="33" customHeight="1">
      <c r="A63" s="21"/>
      <c r="B63" s="766"/>
      <c r="C63" s="25"/>
      <c r="D63" s="23" t="str">
        <f>IF(C63=0," ",VLOOKUP(C63,Спортсмены!B:I,2,FALSE))</f>
        <v xml:space="preserve"> </v>
      </c>
      <c r="E63" s="767" t="str">
        <f>IF(C63=0," ",VLOOKUP($C63,Спортсмены!$B:$H,3,FALSE))</f>
        <v xml:space="preserve"> </v>
      </c>
      <c r="F63" s="25" t="str">
        <f>IF(C63=0," ",IF(VLOOKUP($C63,Спортсмены!$B:$H,4,FALSE)=0," ",VLOOKUP($C63,Спортсмены!$B:$H,4,FALSE)))</f>
        <v xml:space="preserve"> </v>
      </c>
      <c r="G63" s="23" t="str">
        <f>IF(C63=0," ",VLOOKUP($C63,Спортсмены!$B:$H,5,FALSE))</f>
        <v xml:space="preserve"> </v>
      </c>
      <c r="H63" s="260" t="str">
        <f>IF(C63=0," ",VLOOKUP($C63,Спортсмены!$B:$H,6,FALSE))</f>
        <v xml:space="preserve"> </v>
      </c>
      <c r="I63" s="778"/>
      <c r="J63" s="778"/>
      <c r="K63" s="25"/>
      <c r="L63" s="778"/>
      <c r="M63" s="778"/>
      <c r="N63" s="778"/>
      <c r="O63" s="778"/>
      <c r="P63" s="778"/>
      <c r="Q63" s="778"/>
      <c r="R63" s="778"/>
      <c r="S63" s="778"/>
      <c r="T63" s="787"/>
      <c r="U63" s="787"/>
      <c r="V63" s="788"/>
      <c r="W63" s="22" t="str">
        <f>IF(V63=0," ",IF(V63&gt;=Разряды!$C$15,Разряды!$C$3,IF(V63&gt;=Разряды!$D$15,Разряды!$D$3,IF(V63&gt;=Разряды!$E$15,Разряды!$E$3,IF(V63&gt;=Разряды!$F$15,Разряды!$F$3,IF(V63&gt;=Разряды!$G$15,Разряды!$G$3,IF(V63&gt;=Разряды!$H$15,Разряды!$H$3,"б/р")))))))</f>
        <v xml:space="preserve"> </v>
      </c>
      <c r="X63" s="22"/>
      <c r="Y63" s="260" t="str">
        <f>IF(C63=0," ",VLOOKUP($C63,Спортсмены!$B:$H,7,FALSE))</f>
        <v xml:space="preserve"> </v>
      </c>
    </row>
    <row r="64" spans="1:25" ht="19.5" customHeight="1">
      <c r="A64" s="21"/>
      <c r="B64" s="766"/>
      <c r="C64" s="25"/>
      <c r="D64" s="23" t="str">
        <f>IF(C64=0," ",VLOOKUP(C64,Спортсмены!B:I,2,FALSE))</f>
        <v xml:space="preserve"> </v>
      </c>
      <c r="E64" s="24" t="str">
        <f>IF(C64=0," ",VLOOKUP($C64,Спортсмены!$B:$H,3,FALSE))</f>
        <v xml:space="preserve"> </v>
      </c>
      <c r="F64" s="25" t="str">
        <f>IF(C64=0," ",IF(VLOOKUP($C64,Спортсмены!$B:$H,4,FALSE)=0," ",VLOOKUP($C64,Спортсмены!$B:$H,4,FALSE)))</f>
        <v xml:space="preserve"> </v>
      </c>
      <c r="G64" s="23" t="str">
        <f>IF(C64=0," ",VLOOKUP($C64,Спортсмены!$B:$H,5,FALSE))</f>
        <v xml:space="preserve"> </v>
      </c>
      <c r="H64" s="260" t="str">
        <f>IF(C64=0," ",VLOOKUP($C64,Спортсмены!$B:$H,6,FALSE))</f>
        <v xml:space="preserve"> </v>
      </c>
      <c r="I64" s="778"/>
      <c r="J64" s="778"/>
      <c r="K64" s="25"/>
      <c r="L64" s="778"/>
      <c r="M64" s="778"/>
      <c r="N64" s="778"/>
      <c r="O64" s="778"/>
      <c r="P64" s="778"/>
      <c r="Q64" s="778"/>
      <c r="R64" s="778"/>
      <c r="S64" s="778"/>
      <c r="T64" s="787"/>
      <c r="U64" s="787"/>
      <c r="V64" s="788"/>
      <c r="W64" s="22" t="str">
        <f>IF(V64=0," ",IF(V64&gt;=Разряды!$C$15,Разряды!$C$3,IF(V64&gt;=Разряды!$D$15,Разряды!$D$3,IF(V64&gt;=Разряды!$E$15,Разряды!$E$3,IF(V64&gt;=Разряды!$F$15,Разряды!$F$3,IF(V64&gt;=Разряды!$G$15,Разряды!$G$3,IF(V64&gt;=Разряды!$H$15,Разряды!$H$3,"б/р")))))))</f>
        <v xml:space="preserve"> </v>
      </c>
      <c r="X64" s="22"/>
      <c r="Y64" s="35" t="str">
        <f>IF(C64=0," ",VLOOKUP($C64,Спортсмены!$B:$H,7,FALSE))</f>
        <v xml:space="preserve"> </v>
      </c>
    </row>
    <row r="65" spans="1:25" ht="15.75">
      <c r="A65" s="66"/>
      <c r="B65" s="761"/>
      <c r="C65" s="295"/>
      <c r="D65" s="762"/>
      <c r="E65" s="270"/>
      <c r="F65" s="261"/>
      <c r="G65" s="261"/>
      <c r="H65" s="261"/>
      <c r="I65" s="774"/>
      <c r="J65" s="774"/>
      <c r="K65" s="270"/>
      <c r="L65" s="774"/>
      <c r="M65" s="774"/>
      <c r="N65" s="774"/>
      <c r="O65" s="774"/>
      <c r="P65" s="774"/>
      <c r="Q65" s="774"/>
      <c r="R65" s="774"/>
      <c r="S65" s="774"/>
      <c r="T65" s="781"/>
      <c r="U65" s="781"/>
      <c r="V65" s="809"/>
      <c r="W65" s="267"/>
      <c r="X65" s="267"/>
      <c r="Y65" s="295"/>
    </row>
    <row r="66" spans="1:25" ht="15.75">
      <c r="A66" s="68"/>
      <c r="B66" s="244"/>
      <c r="C66" s="139"/>
      <c r="D66" s="140"/>
      <c r="E66" s="138"/>
      <c r="F66" s="142"/>
      <c r="G66" s="142"/>
      <c r="H66" s="142"/>
      <c r="I66" s="138"/>
      <c r="J66" s="138"/>
      <c r="K66" s="138"/>
      <c r="L66" s="138"/>
      <c r="M66" s="138"/>
      <c r="N66" s="138"/>
      <c r="O66" s="138"/>
      <c r="P66" s="811"/>
      <c r="Q66" s="303"/>
      <c r="R66" s="811"/>
      <c r="S66" s="303"/>
      <c r="T66" s="811"/>
      <c r="U66" s="303"/>
      <c r="V66" s="811"/>
      <c r="W66" s="303"/>
      <c r="X66" s="303"/>
      <c r="Y66" s="139"/>
    </row>
    <row r="67" spans="1:25" ht="15.75">
      <c r="A67" s="68"/>
      <c r="B67" s="244"/>
      <c r="C67" s="139"/>
      <c r="D67" s="140"/>
      <c r="E67" s="138"/>
      <c r="F67" s="142"/>
      <c r="G67" s="142"/>
      <c r="H67" s="142"/>
      <c r="I67" s="138"/>
      <c r="J67" s="138"/>
      <c r="K67" s="138"/>
      <c r="L67" s="138"/>
      <c r="M67" s="138"/>
      <c r="N67" s="138"/>
      <c r="O67" s="138"/>
      <c r="P67" s="811"/>
      <c r="Q67" s="303"/>
      <c r="R67" s="811"/>
      <c r="S67" s="303"/>
      <c r="T67" s="811"/>
      <c r="U67" s="303"/>
      <c r="V67" s="811"/>
      <c r="W67" s="303"/>
      <c r="X67" s="303"/>
      <c r="Y67" s="139"/>
    </row>
    <row r="68" spans="1:25" ht="15">
      <c r="B68" s="138"/>
      <c r="C68" s="138"/>
      <c r="D68" s="139"/>
      <c r="E68" s="140"/>
      <c r="F68" s="140"/>
      <c r="G68" s="138"/>
      <c r="H68" s="139"/>
      <c r="I68" s="162"/>
      <c r="J68" s="305"/>
      <c r="K68" s="305"/>
    </row>
    <row r="69" spans="1:25" ht="15">
      <c r="B69" s="138"/>
      <c r="C69" s="138"/>
      <c r="D69" s="139"/>
      <c r="E69" s="140"/>
      <c r="F69" s="140"/>
      <c r="G69" s="138"/>
      <c r="H69" s="139"/>
      <c r="I69" s="162"/>
      <c r="J69" s="305"/>
      <c r="K69" s="305"/>
    </row>
    <row r="70" spans="1:25" ht="15">
      <c r="B70" s="138"/>
      <c r="C70" s="138"/>
      <c r="D70" s="139"/>
      <c r="E70" s="140"/>
      <c r="F70" s="140"/>
      <c r="G70" s="138"/>
      <c r="H70" s="139"/>
      <c r="I70" s="162"/>
      <c r="J70" s="305"/>
      <c r="K70" s="305"/>
    </row>
    <row r="71" spans="1:25" ht="22.5">
      <c r="A71" s="1273" t="s">
        <v>165</v>
      </c>
      <c r="B71" s="1273"/>
      <c r="C71" s="1273"/>
      <c r="D71" s="1273"/>
      <c r="E71" s="1273"/>
      <c r="F71" s="1273"/>
      <c r="G71" s="1273"/>
      <c r="H71" s="1273"/>
      <c r="I71" s="1273"/>
      <c r="J71" s="1273"/>
      <c r="K71" s="1273"/>
      <c r="L71" s="1273"/>
      <c r="M71" s="1273"/>
      <c r="N71" s="1273"/>
      <c r="O71" s="1273"/>
      <c r="P71" s="1273"/>
      <c r="Q71" s="1273"/>
      <c r="R71" s="1273"/>
      <c r="S71" s="1273"/>
      <c r="T71" s="1273"/>
      <c r="U71" s="1273"/>
      <c r="V71" s="1273"/>
      <c r="W71" s="1273"/>
      <c r="X71" s="1273"/>
      <c r="Y71" s="1273"/>
    </row>
    <row r="72" spans="1:25" ht="20.25">
      <c r="A72" s="1296" t="s">
        <v>240</v>
      </c>
      <c r="B72" s="1296"/>
      <c r="C72" s="1296"/>
      <c r="D72" s="1296"/>
      <c r="E72" s="1296"/>
      <c r="F72" s="1296"/>
      <c r="G72" s="1296"/>
      <c r="H72" s="1296"/>
      <c r="I72" s="1296"/>
      <c r="J72" s="1296"/>
      <c r="K72" s="1296"/>
      <c r="L72" s="1296"/>
      <c r="M72" s="1296"/>
      <c r="N72" s="1296"/>
      <c r="O72" s="1296"/>
      <c r="P72" s="1296"/>
      <c r="Q72" s="1296"/>
      <c r="R72" s="1296"/>
      <c r="S72" s="1296"/>
      <c r="T72" s="1296"/>
      <c r="U72" s="1296"/>
      <c r="V72" s="1296"/>
      <c r="W72" s="1296"/>
      <c r="X72" s="1296"/>
      <c r="Y72" s="1296"/>
    </row>
    <row r="73" spans="1:25" ht="15.75">
      <c r="A73" s="1324" t="s">
        <v>241</v>
      </c>
      <c r="B73" s="1324"/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</row>
    <row r="74" spans="1:25" ht="18">
      <c r="A74" s="1325" t="s">
        <v>242</v>
      </c>
      <c r="B74" s="1325"/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</row>
    <row r="75" spans="1:25" ht="18">
      <c r="A75"/>
      <c r="B75" s="1333"/>
      <c r="C75" s="1333"/>
      <c r="D75" s="246"/>
      <c r="E75" s="246"/>
      <c r="F75" s="246"/>
      <c r="G75" s="1326" t="s">
        <v>268</v>
      </c>
      <c r="H75" s="1326"/>
      <c r="I75" s="1326"/>
      <c r="J75" s="1326"/>
      <c r="K75" s="1326"/>
      <c r="L75" s="1326"/>
      <c r="M75" s="1326"/>
      <c r="N75" s="1326"/>
      <c r="O75" s="1326"/>
      <c r="P75" s="1326"/>
      <c r="Q75" s="1326"/>
      <c r="R75" s="166"/>
      <c r="S75" s="166"/>
      <c r="T75" s="8" t="s">
        <v>244</v>
      </c>
      <c r="U75" s="8"/>
      <c r="V75" s="8"/>
      <c r="W75" s="8"/>
      <c r="X75" s="8"/>
      <c r="Y75" s="8"/>
    </row>
    <row r="76" spans="1:25" ht="18">
      <c r="A76" s="3" t="s">
        <v>267</v>
      </c>
      <c r="B76" s="759"/>
      <c r="C76" s="243"/>
      <c r="D76" s="246"/>
      <c r="E76" s="246"/>
      <c r="F76" s="246"/>
      <c r="G76" s="248"/>
      <c r="H76" s="248"/>
      <c r="I76" s="248"/>
      <c r="J76" s="248"/>
      <c r="K76" s="248"/>
      <c r="L76" s="776" t="s">
        <v>246</v>
      </c>
      <c r="M76" s="776"/>
      <c r="N76" s="776"/>
      <c r="O76" s="776"/>
      <c r="P76" s="776"/>
      <c r="Q76" s="776"/>
      <c r="R76" s="776"/>
      <c r="S76" s="776"/>
      <c r="T76" s="783" t="s">
        <v>247</v>
      </c>
      <c r="U76" s="783"/>
      <c r="V76" s="776"/>
      <c r="W76" s="783"/>
      <c r="X76" s="783"/>
      <c r="Y76" s="783"/>
    </row>
    <row r="77" spans="1:25" ht="18">
      <c r="A77" s="1337" t="s">
        <v>152</v>
      </c>
      <c r="B77" s="1337" t="s">
        <v>248</v>
      </c>
      <c r="C77" s="1263" t="s">
        <v>123</v>
      </c>
      <c r="D77" s="1261" t="s">
        <v>153</v>
      </c>
      <c r="E77" s="1337" t="s">
        <v>125</v>
      </c>
      <c r="F77" s="1337" t="s">
        <v>249</v>
      </c>
      <c r="G77" s="1263" t="s">
        <v>127</v>
      </c>
      <c r="H77" s="1263" t="s">
        <v>250</v>
      </c>
      <c r="I77" s="1327" t="s">
        <v>251</v>
      </c>
      <c r="J77" s="1328"/>
      <c r="K77" s="1328"/>
      <c r="L77" s="1328"/>
      <c r="M77" s="1328"/>
      <c r="N77" s="1328"/>
      <c r="O77" s="1328"/>
      <c r="P77" s="1328"/>
      <c r="Q77" s="1328"/>
      <c r="R77" s="1328"/>
      <c r="S77" s="1329"/>
      <c r="T77" s="1342" t="s">
        <v>252</v>
      </c>
      <c r="U77" s="1345" t="s">
        <v>253</v>
      </c>
      <c r="V77" s="1261" t="s">
        <v>254</v>
      </c>
      <c r="W77" s="1349" t="s">
        <v>158</v>
      </c>
      <c r="X77" s="1299" t="s">
        <v>255</v>
      </c>
      <c r="Y77" s="1261" t="s">
        <v>133</v>
      </c>
    </row>
    <row r="78" spans="1:25">
      <c r="A78" s="1338"/>
      <c r="B78" s="1338"/>
      <c r="C78" s="1340"/>
      <c r="D78" s="1341"/>
      <c r="E78" s="1338"/>
      <c r="F78" s="1338"/>
      <c r="G78" s="1340"/>
      <c r="H78" s="1340"/>
      <c r="I78" s="1305"/>
      <c r="J78" s="1305"/>
      <c r="K78" s="1305"/>
      <c r="L78" s="1305"/>
      <c r="M78" s="1305"/>
      <c r="N78" s="1305"/>
      <c r="O78" s="1305"/>
      <c r="P78" s="1305"/>
      <c r="Q78" s="1305"/>
      <c r="R78" s="1305"/>
      <c r="S78" s="1305"/>
      <c r="T78" s="1343"/>
      <c r="U78" s="1346"/>
      <c r="V78" s="1348"/>
      <c r="W78" s="1350"/>
      <c r="X78" s="1340"/>
      <c r="Y78" s="1348"/>
    </row>
    <row r="79" spans="1:25">
      <c r="A79" s="1339"/>
      <c r="B79" s="1339"/>
      <c r="C79" s="1300"/>
      <c r="D79" s="1262"/>
      <c r="E79" s="1339"/>
      <c r="F79" s="1339"/>
      <c r="G79" s="1300"/>
      <c r="H79" s="1300"/>
      <c r="I79" s="1262"/>
      <c r="J79" s="1262"/>
      <c r="K79" s="1262"/>
      <c r="L79" s="1262"/>
      <c r="M79" s="1262"/>
      <c r="N79" s="1262"/>
      <c r="O79" s="1262"/>
      <c r="P79" s="1262"/>
      <c r="Q79" s="1262"/>
      <c r="R79" s="1262"/>
      <c r="S79" s="1262"/>
      <c r="T79" s="1344"/>
      <c r="U79" s="1347"/>
      <c r="V79" s="1265"/>
      <c r="W79" s="1351"/>
      <c r="X79" s="1300"/>
      <c r="Y79" s="1265"/>
    </row>
    <row r="80" spans="1:25" ht="15.95" customHeight="1">
      <c r="A80" s="145"/>
      <c r="B80" s="760"/>
      <c r="C80" s="62"/>
      <c r="D80" s="29" t="str">
        <f>IF(C80=0," ",VLOOKUP(C80,Спортсмены!B:I,2,FALSE))</f>
        <v xml:space="preserve"> </v>
      </c>
      <c r="E80" s="265" t="str">
        <f>IF(C80=0," ",VLOOKUP($C80,Спортсмены!$B:$H,3,FALSE))</f>
        <v xml:space="preserve"> </v>
      </c>
      <c r="F80" s="31" t="str">
        <f>IF(C80=0," ",IF(VLOOKUP($C80,Спортсмены!$B:$H,4,FALSE)=0," ",VLOOKUP($C80,Спортсмены!$B:$H,4,FALSE)))</f>
        <v xml:space="preserve"> </v>
      </c>
      <c r="G80" s="70" t="str">
        <f>IF(C80=0," ",VLOOKUP($C80,Спортсмены!$B:$H,5,FALSE))</f>
        <v xml:space="preserve"> </v>
      </c>
      <c r="H80" s="70" t="str">
        <f>IF(C80=0," ",VLOOKUP($C80,Спортсмены!$B:$H,6,FALSE))</f>
        <v xml:space="preserve"> </v>
      </c>
      <c r="I80" s="773"/>
      <c r="J80" s="773"/>
      <c r="K80" s="31"/>
      <c r="L80" s="773"/>
      <c r="M80" s="773"/>
      <c r="N80" s="773"/>
      <c r="O80" s="773"/>
      <c r="P80" s="773"/>
      <c r="Q80" s="773"/>
      <c r="R80" s="773"/>
      <c r="S80" s="773"/>
      <c r="T80" s="779"/>
      <c r="U80" s="779"/>
      <c r="V80" s="780"/>
      <c r="W80" s="22" t="str">
        <f>IF(V80=0," ",IF(V80&gt;=Разряды!$C$15,Разряды!$C$3,IF(V80&gt;=Разряды!$D$15,Разряды!$D$3,IF(V80&gt;=Разряды!$E$15,Разряды!$E$3,IF(V80&gt;=Разряды!$F$15,Разряды!$F$3,IF(V80&gt;=Разряды!$G$15,Разряды!$G$3,IF(V80&gt;=Разряды!$H$15,Разряды!$H$3,"б/р")))))))</f>
        <v xml:space="preserve"> </v>
      </c>
      <c r="X80" s="766"/>
      <c r="Y80" s="86" t="str">
        <f>IF(C80=0," ",VLOOKUP($C80,Спортсмены!$B:$H,7,FALSE))</f>
        <v xml:space="preserve"> </v>
      </c>
    </row>
    <row r="81" spans="1:25" ht="15.95" customHeight="1">
      <c r="A81" s="145"/>
      <c r="B81" s="760"/>
      <c r="C81" s="62"/>
      <c r="D81" s="29" t="str">
        <f>IF(C81=0," ",VLOOKUP(C81,Спортсмены!B:I,2,FALSE))</f>
        <v xml:space="preserve"> </v>
      </c>
      <c r="E81" s="265" t="str">
        <f>IF(C81=0," ",VLOOKUP($C81,Спортсмены!$B:$H,3,FALSE))</f>
        <v xml:space="preserve"> </v>
      </c>
      <c r="F81" s="31" t="str">
        <f>IF(C81=0," ",IF(VLOOKUP($C81,Спортсмены!$B:$H,4,FALSE)=0," ",VLOOKUP($C81,Спортсмены!$B:$H,4,FALSE)))</f>
        <v xml:space="preserve"> </v>
      </c>
      <c r="G81" s="70" t="str">
        <f>IF(C81=0," ",VLOOKUP($C81,Спортсмены!$B:$H,5,FALSE))</f>
        <v xml:space="preserve"> </v>
      </c>
      <c r="H81" s="29" t="str">
        <f>IF(C81=0," ",VLOOKUP($C81,Спортсмены!$B:$H,6,FALSE))</f>
        <v xml:space="preserve"> </v>
      </c>
      <c r="I81" s="773"/>
      <c r="J81" s="773"/>
      <c r="K81" s="31"/>
      <c r="L81" s="773"/>
      <c r="M81" s="773"/>
      <c r="N81" s="773"/>
      <c r="O81" s="773"/>
      <c r="P81" s="773"/>
      <c r="Q81" s="773"/>
      <c r="R81" s="773"/>
      <c r="S81" s="773"/>
      <c r="T81" s="779"/>
      <c r="U81" s="779"/>
      <c r="V81" s="780"/>
      <c r="W81" s="22" t="str">
        <f>IF(V81=0," ",IF(V81&gt;=Разряды!$C$15,Разряды!$C$3,IF(V81&gt;=Разряды!$D$15,Разряды!$D$3,IF(V81&gt;=Разряды!$E$15,Разряды!$E$3,IF(V81&gt;=Разряды!$F$15,Разряды!$F$3,IF(V81&gt;=Разряды!$G$15,Разряды!$G$3,IF(V81&gt;=Разряды!$H$15,Разряды!$H$3,"б/р")))))))</f>
        <v xml:space="preserve"> </v>
      </c>
      <c r="X81" s="22"/>
      <c r="Y81" s="86" t="str">
        <f>IF(C81=0," ",VLOOKUP($C81,Спортсмены!$B:$H,7,FALSE))</f>
        <v xml:space="preserve"> </v>
      </c>
    </row>
    <row r="82" spans="1:25" ht="15.95" customHeight="1">
      <c r="A82" s="145"/>
      <c r="B82" s="760"/>
      <c r="C82" s="62"/>
      <c r="D82" s="29" t="str">
        <f>IF(C82=0," ",VLOOKUP(C82,Спортсмены!B:I,2,FALSE))</f>
        <v xml:space="preserve"> </v>
      </c>
      <c r="E82" s="265" t="str">
        <f>IF(C82=0," ",VLOOKUP($C82,Спортсмены!$B:$H,3,FALSE))</f>
        <v xml:space="preserve"> </v>
      </c>
      <c r="F82" s="31" t="str">
        <f>IF(C82=0," ",IF(VLOOKUP($C82,Спортсмены!$B:$H,4,FALSE)=0," ",VLOOKUP($C82,Спортсмены!$B:$H,4,FALSE)))</f>
        <v xml:space="preserve"> </v>
      </c>
      <c r="G82" s="70" t="str">
        <f>IF(C82=0," ",VLOOKUP($C82,Спортсмены!$B:$H,5,FALSE))</f>
        <v xml:space="preserve"> </v>
      </c>
      <c r="H82" s="29" t="str">
        <f>IF(C82=0," ",VLOOKUP($C82,Спортсмены!$B:$H,6,FALSE))</f>
        <v xml:space="preserve"> </v>
      </c>
      <c r="I82" s="773"/>
      <c r="J82" s="773"/>
      <c r="K82" s="31"/>
      <c r="L82" s="773"/>
      <c r="M82" s="773"/>
      <c r="N82" s="773"/>
      <c r="O82" s="773"/>
      <c r="P82" s="773"/>
      <c r="Q82" s="773"/>
      <c r="R82" s="773"/>
      <c r="S82" s="773"/>
      <c r="T82" s="779"/>
      <c r="U82" s="779"/>
      <c r="V82" s="780"/>
      <c r="W82" s="22" t="str">
        <f>IF(V82=0," ",IF(V82&gt;=Разряды!$C$15,Разряды!$C$3,IF(V82&gt;=Разряды!$D$15,Разряды!$D$3,IF(V82&gt;=Разряды!$E$15,Разряды!$E$3,IF(V82&gt;=Разряды!$F$15,Разряды!$F$3,IF(V82&gt;=Разряды!$G$15,Разряды!$G$3,IF(V82&gt;=Разряды!$H$15,Разряды!$H$3,"б/р")))))))</f>
        <v xml:space="preserve"> </v>
      </c>
      <c r="X82" s="22"/>
      <c r="Y82" s="86" t="str">
        <f>IF(C82=0," ",VLOOKUP($C82,Спортсмены!$B:$H,7,FALSE))</f>
        <v xml:space="preserve"> </v>
      </c>
    </row>
    <row r="83" spans="1:25" ht="15.95" customHeight="1">
      <c r="A83" s="325"/>
      <c r="B83" s="804"/>
      <c r="C83" s="561"/>
      <c r="D83" s="29" t="str">
        <f>IF(C83=0," ",VLOOKUP(C83,Спортсмены!B:I,2,FALSE))</f>
        <v xml:space="preserve"> </v>
      </c>
      <c r="E83" s="265" t="str">
        <f>IF(C83=0," ",VLOOKUP($C83,Спортсмены!$B:$H,3,FALSE))</f>
        <v xml:space="preserve"> </v>
      </c>
      <c r="F83" s="31" t="str">
        <f>IF(C83=0," ",IF(VLOOKUP($C83,Спортсмены!$B:$H,4,FALSE)=0," ",VLOOKUP($C83,Спортсмены!$B:$H,4,FALSE)))</f>
        <v xml:space="preserve"> </v>
      </c>
      <c r="G83" s="29" t="str">
        <f>IF(C83=0," ",VLOOKUP($C83,Спортсмены!$B:$H,5,FALSE))</f>
        <v xml:space="preserve"> </v>
      </c>
      <c r="H83" s="29" t="str">
        <f>IF(C83=0," ",VLOOKUP($C83,Спортсмены!$B:$H,6,FALSE))</f>
        <v xml:space="preserve"> </v>
      </c>
      <c r="I83" s="773"/>
      <c r="J83" s="773"/>
      <c r="K83" s="31"/>
      <c r="L83" s="773"/>
      <c r="M83" s="773"/>
      <c r="N83" s="773"/>
      <c r="O83" s="773"/>
      <c r="P83" s="773"/>
      <c r="Q83" s="773"/>
      <c r="R83" s="773"/>
      <c r="S83" s="773"/>
      <c r="T83" s="779"/>
      <c r="U83" s="779"/>
      <c r="V83" s="780"/>
      <c r="W83" s="22" t="s">
        <v>147</v>
      </c>
      <c r="X83" s="25"/>
      <c r="Y83" s="29" t="str">
        <f>IF(C83=0," ",VLOOKUP($C83,Спортсмены!$B:$H,7,FALSE))</f>
        <v xml:space="preserve"> </v>
      </c>
    </row>
    <row r="84" spans="1:25" ht="15.95" customHeight="1">
      <c r="A84" s="810"/>
      <c r="B84" s="763"/>
      <c r="C84" s="66"/>
      <c r="D84" s="45" t="str">
        <f>IF(C84=0," ",VLOOKUP(C84,Спортсмены!B:I,2,FALSE))</f>
        <v xml:space="preserve"> </v>
      </c>
      <c r="E84" s="764" t="str">
        <f>IF(C84=0," ",VLOOKUP($C84,Спортсмены!$B:$H,3,FALSE))</f>
        <v xml:space="preserve"> </v>
      </c>
      <c r="F84" s="46" t="str">
        <f>IF(C84=0," ",IF(VLOOKUP($C84,Спортсмены!$B:$H,4,FALSE)=0," ",VLOOKUP($C84,Спортсмены!$B:$H,4,FALSE)))</f>
        <v xml:space="preserve"> </v>
      </c>
      <c r="G84" s="240" t="str">
        <f>IF(C84=0," ",VLOOKUP($C84,Спортсмены!$B:$H,5,FALSE))</f>
        <v xml:space="preserve"> </v>
      </c>
      <c r="H84" s="240" t="str">
        <f>IF(C84=0," ",VLOOKUP($C84,Спортсмены!$B:$H,6,FALSE))</f>
        <v xml:space="preserve"> </v>
      </c>
      <c r="I84" s="777"/>
      <c r="J84" s="777"/>
      <c r="K84" s="46"/>
      <c r="L84" s="777"/>
      <c r="M84" s="777"/>
      <c r="N84" s="777"/>
      <c r="O84" s="777"/>
      <c r="P84" s="777"/>
      <c r="Q84" s="777"/>
      <c r="R84" s="777"/>
      <c r="S84" s="777"/>
      <c r="T84" s="785"/>
      <c r="U84" s="785"/>
      <c r="V84" s="786"/>
      <c r="W84" s="43" t="str">
        <f>IF(V84=0," ",IF(V84&gt;=Разряды!$C$15,Разряды!$C$3,IF(V84&gt;=Разряды!$D$15,Разряды!$D$3,IF(V84&gt;=Разряды!$E$15,Разряды!$E$3,IF(V84&gt;=Разряды!$F$15,Разряды!$F$3,IF(V84&gt;=Разряды!$G$15,Разряды!$G$3,IF(V84&gt;=Разряды!$H$15,Разряды!$H$3,"б/р")))))))</f>
        <v xml:space="preserve"> </v>
      </c>
      <c r="X84" s="43"/>
      <c r="Y84" s="765" t="str">
        <f>IF(C84=0," ",VLOOKUP($C84,Спортсмены!$B:$H,7,FALSE))</f>
        <v xml:space="preserve"> </v>
      </c>
    </row>
    <row r="85" spans="1:25" ht="18">
      <c r="A85"/>
      <c r="B85" s="1333"/>
      <c r="C85" s="1333"/>
      <c r="D85" s="246"/>
      <c r="E85" s="246"/>
      <c r="F85" s="246"/>
      <c r="G85" s="1326" t="s">
        <v>143</v>
      </c>
      <c r="H85" s="1326"/>
      <c r="I85" s="1326"/>
      <c r="J85" s="1326"/>
      <c r="K85" s="1326"/>
      <c r="L85" s="1326"/>
      <c r="M85" s="1326"/>
      <c r="N85" s="1326"/>
      <c r="O85" s="1326"/>
      <c r="P85" s="1326"/>
      <c r="Q85" s="1326"/>
      <c r="R85" s="166"/>
      <c r="S85" s="166"/>
      <c r="T85" s="8" t="s">
        <v>244</v>
      </c>
      <c r="U85" s="8"/>
      <c r="V85" s="8"/>
      <c r="W85" s="8"/>
      <c r="X85" s="8"/>
      <c r="Y85" s="8"/>
    </row>
    <row r="86" spans="1:25" ht="18">
      <c r="A86" s="3" t="s">
        <v>267</v>
      </c>
      <c r="B86" s="759"/>
      <c r="C86" s="243"/>
      <c r="D86" s="246"/>
      <c r="E86" s="246"/>
      <c r="F86" s="246"/>
      <c r="G86" s="248"/>
      <c r="H86" s="248"/>
      <c r="I86" s="248"/>
      <c r="J86" s="248"/>
      <c r="K86" s="248"/>
      <c r="L86" s="776" t="s">
        <v>246</v>
      </c>
      <c r="M86" s="776"/>
      <c r="N86" s="776"/>
      <c r="O86" s="776"/>
      <c r="P86" s="776"/>
      <c r="Q86" s="776"/>
      <c r="R86" s="776"/>
      <c r="S86" s="776"/>
      <c r="T86" s="783" t="s">
        <v>247</v>
      </c>
      <c r="U86" s="783"/>
      <c r="V86" s="776"/>
      <c r="W86" s="783"/>
      <c r="X86" s="783"/>
      <c r="Y86" s="783"/>
    </row>
    <row r="87" spans="1:25" ht="18">
      <c r="A87" s="1337" t="s">
        <v>152</v>
      </c>
      <c r="B87" s="1337" t="s">
        <v>248</v>
      </c>
      <c r="C87" s="1263" t="s">
        <v>123</v>
      </c>
      <c r="D87" s="1261" t="s">
        <v>153</v>
      </c>
      <c r="E87" s="1337" t="s">
        <v>125</v>
      </c>
      <c r="F87" s="1337" t="s">
        <v>249</v>
      </c>
      <c r="G87" s="1263" t="s">
        <v>127</v>
      </c>
      <c r="H87" s="1263" t="s">
        <v>250</v>
      </c>
      <c r="I87" s="1334" t="s">
        <v>251</v>
      </c>
      <c r="J87" s="1335"/>
      <c r="K87" s="1335"/>
      <c r="L87" s="1335"/>
      <c r="M87" s="1335"/>
      <c r="N87" s="1335"/>
      <c r="O87" s="1335"/>
      <c r="P87" s="1335"/>
      <c r="Q87" s="1335"/>
      <c r="R87" s="1335"/>
      <c r="S87" s="1336"/>
      <c r="T87" s="1342" t="s">
        <v>252</v>
      </c>
      <c r="U87" s="1345" t="s">
        <v>253</v>
      </c>
      <c r="V87" s="1261" t="s">
        <v>254</v>
      </c>
      <c r="W87" s="1349" t="s">
        <v>158</v>
      </c>
      <c r="X87" s="1299" t="s">
        <v>255</v>
      </c>
      <c r="Y87" s="1261" t="s">
        <v>133</v>
      </c>
    </row>
    <row r="88" spans="1:25">
      <c r="A88" s="1338"/>
      <c r="B88" s="1338"/>
      <c r="C88" s="1340"/>
      <c r="D88" s="1341"/>
      <c r="E88" s="1338"/>
      <c r="F88" s="1338"/>
      <c r="G88" s="1340"/>
      <c r="H88" s="1340"/>
      <c r="I88" s="1341"/>
      <c r="J88" s="1341"/>
      <c r="K88" s="1341"/>
      <c r="L88" s="1341"/>
      <c r="M88" s="1341"/>
      <c r="N88" s="1341"/>
      <c r="O88" s="1341"/>
      <c r="P88" s="1341"/>
      <c r="Q88" s="1341"/>
      <c r="R88" s="1341"/>
      <c r="S88" s="1305"/>
      <c r="T88" s="1343"/>
      <c r="U88" s="1346"/>
      <c r="V88" s="1348"/>
      <c r="W88" s="1350"/>
      <c r="X88" s="1340"/>
      <c r="Y88" s="1348"/>
    </row>
    <row r="89" spans="1:25">
      <c r="A89" s="1339"/>
      <c r="B89" s="1339"/>
      <c r="C89" s="1300"/>
      <c r="D89" s="1262"/>
      <c r="E89" s="1339"/>
      <c r="F89" s="1339"/>
      <c r="G89" s="1300"/>
      <c r="H89" s="1300"/>
      <c r="I89" s="1262"/>
      <c r="J89" s="1262"/>
      <c r="K89" s="1262"/>
      <c r="L89" s="1262"/>
      <c r="M89" s="1262"/>
      <c r="N89" s="1262"/>
      <c r="O89" s="1262"/>
      <c r="P89" s="1262"/>
      <c r="Q89" s="1262"/>
      <c r="R89" s="1262"/>
      <c r="S89" s="1262"/>
      <c r="T89" s="1344"/>
      <c r="U89" s="1347"/>
      <c r="V89" s="1265"/>
      <c r="W89" s="1351"/>
      <c r="X89" s="1300"/>
      <c r="Y89" s="1265"/>
    </row>
    <row r="90" spans="1:25" ht="19.5" customHeight="1">
      <c r="A90" s="145"/>
      <c r="B90" s="760"/>
      <c r="C90" s="62">
        <v>434</v>
      </c>
      <c r="D90" s="29" t="e">
        <f>IF(C90=0," ",VLOOKUP(C90,Спортсмены!B:I,2,FALSE))</f>
        <v>#N/A</v>
      </c>
      <c r="E90" s="265" t="e">
        <f>IF(C90=0," ",VLOOKUP($C90,Спортсмены!$B:$H,3,FALSE))</f>
        <v>#N/A</v>
      </c>
      <c r="F90" s="31" t="e">
        <f>IF(C90=0," ",IF(VLOOKUP($C90,Спортсмены!$B:$H,4,FALSE)=0," ",VLOOKUP($C90,Спортсмены!$B:$H,4,FALSE)))</f>
        <v>#N/A</v>
      </c>
      <c r="G90" s="29" t="e">
        <f>IF(C90=0," ",VLOOKUP($C90,Спортсмены!$B:$H,5,FALSE))</f>
        <v>#N/A</v>
      </c>
      <c r="H90" s="70" t="e">
        <f>IF(C90=0," ",VLOOKUP($C90,Спортсмены!$B:$H,6,FALSE))</f>
        <v>#N/A</v>
      </c>
      <c r="I90" s="773"/>
      <c r="J90" s="773"/>
      <c r="K90" s="31"/>
      <c r="L90" s="773"/>
      <c r="M90" s="773"/>
      <c r="N90" s="773"/>
      <c r="O90" s="773"/>
      <c r="P90" s="773"/>
      <c r="Q90" s="773"/>
      <c r="R90" s="773"/>
      <c r="S90" s="773"/>
      <c r="T90" s="779"/>
      <c r="U90" s="779"/>
      <c r="V90" s="780"/>
      <c r="W90" s="22" t="str">
        <f>IF(V90=0," ",IF(V90&gt;=Разряды!$C$15,Разряды!$C$3,IF(V90&gt;=Разряды!$D$15,Разряды!$D$3,IF(V90&gt;=Разряды!$E$15,Разряды!$E$3,IF(V90&gt;=Разряды!$F$15,Разряды!$F$3,IF(V90&gt;=Разряды!$G$15,Разряды!$G$3,IF(V90&gt;=Разряды!$H$15,Разряды!$H$3,"б/р")))))))</f>
        <v xml:space="preserve"> </v>
      </c>
      <c r="X90" s="766"/>
      <c r="Y90" s="29" t="e">
        <f>IF(C90=0," ",VLOOKUP($C90,Спортсмены!$B:$H,7,FALSE))</f>
        <v>#N/A</v>
      </c>
    </row>
    <row r="91" spans="1:25" ht="18.75" customHeight="1">
      <c r="A91" s="145"/>
      <c r="B91" s="760"/>
      <c r="C91" s="62"/>
      <c r="D91" s="29" t="str">
        <f>IF(C91=0," ",VLOOKUP(C91,Спортсмены!B:I,2,FALSE))</f>
        <v xml:space="preserve"> </v>
      </c>
      <c r="E91" s="265" t="str">
        <f>IF(C91=0," ",VLOOKUP($C91,Спортсмены!$B:$H,3,FALSE))</f>
        <v xml:space="preserve"> </v>
      </c>
      <c r="F91" s="31" t="str">
        <f>IF(C91=0," ",IF(VLOOKUP($C91,Спортсмены!$B:$H,4,FALSE)=0," ",VLOOKUP($C91,Спортсмены!$B:$H,4,FALSE)))</f>
        <v xml:space="preserve"> </v>
      </c>
      <c r="G91" s="29" t="str">
        <f>IF(C91=0," ",VLOOKUP($C91,Спортсмены!$B:$H,5,FALSE))</f>
        <v xml:space="preserve"> </v>
      </c>
      <c r="H91" s="70" t="str">
        <f>IF(C91=0," ",VLOOKUP($C91,Спортсмены!$B:$H,6,FALSE))</f>
        <v xml:space="preserve"> </v>
      </c>
      <c r="I91" s="773"/>
      <c r="J91" s="773"/>
      <c r="K91" s="31"/>
      <c r="L91" s="773"/>
      <c r="M91" s="773"/>
      <c r="N91" s="773"/>
      <c r="O91" s="773"/>
      <c r="P91" s="773"/>
      <c r="Q91" s="773"/>
      <c r="R91" s="773"/>
      <c r="S91" s="773"/>
      <c r="T91" s="779"/>
      <c r="U91" s="779"/>
      <c r="V91" s="780"/>
      <c r="W91" s="22" t="str">
        <f>IF(V91=0," ",IF(V91&gt;=Разряды!$C$15,Разряды!$C$3,IF(V91&gt;=Разряды!$D$15,Разряды!$D$3,IF(V91&gt;=Разряды!$E$15,Разряды!$E$3,IF(V91&gt;=Разряды!$F$15,Разряды!$F$3,IF(V91&gt;=Разряды!$G$15,Разряды!$G$3,IF(V91&gt;=Разряды!$H$15,Разряды!$H$3,"б/р")))))))</f>
        <v xml:space="preserve"> </v>
      </c>
      <c r="X91" s="25"/>
      <c r="Y91" s="29" t="str">
        <f>IF(C91=0," ",VLOOKUP($C91,Спортсмены!$B:$H,7,FALSE))</f>
        <v xml:space="preserve"> </v>
      </c>
    </row>
    <row r="92" spans="1:25" ht="21" customHeight="1">
      <c r="A92" s="145"/>
      <c r="B92" s="760"/>
      <c r="C92" s="62"/>
      <c r="D92" s="29" t="str">
        <f>IF(C92=0," ",VLOOKUP(C92,Спортсмены!B:I,2,FALSE))</f>
        <v xml:space="preserve"> </v>
      </c>
      <c r="E92" s="265" t="str">
        <f>IF(C92=0," ",VLOOKUP($C92,Спортсмены!$B:$H,3,FALSE))</f>
        <v xml:space="preserve"> </v>
      </c>
      <c r="F92" s="31" t="str">
        <f>IF(C92=0," ",IF(VLOOKUP($C92,Спортсмены!$B:$H,4,FALSE)=0," ",VLOOKUP($C92,Спортсмены!$B:$H,4,FALSE)))</f>
        <v xml:space="preserve"> </v>
      </c>
      <c r="G92" s="29" t="str">
        <f>IF(C92=0," ",VLOOKUP($C92,Спортсмены!$B:$H,5,FALSE))</f>
        <v xml:space="preserve"> </v>
      </c>
      <c r="H92" s="70" t="str">
        <f>IF(C92=0," ",VLOOKUP($C92,Спортсмены!$B:$H,6,FALSE))</f>
        <v xml:space="preserve"> </v>
      </c>
      <c r="I92" s="773"/>
      <c r="J92" s="773"/>
      <c r="K92" s="31"/>
      <c r="L92" s="773"/>
      <c r="M92" s="773"/>
      <c r="N92" s="773"/>
      <c r="O92" s="773"/>
      <c r="P92" s="773"/>
      <c r="Q92" s="773"/>
      <c r="R92" s="773"/>
      <c r="S92" s="773"/>
      <c r="T92" s="779"/>
      <c r="U92" s="779"/>
      <c r="V92" s="780"/>
      <c r="W92" s="22" t="str">
        <f>IF(V92=0," ",IF(V92&gt;=Разряды!$C$15,Разряды!$C$3,IF(V92&gt;=Разряды!$D$15,Разряды!$D$3,IF(V92&gt;=Разряды!$E$15,Разряды!$E$3,IF(V92&gt;=Разряды!$F$15,Разряды!$F$3,IF(V92&gt;=Разряды!$G$15,Разряды!$G$3,IF(V92&gt;=Разряды!$H$15,Разряды!$H$3,"б/р")))))))</f>
        <v xml:space="preserve"> </v>
      </c>
      <c r="X92" s="766"/>
      <c r="Y92" s="86" t="str">
        <f>IF(C92=0," ",VLOOKUP($C92,Спортсмены!$B:$H,7,FALSE))</f>
        <v xml:space="preserve"> </v>
      </c>
    </row>
    <row r="93" spans="1:25" ht="21.75" customHeight="1">
      <c r="A93" s="145"/>
      <c r="B93" s="760"/>
      <c r="C93" s="62"/>
      <c r="D93" s="29" t="str">
        <f>IF(C93=0," ",VLOOKUP(C93,Спортсмены!B:I,2,FALSE))</f>
        <v xml:space="preserve"> </v>
      </c>
      <c r="E93" s="265" t="str">
        <f>IF(C93=0," ",VLOOKUP($C93,Спортсмены!$B:$H,3,FALSE))</f>
        <v xml:space="preserve"> </v>
      </c>
      <c r="F93" s="31" t="str">
        <f>IF(C93=0," ",IF(VLOOKUP($C93,Спортсмены!$B:$H,4,FALSE)=0," ",VLOOKUP($C93,Спортсмены!$B:$H,4,FALSE)))</f>
        <v xml:space="preserve"> </v>
      </c>
      <c r="G93" s="29" t="str">
        <f>IF(C93=0," ",VLOOKUP($C93,Спортсмены!$B:$H,5,FALSE))</f>
        <v xml:space="preserve"> </v>
      </c>
      <c r="H93" s="70" t="s">
        <v>147</v>
      </c>
      <c r="I93" s="773"/>
      <c r="J93" s="773"/>
      <c r="K93" s="31"/>
      <c r="L93" s="773"/>
      <c r="M93" s="773"/>
      <c r="N93" s="773"/>
      <c r="O93" s="773"/>
      <c r="P93" s="773"/>
      <c r="Q93" s="773"/>
      <c r="R93" s="773"/>
      <c r="S93" s="773"/>
      <c r="T93" s="779"/>
      <c r="U93" s="779"/>
      <c r="V93" s="780"/>
      <c r="W93" s="22" t="str">
        <f>IF(V93=0," ",IF(V93&gt;=Разряды!$C$15,Разряды!$C$3,IF(V93&gt;=Разряды!$D$15,Разряды!$D$3,IF(V93&gt;=Разряды!$E$15,Разряды!$E$3,IF(V93&gt;=Разряды!$F$15,Разряды!$F$3,IF(V93&gt;=Разряды!$G$15,Разряды!$G$3,IF(V93&gt;=Разряды!$H$15,Разряды!$H$3,"б/р")))))))</f>
        <v xml:space="preserve"> </v>
      </c>
      <c r="X93" s="22"/>
      <c r="Y93" s="86" t="str">
        <f>IF(C93=0," ",VLOOKUP($C93,Спортсмены!$B:$H,7,FALSE))</f>
        <v xml:space="preserve"> </v>
      </c>
    </row>
    <row r="94" spans="1:25" ht="22.5" customHeight="1">
      <c r="A94" s="145"/>
      <c r="B94" s="760"/>
      <c r="C94" s="62"/>
      <c r="D94" s="29" t="str">
        <f>IF(C94=0," ",VLOOKUP(C94,Спортсмены!B:I,2,FALSE))</f>
        <v xml:space="preserve"> </v>
      </c>
      <c r="E94" s="30" t="str">
        <f>IF(C94=0," ",VLOOKUP($C94,Спортсмены!$B:$H,3,FALSE))</f>
        <v xml:space="preserve"> </v>
      </c>
      <c r="F94" s="31" t="str">
        <f>IF(C94=0," ",IF(VLOOKUP($C94,Спортсмены!$B:$H,4,FALSE)=0," ",VLOOKUP($C94,Спортсмены!$B:$H,4,FALSE)))</f>
        <v xml:space="preserve"> </v>
      </c>
      <c r="G94" s="29" t="str">
        <f>IF(C94=0," ",VLOOKUP($C94,Спортсмены!$B:$H,5,FALSE))</f>
        <v xml:space="preserve"> </v>
      </c>
      <c r="H94" s="70" t="str">
        <f>IF(C94=0," ",VLOOKUP($C94,Спортсмены!$B:$H,6,FALSE))</f>
        <v xml:space="preserve"> </v>
      </c>
      <c r="I94" s="773"/>
      <c r="J94" s="773"/>
      <c r="K94" s="31"/>
      <c r="L94" s="773"/>
      <c r="M94" s="773"/>
      <c r="N94" s="773"/>
      <c r="O94" s="773"/>
      <c r="P94" s="773"/>
      <c r="Q94" s="773"/>
      <c r="R94" s="773"/>
      <c r="S94" s="773"/>
      <c r="T94" s="779"/>
      <c r="U94" s="779"/>
      <c r="V94" s="780"/>
      <c r="W94" s="22" t="str">
        <f>IF(V94=0," ",IF(V94&gt;=Разряды!$C$15,Разряды!$C$3,IF(V94&gt;=Разряды!$D$15,Разряды!$D$3,IF(V94&gt;=Разряды!$E$15,Разряды!$E$3,IF(V94&gt;=Разряды!$F$15,Разряды!$F$3,IF(V94&gt;=Разряды!$G$15,Разряды!$G$3,IF(V94&gt;=Разряды!$H$15,Разряды!$H$3,"б/р")))))))</f>
        <v xml:space="preserve"> </v>
      </c>
      <c r="X94" s="25"/>
      <c r="Y94" s="86" t="str">
        <f>IF(C94=0," ",VLOOKUP($C94,Спортсмены!$B:$H,7,FALSE))</f>
        <v xml:space="preserve"> </v>
      </c>
    </row>
    <row r="95" spans="1:25" ht="15.75">
      <c r="A95" s="66"/>
      <c r="B95" s="761"/>
      <c r="C95" s="295"/>
      <c r="D95" s="762"/>
      <c r="E95" s="270"/>
      <c r="F95" s="261"/>
      <c r="G95" s="261"/>
      <c r="H95" s="261"/>
      <c r="I95" s="774"/>
      <c r="J95" s="774"/>
      <c r="K95" s="270"/>
      <c r="L95" s="774"/>
      <c r="M95" s="774"/>
      <c r="N95" s="774"/>
      <c r="O95" s="774"/>
      <c r="P95" s="774"/>
      <c r="Q95" s="774"/>
      <c r="R95" s="774"/>
      <c r="S95" s="774"/>
      <c r="T95" s="781"/>
      <c r="U95" s="781"/>
      <c r="V95" s="809"/>
      <c r="W95" s="267"/>
      <c r="X95" s="267"/>
      <c r="Y95" s="295"/>
    </row>
    <row r="96" spans="1:25" ht="15.75">
      <c r="A96" s="68"/>
      <c r="B96" s="244"/>
      <c r="C96" s="139"/>
      <c r="D96" s="140"/>
      <c r="E96" s="138"/>
      <c r="F96" s="142"/>
      <c r="G96" s="142"/>
      <c r="H96" s="142"/>
      <c r="I96" s="138"/>
      <c r="J96" s="138"/>
      <c r="K96" s="138"/>
      <c r="L96" s="138"/>
      <c r="M96" s="138"/>
      <c r="N96" s="138"/>
      <c r="O96" s="138"/>
      <c r="P96" s="811"/>
      <c r="Q96" s="303"/>
      <c r="R96" s="811"/>
      <c r="S96" s="303"/>
      <c r="T96" s="811"/>
      <c r="U96" s="303"/>
      <c r="V96" s="811"/>
      <c r="W96" s="303"/>
      <c r="X96" s="303"/>
      <c r="Y96" s="139"/>
    </row>
    <row r="97" spans="1:25" ht="15.75">
      <c r="A97" s="68"/>
      <c r="B97" s="244"/>
      <c r="C97" s="139"/>
      <c r="D97" s="140"/>
      <c r="E97" s="138"/>
      <c r="F97" s="142"/>
      <c r="G97" s="142"/>
      <c r="H97" s="142"/>
      <c r="I97" s="138"/>
      <c r="J97" s="138"/>
      <c r="K97" s="138"/>
      <c r="L97" s="138"/>
      <c r="M97" s="138"/>
      <c r="N97" s="138"/>
      <c r="O97" s="138"/>
      <c r="P97" s="811"/>
      <c r="Q97" s="303"/>
      <c r="R97" s="811"/>
      <c r="S97" s="303"/>
      <c r="T97" s="811"/>
      <c r="U97" s="303"/>
      <c r="V97" s="811"/>
      <c r="W97" s="303"/>
      <c r="X97" s="303"/>
      <c r="Y97" s="139"/>
    </row>
    <row r="98" spans="1:25" ht="15.75">
      <c r="A98" s="68"/>
      <c r="B98" s="244"/>
      <c r="C98" s="139"/>
      <c r="D98" s="140"/>
      <c r="E98" s="138"/>
      <c r="F98" s="142"/>
      <c r="G98" s="142"/>
      <c r="H98" s="142"/>
      <c r="I98" s="138"/>
      <c r="J98" s="138"/>
      <c r="K98" s="138"/>
      <c r="L98" s="138"/>
      <c r="M98" s="138"/>
      <c r="N98" s="138"/>
      <c r="O98" s="138"/>
      <c r="P98" s="811"/>
      <c r="Q98" s="303"/>
      <c r="R98" s="811"/>
      <c r="S98" s="303"/>
      <c r="T98" s="811"/>
      <c r="U98" s="303"/>
      <c r="V98" s="811"/>
      <c r="W98" s="303"/>
      <c r="X98" s="303"/>
      <c r="Y98" s="139"/>
    </row>
    <row r="99" spans="1:25" ht="15.75">
      <c r="A99" s="68"/>
      <c r="B99" s="244"/>
      <c r="C99" s="139"/>
      <c r="D99" s="140"/>
      <c r="E99" s="138"/>
      <c r="F99" s="142"/>
      <c r="G99" s="142"/>
      <c r="H99" s="142"/>
      <c r="I99" s="138"/>
      <c r="J99" s="138"/>
      <c r="K99" s="138"/>
      <c r="L99" s="138"/>
      <c r="M99" s="138"/>
      <c r="N99" s="138"/>
      <c r="O99" s="138"/>
      <c r="P99" s="811"/>
      <c r="Q99" s="303"/>
      <c r="R99" s="811"/>
      <c r="S99" s="303"/>
      <c r="T99" s="811"/>
      <c r="U99" s="303"/>
      <c r="V99" s="811"/>
      <c r="W99" s="303"/>
      <c r="X99" s="303"/>
      <c r="Y99" s="139"/>
    </row>
    <row r="100" spans="1:25" ht="15.75">
      <c r="A100" s="68"/>
      <c r="B100" s="244"/>
      <c r="C100" s="139"/>
      <c r="D100" s="140"/>
      <c r="E100" s="138"/>
      <c r="F100" s="142"/>
      <c r="G100" s="142"/>
      <c r="H100" s="142"/>
      <c r="I100" s="138"/>
      <c r="J100" s="138"/>
      <c r="K100" s="138"/>
      <c r="L100" s="138"/>
      <c r="M100" s="138"/>
      <c r="N100" s="138"/>
      <c r="O100" s="138"/>
      <c r="P100" s="811"/>
      <c r="Q100" s="303"/>
      <c r="R100" s="811"/>
      <c r="S100" s="303"/>
      <c r="T100" s="811"/>
      <c r="U100" s="303"/>
      <c r="V100" s="811"/>
      <c r="W100" s="303"/>
      <c r="X100" s="303"/>
      <c r="Y100" s="139"/>
    </row>
    <row r="101" spans="1:25" ht="15.75">
      <c r="A101" s="68"/>
      <c r="B101" s="244"/>
      <c r="C101" s="139"/>
      <c r="D101" s="140"/>
      <c r="E101" s="138"/>
      <c r="F101" s="142"/>
      <c r="G101" s="142"/>
      <c r="H101" s="142"/>
      <c r="I101" s="138"/>
      <c r="J101" s="138"/>
      <c r="K101" s="138"/>
      <c r="L101" s="138"/>
      <c r="M101" s="138"/>
      <c r="N101" s="138"/>
      <c r="O101" s="138"/>
      <c r="P101" s="811"/>
      <c r="Q101" s="303"/>
      <c r="R101" s="811"/>
      <c r="S101" s="303"/>
      <c r="T101" s="811"/>
      <c r="U101" s="303"/>
      <c r="V101" s="811"/>
      <c r="W101" s="303"/>
      <c r="X101" s="303"/>
      <c r="Y101" s="139"/>
    </row>
    <row r="102" spans="1:25" ht="15.75">
      <c r="A102" s="68"/>
      <c r="B102" s="244"/>
      <c r="C102" s="139"/>
      <c r="D102" s="140"/>
      <c r="E102" s="138"/>
      <c r="F102" s="142"/>
      <c r="G102" s="142"/>
      <c r="H102" s="142"/>
      <c r="I102" s="138"/>
      <c r="J102" s="138"/>
      <c r="K102" s="138"/>
      <c r="L102" s="138"/>
      <c r="M102" s="138"/>
      <c r="N102" s="138"/>
      <c r="O102" s="138"/>
      <c r="P102" s="811"/>
      <c r="Q102" s="303"/>
      <c r="R102" s="811"/>
      <c r="S102" s="303"/>
      <c r="T102" s="811"/>
      <c r="U102" s="303"/>
      <c r="V102" s="811"/>
      <c r="W102" s="303"/>
      <c r="X102" s="303"/>
      <c r="Y102" s="139"/>
    </row>
    <row r="103" spans="1:25" ht="15.75">
      <c r="A103" s="68"/>
      <c r="B103" s="244"/>
      <c r="C103" s="139"/>
      <c r="D103" s="140"/>
      <c r="E103" s="138"/>
      <c r="F103" s="142"/>
      <c r="G103" s="142"/>
      <c r="H103" s="142"/>
      <c r="I103" s="138"/>
      <c r="J103" s="138"/>
      <c r="K103" s="138"/>
      <c r="L103" s="138"/>
      <c r="M103" s="138"/>
      <c r="N103" s="138"/>
      <c r="O103" s="138"/>
      <c r="P103" s="811"/>
      <c r="Q103" s="303"/>
      <c r="R103" s="811"/>
      <c r="S103" s="303"/>
      <c r="T103" s="811"/>
      <c r="U103" s="303"/>
      <c r="V103" s="811"/>
      <c r="W103" s="303"/>
      <c r="X103" s="303"/>
      <c r="Y103" s="139"/>
    </row>
    <row r="104" spans="1:25" ht="15.75">
      <c r="A104" s="68"/>
      <c r="B104" s="244"/>
      <c r="C104" s="139"/>
      <c r="D104" s="140"/>
      <c r="E104" s="138"/>
      <c r="F104" s="142"/>
      <c r="G104" s="142"/>
      <c r="H104" s="142"/>
      <c r="I104" s="138"/>
      <c r="J104" s="138"/>
      <c r="K104" s="138"/>
      <c r="L104" s="138"/>
      <c r="M104" s="138"/>
      <c r="N104" s="138"/>
      <c r="O104" s="138"/>
      <c r="P104" s="811"/>
      <c r="Q104" s="303"/>
      <c r="R104" s="811"/>
      <c r="S104" s="303"/>
      <c r="T104" s="811"/>
      <c r="U104" s="303"/>
      <c r="V104" s="811"/>
      <c r="W104" s="303"/>
      <c r="X104" s="303"/>
      <c r="Y104" s="139"/>
    </row>
    <row r="105" spans="1:25" ht="15.75">
      <c r="A105" s="68"/>
      <c r="B105" s="244"/>
      <c r="C105" s="139"/>
      <c r="D105" s="140"/>
      <c r="E105" s="138"/>
      <c r="F105" s="142"/>
      <c r="G105" s="142"/>
      <c r="H105" s="142"/>
      <c r="I105" s="138"/>
      <c r="J105" s="138"/>
      <c r="K105" s="138"/>
      <c r="L105" s="138"/>
      <c r="M105" s="138"/>
      <c r="N105" s="138"/>
      <c r="O105" s="138"/>
      <c r="P105" s="811"/>
      <c r="Q105" s="303"/>
      <c r="R105" s="811"/>
      <c r="S105" s="303"/>
      <c r="T105" s="811"/>
      <c r="U105" s="303"/>
      <c r="V105" s="811"/>
      <c r="W105" s="303"/>
      <c r="X105" s="303"/>
      <c r="Y105" s="139"/>
    </row>
    <row r="106" spans="1:25" ht="15.75">
      <c r="A106" s="68"/>
      <c r="B106" s="244"/>
      <c r="C106" s="139"/>
      <c r="D106" s="140"/>
      <c r="E106" s="138"/>
      <c r="F106" s="142"/>
      <c r="G106" s="142"/>
      <c r="H106" s="142"/>
      <c r="I106" s="138"/>
      <c r="J106" s="138"/>
      <c r="K106" s="138"/>
      <c r="L106" s="138"/>
      <c r="M106" s="138"/>
      <c r="N106" s="138"/>
      <c r="O106" s="138"/>
      <c r="P106" s="811"/>
      <c r="Q106" s="303"/>
      <c r="R106" s="811"/>
      <c r="S106" s="303"/>
      <c r="T106" s="811"/>
      <c r="U106" s="303"/>
      <c r="V106" s="811"/>
      <c r="W106" s="303"/>
      <c r="X106" s="303"/>
      <c r="Y106" s="139"/>
    </row>
    <row r="107" spans="1:25" ht="15.75">
      <c r="A107" s="68"/>
      <c r="B107" s="244"/>
      <c r="C107" s="139"/>
      <c r="D107" s="140"/>
      <c r="E107" s="138"/>
      <c r="F107" s="142"/>
      <c r="G107" s="142"/>
      <c r="H107" s="142"/>
      <c r="I107" s="138"/>
      <c r="J107" s="138"/>
      <c r="K107" s="138"/>
      <c r="L107" s="138"/>
      <c r="M107" s="138"/>
      <c r="N107" s="138"/>
      <c r="O107" s="138"/>
      <c r="P107" s="811"/>
      <c r="Q107" s="303"/>
      <c r="R107" s="811"/>
      <c r="S107" s="303"/>
      <c r="T107" s="811"/>
      <c r="U107" s="303"/>
      <c r="V107" s="811"/>
      <c r="W107" s="303"/>
      <c r="X107" s="303"/>
      <c r="Y107" s="139"/>
    </row>
    <row r="108" spans="1:25" ht="15.75">
      <c r="A108" s="68"/>
      <c r="B108" s="244"/>
      <c r="C108" s="139"/>
      <c r="D108" s="140"/>
      <c r="E108" s="138"/>
      <c r="F108" s="142"/>
      <c r="G108" s="142"/>
      <c r="H108" s="142"/>
      <c r="I108" s="138"/>
      <c r="J108" s="138"/>
      <c r="K108" s="138"/>
      <c r="L108" s="138"/>
      <c r="M108" s="138"/>
      <c r="N108" s="138"/>
      <c r="O108" s="138"/>
      <c r="P108" s="811"/>
      <c r="Q108" s="303"/>
      <c r="R108" s="811"/>
      <c r="S108" s="303"/>
      <c r="T108" s="811"/>
      <c r="U108" s="303"/>
      <c r="V108" s="811"/>
      <c r="W108" s="303"/>
      <c r="X108" s="303"/>
      <c r="Y108" s="139"/>
    </row>
    <row r="109" spans="1:25" ht="15.75">
      <c r="A109" s="68"/>
      <c r="B109" s="244"/>
      <c r="C109" s="139"/>
      <c r="D109" s="140"/>
      <c r="E109" s="138"/>
      <c r="F109" s="142"/>
      <c r="G109" s="142"/>
      <c r="H109" s="142"/>
      <c r="I109" s="138"/>
      <c r="J109" s="138"/>
      <c r="K109" s="138"/>
      <c r="L109" s="138"/>
      <c r="M109" s="138"/>
      <c r="N109" s="138"/>
      <c r="O109" s="138"/>
      <c r="P109" s="811"/>
      <c r="Q109" s="303"/>
      <c r="R109" s="811"/>
      <c r="S109" s="303"/>
      <c r="T109" s="811"/>
      <c r="U109" s="303"/>
      <c r="V109" s="811"/>
      <c r="W109" s="303"/>
      <c r="X109" s="303"/>
      <c r="Y109" s="139"/>
    </row>
    <row r="110" spans="1:25" ht="15.75">
      <c r="A110" s="68"/>
      <c r="B110" s="244"/>
      <c r="C110" s="139"/>
      <c r="D110" s="140"/>
      <c r="E110" s="138"/>
      <c r="F110" s="142"/>
      <c r="G110" s="142"/>
      <c r="H110" s="142"/>
      <c r="I110" s="138"/>
      <c r="J110" s="138"/>
      <c r="K110" s="138"/>
      <c r="L110" s="138"/>
      <c r="M110" s="138"/>
      <c r="N110" s="138"/>
      <c r="O110" s="138"/>
      <c r="P110" s="811"/>
      <c r="Q110" s="303"/>
      <c r="R110" s="811"/>
      <c r="S110" s="303"/>
      <c r="T110" s="811"/>
      <c r="U110" s="303"/>
      <c r="V110" s="811"/>
      <c r="W110" s="303"/>
      <c r="X110" s="303"/>
      <c r="Y110" s="139"/>
    </row>
    <row r="111" spans="1:25" ht="15.75">
      <c r="A111" s="68"/>
      <c r="B111" s="244"/>
      <c r="C111" s="139"/>
      <c r="D111" s="140"/>
      <c r="E111" s="138"/>
      <c r="F111" s="142"/>
      <c r="G111" s="142"/>
      <c r="H111" s="142"/>
      <c r="I111" s="138"/>
      <c r="J111" s="138"/>
      <c r="K111" s="138"/>
      <c r="L111" s="138"/>
      <c r="M111" s="138"/>
      <c r="N111" s="138"/>
      <c r="O111" s="138"/>
      <c r="P111" s="811"/>
      <c r="Q111" s="303"/>
      <c r="R111" s="811"/>
      <c r="S111" s="303"/>
      <c r="T111" s="811"/>
      <c r="U111" s="303"/>
      <c r="V111" s="811"/>
      <c r="W111" s="303"/>
      <c r="X111" s="303"/>
      <c r="Y111" s="139"/>
    </row>
    <row r="112" spans="1:25" ht="15.75">
      <c r="A112" s="68"/>
      <c r="B112" s="244"/>
      <c r="C112" s="139"/>
      <c r="D112" s="140"/>
      <c r="E112" s="138"/>
      <c r="F112" s="142"/>
      <c r="G112" s="142"/>
      <c r="H112" s="142"/>
      <c r="I112" s="138"/>
      <c r="J112" s="138"/>
      <c r="K112" s="138"/>
      <c r="L112" s="138"/>
      <c r="M112" s="138"/>
      <c r="N112" s="138"/>
      <c r="O112" s="138"/>
      <c r="P112" s="811"/>
      <c r="Q112" s="303"/>
      <c r="R112" s="811"/>
      <c r="S112" s="303"/>
      <c r="T112" s="811"/>
      <c r="U112" s="303"/>
      <c r="V112" s="811"/>
      <c r="W112" s="303"/>
      <c r="X112" s="303"/>
      <c r="Y112" s="139"/>
    </row>
    <row r="113" spans="1:25" ht="15.75">
      <c r="A113" s="68"/>
      <c r="B113" s="244"/>
      <c r="C113" s="139"/>
      <c r="D113" s="140"/>
      <c r="E113" s="138"/>
      <c r="F113" s="142"/>
      <c r="G113" s="142"/>
      <c r="H113" s="142"/>
      <c r="I113" s="138"/>
      <c r="J113" s="138"/>
      <c r="K113" s="138"/>
      <c r="L113" s="138"/>
      <c r="M113" s="138"/>
      <c r="N113" s="138"/>
      <c r="O113" s="138"/>
      <c r="P113" s="811"/>
      <c r="Q113" s="303"/>
      <c r="R113" s="811"/>
      <c r="S113" s="303"/>
      <c r="T113" s="811"/>
      <c r="U113" s="303"/>
      <c r="V113" s="811"/>
      <c r="W113" s="303"/>
      <c r="X113" s="303"/>
      <c r="Y113" s="139"/>
    </row>
    <row r="114" spans="1:25" ht="15.75">
      <c r="A114" s="68"/>
      <c r="B114" s="244"/>
      <c r="C114" s="139"/>
      <c r="D114" s="140"/>
      <c r="E114" s="138"/>
      <c r="F114" s="142"/>
      <c r="G114" s="142"/>
      <c r="H114" s="142"/>
      <c r="I114" s="138"/>
      <c r="J114" s="138"/>
      <c r="K114" s="138"/>
      <c r="L114" s="138"/>
      <c r="M114" s="138"/>
      <c r="N114" s="138"/>
      <c r="O114" s="138"/>
      <c r="P114" s="811"/>
      <c r="Q114" s="303"/>
      <c r="R114" s="811"/>
      <c r="S114" s="303"/>
      <c r="T114" s="811"/>
      <c r="U114" s="303"/>
      <c r="V114" s="811"/>
      <c r="W114" s="303"/>
      <c r="X114" s="303"/>
      <c r="Y114" s="139"/>
    </row>
    <row r="115" spans="1:25" ht="15.75">
      <c r="A115" s="68"/>
      <c r="B115" s="244"/>
      <c r="C115" s="139"/>
      <c r="D115" s="140"/>
      <c r="E115" s="138"/>
      <c r="F115" s="142"/>
      <c r="G115" s="142"/>
      <c r="H115" s="142"/>
      <c r="I115" s="138"/>
      <c r="J115" s="138"/>
      <c r="K115" s="138"/>
      <c r="L115" s="138"/>
      <c r="M115" s="138"/>
      <c r="N115" s="138"/>
      <c r="O115" s="138"/>
      <c r="P115" s="811"/>
      <c r="Q115" s="303"/>
      <c r="R115" s="811"/>
      <c r="S115" s="303"/>
      <c r="T115" s="811"/>
      <c r="U115" s="303"/>
      <c r="V115" s="811"/>
      <c r="W115" s="303"/>
      <c r="X115" s="303"/>
      <c r="Y115" s="139"/>
    </row>
    <row r="116" spans="1:25" ht="15.75">
      <c r="A116" s="68"/>
      <c r="B116" s="244"/>
      <c r="C116" s="139"/>
      <c r="D116" s="140"/>
      <c r="E116" s="138"/>
      <c r="F116" s="142"/>
      <c r="G116" s="142"/>
      <c r="H116" s="142"/>
      <c r="I116" s="138"/>
      <c r="J116" s="138"/>
      <c r="K116" s="138"/>
      <c r="L116" s="138"/>
      <c r="M116" s="138"/>
      <c r="N116" s="138"/>
      <c r="O116" s="138"/>
      <c r="P116" s="811"/>
      <c r="Q116" s="303"/>
      <c r="R116" s="811"/>
      <c r="S116" s="303"/>
      <c r="T116" s="811"/>
      <c r="U116" s="303"/>
      <c r="V116" s="811"/>
      <c r="W116" s="303"/>
      <c r="X116" s="303"/>
      <c r="Y116" s="139"/>
    </row>
    <row r="117" spans="1:25" ht="15.75">
      <c r="A117" s="68"/>
      <c r="B117" s="244"/>
      <c r="C117" s="139"/>
      <c r="D117" s="140"/>
      <c r="E117" s="138"/>
      <c r="F117" s="142"/>
      <c r="G117" s="142"/>
      <c r="H117" s="142"/>
      <c r="I117" s="138"/>
      <c r="J117" s="138"/>
      <c r="K117" s="138"/>
      <c r="L117" s="138"/>
      <c r="M117" s="138"/>
      <c r="N117" s="138"/>
      <c r="O117" s="138"/>
      <c r="P117" s="811"/>
      <c r="Q117" s="303"/>
      <c r="R117" s="811"/>
      <c r="S117" s="303"/>
      <c r="T117" s="811"/>
      <c r="U117" s="303"/>
      <c r="V117" s="811"/>
      <c r="W117" s="303"/>
      <c r="X117" s="303"/>
      <c r="Y117" s="139"/>
    </row>
    <row r="118" spans="1:25" ht="15.75">
      <c r="A118" s="68"/>
      <c r="B118" s="244"/>
      <c r="C118" s="139"/>
      <c r="D118" s="140"/>
      <c r="E118" s="138"/>
      <c r="F118" s="142"/>
      <c r="G118" s="142"/>
      <c r="H118" s="142"/>
      <c r="I118" s="138"/>
      <c r="J118" s="138"/>
      <c r="K118" s="138"/>
      <c r="L118" s="138"/>
      <c r="M118" s="138"/>
      <c r="N118" s="138"/>
      <c r="O118" s="138"/>
      <c r="P118" s="811"/>
      <c r="Q118" s="303"/>
      <c r="R118" s="811"/>
      <c r="S118" s="303"/>
      <c r="T118" s="811"/>
      <c r="U118" s="303"/>
      <c r="V118" s="811"/>
      <c r="W118" s="303"/>
      <c r="X118" s="303"/>
      <c r="Y118" s="139"/>
    </row>
    <row r="119" spans="1:25" ht="15.75">
      <c r="A119" s="68"/>
      <c r="B119" s="244"/>
      <c r="C119" s="139"/>
      <c r="D119" s="140"/>
      <c r="E119" s="138"/>
      <c r="F119" s="142"/>
      <c r="G119" s="142"/>
      <c r="H119" s="142"/>
      <c r="I119" s="138"/>
      <c r="J119" s="138"/>
      <c r="K119" s="138"/>
      <c r="L119" s="138"/>
      <c r="M119" s="138"/>
      <c r="N119" s="138"/>
      <c r="O119" s="138"/>
      <c r="P119" s="811"/>
      <c r="Q119" s="303"/>
      <c r="R119" s="811"/>
      <c r="S119" s="303"/>
      <c r="T119" s="811"/>
      <c r="U119" s="303"/>
      <c r="V119" s="811"/>
      <c r="W119" s="303"/>
      <c r="X119" s="303"/>
      <c r="Y119" s="139"/>
    </row>
    <row r="120" spans="1:25" ht="15.75">
      <c r="A120" s="68"/>
      <c r="B120" s="244"/>
      <c r="C120" s="139"/>
      <c r="D120" s="140"/>
      <c r="E120" s="138"/>
      <c r="F120" s="142"/>
      <c r="G120" s="142"/>
      <c r="H120" s="142"/>
      <c r="I120" s="138"/>
      <c r="J120" s="138"/>
      <c r="K120" s="138"/>
      <c r="L120" s="138"/>
      <c r="M120" s="138"/>
      <c r="N120" s="138"/>
      <c r="O120" s="138"/>
      <c r="P120" s="811"/>
      <c r="Q120" s="303"/>
      <c r="R120" s="811"/>
      <c r="S120" s="303"/>
      <c r="T120" s="811"/>
      <c r="U120" s="303"/>
      <c r="V120" s="811"/>
      <c r="W120" s="303"/>
      <c r="X120" s="303"/>
      <c r="Y120" s="139"/>
    </row>
    <row r="121" spans="1:25" ht="15.75">
      <c r="A121" s="68"/>
      <c r="B121" s="244"/>
      <c r="C121" s="139"/>
      <c r="D121" s="140"/>
      <c r="E121" s="138"/>
      <c r="F121" s="142"/>
      <c r="G121" s="142"/>
      <c r="H121" s="142"/>
      <c r="I121" s="138"/>
      <c r="J121" s="138"/>
      <c r="K121" s="138"/>
      <c r="L121" s="138"/>
      <c r="M121" s="138"/>
      <c r="N121" s="138"/>
      <c r="O121" s="138"/>
      <c r="P121" s="811"/>
      <c r="Q121" s="303"/>
      <c r="R121" s="811"/>
      <c r="S121" s="303"/>
      <c r="T121" s="811"/>
      <c r="U121" s="303"/>
      <c r="V121" s="811"/>
      <c r="W121" s="303"/>
      <c r="X121" s="303"/>
      <c r="Y121" s="139"/>
    </row>
    <row r="122" spans="1:25" ht="15.75">
      <c r="A122" s="68"/>
      <c r="B122" s="244"/>
      <c r="C122" s="139"/>
      <c r="D122" s="140"/>
      <c r="E122" s="138"/>
      <c r="F122" s="142"/>
      <c r="G122" s="142"/>
      <c r="H122" s="142"/>
      <c r="I122" s="138"/>
      <c r="J122" s="138"/>
      <c r="K122" s="138"/>
      <c r="L122" s="138"/>
      <c r="M122" s="138"/>
      <c r="N122" s="138"/>
      <c r="O122" s="138"/>
      <c r="P122" s="811"/>
      <c r="Q122" s="303"/>
      <c r="R122" s="811"/>
      <c r="S122" s="303"/>
      <c r="T122" s="811"/>
      <c r="U122" s="303"/>
      <c r="V122" s="811"/>
      <c r="W122" s="303"/>
      <c r="X122" s="303"/>
      <c r="Y122" s="139"/>
    </row>
    <row r="123" spans="1:25" ht="15.75">
      <c r="A123" s="68"/>
      <c r="B123" s="244"/>
      <c r="C123" s="139"/>
      <c r="D123" s="140"/>
      <c r="E123" s="138"/>
      <c r="F123" s="142"/>
      <c r="G123" s="142"/>
      <c r="H123" s="142"/>
      <c r="I123" s="138"/>
      <c r="J123" s="138"/>
      <c r="K123" s="138"/>
      <c r="L123" s="138"/>
      <c r="M123" s="138"/>
      <c r="N123" s="138"/>
      <c r="O123" s="138"/>
      <c r="P123" s="811"/>
      <c r="Q123" s="303"/>
      <c r="R123" s="811"/>
      <c r="S123" s="303"/>
      <c r="T123" s="811"/>
      <c r="U123" s="303"/>
      <c r="V123" s="811"/>
      <c r="W123" s="303"/>
      <c r="X123" s="303"/>
      <c r="Y123" s="139"/>
    </row>
    <row r="124" spans="1:25" ht="15.75">
      <c r="A124" s="68"/>
      <c r="B124" s="244"/>
      <c r="C124" s="139"/>
      <c r="D124" s="140"/>
      <c r="E124" s="138"/>
      <c r="F124" s="142"/>
      <c r="G124" s="142"/>
      <c r="H124" s="142"/>
      <c r="I124" s="138"/>
      <c r="J124" s="138"/>
      <c r="K124" s="138"/>
      <c r="L124" s="138"/>
      <c r="M124" s="138"/>
      <c r="N124" s="138"/>
      <c r="O124" s="138"/>
      <c r="P124" s="811"/>
      <c r="Q124" s="303"/>
      <c r="R124" s="811"/>
      <c r="S124" s="303"/>
      <c r="T124" s="811"/>
      <c r="U124" s="303"/>
      <c r="V124" s="811"/>
      <c r="W124" s="303"/>
      <c r="X124" s="303"/>
      <c r="Y124" s="139"/>
    </row>
    <row r="125" spans="1:25" ht="15.75">
      <c r="A125" s="68"/>
      <c r="B125" s="244"/>
      <c r="C125" s="139"/>
      <c r="D125" s="140"/>
      <c r="E125" s="138"/>
      <c r="F125" s="142"/>
      <c r="G125" s="142"/>
      <c r="H125" s="142"/>
      <c r="I125" s="138"/>
      <c r="J125" s="138"/>
      <c r="K125" s="138"/>
      <c r="L125" s="138"/>
      <c r="M125" s="138"/>
      <c r="N125" s="138"/>
      <c r="O125" s="138"/>
      <c r="P125" s="811"/>
      <c r="Q125" s="303"/>
      <c r="R125" s="811"/>
      <c r="S125" s="303"/>
      <c r="T125" s="811"/>
      <c r="U125" s="303"/>
      <c r="V125" s="811"/>
      <c r="W125" s="303"/>
      <c r="X125" s="303"/>
      <c r="Y125" s="139"/>
    </row>
    <row r="126" spans="1:25" ht="15.75">
      <c r="A126" s="68"/>
      <c r="B126" s="244"/>
      <c r="C126" s="139"/>
      <c r="D126" s="140"/>
      <c r="E126" s="138"/>
      <c r="F126" s="142"/>
      <c r="G126" s="142"/>
      <c r="H126" s="142"/>
      <c r="I126" s="138"/>
      <c r="J126" s="138"/>
      <c r="K126" s="138"/>
      <c r="L126" s="138"/>
      <c r="M126" s="138"/>
      <c r="N126" s="138"/>
      <c r="O126" s="138"/>
      <c r="P126" s="811"/>
      <c r="Q126" s="303"/>
      <c r="R126" s="811"/>
      <c r="S126" s="303"/>
      <c r="T126" s="811"/>
      <c r="U126" s="303"/>
      <c r="V126" s="811"/>
      <c r="W126" s="303"/>
      <c r="X126" s="303"/>
      <c r="Y126" s="139"/>
    </row>
    <row r="127" spans="1:25" ht="15.75">
      <c r="A127" s="68"/>
      <c r="B127" s="244"/>
      <c r="C127" s="139"/>
      <c r="D127" s="140"/>
      <c r="E127" s="138"/>
      <c r="F127" s="142"/>
      <c r="G127" s="142"/>
      <c r="H127" s="142"/>
      <c r="I127" s="138"/>
      <c r="J127" s="138"/>
      <c r="K127" s="138"/>
      <c r="L127" s="138"/>
      <c r="M127" s="138"/>
      <c r="N127" s="138"/>
      <c r="O127" s="138"/>
      <c r="P127" s="811"/>
      <c r="Q127" s="303"/>
      <c r="R127" s="811"/>
      <c r="S127" s="303"/>
      <c r="T127" s="811"/>
      <c r="U127" s="303"/>
      <c r="V127" s="811"/>
      <c r="W127" s="303"/>
      <c r="X127" s="303"/>
      <c r="Y127" s="139"/>
    </row>
    <row r="128" spans="1:25" ht="15.75">
      <c r="A128" s="68"/>
      <c r="B128" s="244"/>
      <c r="C128" s="139"/>
      <c r="D128" s="140"/>
      <c r="E128" s="138"/>
      <c r="F128" s="142"/>
      <c r="G128" s="142"/>
      <c r="H128" s="142"/>
      <c r="I128" s="138"/>
      <c r="J128" s="138"/>
      <c r="K128" s="138"/>
      <c r="L128" s="138"/>
      <c r="M128" s="138"/>
      <c r="N128" s="138"/>
      <c r="O128" s="138"/>
      <c r="P128" s="811"/>
      <c r="Q128" s="303"/>
      <c r="R128" s="811"/>
      <c r="S128" s="303"/>
      <c r="T128" s="811"/>
      <c r="U128" s="303"/>
      <c r="V128" s="811"/>
      <c r="W128" s="303"/>
      <c r="X128" s="303"/>
      <c r="Y128" s="139"/>
    </row>
    <row r="129" spans="1:25" ht="15.75">
      <c r="A129" s="68"/>
      <c r="B129" s="244"/>
      <c r="C129" s="139"/>
      <c r="D129" s="140"/>
      <c r="E129" s="138"/>
      <c r="F129" s="142"/>
      <c r="G129" s="142"/>
      <c r="H129" s="142"/>
      <c r="I129" s="138"/>
      <c r="J129" s="138"/>
      <c r="K129" s="138"/>
      <c r="L129" s="138"/>
      <c r="M129" s="138"/>
      <c r="N129" s="138"/>
      <c r="O129" s="138"/>
      <c r="P129" s="811"/>
      <c r="Q129" s="303"/>
      <c r="R129" s="811"/>
      <c r="S129" s="303"/>
      <c r="T129" s="811"/>
      <c r="U129" s="303"/>
      <c r="V129" s="811"/>
      <c r="W129" s="303"/>
      <c r="X129" s="303"/>
      <c r="Y129" s="139"/>
    </row>
    <row r="130" spans="1:25" ht="15.75">
      <c r="A130" s="68"/>
      <c r="B130" s="244"/>
      <c r="C130" s="139"/>
      <c r="D130" s="140"/>
      <c r="E130" s="138"/>
      <c r="F130" s="142"/>
      <c r="G130" s="142"/>
      <c r="H130" s="142"/>
      <c r="I130" s="138"/>
      <c r="J130" s="138"/>
      <c r="K130" s="138"/>
      <c r="L130" s="138"/>
      <c r="M130" s="138"/>
      <c r="N130" s="138"/>
      <c r="O130" s="138"/>
      <c r="P130" s="811"/>
      <c r="Q130" s="303"/>
      <c r="R130" s="811"/>
      <c r="S130" s="303"/>
      <c r="T130" s="811"/>
      <c r="U130" s="303"/>
      <c r="V130" s="811"/>
      <c r="W130" s="303"/>
      <c r="X130" s="303"/>
      <c r="Y130" s="139"/>
    </row>
    <row r="131" spans="1:25" ht="15.75">
      <c r="A131" s="68"/>
      <c r="B131" s="244"/>
      <c r="C131" s="139"/>
      <c r="D131" s="140"/>
      <c r="E131" s="138"/>
      <c r="F131" s="142"/>
      <c r="G131" s="142"/>
      <c r="H131" s="142"/>
      <c r="I131" s="138"/>
      <c r="J131" s="138"/>
      <c r="K131" s="138"/>
      <c r="L131" s="138"/>
      <c r="M131" s="138"/>
      <c r="N131" s="138"/>
      <c r="O131" s="138"/>
      <c r="P131" s="811"/>
      <c r="Q131" s="303"/>
      <c r="R131" s="811"/>
      <c r="S131" s="303"/>
      <c r="T131" s="811"/>
      <c r="U131" s="303"/>
      <c r="V131" s="811"/>
      <c r="W131" s="303"/>
      <c r="X131" s="303"/>
      <c r="Y131" s="139"/>
    </row>
    <row r="132" spans="1:25" ht="15.75">
      <c r="A132" s="68"/>
      <c r="B132" s="244"/>
      <c r="C132" s="139"/>
      <c r="D132" s="140"/>
      <c r="E132" s="138"/>
      <c r="F132" s="142"/>
      <c r="G132" s="142"/>
      <c r="H132" s="142"/>
      <c r="I132" s="138"/>
      <c r="J132" s="138"/>
      <c r="K132" s="138"/>
      <c r="L132" s="138"/>
      <c r="M132" s="138"/>
      <c r="N132" s="138"/>
      <c r="O132" s="138"/>
      <c r="P132" s="811"/>
      <c r="Q132" s="303"/>
      <c r="R132" s="811"/>
      <c r="S132" s="303"/>
      <c r="T132" s="811"/>
      <c r="U132" s="303"/>
      <c r="V132" s="811"/>
      <c r="W132" s="303"/>
      <c r="X132" s="303"/>
      <c r="Y132" s="139"/>
    </row>
    <row r="133" spans="1:25" ht="15.75">
      <c r="A133" s="68"/>
      <c r="B133" s="244"/>
      <c r="C133" s="139"/>
      <c r="D133" s="140"/>
      <c r="E133" s="138"/>
      <c r="F133" s="142"/>
      <c r="G133" s="142"/>
      <c r="H133" s="142"/>
      <c r="I133" s="138"/>
      <c r="J133" s="138"/>
      <c r="K133" s="138"/>
      <c r="L133" s="138"/>
      <c r="M133" s="138"/>
      <c r="N133" s="138"/>
      <c r="O133" s="138"/>
      <c r="P133" s="811"/>
      <c r="Q133" s="303"/>
      <c r="R133" s="811"/>
      <c r="S133" s="303"/>
      <c r="T133" s="811"/>
      <c r="U133" s="303"/>
      <c r="V133" s="811"/>
      <c r="W133" s="303"/>
      <c r="X133" s="303"/>
      <c r="Y133" s="139"/>
    </row>
    <row r="134" spans="1:25" ht="15.75">
      <c r="A134" s="68"/>
      <c r="B134" s="244"/>
      <c r="C134" s="139"/>
      <c r="D134" s="140"/>
      <c r="E134" s="138"/>
      <c r="F134" s="142"/>
      <c r="G134" s="142"/>
      <c r="H134" s="142"/>
      <c r="I134" s="138"/>
      <c r="J134" s="138"/>
      <c r="K134" s="138"/>
      <c r="L134" s="138"/>
      <c r="M134" s="138"/>
      <c r="N134" s="138"/>
      <c r="O134" s="138"/>
      <c r="P134" s="811"/>
      <c r="Q134" s="303"/>
      <c r="R134" s="811"/>
      <c r="S134" s="303"/>
      <c r="T134" s="811"/>
      <c r="U134" s="303"/>
      <c r="V134" s="811"/>
      <c r="W134" s="303"/>
      <c r="X134" s="303"/>
      <c r="Y134" s="139"/>
    </row>
    <row r="135" spans="1:25" ht="15.75">
      <c r="A135" s="68"/>
      <c r="B135" s="244"/>
      <c r="C135" s="139"/>
      <c r="D135" s="140"/>
      <c r="E135" s="138"/>
      <c r="F135" s="142"/>
      <c r="G135" s="142"/>
      <c r="H135" s="142"/>
      <c r="I135" s="138"/>
      <c r="J135" s="138"/>
      <c r="K135" s="138"/>
      <c r="L135" s="138"/>
      <c r="M135" s="138"/>
      <c r="N135" s="138"/>
      <c r="O135" s="138"/>
      <c r="P135" s="811"/>
      <c r="Q135" s="303"/>
      <c r="R135" s="811"/>
      <c r="S135" s="303"/>
      <c r="T135" s="811"/>
      <c r="U135" s="303"/>
      <c r="V135" s="811"/>
      <c r="W135" s="303"/>
      <c r="X135" s="303"/>
      <c r="Y135" s="139"/>
    </row>
    <row r="136" spans="1:25" ht="15.75">
      <c r="A136" s="68"/>
      <c r="B136" s="244"/>
      <c r="C136" s="139"/>
      <c r="D136" s="140"/>
      <c r="E136" s="138"/>
      <c r="F136" s="142"/>
      <c r="G136" s="142"/>
      <c r="H136" s="142"/>
      <c r="I136" s="138"/>
      <c r="J136" s="138"/>
      <c r="K136" s="138"/>
      <c r="L136" s="138"/>
      <c r="M136" s="138"/>
      <c r="N136" s="138"/>
      <c r="O136" s="138"/>
      <c r="P136" s="811"/>
      <c r="Q136" s="303"/>
      <c r="R136" s="811"/>
      <c r="S136" s="303"/>
      <c r="T136" s="811"/>
      <c r="U136" s="303"/>
      <c r="V136" s="811"/>
      <c r="W136" s="303"/>
      <c r="X136" s="303"/>
      <c r="Y136" s="139"/>
    </row>
    <row r="137" spans="1:25" ht="15">
      <c r="A137" s="1332" t="s">
        <v>259</v>
      </c>
      <c r="B137" s="1332"/>
      <c r="C137" s="1332"/>
      <c r="D137" s="1332"/>
      <c r="E137" s="1332"/>
      <c r="F137" s="1332"/>
      <c r="G137" s="1332"/>
      <c r="H137" s="1332"/>
      <c r="I137" s="1332"/>
      <c r="J137" s="1332"/>
      <c r="K137" s="1332"/>
      <c r="L137" s="1332"/>
      <c r="M137" s="1332"/>
      <c r="N137" s="1332"/>
      <c r="O137" s="1332"/>
      <c r="P137" s="1332"/>
      <c r="Q137" s="1332"/>
      <c r="R137" s="1332"/>
      <c r="S137" s="1332"/>
      <c r="T137" s="1332"/>
      <c r="U137" s="1332"/>
      <c r="V137" s="1332"/>
      <c r="W137" s="303"/>
      <c r="X137" s="303"/>
      <c r="Y137" s="139"/>
    </row>
    <row r="138" spans="1:25" ht="15">
      <c r="W138" s="303"/>
      <c r="X138" s="303"/>
      <c r="Y138" s="139"/>
    </row>
    <row r="139" spans="1:25" ht="15">
      <c r="B139" s="138" t="s">
        <v>260</v>
      </c>
      <c r="C139" s="138"/>
      <c r="D139" s="139"/>
      <c r="E139" s="140"/>
      <c r="F139" s="140"/>
      <c r="G139" s="141" t="s">
        <v>261</v>
      </c>
      <c r="H139" s="139"/>
      <c r="I139" s="162"/>
      <c r="J139" s="305"/>
      <c r="K139" s="305"/>
      <c r="W139" s="303"/>
      <c r="X139" s="303"/>
      <c r="Y139" s="139"/>
    </row>
    <row r="140" spans="1:25" ht="15">
      <c r="B140" s="138"/>
      <c r="C140" s="138"/>
      <c r="D140" s="139"/>
      <c r="E140" s="140"/>
      <c r="F140" s="140"/>
      <c r="G140" s="138" t="s">
        <v>262</v>
      </c>
      <c r="H140" s="139"/>
      <c r="I140" s="162"/>
      <c r="J140" s="305"/>
      <c r="K140" s="305"/>
      <c r="W140" s="303"/>
      <c r="X140" s="303"/>
      <c r="Y140" s="139"/>
    </row>
    <row r="141" spans="1:25" ht="15">
      <c r="B141" s="138"/>
      <c r="C141" s="138"/>
      <c r="D141" s="139"/>
      <c r="E141" s="140"/>
      <c r="F141" s="140"/>
      <c r="G141" s="138"/>
      <c r="H141" s="139"/>
      <c r="I141" s="162"/>
      <c r="J141" s="305"/>
      <c r="K141" s="305"/>
      <c r="W141" s="303"/>
      <c r="X141" s="303"/>
      <c r="Y141" s="139"/>
    </row>
    <row r="142" spans="1:25" ht="15">
      <c r="B142" s="138" t="s">
        <v>263</v>
      </c>
      <c r="C142" s="138"/>
      <c r="D142" s="139"/>
      <c r="E142" s="140"/>
      <c r="F142" s="140"/>
      <c r="G142" s="141" t="s">
        <v>261</v>
      </c>
      <c r="H142" s="139"/>
      <c r="I142" s="162"/>
      <c r="J142" s="305"/>
      <c r="K142" s="305"/>
      <c r="W142" s="303"/>
      <c r="X142" s="303"/>
      <c r="Y142" s="139"/>
    </row>
    <row r="143" spans="1:25" ht="15">
      <c r="B143" s="138"/>
      <c r="C143" s="138"/>
      <c r="D143" s="139"/>
      <c r="E143" s="140"/>
      <c r="F143" s="140"/>
      <c r="G143" s="138" t="s">
        <v>262</v>
      </c>
      <c r="H143" s="139"/>
      <c r="I143" s="162"/>
      <c r="J143" s="305"/>
      <c r="K143" s="305"/>
      <c r="W143" s="303"/>
      <c r="X143" s="303"/>
      <c r="Y143" s="139"/>
    </row>
    <row r="144" spans="1:25" ht="15.75">
      <c r="A144" s="68"/>
      <c r="B144" s="244"/>
      <c r="C144" s="139"/>
      <c r="D144" s="140"/>
      <c r="E144" s="138"/>
      <c r="F144" s="142"/>
      <c r="G144" s="142"/>
      <c r="H144" s="142"/>
      <c r="I144" s="138"/>
      <c r="J144" s="138"/>
      <c r="K144" s="138"/>
      <c r="L144" s="138"/>
      <c r="M144" s="138"/>
      <c r="N144" s="138"/>
      <c r="O144" s="138"/>
      <c r="P144" s="138"/>
      <c r="Q144" s="303"/>
      <c r="R144" s="303"/>
      <c r="S144" s="303"/>
      <c r="T144" s="303"/>
      <c r="U144" s="303"/>
      <c r="V144" s="303"/>
      <c r="W144" s="303"/>
      <c r="X144" s="303"/>
      <c r="Y144" s="139"/>
    </row>
    <row r="145" spans="1:25" ht="15.75">
      <c r="A145" s="68"/>
      <c r="B145" s="244"/>
      <c r="C145" s="139"/>
      <c r="D145" s="140"/>
      <c r="E145" s="138"/>
      <c r="F145" s="142"/>
      <c r="G145" s="142"/>
      <c r="H145" s="142"/>
      <c r="I145" s="138"/>
      <c r="J145" s="138"/>
      <c r="K145" s="138"/>
      <c r="L145" s="138"/>
      <c r="M145" s="138"/>
      <c r="N145" s="138"/>
      <c r="O145" s="138"/>
      <c r="P145" s="138"/>
      <c r="Q145" s="303"/>
      <c r="R145" s="303"/>
      <c r="S145" s="303"/>
      <c r="T145" s="303"/>
      <c r="U145" s="303"/>
      <c r="V145" s="303"/>
      <c r="W145" s="303"/>
      <c r="X145" s="303"/>
      <c r="Y145" s="139"/>
    </row>
    <row r="146" spans="1:25" ht="15.75">
      <c r="A146" s="68"/>
      <c r="B146" s="244"/>
      <c r="C146" s="139"/>
      <c r="D146" s="140"/>
      <c r="E146" s="138"/>
      <c r="F146" s="142"/>
      <c r="G146" s="142"/>
      <c r="H146" s="142"/>
      <c r="I146" s="138"/>
      <c r="J146" s="138"/>
      <c r="K146" s="138"/>
      <c r="L146" s="138"/>
      <c r="M146" s="138"/>
      <c r="N146" s="138"/>
      <c r="O146" s="138"/>
      <c r="P146" s="138"/>
      <c r="Q146" s="303"/>
      <c r="R146" s="303"/>
      <c r="S146" s="303"/>
      <c r="T146" s="303"/>
      <c r="U146" s="303"/>
      <c r="V146" s="303"/>
      <c r="W146" s="303"/>
      <c r="X146" s="303"/>
      <c r="Y146" s="139"/>
    </row>
    <row r="147" spans="1:25" ht="15.75">
      <c r="A147" s="68"/>
      <c r="B147" s="244"/>
      <c r="C147" s="139"/>
      <c r="D147" s="140"/>
      <c r="E147" s="138"/>
      <c r="F147" s="142"/>
      <c r="G147" s="142"/>
      <c r="H147" s="142"/>
      <c r="I147" s="138"/>
      <c r="J147" s="138"/>
      <c r="K147" s="138"/>
      <c r="L147" s="138"/>
      <c r="M147" s="138"/>
      <c r="N147" s="138"/>
      <c r="O147" s="138"/>
      <c r="P147" s="138"/>
      <c r="Q147" s="303"/>
      <c r="R147" s="303"/>
      <c r="S147" s="303"/>
      <c r="T147" s="303"/>
      <c r="U147" s="303"/>
      <c r="V147" s="303"/>
      <c r="W147" s="303"/>
      <c r="X147" s="303"/>
      <c r="Y147" s="139"/>
    </row>
    <row r="148" spans="1:25" ht="15.75">
      <c r="A148" s="68"/>
      <c r="B148" s="244"/>
      <c r="C148" s="139"/>
      <c r="D148" s="140"/>
      <c r="E148" s="138"/>
      <c r="F148" s="142"/>
      <c r="G148" s="142"/>
      <c r="H148" s="142"/>
      <c r="I148" s="138"/>
      <c r="J148" s="138"/>
      <c r="K148" s="138"/>
      <c r="L148" s="138"/>
      <c r="M148" s="138"/>
      <c r="N148" s="138"/>
      <c r="O148" s="138"/>
      <c r="P148" s="138"/>
      <c r="Q148" s="303"/>
      <c r="R148" s="303"/>
      <c r="S148" s="303"/>
      <c r="T148" s="303"/>
      <c r="U148" s="303"/>
      <c r="V148" s="303"/>
      <c r="W148" s="303"/>
      <c r="X148" s="303"/>
      <c r="Y148" s="139"/>
    </row>
    <row r="149" spans="1:25" ht="22.5">
      <c r="A149" s="1273" t="s">
        <v>165</v>
      </c>
      <c r="B149" s="1273"/>
      <c r="C149" s="1273"/>
      <c r="D149" s="1273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3"/>
      <c r="P149" s="1273"/>
      <c r="Q149" s="1273"/>
      <c r="R149" s="1273"/>
      <c r="S149" s="1273"/>
      <c r="T149" s="1273"/>
      <c r="U149" s="1273"/>
      <c r="V149" s="1273"/>
      <c r="W149" s="1273"/>
      <c r="X149" s="1273"/>
      <c r="Y149" s="1273"/>
    </row>
    <row r="150" spans="1:25" ht="20.25">
      <c r="A150" s="3" t="s">
        <v>269</v>
      </c>
      <c r="B150" s="99"/>
      <c r="C150" s="99"/>
      <c r="D150" s="99"/>
      <c r="E150" s="1296" t="s">
        <v>240</v>
      </c>
      <c r="F150" s="1296"/>
      <c r="G150" s="1296"/>
      <c r="H150" s="1296"/>
      <c r="I150" s="1296"/>
      <c r="J150" s="1296"/>
      <c r="K150" s="1296"/>
      <c r="L150" s="1296"/>
      <c r="M150" s="1296"/>
      <c r="N150" s="1296"/>
      <c r="O150" s="1296"/>
      <c r="P150" s="1296"/>
      <c r="Q150" s="1296"/>
      <c r="R150" s="1296"/>
      <c r="S150" s="1296"/>
      <c r="T150" s="1296"/>
      <c r="U150" s="1296"/>
      <c r="V150" s="1296"/>
      <c r="W150" s="1296"/>
      <c r="X150" s="1296"/>
      <c r="Y150" s="1296"/>
    </row>
    <row r="151" spans="1:25" ht="15.75">
      <c r="A151" s="3" t="s">
        <v>270</v>
      </c>
      <c r="B151" s="242"/>
      <c r="C151" s="242"/>
      <c r="D151" s="242"/>
      <c r="E151" s="1324" t="s">
        <v>241</v>
      </c>
      <c r="F151" s="1324"/>
      <c r="G151" s="1324"/>
      <c r="H151" s="1324"/>
      <c r="I151" s="1324"/>
      <c r="J151" s="1324"/>
      <c r="K151" s="1324"/>
      <c r="L151" s="1324"/>
      <c r="M151" s="1324"/>
      <c r="N151" s="1324"/>
      <c r="O151" s="1324"/>
      <c r="P151" s="1324"/>
      <c r="Q151" s="1324"/>
      <c r="R151" s="1324"/>
      <c r="S151" s="1324"/>
      <c r="T151" s="1324"/>
      <c r="U151" s="1324"/>
      <c r="V151" s="1324"/>
      <c r="W151" s="1324"/>
      <c r="X151" s="1324"/>
      <c r="Y151" s="1324"/>
    </row>
    <row r="152" spans="1:25" ht="18">
      <c r="A152" s="3" t="s">
        <v>271</v>
      </c>
      <c r="B152" s="243"/>
      <c r="C152" s="243"/>
      <c r="D152" s="243"/>
      <c r="E152" s="1325" t="s">
        <v>242</v>
      </c>
      <c r="F152" s="1325"/>
      <c r="G152" s="1325"/>
      <c r="H152" s="1325"/>
      <c r="I152" s="1325"/>
      <c r="J152" s="1325"/>
      <c r="K152" s="1325"/>
      <c r="L152" s="1325"/>
      <c r="M152" s="1325"/>
      <c r="N152" s="1325"/>
      <c r="O152" s="1325"/>
      <c r="P152" s="1325"/>
      <c r="Q152" s="1325"/>
      <c r="R152" s="1325"/>
      <c r="S152" s="1325"/>
      <c r="T152" s="1325"/>
      <c r="U152" s="1325"/>
      <c r="V152" s="1325"/>
      <c r="W152" s="1325"/>
      <c r="X152" s="1325"/>
      <c r="Y152" s="1325"/>
    </row>
    <row r="153" spans="1:25" ht="18">
      <c r="A153" s="9" t="s">
        <v>272</v>
      </c>
      <c r="B153" s="245"/>
      <c r="C153" s="245"/>
      <c r="D153" s="246"/>
      <c r="E153" s="246"/>
      <c r="F153" s="246"/>
      <c r="G153" s="1326" t="s">
        <v>273</v>
      </c>
      <c r="H153" s="1326"/>
      <c r="I153" s="1326"/>
      <c r="J153" s="1326"/>
      <c r="K153" s="1326"/>
      <c r="L153" s="1326"/>
      <c r="M153" s="1326"/>
      <c r="N153" s="1326"/>
      <c r="O153" s="1326"/>
      <c r="P153" s="1326"/>
      <c r="Q153" s="1326"/>
      <c r="R153" s="166"/>
      <c r="S153" s="166"/>
      <c r="T153" s="8" t="s">
        <v>274</v>
      </c>
      <c r="U153" s="8"/>
      <c r="V153" s="8"/>
      <c r="W153" s="8"/>
      <c r="X153" s="8"/>
      <c r="Y153" s="8"/>
    </row>
    <row r="154" spans="1:25" ht="18">
      <c r="A154" s="3" t="s">
        <v>245</v>
      </c>
      <c r="B154" s="759"/>
      <c r="C154" s="243"/>
      <c r="D154" s="246"/>
      <c r="E154" s="246"/>
      <c r="F154" s="246"/>
      <c r="G154" s="248"/>
      <c r="H154" s="248"/>
      <c r="I154" s="248"/>
      <c r="J154" s="248"/>
      <c r="K154" s="248"/>
      <c r="L154" s="776" t="s">
        <v>246</v>
      </c>
      <c r="M154" s="776"/>
      <c r="N154" s="776"/>
      <c r="O154" s="776"/>
      <c r="P154" s="776"/>
      <c r="Q154" s="776"/>
      <c r="R154" s="776"/>
      <c r="S154" s="776"/>
      <c r="T154" s="783" t="s">
        <v>275</v>
      </c>
      <c r="U154" s="776"/>
      <c r="V154" s="776"/>
      <c r="X154" s="783"/>
      <c r="Y154" s="783"/>
    </row>
    <row r="155" spans="1:25" ht="18">
      <c r="A155" s="1337" t="s">
        <v>152</v>
      </c>
      <c r="B155" s="1337" t="s">
        <v>248</v>
      </c>
      <c r="C155" s="1263" t="s">
        <v>123</v>
      </c>
      <c r="D155" s="1261" t="s">
        <v>153</v>
      </c>
      <c r="E155" s="1337" t="s">
        <v>125</v>
      </c>
      <c r="F155" s="1337" t="s">
        <v>249</v>
      </c>
      <c r="G155" s="1263" t="s">
        <v>127</v>
      </c>
      <c r="H155" s="1263" t="s">
        <v>250</v>
      </c>
      <c r="I155" s="1327" t="s">
        <v>251</v>
      </c>
      <c r="J155" s="1328"/>
      <c r="K155" s="1328"/>
      <c r="L155" s="1328"/>
      <c r="M155" s="1328"/>
      <c r="N155" s="1328"/>
      <c r="O155" s="1328"/>
      <c r="P155" s="1328"/>
      <c r="Q155" s="1328"/>
      <c r="R155" s="1329"/>
      <c r="S155" s="808"/>
      <c r="T155" s="1342" t="s">
        <v>252</v>
      </c>
      <c r="U155" s="1345" t="s">
        <v>253</v>
      </c>
      <c r="V155" s="1261" t="s">
        <v>254</v>
      </c>
      <c r="W155" s="1349" t="s">
        <v>158</v>
      </c>
      <c r="X155" s="1299" t="s">
        <v>255</v>
      </c>
      <c r="Y155" s="1261" t="s">
        <v>133</v>
      </c>
    </row>
    <row r="156" spans="1:25">
      <c r="A156" s="1338"/>
      <c r="B156" s="1338"/>
      <c r="C156" s="1340"/>
      <c r="D156" s="1341"/>
      <c r="E156" s="1338"/>
      <c r="F156" s="1338"/>
      <c r="G156" s="1340"/>
      <c r="H156" s="1340"/>
      <c r="I156" s="1305">
        <v>135</v>
      </c>
      <c r="J156" s="1305">
        <v>140</v>
      </c>
      <c r="K156" s="1305">
        <v>145</v>
      </c>
      <c r="L156" s="1305">
        <v>150</v>
      </c>
      <c r="M156" s="1305">
        <v>155</v>
      </c>
      <c r="N156" s="1305">
        <v>159</v>
      </c>
      <c r="O156" s="1305">
        <v>163</v>
      </c>
      <c r="P156" s="1305">
        <v>167</v>
      </c>
      <c r="Q156" s="1305"/>
      <c r="R156" s="1305"/>
      <c r="S156" s="250"/>
      <c r="T156" s="1343"/>
      <c r="U156" s="1346"/>
      <c r="V156" s="1348"/>
      <c r="W156" s="1350"/>
      <c r="X156" s="1340"/>
      <c r="Y156" s="1348"/>
    </row>
    <row r="157" spans="1:25">
      <c r="A157" s="1339"/>
      <c r="B157" s="1339"/>
      <c r="C157" s="1300"/>
      <c r="D157" s="1262"/>
      <c r="E157" s="1339"/>
      <c r="F157" s="1339"/>
      <c r="G157" s="1300"/>
      <c r="H157" s="1300"/>
      <c r="I157" s="1262"/>
      <c r="J157" s="1262"/>
      <c r="K157" s="1262"/>
      <c r="L157" s="1262"/>
      <c r="M157" s="1262"/>
      <c r="N157" s="1262"/>
      <c r="O157" s="1262"/>
      <c r="P157" s="1262"/>
      <c r="Q157" s="1262"/>
      <c r="R157" s="1262"/>
      <c r="S157" s="59"/>
      <c r="T157" s="1344"/>
      <c r="U157" s="1347"/>
      <c r="V157" s="1265"/>
      <c r="W157" s="1351"/>
      <c r="X157" s="1300"/>
      <c r="Y157" s="1265"/>
    </row>
    <row r="158" spans="1:25" ht="18" customHeight="1">
      <c r="A158" s="145">
        <v>1</v>
      </c>
      <c r="B158" s="760">
        <v>150</v>
      </c>
      <c r="C158" s="31">
        <v>152</v>
      </c>
      <c r="D158" s="29" t="e">
        <f>IF(C158=0," ",VLOOKUP(C158,Женщины!B:I,2,FALSE))</f>
        <v>#N/A</v>
      </c>
      <c r="E158" s="265" t="e">
        <f>IF(C158=0," ",VLOOKUP($C158,Женщины!$B:$H,3,FALSE))</f>
        <v>#N/A</v>
      </c>
      <c r="F158" s="31" t="e">
        <f>IF(C158=0," ",IF(VLOOKUP($C158,Женщины!$B:$H,4,FALSE)=0," ",VLOOKUP($C158,Женщины!$B:$H,4,FALSE)))</f>
        <v>#N/A</v>
      </c>
      <c r="G158" s="29" t="e">
        <f>IF(C158=0," ",VLOOKUP($C158,Женщины!$B:$H,5,FALSE))</f>
        <v>#N/A</v>
      </c>
      <c r="H158" s="70" t="e">
        <f>IF(C158=0," ",VLOOKUP($C158,Женщины!$B:$H,6,FALSE))</f>
        <v>#N/A</v>
      </c>
      <c r="I158" s="773"/>
      <c r="J158" s="773"/>
      <c r="K158" s="31"/>
      <c r="L158" s="773" t="s">
        <v>276</v>
      </c>
      <c r="M158" s="773" t="s">
        <v>276</v>
      </c>
      <c r="N158" s="773" t="s">
        <v>276</v>
      </c>
      <c r="O158" s="773" t="s">
        <v>276</v>
      </c>
      <c r="P158" s="773" t="s">
        <v>277</v>
      </c>
      <c r="Q158" s="773"/>
      <c r="R158" s="773"/>
      <c r="S158" s="773"/>
      <c r="T158" s="779">
        <v>1</v>
      </c>
      <c r="U158" s="779"/>
      <c r="V158" s="780">
        <v>1.63</v>
      </c>
      <c r="W158" s="62" t="str">
        <f>IF(V158=0," ",IF(V158&gt;=Разряды!$D$41,Разряды!$D$3,IF(V158&gt;=Разряды!$E$41,Разряды!$E$3,IF(V158&gt;=Разряды!$F$41,Разряды!$F$3,IF(V158&gt;=Разряды!$G$41,Разряды!$G$3,IF(V158&gt;=Разряды!$H$41,Разряды!$H$3,IF(V158&gt;=Разряды!$I$41,Разряды!$I$3,IF(V158&gt;=Разряды!$J$41,Разряды!$J$3,"б/р"))))))))</f>
        <v>2р</v>
      </c>
      <c r="X158" s="62">
        <v>20</v>
      </c>
      <c r="Y158" s="29" t="e">
        <f>IF(C158=0," ",VLOOKUP($C158,Женщины!$B:$H,7,FALSE))</f>
        <v>#N/A</v>
      </c>
    </row>
    <row r="159" spans="1:25">
      <c r="A159" s="145">
        <v>2</v>
      </c>
      <c r="B159" s="760">
        <v>145</v>
      </c>
      <c r="C159" s="31">
        <v>174</v>
      </c>
      <c r="D159" s="29" t="e">
        <f>IF(C159=0," ",VLOOKUP(C159,Женщины!B:I,2,FALSE))</f>
        <v>#N/A</v>
      </c>
      <c r="E159" s="265" t="e">
        <f>IF(C159=0," ",VLOOKUP($C159,Женщины!$B:$H,3,FALSE))</f>
        <v>#N/A</v>
      </c>
      <c r="F159" s="31" t="e">
        <f>IF(C159=0," ",IF(VLOOKUP($C159,Женщины!$B:$H,4,FALSE)=0," ",VLOOKUP($C159,Женщины!$B:$H,4,FALSE)))</f>
        <v>#N/A</v>
      </c>
      <c r="G159" s="29" t="e">
        <f>IF(C159=0," ",VLOOKUP($C159,Женщины!$B:$H,5,FALSE))</f>
        <v>#N/A</v>
      </c>
      <c r="H159" s="70" t="e">
        <f>IF(C159=0," ",VLOOKUP($C159,Женщины!$B:$H,6,FALSE))</f>
        <v>#N/A</v>
      </c>
      <c r="I159" s="773"/>
      <c r="J159" s="773"/>
      <c r="K159" s="31" t="s">
        <v>276</v>
      </c>
      <c r="L159" s="773" t="s">
        <v>276</v>
      </c>
      <c r="M159" s="773" t="s">
        <v>276</v>
      </c>
      <c r="N159" s="773" t="s">
        <v>276</v>
      </c>
      <c r="O159" s="773" t="s">
        <v>277</v>
      </c>
      <c r="P159" s="773"/>
      <c r="Q159" s="773"/>
      <c r="R159" s="773"/>
      <c r="S159" s="773"/>
      <c r="T159" s="779">
        <v>1</v>
      </c>
      <c r="U159" s="779"/>
      <c r="V159" s="780">
        <v>1.59</v>
      </c>
      <c r="W159" s="62" t="str">
        <f>IF(V159=0," ",IF(V159&gt;=Разряды!$D$41,Разряды!$D$3,IF(V159&gt;=Разряды!$E$41,Разряды!$E$3,IF(V159&gt;=Разряды!$F$41,Разряды!$F$3,IF(V159&gt;=Разряды!$G$41,Разряды!$G$3,IF(V159&gt;=Разряды!$H$41,Разряды!$H$3,IF(V159&gt;=Разряды!$I$41,Разряды!$I$3,IF(V159&gt;=Разряды!$J$41,Разряды!$J$3,"б/р"))))))))</f>
        <v>2р</v>
      </c>
      <c r="X159" s="31" t="s">
        <v>278</v>
      </c>
      <c r="Y159" s="29" t="e">
        <f>IF(C159=0," ",VLOOKUP($C159,Женщины!$B:$H,7,FALSE))</f>
        <v>#N/A</v>
      </c>
    </row>
    <row r="160" spans="1:25">
      <c r="A160" s="145">
        <v>3</v>
      </c>
      <c r="B160" s="760">
        <v>140</v>
      </c>
      <c r="C160" s="31">
        <v>173</v>
      </c>
      <c r="D160" s="29" t="e">
        <f>IF(C160=0," ",VLOOKUP(C160,Женщины!B:I,2,FALSE))</f>
        <v>#N/A</v>
      </c>
      <c r="E160" s="265" t="e">
        <f>IF(C160=0," ",VLOOKUP($C160,Женщины!$B:$H,3,FALSE))</f>
        <v>#N/A</v>
      </c>
      <c r="F160" s="31" t="e">
        <f>IF(C160=0," ",IF(VLOOKUP($C160,Женщины!$B:$H,4,FALSE)=0," ",VLOOKUP($C160,Женщины!$B:$H,4,FALSE)))</f>
        <v>#N/A</v>
      </c>
      <c r="G160" s="29" t="e">
        <f>IF(C160=0," ",VLOOKUP($C160,Женщины!$B:$H,5,FALSE))</f>
        <v>#N/A</v>
      </c>
      <c r="H160" s="70" t="e">
        <f>IF(C160=0," ",VLOOKUP($C160,Женщины!$B:$H,6,FALSE))</f>
        <v>#N/A</v>
      </c>
      <c r="I160" s="773"/>
      <c r="J160" s="773" t="s">
        <v>276</v>
      </c>
      <c r="K160" s="31" t="s">
        <v>276</v>
      </c>
      <c r="L160" s="773" t="s">
        <v>279</v>
      </c>
      <c r="M160" s="773" t="s">
        <v>279</v>
      </c>
      <c r="N160" s="773" t="s">
        <v>280</v>
      </c>
      <c r="O160" s="773" t="s">
        <v>277</v>
      </c>
      <c r="P160" s="773"/>
      <c r="Q160" s="773"/>
      <c r="R160" s="773"/>
      <c r="S160" s="773"/>
      <c r="T160" s="779">
        <v>3</v>
      </c>
      <c r="U160" s="779">
        <v>4</v>
      </c>
      <c r="V160" s="780">
        <v>1.59</v>
      </c>
      <c r="W160" s="62" t="str">
        <f>IF(V160=0," ",IF(V160&gt;=Разряды!$D$41,Разряды!$D$3,IF(V160&gt;=Разряды!$E$41,Разряды!$E$3,IF(V160&gt;=Разряды!$F$41,Разряды!$F$3,IF(V160&gt;=Разряды!$G$41,Разряды!$G$3,IF(V160&gt;=Разряды!$H$41,Разряды!$H$3,IF(V160&gt;=Разряды!$I$41,Разряды!$I$3,IF(V160&gt;=Разряды!$J$41,Разряды!$J$3,"б/р"))))))))</f>
        <v>2р</v>
      </c>
      <c r="X160" s="31" t="s">
        <v>278</v>
      </c>
      <c r="Y160" s="29" t="e">
        <f>IF(C160=0," ",VLOOKUP($C160,Женщины!$B:$H,7,FALSE))</f>
        <v>#N/A</v>
      </c>
    </row>
    <row r="161" spans="1:25">
      <c r="A161" s="31">
        <v>4</v>
      </c>
      <c r="B161" s="760">
        <v>140</v>
      </c>
      <c r="C161" s="31">
        <v>185</v>
      </c>
      <c r="D161" s="29" t="e">
        <f>IF(C161=0," ",VLOOKUP(C161,Женщины!B:I,2,FALSE))</f>
        <v>#N/A</v>
      </c>
      <c r="E161" s="265" t="e">
        <f>IF(C161=0," ",VLOOKUP($C161,Женщины!$B:$H,3,FALSE))</f>
        <v>#N/A</v>
      </c>
      <c r="F161" s="31" t="e">
        <f>IF(C161=0," ",IF(VLOOKUP($C161,Женщины!$B:$H,4,FALSE)=0," ",VLOOKUP($C161,Женщины!$B:$H,4,FALSE)))</f>
        <v>#N/A</v>
      </c>
      <c r="G161" s="29" t="e">
        <f>IF(C161=0," ",VLOOKUP($C161,Женщины!$B:$H,5,FALSE))</f>
        <v>#N/A</v>
      </c>
      <c r="H161" s="70" t="e">
        <f>IF(C161=0," ",VLOOKUP($C161,Женщины!$B:$H,6,FALSE))</f>
        <v>#N/A</v>
      </c>
      <c r="I161" s="773"/>
      <c r="J161" s="773" t="s">
        <v>276</v>
      </c>
      <c r="K161" s="31" t="s">
        <v>276</v>
      </c>
      <c r="L161" s="773" t="s">
        <v>276</v>
      </c>
      <c r="M161" s="773" t="s">
        <v>280</v>
      </c>
      <c r="N161" s="773" t="s">
        <v>281</v>
      </c>
      <c r="O161" s="773"/>
      <c r="P161" s="773"/>
      <c r="Q161" s="773"/>
      <c r="R161" s="773"/>
      <c r="S161" s="773"/>
      <c r="T161" s="779">
        <v>3</v>
      </c>
      <c r="U161" s="779">
        <v>2</v>
      </c>
      <c r="V161" s="780">
        <v>1.55</v>
      </c>
      <c r="W161" s="62" t="str">
        <f>IF(V161=0," ",IF(V161&gt;=Разряды!$D$41,Разряды!$D$3,IF(V161&gt;=Разряды!$E$41,Разряды!$E$3,IF(V161&gt;=Разряды!$F$41,Разряды!$F$3,IF(V161&gt;=Разряды!$G$41,Разряды!$G$3,IF(V161&gt;=Разряды!$H$41,Разряды!$H$3,IF(V161&gt;=Разряды!$I$41,Разряды!$I$3,IF(V161&gt;=Разряды!$J$41,Разряды!$J$3,"б/р"))))))))</f>
        <v>2р</v>
      </c>
      <c r="X161" s="31" t="s">
        <v>278</v>
      </c>
      <c r="Y161" s="29" t="e">
        <f>IF(C161=0," ",VLOOKUP($C161,Женщины!$B:$H,7,FALSE))</f>
        <v>#N/A</v>
      </c>
    </row>
    <row r="162" spans="1:25">
      <c r="A162" s="325">
        <v>5</v>
      </c>
      <c r="B162" s="804">
        <v>135</v>
      </c>
      <c r="C162" s="31">
        <v>97</v>
      </c>
      <c r="D162" s="29" t="e">
        <f>IF(C162=0," ",VLOOKUP(C162,Женщины!B:I,2,FALSE))</f>
        <v>#N/A</v>
      </c>
      <c r="E162" s="265" t="e">
        <f>IF(C162=0," ",VLOOKUP($C162,Женщины!$B:$H,3,FALSE))</f>
        <v>#N/A</v>
      </c>
      <c r="F162" s="31" t="e">
        <f>IF(C162=0," ",IF(VLOOKUP($C162,Женщины!$B:$H,4,FALSE)=0," ",VLOOKUP($C162,Женщины!$B:$H,4,FALSE)))</f>
        <v>#N/A</v>
      </c>
      <c r="G162" s="70" t="e">
        <f>IF(C162=0," ",VLOOKUP($C162,Женщины!$B:$H,5,FALSE))</f>
        <v>#N/A</v>
      </c>
      <c r="H162" s="70" t="e">
        <f>IF(C162=0," ",VLOOKUP($C162,Женщины!$B:$H,6,FALSE))</f>
        <v>#N/A</v>
      </c>
      <c r="I162" s="773" t="s">
        <v>276</v>
      </c>
      <c r="J162" s="773" t="s">
        <v>276</v>
      </c>
      <c r="K162" s="31" t="s">
        <v>276</v>
      </c>
      <c r="L162" s="773" t="s">
        <v>276</v>
      </c>
      <c r="M162" s="773" t="s">
        <v>277</v>
      </c>
      <c r="N162" s="773"/>
      <c r="O162" s="773"/>
      <c r="P162" s="773"/>
      <c r="Q162" s="773"/>
      <c r="R162" s="773"/>
      <c r="S162" s="773"/>
      <c r="T162" s="779">
        <v>1</v>
      </c>
      <c r="U162" s="779"/>
      <c r="V162" s="780">
        <v>1.5</v>
      </c>
      <c r="W162" s="62" t="str">
        <f>IF(V162=0," ",IF(V162&gt;=Разряды!$D$41,Разряды!$D$3,IF(V162&gt;=Разряды!$E$41,Разряды!$E$3,IF(V162&gt;=Разряды!$F$41,Разряды!$F$3,IF(V162&gt;=Разряды!$G$41,Разряды!$G$3,IF(V162&gt;=Разряды!$H$41,Разряды!$H$3,IF(V162&gt;=Разряды!$I$41,Разряды!$I$3,IF(V162&gt;=Разряды!$J$41,Разряды!$J$3,"б/р"))))))))</f>
        <v>2р</v>
      </c>
      <c r="X162" s="31" t="s">
        <v>278</v>
      </c>
      <c r="Y162" s="29" t="e">
        <f>IF(C162=0," ",VLOOKUP($C162,Женщины!$B:$H,7,FALSE))</f>
        <v>#N/A</v>
      </c>
    </row>
    <row r="163" spans="1:25" ht="15.75">
      <c r="A163" s="66"/>
      <c r="B163" s="761"/>
      <c r="C163" s="295"/>
      <c r="D163" s="762"/>
      <c r="E163" s="270"/>
      <c r="F163" s="261"/>
      <c r="G163" s="261"/>
      <c r="H163" s="261"/>
      <c r="I163" s="774"/>
      <c r="J163" s="774"/>
      <c r="K163" s="270"/>
      <c r="L163" s="774"/>
      <c r="M163" s="774"/>
      <c r="N163" s="774"/>
      <c r="O163" s="774"/>
      <c r="P163" s="774"/>
      <c r="Q163" s="774"/>
      <c r="R163" s="774"/>
      <c r="S163" s="774"/>
      <c r="T163" s="781"/>
      <c r="U163" s="781"/>
      <c r="V163" s="809"/>
      <c r="W163" s="267"/>
      <c r="X163" s="267"/>
      <c r="Y163" s="295"/>
    </row>
    <row r="164" spans="1:25" ht="18">
      <c r="A164" s="9"/>
      <c r="B164" s="245"/>
      <c r="C164" s="245"/>
      <c r="D164" s="246"/>
      <c r="E164" s="246"/>
      <c r="F164" s="246"/>
      <c r="G164" s="1326" t="s">
        <v>282</v>
      </c>
      <c r="H164" s="1326"/>
      <c r="I164" s="1326"/>
      <c r="J164" s="1326"/>
      <c r="K164" s="1326"/>
      <c r="L164" s="1326"/>
      <c r="M164" s="1326"/>
      <c r="N164" s="1326"/>
      <c r="O164" s="1326"/>
      <c r="P164" s="1326"/>
      <c r="Q164" s="1326"/>
      <c r="R164" s="166"/>
      <c r="S164" s="166"/>
      <c r="T164" s="8" t="s">
        <v>274</v>
      </c>
      <c r="U164" s="8"/>
      <c r="V164" s="8"/>
      <c r="W164" s="8"/>
      <c r="X164" s="8"/>
      <c r="Y164" s="8"/>
    </row>
    <row r="165" spans="1:25" ht="18">
      <c r="A165" s="3" t="s">
        <v>245</v>
      </c>
      <c r="B165" s="759"/>
      <c r="C165" s="243"/>
      <c r="D165" s="246"/>
      <c r="E165" s="246"/>
      <c r="F165" s="246"/>
      <c r="G165" s="248"/>
      <c r="H165" s="248"/>
      <c r="I165" s="248"/>
      <c r="J165" s="248"/>
      <c r="K165" s="248"/>
      <c r="L165" s="776" t="s">
        <v>246</v>
      </c>
      <c r="M165" s="776"/>
      <c r="N165" s="776"/>
      <c r="O165" s="776"/>
      <c r="P165" s="776"/>
      <c r="Q165" s="776"/>
      <c r="R165" s="776"/>
      <c r="S165" s="776"/>
      <c r="T165" s="783" t="s">
        <v>283</v>
      </c>
      <c r="U165" s="776"/>
      <c r="V165" s="783"/>
      <c r="W165" s="776"/>
      <c r="X165" s="783"/>
      <c r="Y165" s="776"/>
    </row>
    <row r="166" spans="1:25" ht="18">
      <c r="A166" s="1337" t="s">
        <v>152</v>
      </c>
      <c r="B166" s="1337" t="s">
        <v>248</v>
      </c>
      <c r="C166" s="1263" t="s">
        <v>123</v>
      </c>
      <c r="D166" s="1261" t="s">
        <v>153</v>
      </c>
      <c r="E166" s="1337" t="s">
        <v>125</v>
      </c>
      <c r="F166" s="1337" t="s">
        <v>249</v>
      </c>
      <c r="G166" s="1263" t="s">
        <v>127</v>
      </c>
      <c r="H166" s="1263" t="s">
        <v>250</v>
      </c>
      <c r="I166" s="1327" t="s">
        <v>251</v>
      </c>
      <c r="J166" s="1328"/>
      <c r="K166" s="1328"/>
      <c r="L166" s="1328"/>
      <c r="M166" s="1328"/>
      <c r="N166" s="1328"/>
      <c r="O166" s="1328"/>
      <c r="P166" s="1328"/>
      <c r="Q166" s="1328"/>
      <c r="R166" s="1329"/>
      <c r="S166" s="808"/>
      <c r="T166" s="1342" t="s">
        <v>252</v>
      </c>
      <c r="U166" s="1345" t="s">
        <v>253</v>
      </c>
      <c r="V166" s="1261" t="s">
        <v>254</v>
      </c>
      <c r="W166" s="1349" t="s">
        <v>158</v>
      </c>
      <c r="X166" s="1299" t="s">
        <v>255</v>
      </c>
      <c r="Y166" s="1261" t="s">
        <v>133</v>
      </c>
    </row>
    <row r="167" spans="1:25">
      <c r="A167" s="1338"/>
      <c r="B167" s="1338"/>
      <c r="C167" s="1340"/>
      <c r="D167" s="1341"/>
      <c r="E167" s="1338"/>
      <c r="F167" s="1338"/>
      <c r="G167" s="1340"/>
      <c r="H167" s="1340"/>
      <c r="I167" s="1305">
        <v>150</v>
      </c>
      <c r="J167" s="1305">
        <v>155</v>
      </c>
      <c r="K167" s="1305">
        <v>159</v>
      </c>
      <c r="L167" s="1305">
        <v>163</v>
      </c>
      <c r="M167" s="1305">
        <v>167</v>
      </c>
      <c r="N167" s="1305">
        <v>170</v>
      </c>
      <c r="O167" s="1305"/>
      <c r="P167" s="1305"/>
      <c r="Q167" s="1305"/>
      <c r="R167" s="1305"/>
      <c r="S167" s="250"/>
      <c r="T167" s="1343"/>
      <c r="U167" s="1346"/>
      <c r="V167" s="1348"/>
      <c r="W167" s="1350"/>
      <c r="X167" s="1340"/>
      <c r="Y167" s="1348"/>
    </row>
    <row r="168" spans="1:25">
      <c r="A168" s="1339"/>
      <c r="B168" s="1339"/>
      <c r="C168" s="1300"/>
      <c r="D168" s="1262"/>
      <c r="E168" s="1339"/>
      <c r="F168" s="1339"/>
      <c r="G168" s="1300"/>
      <c r="H168" s="1300"/>
      <c r="I168" s="1262"/>
      <c r="J168" s="1262"/>
      <c r="K168" s="1262"/>
      <c r="L168" s="1262"/>
      <c r="M168" s="1262"/>
      <c r="N168" s="1262"/>
      <c r="O168" s="1262"/>
      <c r="P168" s="1262"/>
      <c r="Q168" s="1262"/>
      <c r="R168" s="1262"/>
      <c r="S168" s="59"/>
      <c r="T168" s="1344"/>
      <c r="U168" s="1347"/>
      <c r="V168" s="1265"/>
      <c r="W168" s="1351"/>
      <c r="X168" s="1300"/>
      <c r="Y168" s="1265"/>
    </row>
    <row r="169" spans="1:25">
      <c r="A169" s="145">
        <v>1</v>
      </c>
      <c r="B169" s="760">
        <v>150</v>
      </c>
      <c r="C169" s="62">
        <v>53</v>
      </c>
      <c r="D169" s="29" t="e">
        <f>IF(C169=0," ",VLOOKUP(C169,Женщины!B:I,2,FALSE))</f>
        <v>#N/A</v>
      </c>
      <c r="E169" s="265" t="e">
        <f>IF(C169=0," ",VLOOKUP($C169,Женщины!$B:$H,3,FALSE))</f>
        <v>#N/A</v>
      </c>
      <c r="F169" s="31" t="e">
        <f>IF(C169=0," ",IF(VLOOKUP($C169,Женщины!$B:$H,4,FALSE)=0," ",VLOOKUP($C169,Женщины!$B:$H,4,FALSE)))</f>
        <v>#N/A</v>
      </c>
      <c r="G169" s="29" t="e">
        <f>IF(C169=0," ",VLOOKUP($C169,Женщины!$B:$H,5,FALSE))</f>
        <v>#N/A</v>
      </c>
      <c r="H169" s="70" t="e">
        <f>IF(C169=0," ",VLOOKUP($C169,Женщины!$B:$H,6,FALSE))</f>
        <v>#N/A</v>
      </c>
      <c r="I169" s="773" t="s">
        <v>276</v>
      </c>
      <c r="J169" s="773" t="s">
        <v>276</v>
      </c>
      <c r="K169" s="31" t="s">
        <v>276</v>
      </c>
      <c r="L169" s="773" t="s">
        <v>280</v>
      </c>
      <c r="M169" s="773" t="s">
        <v>279</v>
      </c>
      <c r="N169" s="773" t="s">
        <v>284</v>
      </c>
      <c r="O169" s="773"/>
      <c r="P169" s="773"/>
      <c r="Q169" s="773"/>
      <c r="R169" s="773"/>
      <c r="S169" s="773"/>
      <c r="T169" s="779">
        <v>2</v>
      </c>
      <c r="U169" s="779">
        <v>3</v>
      </c>
      <c r="V169" s="780">
        <v>1.67</v>
      </c>
      <c r="W169" s="62" t="str">
        <f>IF(V169=0," ",IF(V169&gt;=Разряды!$D$41,Разряды!$D$3,IF(V169&gt;=Разряды!$E$41,Разряды!$E$3,IF(V169&gt;=Разряды!$F$41,Разряды!$F$3,IF(V169&gt;=Разряды!$G$41,Разряды!$G$3,IF(V169&gt;=Разряды!$H$41,Разряды!$H$3,IF(V169&gt;=Разряды!$I$41,Разряды!$I$3,IF(V169&gt;=Разряды!$J$41,Разряды!$J$3,"б/р"))))))))</f>
        <v>1р</v>
      </c>
      <c r="X169" s="31">
        <v>20</v>
      </c>
      <c r="Y169" s="29" t="e">
        <f>IF(C169=0," ",VLOOKUP($C169,Женщины!$B:$H,7,FALSE))</f>
        <v>#N/A</v>
      </c>
    </row>
    <row r="170" spans="1:25">
      <c r="A170" s="145">
        <v>2</v>
      </c>
      <c r="B170" s="760">
        <v>150</v>
      </c>
      <c r="C170" s="62">
        <v>337</v>
      </c>
      <c r="D170" s="29" t="e">
        <f>IF(C170=0," ",VLOOKUP(C170,Женщины!B:I,2,FALSE))</f>
        <v>#N/A</v>
      </c>
      <c r="E170" s="265" t="e">
        <f>IF(C170=0," ",VLOOKUP($C170,Женщины!$B:$H,3,FALSE))</f>
        <v>#N/A</v>
      </c>
      <c r="F170" s="31" t="e">
        <f>IF(C170=0," ",IF(VLOOKUP($C170,Женщины!$B:$H,4,FALSE)=0," ",VLOOKUP($C170,Женщины!$B:$H,4,FALSE)))</f>
        <v>#N/A</v>
      </c>
      <c r="G170" s="29" t="e">
        <f>IF(C170=0," ",VLOOKUP($C170,Женщины!$B:$H,5,FALSE))</f>
        <v>#N/A</v>
      </c>
      <c r="H170" s="70" t="e">
        <f>IF(C170=0," ",VLOOKUP($C170,Женщины!$B:$H,6,FALSE))</f>
        <v>#N/A</v>
      </c>
      <c r="I170" s="773" t="s">
        <v>276</v>
      </c>
      <c r="J170" s="773" t="s">
        <v>276</v>
      </c>
      <c r="K170" s="31" t="s">
        <v>276</v>
      </c>
      <c r="L170" s="773" t="s">
        <v>276</v>
      </c>
      <c r="M170" s="773" t="s">
        <v>277</v>
      </c>
      <c r="N170" s="773"/>
      <c r="O170" s="773"/>
      <c r="P170" s="773"/>
      <c r="Q170" s="773"/>
      <c r="R170" s="773"/>
      <c r="S170" s="773"/>
      <c r="T170" s="779">
        <v>1</v>
      </c>
      <c r="U170" s="779"/>
      <c r="V170" s="780">
        <v>1.63</v>
      </c>
      <c r="W170" s="62" t="str">
        <f>IF(V170=0," ",IF(V170&gt;=Разряды!$D$41,Разряды!$D$3,IF(V170&gt;=Разряды!$E$41,Разряды!$E$3,IF(V170&gt;=Разряды!$F$41,Разряды!$F$3,IF(V170&gt;=Разряды!$G$41,Разряды!$G$3,IF(V170&gt;=Разряды!$H$41,Разряды!$H$3,IF(V170&gt;=Разряды!$I$41,Разряды!$I$3,IF(V170&gt;=Разряды!$J$41,Разряды!$J$3,"б/р"))))))))</f>
        <v>2р</v>
      </c>
      <c r="X170" s="62">
        <v>17</v>
      </c>
      <c r="Y170" s="29" t="e">
        <f>IF(C170=0," ",VLOOKUP($C170,Женщины!$B:$H,7,FALSE))</f>
        <v>#N/A</v>
      </c>
    </row>
    <row r="171" spans="1:25">
      <c r="A171" s="812">
        <v>3</v>
      </c>
      <c r="B171" s="804">
        <v>150</v>
      </c>
      <c r="C171" s="62">
        <v>95</v>
      </c>
      <c r="D171" s="29" t="e">
        <f>IF(C171=0," ",VLOOKUP(C171,Женщины!B:I,2,FALSE))</f>
        <v>#N/A</v>
      </c>
      <c r="E171" s="265" t="e">
        <f>IF(C171=0," ",VLOOKUP($C171,Женщины!$B:$H,3,FALSE))</f>
        <v>#N/A</v>
      </c>
      <c r="F171" s="31" t="e">
        <f>IF(C171=0," ",IF(VLOOKUP($C171,Женщины!$B:$H,4,FALSE)=0," ",VLOOKUP($C171,Женщины!$B:$H,4,FALSE)))</f>
        <v>#N/A</v>
      </c>
      <c r="G171" s="29" t="e">
        <f>IF(C171=0," ",VLOOKUP($C171,Женщины!$B:$H,5,FALSE))</f>
        <v>#N/A</v>
      </c>
      <c r="H171" s="70" t="e">
        <f>IF(C171=0," ",VLOOKUP($C171,Женщины!$B:$H,6,FALSE))</f>
        <v>#N/A</v>
      </c>
      <c r="I171" s="773" t="s">
        <v>276</v>
      </c>
      <c r="J171" s="773" t="s">
        <v>280</v>
      </c>
      <c r="K171" s="31" t="s">
        <v>276</v>
      </c>
      <c r="L171" s="773" t="s">
        <v>277</v>
      </c>
      <c r="M171" s="773"/>
      <c r="N171" s="773"/>
      <c r="O171" s="773"/>
      <c r="P171" s="773"/>
      <c r="Q171" s="773"/>
      <c r="R171" s="773"/>
      <c r="S171" s="773"/>
      <c r="T171" s="779">
        <v>1</v>
      </c>
      <c r="U171" s="779">
        <v>2</v>
      </c>
      <c r="V171" s="780">
        <v>1.59</v>
      </c>
      <c r="W171" s="62" t="str">
        <f>IF(V171=0," ",IF(V171&gt;=Разряды!$D$41,Разряды!$D$3,IF(V171&gt;=Разряды!$E$41,Разряды!$E$3,IF(V171&gt;=Разряды!$F$41,Разряды!$F$3,IF(V171&gt;=Разряды!$G$41,Разряды!$G$3,IF(V171&gt;=Разряды!$H$41,Разряды!$H$3,IF(V171&gt;=Разряды!$I$41,Разряды!$I$3,IF(V171&gt;=Разряды!$J$41,Разряды!$J$3,"б/р"))))))))</f>
        <v>2р</v>
      </c>
      <c r="X171" s="31" t="s">
        <v>278</v>
      </c>
      <c r="Y171" s="29" t="e">
        <f>IF(C171=0," ",VLOOKUP($C171,Женщины!$B:$H,7,FALSE))</f>
        <v>#N/A</v>
      </c>
    </row>
    <row r="172" spans="1:25" ht="18" customHeight="1">
      <c r="A172" s="66"/>
      <c r="B172" s="761"/>
      <c r="C172" s="295"/>
      <c r="D172" s="762"/>
      <c r="E172" s="270"/>
      <c r="F172" s="261"/>
      <c r="G172" s="261"/>
      <c r="H172" s="261"/>
      <c r="I172" s="774"/>
      <c r="J172" s="774"/>
      <c r="K172" s="270"/>
      <c r="L172" s="774"/>
      <c r="M172" s="774"/>
      <c r="N172" s="774"/>
      <c r="O172" s="774"/>
      <c r="P172" s="774"/>
      <c r="Q172" s="774"/>
      <c r="R172" s="774"/>
      <c r="S172" s="774"/>
      <c r="T172" s="781"/>
      <c r="U172" s="781"/>
      <c r="V172" s="809"/>
      <c r="W172" s="267"/>
      <c r="X172" s="267"/>
      <c r="Y172" s="295"/>
    </row>
    <row r="173" spans="1:25" ht="18">
      <c r="A173" s="9"/>
      <c r="B173" s="245"/>
      <c r="C173" s="245"/>
      <c r="D173" s="246"/>
      <c r="E173" s="246"/>
      <c r="F173" s="246"/>
      <c r="G173" s="1326" t="s">
        <v>285</v>
      </c>
      <c r="H173" s="1326"/>
      <c r="I173" s="1326"/>
      <c r="J173" s="1326"/>
      <c r="K173" s="1326"/>
      <c r="L173" s="1326"/>
      <c r="M173" s="1326"/>
      <c r="N173" s="1326"/>
      <c r="O173" s="1326"/>
      <c r="P173" s="1326"/>
      <c r="Q173" s="1326"/>
      <c r="R173" s="166"/>
      <c r="S173" s="166"/>
      <c r="T173" s="1322" t="s">
        <v>274</v>
      </c>
      <c r="U173" s="1322"/>
      <c r="V173" s="1322"/>
      <c r="W173" s="1322"/>
      <c r="X173" s="1322"/>
      <c r="Y173" s="1322"/>
    </row>
    <row r="174" spans="1:25" ht="18">
      <c r="A174" s="3" t="s">
        <v>245</v>
      </c>
      <c r="B174" s="759"/>
      <c r="C174" s="243"/>
      <c r="D174" s="246"/>
      <c r="E174" s="246"/>
      <c r="F174" s="246"/>
      <c r="G174" s="248"/>
      <c r="H174" s="248"/>
      <c r="I174" s="248"/>
      <c r="J174" s="248"/>
      <c r="K174" s="248"/>
      <c r="L174" s="1330"/>
      <c r="M174" s="1330"/>
      <c r="N174" s="1330"/>
      <c r="O174" s="1330"/>
      <c r="P174" s="1330"/>
      <c r="Q174" s="1330"/>
      <c r="R174" s="1330"/>
      <c r="S174" s="1330"/>
      <c r="T174" s="1330"/>
      <c r="U174" s="1330"/>
      <c r="V174" s="1330"/>
      <c r="W174" s="1331" t="s">
        <v>283</v>
      </c>
      <c r="X174" s="1331"/>
      <c r="Y174" s="1331"/>
    </row>
    <row r="175" spans="1:25" ht="18">
      <c r="A175" s="1337" t="s">
        <v>152</v>
      </c>
      <c r="B175" s="1337" t="s">
        <v>248</v>
      </c>
      <c r="C175" s="1263" t="s">
        <v>123</v>
      </c>
      <c r="D175" s="1261" t="s">
        <v>153</v>
      </c>
      <c r="E175" s="1337" t="s">
        <v>125</v>
      </c>
      <c r="F175" s="1337" t="s">
        <v>249</v>
      </c>
      <c r="G175" s="1263" t="s">
        <v>127</v>
      </c>
      <c r="H175" s="1263" t="s">
        <v>250</v>
      </c>
      <c r="I175" s="1327" t="s">
        <v>251</v>
      </c>
      <c r="J175" s="1328"/>
      <c r="K175" s="1328"/>
      <c r="L175" s="1328"/>
      <c r="M175" s="1328"/>
      <c r="N175" s="1328"/>
      <c r="O175" s="1328"/>
      <c r="P175" s="1328"/>
      <c r="Q175" s="1328"/>
      <c r="R175" s="1329"/>
      <c r="S175" s="808"/>
      <c r="T175" s="1342" t="s">
        <v>252</v>
      </c>
      <c r="U175" s="1345" t="s">
        <v>253</v>
      </c>
      <c r="V175" s="1261" t="s">
        <v>254</v>
      </c>
      <c r="W175" s="1349" t="s">
        <v>158</v>
      </c>
      <c r="X175" s="1299" t="s">
        <v>255</v>
      </c>
      <c r="Y175" s="1261" t="s">
        <v>133</v>
      </c>
    </row>
    <row r="176" spans="1:25">
      <c r="A176" s="1338"/>
      <c r="B176" s="1338"/>
      <c r="C176" s="1340"/>
      <c r="D176" s="1341"/>
      <c r="E176" s="1338"/>
      <c r="F176" s="1338"/>
      <c r="G176" s="1340"/>
      <c r="H176" s="1340"/>
      <c r="I176" s="1305">
        <v>145</v>
      </c>
      <c r="J176" s="1305">
        <v>150</v>
      </c>
      <c r="K176" s="1305">
        <v>155</v>
      </c>
      <c r="L176" s="1305">
        <v>159</v>
      </c>
      <c r="M176" s="1305">
        <v>163</v>
      </c>
      <c r="N176" s="1305">
        <v>167</v>
      </c>
      <c r="O176" s="1305"/>
      <c r="P176" s="1305"/>
      <c r="Q176" s="1305"/>
      <c r="R176" s="1305"/>
      <c r="S176" s="250"/>
      <c r="T176" s="1343"/>
      <c r="U176" s="1346"/>
      <c r="V176" s="1348"/>
      <c r="W176" s="1350"/>
      <c r="X176" s="1340"/>
      <c r="Y176" s="1348"/>
    </row>
    <row r="177" spans="1:25">
      <c r="A177" s="1339"/>
      <c r="B177" s="1339"/>
      <c r="C177" s="1300"/>
      <c r="D177" s="1262"/>
      <c r="E177" s="1339"/>
      <c r="F177" s="1339"/>
      <c r="G177" s="1300"/>
      <c r="H177" s="1300"/>
      <c r="I177" s="1262"/>
      <c r="J177" s="1262"/>
      <c r="K177" s="1262"/>
      <c r="L177" s="1262"/>
      <c r="M177" s="1262"/>
      <c r="N177" s="1262"/>
      <c r="O177" s="1262"/>
      <c r="P177" s="1262"/>
      <c r="Q177" s="1262"/>
      <c r="R177" s="1262"/>
      <c r="S177" s="59"/>
      <c r="T177" s="1344"/>
      <c r="U177" s="1347"/>
      <c r="V177" s="1265"/>
      <c r="W177" s="1351"/>
      <c r="X177" s="1300"/>
      <c r="Y177" s="1265"/>
    </row>
    <row r="178" spans="1:25">
      <c r="A178" s="21">
        <v>1</v>
      </c>
      <c r="B178" s="766">
        <v>145</v>
      </c>
      <c r="C178" s="25">
        <v>78</v>
      </c>
      <c r="D178" s="23" t="e">
        <f>IF(C178=0," ",VLOOKUP(C178,Женщины!B:I,2,FALSE))</f>
        <v>#N/A</v>
      </c>
      <c r="E178" s="767" t="e">
        <f>IF(C178=0," ",VLOOKUP($C178,Женщины!$B:$H,3,FALSE))</f>
        <v>#N/A</v>
      </c>
      <c r="F178" s="25" t="e">
        <f>IF(C178=0," ",IF(VLOOKUP($C178,Женщины!$B:$H,4,FALSE)=0," ",VLOOKUP($C178,Женщины!$B:$H,4,FALSE)))</f>
        <v>#N/A</v>
      </c>
      <c r="G178" s="260" t="e">
        <f>IF(C178=0," ",VLOOKUP($C178,Женщины!$B:$H,5,FALSE))</f>
        <v>#N/A</v>
      </c>
      <c r="H178" s="23" t="e">
        <f>IF(C178=0," ",VLOOKUP($C178,Женщины!$B:$H,6,FALSE))</f>
        <v>#N/A</v>
      </c>
      <c r="I178" s="778" t="s">
        <v>276</v>
      </c>
      <c r="J178" s="778" t="s">
        <v>276</v>
      </c>
      <c r="K178" s="25" t="s">
        <v>276</v>
      </c>
      <c r="L178" s="778" t="s">
        <v>279</v>
      </c>
      <c r="M178" s="778" t="s">
        <v>280</v>
      </c>
      <c r="N178" s="778" t="s">
        <v>277</v>
      </c>
      <c r="O178" s="778"/>
      <c r="P178" s="778"/>
      <c r="Q178" s="778"/>
      <c r="R178" s="778"/>
      <c r="S178" s="778"/>
      <c r="T178" s="787">
        <v>3</v>
      </c>
      <c r="U178" s="787">
        <v>3</v>
      </c>
      <c r="V178" s="788">
        <v>1.63</v>
      </c>
      <c r="W178" s="22" t="str">
        <f>IF(V178=0," ",IF(V178&gt;=Разряды!$D$41,Разряды!$D$3,IF(V178&gt;=Разряды!$E$41,Разряды!$E$3,IF(V178&gt;=Разряды!$F$41,Разряды!$F$3,IF(V178&gt;=Разряды!$G$41,Разряды!$G$3,IF(V178&gt;=Разряды!$H$41,Разряды!$H$3,IF(V178&gt;=Разряды!$I$41,Разряды!$I$3,IF(V178&gt;=Разряды!$J$41,Разряды!$J$3,"б/р"))))))))</f>
        <v>2р</v>
      </c>
      <c r="X178" s="25" t="s">
        <v>278</v>
      </c>
      <c r="Y178" s="259" t="e">
        <f>IF(C178=0," ",VLOOKUP($C178,Женщины!$B:$H,7,FALSE))</f>
        <v>#N/A</v>
      </c>
    </row>
    <row r="179" spans="1:25" ht="15.75">
      <c r="A179" s="66"/>
      <c r="B179" s="761"/>
      <c r="C179" s="295"/>
      <c r="D179" s="762"/>
      <c r="E179" s="270"/>
      <c r="F179" s="261"/>
      <c r="G179" s="261"/>
      <c r="H179" s="261"/>
      <c r="I179" s="774"/>
      <c r="J179" s="774"/>
      <c r="K179" s="270"/>
      <c r="L179" s="774"/>
      <c r="M179" s="774"/>
      <c r="N179" s="774"/>
      <c r="O179" s="774"/>
      <c r="P179" s="774"/>
      <c r="Q179" s="774"/>
      <c r="R179" s="774"/>
      <c r="S179" s="774"/>
      <c r="T179" s="781"/>
      <c r="U179" s="781"/>
      <c r="V179" s="809"/>
      <c r="W179" s="267"/>
      <c r="X179" s="267"/>
      <c r="Y179" s="295"/>
    </row>
    <row r="199" spans="1:25" ht="22.5">
      <c r="A199" s="1273" t="s">
        <v>165</v>
      </c>
      <c r="B199" s="1273"/>
      <c r="C199" s="1273"/>
      <c r="D199" s="1273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3"/>
      <c r="P199" s="1273"/>
      <c r="Q199" s="1273"/>
      <c r="R199" s="1273"/>
      <c r="S199" s="1273"/>
      <c r="T199" s="1273"/>
      <c r="U199" s="1273"/>
      <c r="V199" s="1273"/>
      <c r="W199" s="1273"/>
      <c r="X199" s="1273"/>
      <c r="Y199" s="1273"/>
    </row>
    <row r="200" spans="1:25" ht="20.25">
      <c r="A200" s="1296" t="s">
        <v>240</v>
      </c>
      <c r="B200" s="1296"/>
      <c r="C200" s="1296"/>
      <c r="D200" s="1296"/>
      <c r="E200" s="1296"/>
      <c r="F200" s="1296"/>
      <c r="G200" s="1296"/>
      <c r="H200" s="1296"/>
      <c r="I200" s="1296"/>
      <c r="J200" s="1296"/>
      <c r="K200" s="1296"/>
      <c r="L200" s="1296"/>
      <c r="M200" s="1296"/>
      <c r="N200" s="1296"/>
      <c r="O200" s="1296"/>
      <c r="P200" s="1296"/>
      <c r="Q200" s="1296"/>
      <c r="R200" s="1296"/>
      <c r="S200" s="1296"/>
      <c r="T200" s="1296"/>
      <c r="U200" s="1296"/>
      <c r="V200" s="1296"/>
      <c r="W200" s="1296"/>
      <c r="X200" s="1296"/>
      <c r="Y200" s="1296"/>
    </row>
    <row r="201" spans="1:25" ht="15.75">
      <c r="A201" s="1324" t="s">
        <v>241</v>
      </c>
      <c r="B201" s="1324"/>
      <c r="C201" s="1324"/>
      <c r="D201" s="1324"/>
      <c r="E201" s="1324"/>
      <c r="F201" s="1324"/>
      <c r="G201" s="1324"/>
      <c r="H201" s="1324"/>
      <c r="I201" s="1324"/>
      <c r="J201" s="1324"/>
      <c r="K201" s="1324"/>
      <c r="L201" s="1324"/>
      <c r="M201" s="1324"/>
      <c r="N201" s="1324"/>
      <c r="O201" s="1324"/>
      <c r="P201" s="1324"/>
      <c r="Q201" s="1324"/>
      <c r="R201" s="1324"/>
      <c r="S201" s="1324"/>
      <c r="T201" s="1324"/>
      <c r="U201" s="1324"/>
      <c r="V201" s="1324"/>
      <c r="W201" s="1324"/>
      <c r="X201" s="1324"/>
      <c r="Y201" s="1324"/>
    </row>
    <row r="202" spans="1:25" ht="18">
      <c r="A202" s="1325" t="s">
        <v>242</v>
      </c>
      <c r="B202" s="1325"/>
      <c r="C202" s="1325"/>
      <c r="D202" s="1325"/>
      <c r="E202" s="1325"/>
      <c r="F202" s="1325"/>
      <c r="G202" s="1325"/>
      <c r="H202" s="1325"/>
      <c r="I202" s="1325"/>
      <c r="J202" s="1325"/>
      <c r="K202" s="1325"/>
      <c r="L202" s="1325"/>
      <c r="M202" s="1325"/>
      <c r="N202" s="1325"/>
      <c r="O202" s="1325"/>
      <c r="P202" s="1325"/>
      <c r="Q202" s="1325"/>
      <c r="R202" s="1325"/>
      <c r="S202" s="1325"/>
      <c r="T202" s="1325"/>
      <c r="U202" s="1325"/>
      <c r="V202" s="1325"/>
      <c r="W202" s="1325"/>
      <c r="X202" s="1325"/>
      <c r="Y202" s="1325"/>
    </row>
    <row r="203" spans="1:25" ht="18">
      <c r="A203"/>
      <c r="B203" s="1333"/>
      <c r="C203" s="1333"/>
      <c r="D203" s="246"/>
      <c r="E203" s="246"/>
      <c r="F203" s="246"/>
      <c r="G203" s="1326" t="s">
        <v>286</v>
      </c>
      <c r="H203" s="1326"/>
      <c r="I203" s="1326"/>
      <c r="J203" s="1326"/>
      <c r="K203" s="1326"/>
      <c r="L203" s="1326"/>
      <c r="M203" s="1326"/>
      <c r="N203" s="1326"/>
      <c r="O203" s="1326"/>
      <c r="P203" s="1326"/>
      <c r="Q203" s="1326"/>
      <c r="R203" s="166"/>
      <c r="S203" s="166"/>
      <c r="T203" s="8" t="s">
        <v>287</v>
      </c>
      <c r="U203" s="8"/>
      <c r="V203" s="8"/>
      <c r="W203" s="8"/>
      <c r="X203" s="8"/>
      <c r="Y203" s="8"/>
    </row>
    <row r="204" spans="1:25" ht="18">
      <c r="A204" s="3" t="s">
        <v>267</v>
      </c>
      <c r="B204" s="759"/>
      <c r="C204" s="243"/>
      <c r="D204" s="246"/>
      <c r="E204" s="246"/>
      <c r="F204" s="246"/>
      <c r="G204" s="248"/>
      <c r="H204" s="248"/>
      <c r="I204" s="248"/>
      <c r="J204" s="248"/>
      <c r="K204" s="248"/>
      <c r="L204" s="776" t="s">
        <v>246</v>
      </c>
      <c r="M204" s="776"/>
      <c r="N204" s="776"/>
      <c r="O204" s="776"/>
      <c r="P204" s="776"/>
      <c r="Q204" s="776"/>
      <c r="R204" s="776"/>
      <c r="S204" s="776"/>
      <c r="T204" s="783"/>
      <c r="U204" s="783" t="s">
        <v>288</v>
      </c>
      <c r="V204" s="776"/>
      <c r="W204" s="783"/>
      <c r="X204" s="783"/>
      <c r="Y204" s="783"/>
    </row>
    <row r="205" spans="1:25" ht="18">
      <c r="A205" s="1337" t="s">
        <v>152</v>
      </c>
      <c r="B205" s="1337" t="s">
        <v>248</v>
      </c>
      <c r="C205" s="1263" t="s">
        <v>123</v>
      </c>
      <c r="D205" s="1261" t="s">
        <v>153</v>
      </c>
      <c r="E205" s="1337" t="s">
        <v>125</v>
      </c>
      <c r="F205" s="1337" t="s">
        <v>249</v>
      </c>
      <c r="G205" s="1263" t="s">
        <v>127</v>
      </c>
      <c r="H205" s="1263" t="s">
        <v>250</v>
      </c>
      <c r="I205" s="1334" t="s">
        <v>251</v>
      </c>
      <c r="J205" s="1335"/>
      <c r="K205" s="1335"/>
      <c r="L205" s="1335"/>
      <c r="M205" s="1335"/>
      <c r="N205" s="1335"/>
      <c r="O205" s="1335"/>
      <c r="P205" s="1335"/>
      <c r="Q205" s="1335"/>
      <c r="R205" s="807"/>
      <c r="S205" s="807"/>
      <c r="T205" s="1342" t="s">
        <v>252</v>
      </c>
      <c r="U205" s="1345" t="s">
        <v>253</v>
      </c>
      <c r="V205" s="1261" t="s">
        <v>254</v>
      </c>
      <c r="W205" s="1349" t="s">
        <v>158</v>
      </c>
      <c r="X205" s="1299" t="s">
        <v>255</v>
      </c>
      <c r="Y205" s="1261" t="s">
        <v>133</v>
      </c>
    </row>
    <row r="206" spans="1:25">
      <c r="A206" s="1338"/>
      <c r="B206" s="1338"/>
      <c r="C206" s="1340"/>
      <c r="D206" s="1341"/>
      <c r="E206" s="1338"/>
      <c r="F206" s="1338"/>
      <c r="G206" s="1340"/>
      <c r="H206" s="1340"/>
      <c r="I206" s="1305">
        <v>180</v>
      </c>
      <c r="J206" s="1305">
        <v>185</v>
      </c>
      <c r="K206" s="1305">
        <v>190</v>
      </c>
      <c r="L206" s="1305">
        <v>194</v>
      </c>
      <c r="M206" s="1305">
        <v>198</v>
      </c>
      <c r="N206" s="1305"/>
      <c r="O206" s="1305"/>
      <c r="P206" s="1305"/>
      <c r="Q206" s="1305"/>
      <c r="R206" s="250"/>
      <c r="S206" s="250"/>
      <c r="T206" s="1343"/>
      <c r="U206" s="1346"/>
      <c r="V206" s="1348"/>
      <c r="W206" s="1350"/>
      <c r="X206" s="1340"/>
      <c r="Y206" s="1348"/>
    </row>
    <row r="207" spans="1:25">
      <c r="A207" s="1339"/>
      <c r="B207" s="1339"/>
      <c r="C207" s="1300"/>
      <c r="D207" s="1262"/>
      <c r="E207" s="1339"/>
      <c r="F207" s="1339"/>
      <c r="G207" s="1300"/>
      <c r="H207" s="1300"/>
      <c r="I207" s="1262"/>
      <c r="J207" s="1262"/>
      <c r="K207" s="1262"/>
      <c r="L207" s="1262"/>
      <c r="M207" s="1262"/>
      <c r="N207" s="1262"/>
      <c r="O207" s="1262"/>
      <c r="P207" s="1262"/>
      <c r="Q207" s="1262"/>
      <c r="R207" s="59"/>
      <c r="S207" s="59"/>
      <c r="T207" s="1344"/>
      <c r="U207" s="1347"/>
      <c r="V207" s="1265"/>
      <c r="W207" s="1351"/>
      <c r="X207" s="1300"/>
      <c r="Y207" s="1265"/>
    </row>
    <row r="208" spans="1:25">
      <c r="A208" s="145">
        <v>1</v>
      </c>
      <c r="B208" s="760">
        <v>190</v>
      </c>
      <c r="C208" s="62">
        <v>366</v>
      </c>
      <c r="D208" s="29" t="e">
        <f>IF(C208=0," ",VLOOKUP(C208,Спортсмены!B:I,2,FALSE))</f>
        <v>#N/A</v>
      </c>
      <c r="E208" s="813" t="e">
        <f>IF(C208=0," ",VLOOKUP($C208,Спортсмены!$B:$H,3,FALSE))</f>
        <v>#N/A</v>
      </c>
      <c r="F208" s="31" t="e">
        <f>IF(C208=0," ",IF(VLOOKUP($C208,Спортсмены!$B:$H,4,FALSE)=0," ",VLOOKUP($C208,Спортсмены!$B:$H,4,FALSE)))</f>
        <v>#N/A</v>
      </c>
      <c r="G208" s="29" t="e">
        <f>IF(C208=0," ",VLOOKUP($C208,Спортсмены!$B:$H,5,FALSE))</f>
        <v>#N/A</v>
      </c>
      <c r="H208" s="29" t="e">
        <f>IF(C208=0," ",VLOOKUP($C208,Спортсмены!$B:$H,6,FALSE))</f>
        <v>#N/A</v>
      </c>
      <c r="I208" s="773"/>
      <c r="J208" s="773"/>
      <c r="K208" s="31" t="s">
        <v>276</v>
      </c>
      <c r="L208" s="773" t="s">
        <v>280</v>
      </c>
      <c r="M208" s="773" t="s">
        <v>277</v>
      </c>
      <c r="N208" s="773"/>
      <c r="O208" s="773"/>
      <c r="P208" s="773"/>
      <c r="Q208" s="773"/>
      <c r="R208" s="773"/>
      <c r="S208" s="773"/>
      <c r="T208" s="779">
        <v>3</v>
      </c>
      <c r="U208" s="779">
        <v>2</v>
      </c>
      <c r="V208" s="780">
        <v>1.94</v>
      </c>
      <c r="W208" s="22" t="str">
        <f>IF(V208=0," ",IF(V208&gt;=Разряды!$C$15,Разряды!$C$3,IF(V208&gt;=Разряды!$D$15,Разряды!$D$3,IF(V208&gt;=Разряды!$E$15,Разряды!$E$3,IF(V208&gt;=Разряды!$F$15,Разряды!$F$3,IF(V208&gt;=Разряды!$G$15,Разряды!$G$3,IF(V208&gt;=Разряды!$H$15,Разряды!$H$3,"б/р")))))))</f>
        <v>1р</v>
      </c>
      <c r="X208" s="22">
        <v>20</v>
      </c>
      <c r="Y208" s="29" t="e">
        <f>IF(C208=0," ",VLOOKUP($C208,Спортсмены!$B:$H,7,FALSE))</f>
        <v>#N/A</v>
      </c>
    </row>
    <row r="209" spans="1:25">
      <c r="A209" s="145">
        <v>2</v>
      </c>
      <c r="B209" s="760">
        <v>180</v>
      </c>
      <c r="C209" s="62">
        <v>408</v>
      </c>
      <c r="D209" s="29" t="e">
        <f>IF(C209=0," ",VLOOKUP(C209,Спортсмены!B:I,2,FALSE))</f>
        <v>#N/A</v>
      </c>
      <c r="E209" s="813" t="e">
        <f>IF(C209=0," ",VLOOKUP($C209,Спортсмены!$B:$H,3,FALSE))</f>
        <v>#N/A</v>
      </c>
      <c r="F209" s="31" t="e">
        <f>IF(C209=0," ",IF(VLOOKUP($C209,Спортсмены!$B:$H,4,FALSE)=0," ",VLOOKUP($C209,Спортсмены!$B:$H,4,FALSE)))</f>
        <v>#N/A</v>
      </c>
      <c r="G209" s="70" t="e">
        <f>IF(C209=0," ",VLOOKUP($C209,Спортсмены!$B:$H,5,FALSE))</f>
        <v>#N/A</v>
      </c>
      <c r="H209" s="29" t="e">
        <f>IF(C209=0," ",VLOOKUP($C209,Спортсмены!$B:$H,6,FALSE))</f>
        <v>#N/A</v>
      </c>
      <c r="I209" s="773" t="s">
        <v>276</v>
      </c>
      <c r="J209" s="773" t="s">
        <v>276</v>
      </c>
      <c r="K209" s="31" t="s">
        <v>277</v>
      </c>
      <c r="L209" s="773"/>
      <c r="M209" s="773"/>
      <c r="N209" s="773"/>
      <c r="O209" s="773"/>
      <c r="P209" s="773"/>
      <c r="Q209" s="773"/>
      <c r="R209" s="773"/>
      <c r="S209" s="773"/>
      <c r="T209" s="779">
        <v>1</v>
      </c>
      <c r="U209" s="779">
        <v>0</v>
      </c>
      <c r="V209" s="780">
        <v>1.85</v>
      </c>
      <c r="W209" s="22" t="str">
        <f>IF(V209=0," ",IF(V209&gt;=Разряды!$C$15,Разряды!$C$3,IF(V209&gt;=Разряды!$D$15,Разряды!$D$3,IF(V209&gt;=Разряды!$E$15,Разряды!$E$3,IF(V209&gt;=Разряды!$F$15,Разряды!$F$3,IF(V209&gt;=Разряды!$G$15,Разряды!$G$3,IF(V209&gt;=Разряды!$H$15,Разряды!$H$3,"б/р")))))))</f>
        <v>2р</v>
      </c>
      <c r="X209" s="22">
        <v>0</v>
      </c>
      <c r="Y209" s="86" t="e">
        <f>IF(C209=0," ",VLOOKUP($C209,Спортсмены!$B:$H,7,FALSE))</f>
        <v>#N/A</v>
      </c>
    </row>
    <row r="210" spans="1:25" ht="15.75">
      <c r="A210" s="66"/>
      <c r="B210" s="761"/>
      <c r="C210" s="295"/>
      <c r="D210" s="762"/>
      <c r="E210" s="270"/>
      <c r="F210" s="261"/>
      <c r="G210" s="261"/>
      <c r="H210" s="261"/>
      <c r="I210" s="774"/>
      <c r="J210" s="774"/>
      <c r="K210" s="270"/>
      <c r="L210" s="774"/>
      <c r="M210" s="774"/>
      <c r="N210" s="774"/>
      <c r="O210" s="774"/>
      <c r="P210" s="774"/>
      <c r="Q210" s="774"/>
      <c r="R210" s="774"/>
      <c r="S210" s="774"/>
      <c r="T210" s="781"/>
      <c r="U210" s="781"/>
      <c r="V210" s="809"/>
      <c r="W210" s="267"/>
      <c r="X210" s="267"/>
      <c r="Y210" s="295"/>
    </row>
    <row r="213" spans="1:25" ht="18">
      <c r="A213"/>
      <c r="B213" s="1333"/>
      <c r="C213" s="1333"/>
      <c r="D213" s="246"/>
      <c r="E213" s="246"/>
      <c r="F213" s="246"/>
      <c r="G213" s="1326" t="s">
        <v>143</v>
      </c>
      <c r="H213" s="1326"/>
      <c r="I213" s="1326"/>
      <c r="J213" s="1326"/>
      <c r="K213" s="1326"/>
      <c r="L213" s="1326"/>
      <c r="M213" s="1326"/>
      <c r="N213" s="1326"/>
      <c r="O213" s="1326"/>
      <c r="P213" s="1326"/>
      <c r="Q213" s="1326"/>
      <c r="R213" s="166"/>
      <c r="S213" s="166"/>
      <c r="T213" s="8" t="s">
        <v>287</v>
      </c>
      <c r="U213" s="8"/>
      <c r="V213" s="8"/>
      <c r="W213" s="8"/>
      <c r="X213" s="8"/>
      <c r="Y213" s="8"/>
    </row>
    <row r="214" spans="1:25" ht="18">
      <c r="A214" s="3" t="s">
        <v>267</v>
      </c>
      <c r="B214" s="759"/>
      <c r="C214" s="243"/>
      <c r="D214" s="246"/>
      <c r="E214" s="246"/>
      <c r="F214" s="246"/>
      <c r="G214" s="248"/>
      <c r="H214" s="248"/>
      <c r="I214" s="248"/>
      <c r="J214" s="248"/>
      <c r="K214" s="248"/>
      <c r="L214" s="776" t="s">
        <v>246</v>
      </c>
      <c r="M214" s="776"/>
      <c r="N214" s="776"/>
      <c r="O214" s="776"/>
      <c r="P214" s="776"/>
      <c r="Q214" s="776"/>
      <c r="R214" s="776"/>
      <c r="S214" s="776"/>
      <c r="T214" s="776"/>
      <c r="U214" s="783" t="s">
        <v>288</v>
      </c>
      <c r="V214" s="776"/>
      <c r="W214" s="783"/>
      <c r="X214" s="783"/>
      <c r="Y214" s="783"/>
    </row>
    <row r="215" spans="1:25" ht="18">
      <c r="A215" s="1337" t="s">
        <v>152</v>
      </c>
      <c r="B215" s="1337" t="s">
        <v>248</v>
      </c>
      <c r="C215" s="1263" t="s">
        <v>123</v>
      </c>
      <c r="D215" s="1261" t="s">
        <v>153</v>
      </c>
      <c r="E215" s="1337" t="s">
        <v>125</v>
      </c>
      <c r="F215" s="1337" t="s">
        <v>249</v>
      </c>
      <c r="G215" s="1263" t="s">
        <v>127</v>
      </c>
      <c r="H215" s="1263" t="s">
        <v>250</v>
      </c>
      <c r="I215" s="1327" t="s">
        <v>251</v>
      </c>
      <c r="J215" s="1328"/>
      <c r="K215" s="1328"/>
      <c r="L215" s="1328"/>
      <c r="M215" s="1328"/>
      <c r="N215" s="1328"/>
      <c r="O215" s="1328"/>
      <c r="P215" s="1328"/>
      <c r="Q215" s="1328"/>
      <c r="R215" s="1329"/>
      <c r="S215" s="808"/>
      <c r="T215" s="1342" t="s">
        <v>252</v>
      </c>
      <c r="U215" s="1345" t="s">
        <v>253</v>
      </c>
      <c r="V215" s="1261" t="s">
        <v>254</v>
      </c>
      <c r="W215" s="1349" t="s">
        <v>158</v>
      </c>
      <c r="X215" s="1299" t="s">
        <v>255</v>
      </c>
      <c r="Y215" s="1261" t="s">
        <v>133</v>
      </c>
    </row>
    <row r="216" spans="1:25">
      <c r="A216" s="1338"/>
      <c r="B216" s="1338"/>
      <c r="C216" s="1340"/>
      <c r="D216" s="1341"/>
      <c r="E216" s="1338"/>
      <c r="F216" s="1338"/>
      <c r="G216" s="1340"/>
      <c r="H216" s="1340"/>
      <c r="I216" s="1305">
        <v>180</v>
      </c>
      <c r="J216" s="1305">
        <v>185</v>
      </c>
      <c r="K216" s="1305">
        <v>190</v>
      </c>
      <c r="L216" s="1305">
        <v>194</v>
      </c>
      <c r="M216" s="1305">
        <v>198</v>
      </c>
      <c r="N216" s="1305">
        <v>202</v>
      </c>
      <c r="O216" s="1305">
        <v>205</v>
      </c>
      <c r="P216" s="1305">
        <v>208</v>
      </c>
      <c r="Q216" s="1305">
        <v>211</v>
      </c>
      <c r="R216" s="1305">
        <v>214</v>
      </c>
      <c r="S216" s="250"/>
      <c r="T216" s="1343"/>
      <c r="U216" s="1346"/>
      <c r="V216" s="1348"/>
      <c r="W216" s="1350"/>
      <c r="X216" s="1340"/>
      <c r="Y216" s="1348"/>
    </row>
    <row r="217" spans="1:25">
      <c r="A217" s="1339"/>
      <c r="B217" s="1339"/>
      <c r="C217" s="1300"/>
      <c r="D217" s="1262"/>
      <c r="E217" s="1339"/>
      <c r="F217" s="1339"/>
      <c r="G217" s="1300"/>
      <c r="H217" s="1300"/>
      <c r="I217" s="1262"/>
      <c r="J217" s="1262"/>
      <c r="K217" s="1262"/>
      <c r="L217" s="1262"/>
      <c r="M217" s="1262"/>
      <c r="N217" s="1262"/>
      <c r="O217" s="1262"/>
      <c r="P217" s="1262"/>
      <c r="Q217" s="1262"/>
      <c r="R217" s="1262"/>
      <c r="S217" s="59"/>
      <c r="T217" s="1344"/>
      <c r="U217" s="1347"/>
      <c r="V217" s="1265"/>
      <c r="W217" s="1351"/>
      <c r="X217" s="1300"/>
      <c r="Y217" s="1265"/>
    </row>
    <row r="218" spans="1:25">
      <c r="A218" s="145">
        <v>1</v>
      </c>
      <c r="B218" s="760">
        <v>190</v>
      </c>
      <c r="C218" s="62">
        <v>323</v>
      </c>
      <c r="D218" s="29" t="e">
        <f>IF(C218=0," ",VLOOKUP(C218,Спортсмены!B:I,2,FALSE))</f>
        <v>#N/A</v>
      </c>
      <c r="E218" s="813" t="e">
        <f>IF(C218=0," ",VLOOKUP($C218,Спортсмены!$B:$H,3,FALSE))</f>
        <v>#N/A</v>
      </c>
      <c r="F218" s="31" t="e">
        <f>IF(C218=0," ",IF(VLOOKUP($C218,Спортсмены!$B:$H,4,FALSE)=0," ",VLOOKUP($C218,Спортсмены!$B:$H,4,FALSE)))</f>
        <v>#N/A</v>
      </c>
      <c r="G218" s="29" t="e">
        <f>IF(C218=0," ",VLOOKUP($C218,Спортсмены!$B:$H,5,FALSE))</f>
        <v>#N/A</v>
      </c>
      <c r="H218" s="70" t="e">
        <f>IF(C218=0," ",VLOOKUP($C218,Спортсмены!$B:$H,6,FALSE))</f>
        <v>#N/A</v>
      </c>
      <c r="I218" s="773"/>
      <c r="J218" s="773"/>
      <c r="K218" s="31" t="s">
        <v>276</v>
      </c>
      <c r="L218" s="773" t="s">
        <v>279</v>
      </c>
      <c r="M218" s="773" t="s">
        <v>276</v>
      </c>
      <c r="N218" s="773"/>
      <c r="O218" s="773" t="s">
        <v>289</v>
      </c>
      <c r="P218" s="773"/>
      <c r="Q218" s="773"/>
      <c r="R218" s="773"/>
      <c r="S218" s="773"/>
      <c r="T218" s="779"/>
      <c r="U218" s="779"/>
      <c r="V218" s="780">
        <v>1.98</v>
      </c>
      <c r="W218" s="22" t="str">
        <f>IF(V218=0," ",IF(V218&gt;=Разряды!$C$15,Разряды!$C$3,IF(V218&gt;=Разряды!$D$15,Разряды!$D$3,IF(V218&gt;=Разряды!$E$15,Разряды!$E$3,IF(V218&gt;=Разряды!$F$15,Разряды!$F$3,IF(V218&gt;=Разряды!$G$15,Разряды!$G$3,IF(V218&gt;=Разряды!$H$15,Разряды!$H$3,"б/р")))))))</f>
        <v>1р</v>
      </c>
      <c r="X218" s="22">
        <v>0</v>
      </c>
      <c r="Y218" s="29" t="e">
        <f>IF(C218=0," ",VLOOKUP($C218,Спортсмены!$B:$H,7,FALSE))</f>
        <v>#N/A</v>
      </c>
    </row>
    <row r="219" spans="1:25">
      <c r="A219" s="145">
        <v>2</v>
      </c>
      <c r="B219" s="760">
        <v>190</v>
      </c>
      <c r="C219" s="62">
        <v>396</v>
      </c>
      <c r="D219" s="29" t="e">
        <f>IF(C219=0," ",VLOOKUP(C219,Спортсмены!B:I,2,FALSE))</f>
        <v>#N/A</v>
      </c>
      <c r="E219" s="813" t="e">
        <f>IF(C219=0," ",VLOOKUP($C219,Спортсмены!$B:$H,3,FALSE))</f>
        <v>#N/A</v>
      </c>
      <c r="F219" s="31" t="e">
        <f>IF(C219=0," ",IF(VLOOKUP($C219,Спортсмены!$B:$H,4,FALSE)=0," ",VLOOKUP($C219,Спортсмены!$B:$H,4,FALSE)))</f>
        <v>#N/A</v>
      </c>
      <c r="G219" s="70" t="e">
        <f>IF(C219=0," ",VLOOKUP($C219,Спортсмены!$B:$H,5,FALSE))</f>
        <v>#N/A</v>
      </c>
      <c r="H219" s="70" t="e">
        <f>IF(C219=0," ",VLOOKUP($C219,Спортсмены!$B:$H,6,FALSE))</f>
        <v>#N/A</v>
      </c>
      <c r="I219" s="773"/>
      <c r="J219" s="773"/>
      <c r="K219" s="31" t="s">
        <v>276</v>
      </c>
      <c r="L219" s="773" t="s">
        <v>276</v>
      </c>
      <c r="M219" s="773" t="s">
        <v>277</v>
      </c>
      <c r="N219" s="773"/>
      <c r="O219" s="773"/>
      <c r="P219" s="773"/>
      <c r="Q219" s="773"/>
      <c r="R219" s="773"/>
      <c r="S219" s="773"/>
      <c r="T219" s="779"/>
      <c r="U219" s="779"/>
      <c r="V219" s="780">
        <v>1.94</v>
      </c>
      <c r="W219" s="22" t="str">
        <f>IF(V219=0," ",IF(V219&gt;=Разряды!$C$15,Разряды!$C$3,IF(V219&gt;=Разряды!$D$15,Разряды!$D$3,IF(V219&gt;=Разряды!$E$15,Разряды!$E$3,IF(V219&gt;=Разряды!$F$15,Разряды!$F$3,IF(V219&gt;=Разряды!$G$15,Разряды!$G$3,IF(V219&gt;=Разряды!$H$15,Разряды!$H$3,"б/р")))))))</f>
        <v>1р</v>
      </c>
      <c r="X219" s="22">
        <v>0</v>
      </c>
      <c r="Y219" s="86" t="e">
        <f>IF(C219=0," ",VLOOKUP($C219,Спортсмены!$B:$H,7,FALSE))</f>
        <v>#N/A</v>
      </c>
    </row>
    <row r="220" spans="1:25" ht="15.75">
      <c r="A220" s="66"/>
      <c r="B220" s="761"/>
      <c r="C220" s="295"/>
      <c r="D220" s="762"/>
      <c r="E220" s="270"/>
      <c r="F220" s="261"/>
      <c r="G220" s="261"/>
      <c r="H220" s="261"/>
      <c r="I220" s="774"/>
      <c r="J220" s="774"/>
      <c r="K220" s="270"/>
      <c r="L220" s="774"/>
      <c r="M220" s="774"/>
      <c r="N220" s="774"/>
      <c r="O220" s="774"/>
      <c r="P220" s="774"/>
      <c r="Q220" s="774"/>
      <c r="R220" s="774"/>
      <c r="S220" s="774"/>
      <c r="T220" s="781"/>
      <c r="U220" s="781"/>
      <c r="V220" s="809"/>
      <c r="W220" s="267"/>
      <c r="X220" s="267"/>
      <c r="Y220" s="295"/>
    </row>
    <row r="221" spans="1:25" ht="15.75">
      <c r="A221" s="68"/>
      <c r="B221" s="244"/>
      <c r="C221" s="139"/>
      <c r="D221" s="140"/>
      <c r="E221" s="138"/>
      <c r="F221" s="142"/>
      <c r="G221" s="142"/>
      <c r="H221" s="142"/>
      <c r="I221" s="138"/>
      <c r="J221" s="138"/>
      <c r="K221" s="138"/>
      <c r="L221" s="138"/>
      <c r="M221" s="138"/>
      <c r="N221" s="138"/>
      <c r="O221" s="138"/>
      <c r="P221" s="138"/>
      <c r="Q221" s="303"/>
      <c r="R221" s="303"/>
      <c r="S221" s="303"/>
      <c r="T221" s="303"/>
      <c r="U221" s="303"/>
      <c r="V221" s="303"/>
      <c r="W221" s="303"/>
      <c r="X221" s="303"/>
      <c r="Y221" s="139"/>
    </row>
    <row r="222" spans="1:25" ht="15.75">
      <c r="A222" s="68"/>
      <c r="B222" s="244"/>
      <c r="C222" s="139"/>
      <c r="D222" s="140"/>
      <c r="E222" s="138"/>
      <c r="F222" s="142"/>
      <c r="G222" s="142"/>
      <c r="H222" s="142"/>
      <c r="I222" s="138"/>
      <c r="J222" s="138"/>
      <c r="K222" s="138"/>
      <c r="L222" s="138"/>
      <c r="M222" s="138"/>
      <c r="N222" s="138"/>
      <c r="O222" s="138"/>
      <c r="P222" s="138"/>
      <c r="Q222" s="303"/>
      <c r="R222" s="303"/>
      <c r="S222" s="303"/>
      <c r="T222" s="303"/>
      <c r="U222" s="303"/>
      <c r="V222" s="303"/>
      <c r="W222" s="303"/>
      <c r="X222" s="303"/>
      <c r="Y222" s="139"/>
    </row>
    <row r="223" spans="1:25" ht="15.75">
      <c r="A223" s="68"/>
      <c r="B223" s="244"/>
      <c r="C223" s="139"/>
      <c r="D223" s="140"/>
      <c r="E223" s="138"/>
      <c r="F223" s="142"/>
      <c r="G223" s="142"/>
      <c r="H223" s="142"/>
      <c r="I223" s="138"/>
      <c r="J223" s="138"/>
      <c r="K223" s="138"/>
      <c r="L223" s="138"/>
      <c r="M223" s="138"/>
      <c r="N223" s="138"/>
      <c r="O223" s="138"/>
      <c r="P223" s="138"/>
      <c r="Q223" s="303"/>
      <c r="R223" s="303"/>
      <c r="S223" s="303"/>
      <c r="T223" s="303"/>
      <c r="U223" s="303"/>
      <c r="V223" s="303"/>
      <c r="W223" s="303"/>
      <c r="X223" s="303"/>
      <c r="Y223" s="139"/>
    </row>
    <row r="224" spans="1:25" ht="15.75">
      <c r="A224" s="68"/>
      <c r="B224" s="244"/>
      <c r="C224" s="139"/>
      <c r="D224" s="140"/>
      <c r="E224" s="138"/>
      <c r="F224" s="142"/>
      <c r="G224" s="142"/>
      <c r="H224" s="142"/>
      <c r="I224" s="138"/>
      <c r="J224" s="138"/>
      <c r="K224" s="138"/>
      <c r="L224" s="138"/>
      <c r="M224" s="138"/>
      <c r="N224" s="138"/>
      <c r="O224" s="138"/>
      <c r="P224" s="138"/>
      <c r="Q224" s="303"/>
      <c r="R224" s="303"/>
      <c r="S224" s="303"/>
      <c r="T224" s="303"/>
      <c r="U224" s="303"/>
      <c r="V224" s="303"/>
      <c r="W224" s="303"/>
      <c r="X224" s="303"/>
      <c r="Y224" s="139"/>
    </row>
    <row r="225" spans="1:25" ht="15.75">
      <c r="A225" s="68"/>
      <c r="B225" s="244"/>
      <c r="C225" s="139"/>
      <c r="D225" s="140"/>
      <c r="E225" s="138"/>
      <c r="F225" s="142"/>
      <c r="G225" s="142"/>
      <c r="H225" s="142"/>
      <c r="I225" s="138"/>
      <c r="J225" s="138"/>
      <c r="K225" s="138"/>
      <c r="L225" s="138"/>
      <c r="M225" s="138"/>
      <c r="N225" s="138"/>
      <c r="O225" s="138"/>
      <c r="P225" s="138"/>
      <c r="Q225" s="303"/>
      <c r="R225" s="303"/>
      <c r="S225" s="303"/>
      <c r="T225" s="303"/>
      <c r="U225" s="303"/>
      <c r="V225" s="303"/>
      <c r="W225" s="303"/>
      <c r="X225" s="303"/>
      <c r="Y225" s="139"/>
    </row>
    <row r="226" spans="1:25" ht="15">
      <c r="A226" s="1332" t="s">
        <v>259</v>
      </c>
      <c r="B226" s="1332"/>
      <c r="C226" s="1332"/>
      <c r="D226" s="1332"/>
      <c r="E226" s="1332"/>
      <c r="F226" s="1332"/>
      <c r="G226" s="1332"/>
      <c r="H226" s="1332"/>
      <c r="I226" s="1332"/>
      <c r="J226" s="1332"/>
      <c r="K226" s="1332"/>
      <c r="L226" s="1332"/>
      <c r="M226" s="1332"/>
      <c r="N226" s="1332"/>
      <c r="O226" s="1332"/>
      <c r="P226" s="1332"/>
      <c r="Q226" s="1332"/>
      <c r="R226" s="1332"/>
      <c r="S226" s="1332"/>
      <c r="T226" s="1332"/>
      <c r="U226" s="1332"/>
      <c r="V226" s="1332"/>
      <c r="W226" s="303"/>
      <c r="X226" s="303"/>
      <c r="Y226" s="139"/>
    </row>
    <row r="227" spans="1:25" ht="15">
      <c r="W227" s="303"/>
      <c r="X227" s="303"/>
      <c r="Y227" s="139"/>
    </row>
    <row r="228" spans="1:25" ht="15">
      <c r="B228" s="138" t="s">
        <v>260</v>
      </c>
      <c r="C228" s="138"/>
      <c r="D228" s="139"/>
      <c r="E228" s="140"/>
      <c r="F228" s="140"/>
      <c r="G228" s="141" t="s">
        <v>261</v>
      </c>
      <c r="H228" s="139"/>
      <c r="I228" s="162"/>
      <c r="J228" s="305"/>
      <c r="K228" s="305"/>
      <c r="W228" s="303"/>
      <c r="X228" s="303"/>
      <c r="Y228" s="139"/>
    </row>
    <row r="229" spans="1:25" ht="15">
      <c r="B229" s="138"/>
      <c r="C229" s="138"/>
      <c r="D229" s="139"/>
      <c r="E229" s="140"/>
      <c r="F229" s="140"/>
      <c r="G229" s="138" t="s">
        <v>262</v>
      </c>
      <c r="H229" s="139"/>
      <c r="I229" s="162"/>
      <c r="J229" s="305"/>
      <c r="K229" s="305"/>
      <c r="W229" s="303"/>
      <c r="X229" s="303"/>
      <c r="Y229" s="139"/>
    </row>
    <row r="230" spans="1:25" ht="15">
      <c r="B230" s="138"/>
      <c r="C230" s="138"/>
      <c r="D230" s="139"/>
      <c r="E230" s="140"/>
      <c r="F230" s="140"/>
      <c r="G230" s="138"/>
      <c r="H230" s="139"/>
      <c r="I230" s="162"/>
      <c r="J230" s="305"/>
      <c r="K230" s="305"/>
      <c r="W230" s="303"/>
      <c r="X230" s="303"/>
      <c r="Y230" s="139"/>
    </row>
    <row r="231" spans="1:25" ht="15">
      <c r="B231" s="138" t="s">
        <v>263</v>
      </c>
      <c r="C231" s="138"/>
      <c r="D231" s="139"/>
      <c r="E231" s="140"/>
      <c r="F231" s="140"/>
      <c r="G231" s="141" t="s">
        <v>261</v>
      </c>
      <c r="H231" s="139"/>
      <c r="I231" s="162"/>
      <c r="J231" s="305"/>
      <c r="K231" s="305"/>
      <c r="W231" s="303"/>
      <c r="X231" s="303"/>
      <c r="Y231" s="139"/>
    </row>
    <row r="232" spans="1:25" ht="15">
      <c r="B232" s="138"/>
      <c r="C232" s="138"/>
      <c r="D232" s="139"/>
      <c r="E232" s="140"/>
      <c r="F232" s="140"/>
      <c r="G232" s="138" t="s">
        <v>262</v>
      </c>
      <c r="H232" s="139"/>
      <c r="I232" s="162"/>
      <c r="J232" s="305"/>
      <c r="K232" s="305"/>
      <c r="W232" s="303"/>
      <c r="X232" s="303"/>
      <c r="Y232" s="139"/>
    </row>
    <row r="233" spans="1:25" ht="15">
      <c r="B233" s="138"/>
      <c r="C233" s="138"/>
      <c r="D233" s="139"/>
      <c r="E233" s="140"/>
      <c r="F233" s="140"/>
      <c r="G233" s="138"/>
      <c r="H233" s="139"/>
      <c r="I233" s="162"/>
      <c r="J233" s="305"/>
      <c r="K233" s="305"/>
      <c r="W233" s="303"/>
      <c r="X233" s="303"/>
      <c r="Y233" s="139"/>
    </row>
    <row r="234" spans="1:25" ht="15.75">
      <c r="A234" s="68"/>
      <c r="B234" s="244"/>
      <c r="C234" s="139"/>
      <c r="D234" s="140"/>
      <c r="E234" s="138"/>
      <c r="F234" s="142"/>
      <c r="G234" s="142"/>
      <c r="H234" s="142"/>
      <c r="I234" s="138"/>
      <c r="J234" s="138"/>
      <c r="K234" s="138"/>
      <c r="L234" s="138"/>
      <c r="M234" s="138"/>
      <c r="N234" s="138"/>
      <c r="O234" s="138"/>
      <c r="P234" s="138"/>
      <c r="Q234" s="303"/>
      <c r="R234" s="303"/>
      <c r="S234" s="303"/>
      <c r="T234" s="303"/>
      <c r="U234" s="303"/>
      <c r="V234" s="303"/>
      <c r="W234" s="303"/>
      <c r="X234" s="303"/>
      <c r="Y234" s="139"/>
    </row>
    <row r="235" spans="1:25" ht="15.75">
      <c r="A235" s="68"/>
      <c r="B235" s="244"/>
      <c r="C235" s="139"/>
      <c r="D235" s="140"/>
      <c r="E235" s="138"/>
      <c r="F235" s="142"/>
      <c r="G235" s="142"/>
      <c r="H235" s="142"/>
      <c r="I235" s="138"/>
      <c r="J235" s="138"/>
      <c r="K235" s="138"/>
      <c r="L235" s="138"/>
      <c r="M235" s="138"/>
      <c r="N235" s="138"/>
      <c r="O235" s="138"/>
      <c r="P235" s="138"/>
      <c r="Q235" s="303"/>
      <c r="R235" s="303"/>
      <c r="S235" s="303"/>
      <c r="T235" s="303"/>
      <c r="U235" s="303"/>
      <c r="V235" s="303"/>
      <c r="W235" s="303"/>
      <c r="X235" s="303"/>
      <c r="Y235" s="139"/>
    </row>
    <row r="236" spans="1:25" ht="15.75">
      <c r="A236" s="68"/>
      <c r="B236" s="244"/>
      <c r="C236" s="139"/>
      <c r="D236" s="140"/>
      <c r="E236" s="138"/>
      <c r="F236" s="142"/>
      <c r="G236" s="142"/>
      <c r="H236" s="142"/>
      <c r="I236" s="138"/>
      <c r="J236" s="138"/>
      <c r="K236" s="138"/>
      <c r="L236" s="138"/>
      <c r="M236" s="138"/>
      <c r="N236" s="138"/>
      <c r="O236" s="138"/>
      <c r="P236" s="138"/>
      <c r="Q236" s="303"/>
      <c r="R236" s="303"/>
      <c r="S236" s="303"/>
      <c r="T236" s="303"/>
      <c r="U236" s="303"/>
      <c r="V236" s="303"/>
      <c r="W236" s="303"/>
      <c r="X236" s="303"/>
      <c r="Y236" s="139"/>
    </row>
    <row r="237" spans="1:25" ht="15.75">
      <c r="A237" s="68"/>
      <c r="B237" s="244"/>
      <c r="C237" s="139"/>
      <c r="D237" s="140"/>
      <c r="E237" s="138"/>
      <c r="F237" s="142"/>
      <c r="G237" s="142"/>
      <c r="H237" s="142"/>
      <c r="I237" s="138"/>
      <c r="J237" s="138"/>
      <c r="K237" s="138"/>
      <c r="L237" s="138"/>
      <c r="M237" s="138"/>
      <c r="N237" s="138"/>
      <c r="O237" s="138"/>
      <c r="P237" s="138"/>
      <c r="Q237" s="303"/>
      <c r="R237" s="303"/>
      <c r="S237" s="303"/>
      <c r="T237" s="303"/>
      <c r="U237" s="303"/>
      <c r="V237" s="303"/>
      <c r="W237" s="303"/>
      <c r="X237" s="303"/>
      <c r="Y237" s="139"/>
    </row>
    <row r="238" spans="1:25" ht="15.75">
      <c r="A238" s="68"/>
      <c r="B238" s="244"/>
      <c r="C238" s="139"/>
      <c r="D238" s="140"/>
      <c r="E238" s="138"/>
      <c r="F238" s="142"/>
      <c r="G238" s="142"/>
      <c r="H238" s="142"/>
      <c r="I238" s="138"/>
      <c r="J238" s="138"/>
      <c r="K238" s="138"/>
      <c r="L238" s="138"/>
      <c r="M238" s="138"/>
      <c r="N238" s="138"/>
      <c r="O238" s="138"/>
      <c r="P238" s="138"/>
      <c r="Q238" s="303"/>
      <c r="R238" s="303"/>
      <c r="S238" s="303"/>
      <c r="T238" s="303"/>
      <c r="U238" s="303"/>
      <c r="V238" s="303"/>
      <c r="W238" s="303"/>
      <c r="X238" s="303"/>
      <c r="Y238" s="139"/>
    </row>
  </sheetData>
  <mergeCells count="350">
    <mergeCell ref="X205:X207"/>
    <mergeCell ref="X215:X217"/>
    <mergeCell ref="Y9:Y11"/>
    <mergeCell ref="Y23:Y25"/>
    <mergeCell ref="Y30:Y32"/>
    <mergeCell ref="Y48:Y50"/>
    <mergeCell ref="Y59:Y61"/>
    <mergeCell ref="Y77:Y79"/>
    <mergeCell ref="Y87:Y89"/>
    <mergeCell ref="Y155:Y157"/>
    <mergeCell ref="Y166:Y168"/>
    <mergeCell ref="Y175:Y177"/>
    <mergeCell ref="Y205:Y207"/>
    <mergeCell ref="Y215:Y217"/>
    <mergeCell ref="X23:X25"/>
    <mergeCell ref="X30:X32"/>
    <mergeCell ref="X48:X50"/>
    <mergeCell ref="X59:X61"/>
    <mergeCell ref="X77:X79"/>
    <mergeCell ref="X87:X89"/>
    <mergeCell ref="X155:X157"/>
    <mergeCell ref="X166:X168"/>
    <mergeCell ref="X175:X177"/>
    <mergeCell ref="V205:V207"/>
    <mergeCell ref="V215:V217"/>
    <mergeCell ref="W9:W11"/>
    <mergeCell ref="W23:W25"/>
    <mergeCell ref="W30:W32"/>
    <mergeCell ref="W48:W50"/>
    <mergeCell ref="W59:W61"/>
    <mergeCell ref="W77:W79"/>
    <mergeCell ref="W87:W89"/>
    <mergeCell ref="W155:W157"/>
    <mergeCell ref="W166:W168"/>
    <mergeCell ref="W175:W177"/>
    <mergeCell ref="W205:W207"/>
    <mergeCell ref="W215:W217"/>
    <mergeCell ref="V23:V25"/>
    <mergeCell ref="V30:V32"/>
    <mergeCell ref="V48:V50"/>
    <mergeCell ref="V59:V61"/>
    <mergeCell ref="V77:V79"/>
    <mergeCell ref="V87:V89"/>
    <mergeCell ref="V155:V157"/>
    <mergeCell ref="V166:V168"/>
    <mergeCell ref="V175:V177"/>
    <mergeCell ref="T166:T168"/>
    <mergeCell ref="T175:T177"/>
    <mergeCell ref="T205:T207"/>
    <mergeCell ref="T215:T217"/>
    <mergeCell ref="U9:U11"/>
    <mergeCell ref="U23:U25"/>
    <mergeCell ref="U30:U32"/>
    <mergeCell ref="U48:U50"/>
    <mergeCell ref="U59:U61"/>
    <mergeCell ref="U77:U79"/>
    <mergeCell ref="U87:U89"/>
    <mergeCell ref="U155:U157"/>
    <mergeCell ref="U166:U168"/>
    <mergeCell ref="U175:U177"/>
    <mergeCell ref="U205:U207"/>
    <mergeCell ref="U215:U217"/>
    <mergeCell ref="S88:S89"/>
    <mergeCell ref="T9:T11"/>
    <mergeCell ref="T23:T25"/>
    <mergeCell ref="T30:T32"/>
    <mergeCell ref="T48:T50"/>
    <mergeCell ref="T59:T61"/>
    <mergeCell ref="T77:T79"/>
    <mergeCell ref="T87:T89"/>
    <mergeCell ref="T155:T157"/>
    <mergeCell ref="R31:R32"/>
    <mergeCell ref="R49:R50"/>
    <mergeCell ref="R60:R61"/>
    <mergeCell ref="R78:R79"/>
    <mergeCell ref="R88:R89"/>
    <mergeCell ref="R156:R157"/>
    <mergeCell ref="R167:R168"/>
    <mergeCell ref="R176:R177"/>
    <mergeCell ref="R216:R217"/>
    <mergeCell ref="P156:P157"/>
    <mergeCell ref="P167:P168"/>
    <mergeCell ref="P176:P177"/>
    <mergeCell ref="P206:P207"/>
    <mergeCell ref="P216:P217"/>
    <mergeCell ref="Q10:Q11"/>
    <mergeCell ref="Q24:Q25"/>
    <mergeCell ref="Q31:Q32"/>
    <mergeCell ref="Q49:Q50"/>
    <mergeCell ref="Q60:Q61"/>
    <mergeCell ref="Q78:Q79"/>
    <mergeCell ref="Q88:Q89"/>
    <mergeCell ref="Q156:Q157"/>
    <mergeCell ref="Q167:Q168"/>
    <mergeCell ref="Q176:Q177"/>
    <mergeCell ref="Q206:Q207"/>
    <mergeCell ref="Q216:Q217"/>
    <mergeCell ref="N206:N207"/>
    <mergeCell ref="N216:N217"/>
    <mergeCell ref="O10:O11"/>
    <mergeCell ref="O24:O25"/>
    <mergeCell ref="O31:O32"/>
    <mergeCell ref="O49:O50"/>
    <mergeCell ref="O60:O61"/>
    <mergeCell ref="O78:O79"/>
    <mergeCell ref="O88:O89"/>
    <mergeCell ref="O156:O157"/>
    <mergeCell ref="O167:O168"/>
    <mergeCell ref="O176:O177"/>
    <mergeCell ref="O206:O207"/>
    <mergeCell ref="O216:O217"/>
    <mergeCell ref="L206:L207"/>
    <mergeCell ref="L216:L217"/>
    <mergeCell ref="M10:M11"/>
    <mergeCell ref="M24:M25"/>
    <mergeCell ref="M31:M32"/>
    <mergeCell ref="M49:M50"/>
    <mergeCell ref="M60:M61"/>
    <mergeCell ref="M78:M79"/>
    <mergeCell ref="M88:M89"/>
    <mergeCell ref="M156:M157"/>
    <mergeCell ref="M167:M168"/>
    <mergeCell ref="M176:M177"/>
    <mergeCell ref="M206:M207"/>
    <mergeCell ref="M216:M217"/>
    <mergeCell ref="J206:J207"/>
    <mergeCell ref="J216:J217"/>
    <mergeCell ref="K10:K11"/>
    <mergeCell ref="K24:K25"/>
    <mergeCell ref="K31:K32"/>
    <mergeCell ref="K49:K50"/>
    <mergeCell ref="K60:K61"/>
    <mergeCell ref="K78:K79"/>
    <mergeCell ref="K88:K89"/>
    <mergeCell ref="K156:K157"/>
    <mergeCell ref="K167:K168"/>
    <mergeCell ref="K176:K177"/>
    <mergeCell ref="K206:K207"/>
    <mergeCell ref="K216:K217"/>
    <mergeCell ref="H205:H207"/>
    <mergeCell ref="H215:H217"/>
    <mergeCell ref="I10:I11"/>
    <mergeCell ref="I24:I25"/>
    <mergeCell ref="I31:I32"/>
    <mergeCell ref="I49:I50"/>
    <mergeCell ref="I60:I61"/>
    <mergeCell ref="I78:I79"/>
    <mergeCell ref="I88:I89"/>
    <mergeCell ref="I156:I157"/>
    <mergeCell ref="I167:I168"/>
    <mergeCell ref="I176:I177"/>
    <mergeCell ref="I206:I207"/>
    <mergeCell ref="I216:I217"/>
    <mergeCell ref="F205:F207"/>
    <mergeCell ref="F215:F217"/>
    <mergeCell ref="G9:G11"/>
    <mergeCell ref="G23:G25"/>
    <mergeCell ref="G30:G32"/>
    <mergeCell ref="G48:G50"/>
    <mergeCell ref="G59:G61"/>
    <mergeCell ref="G77:G79"/>
    <mergeCell ref="G87:G89"/>
    <mergeCell ref="G155:G157"/>
    <mergeCell ref="G166:G168"/>
    <mergeCell ref="G175:G177"/>
    <mergeCell ref="G205:G207"/>
    <mergeCell ref="G215:G217"/>
    <mergeCell ref="D205:D207"/>
    <mergeCell ref="D215:D217"/>
    <mergeCell ref="E9:E11"/>
    <mergeCell ref="E23:E25"/>
    <mergeCell ref="E30:E32"/>
    <mergeCell ref="E48:E50"/>
    <mergeCell ref="E59:E61"/>
    <mergeCell ref="E77:E79"/>
    <mergeCell ref="E87:E89"/>
    <mergeCell ref="E155:E157"/>
    <mergeCell ref="E166:E168"/>
    <mergeCell ref="E175:E177"/>
    <mergeCell ref="E205:E207"/>
    <mergeCell ref="E215:E217"/>
    <mergeCell ref="B205:B207"/>
    <mergeCell ref="B215:B217"/>
    <mergeCell ref="C9:C11"/>
    <mergeCell ref="C23:C25"/>
    <mergeCell ref="C30:C32"/>
    <mergeCell ref="C48:C50"/>
    <mergeCell ref="C59:C61"/>
    <mergeCell ref="C77:C79"/>
    <mergeCell ref="C87:C89"/>
    <mergeCell ref="C155:C157"/>
    <mergeCell ref="C166:C168"/>
    <mergeCell ref="C175:C177"/>
    <mergeCell ref="C205:C207"/>
    <mergeCell ref="C215:C217"/>
    <mergeCell ref="I205:Q205"/>
    <mergeCell ref="B213:C213"/>
    <mergeCell ref="G213:Q213"/>
    <mergeCell ref="I215:R215"/>
    <mergeCell ref="A226:V226"/>
    <mergeCell ref="A9:A11"/>
    <mergeCell ref="A23:A25"/>
    <mergeCell ref="A30:A32"/>
    <mergeCell ref="A48:A50"/>
    <mergeCell ref="A59:A61"/>
    <mergeCell ref="A77:A79"/>
    <mergeCell ref="A87:A89"/>
    <mergeCell ref="A155:A157"/>
    <mergeCell ref="A166:A168"/>
    <mergeCell ref="A175:A177"/>
    <mergeCell ref="A205:A207"/>
    <mergeCell ref="A215:A217"/>
    <mergeCell ref="B9:B11"/>
    <mergeCell ref="B23:B25"/>
    <mergeCell ref="B30:B32"/>
    <mergeCell ref="B48:B50"/>
    <mergeCell ref="B59:B61"/>
    <mergeCell ref="B77:B79"/>
    <mergeCell ref="B87:B89"/>
    <mergeCell ref="L174:V174"/>
    <mergeCell ref="W174:Y174"/>
    <mergeCell ref="I175:R175"/>
    <mergeCell ref="A199:Y199"/>
    <mergeCell ref="A200:Y200"/>
    <mergeCell ref="A201:Y201"/>
    <mergeCell ref="A202:Y202"/>
    <mergeCell ref="B203:C203"/>
    <mergeCell ref="G203:Q203"/>
    <mergeCell ref="B175:B177"/>
    <mergeCell ref="D175:D177"/>
    <mergeCell ref="F175:F177"/>
    <mergeCell ref="H175:H177"/>
    <mergeCell ref="J176:J177"/>
    <mergeCell ref="L176:L177"/>
    <mergeCell ref="N176:N177"/>
    <mergeCell ref="A149:Y149"/>
    <mergeCell ref="E150:Y150"/>
    <mergeCell ref="E151:Y151"/>
    <mergeCell ref="E152:Y152"/>
    <mergeCell ref="G153:Q153"/>
    <mergeCell ref="I155:R155"/>
    <mergeCell ref="G164:Q164"/>
    <mergeCell ref="I166:R166"/>
    <mergeCell ref="G173:Q173"/>
    <mergeCell ref="T173:Y173"/>
    <mergeCell ref="B155:B157"/>
    <mergeCell ref="B166:B168"/>
    <mergeCell ref="D155:D157"/>
    <mergeCell ref="D166:D168"/>
    <mergeCell ref="F155:F157"/>
    <mergeCell ref="F166:F168"/>
    <mergeCell ref="H155:H157"/>
    <mergeCell ref="H166:H168"/>
    <mergeCell ref="J156:J157"/>
    <mergeCell ref="J167:J168"/>
    <mergeCell ref="L156:L157"/>
    <mergeCell ref="L167:L168"/>
    <mergeCell ref="N156:N157"/>
    <mergeCell ref="N167:N168"/>
    <mergeCell ref="A73:Y73"/>
    <mergeCell ref="A74:Y74"/>
    <mergeCell ref="B75:C75"/>
    <mergeCell ref="G75:Q75"/>
    <mergeCell ref="I77:S77"/>
    <mergeCell ref="B85:C85"/>
    <mergeCell ref="G85:Q85"/>
    <mergeCell ref="I87:S87"/>
    <mergeCell ref="A137:V137"/>
    <mergeCell ref="D77:D79"/>
    <mergeCell ref="D87:D89"/>
    <mergeCell ref="F77:F79"/>
    <mergeCell ref="F87:F89"/>
    <mergeCell ref="H77:H79"/>
    <mergeCell ref="H87:H89"/>
    <mergeCell ref="J78:J79"/>
    <mergeCell ref="J88:J89"/>
    <mergeCell ref="L78:L79"/>
    <mergeCell ref="L88:L89"/>
    <mergeCell ref="N78:N79"/>
    <mergeCell ref="N88:N89"/>
    <mergeCell ref="P78:P79"/>
    <mergeCell ref="P88:P89"/>
    <mergeCell ref="S78:S79"/>
    <mergeCell ref="E44:Y44"/>
    <mergeCell ref="E45:Y45"/>
    <mergeCell ref="G46:Q46"/>
    <mergeCell ref="I48:R48"/>
    <mergeCell ref="B57:C57"/>
    <mergeCell ref="G57:Q57"/>
    <mergeCell ref="I59:R59"/>
    <mergeCell ref="A71:Y71"/>
    <mergeCell ref="A72:Y72"/>
    <mergeCell ref="D48:D50"/>
    <mergeCell ref="D59:D61"/>
    <mergeCell ref="F48:F50"/>
    <mergeCell ref="F59:F61"/>
    <mergeCell ref="H48:H50"/>
    <mergeCell ref="H59:H61"/>
    <mergeCell ref="J49:J50"/>
    <mergeCell ref="J60:J61"/>
    <mergeCell ref="L49:L50"/>
    <mergeCell ref="L60:L61"/>
    <mergeCell ref="N49:N50"/>
    <mergeCell ref="N60:N61"/>
    <mergeCell ref="P49:P50"/>
    <mergeCell ref="P60:P61"/>
    <mergeCell ref="S49:S50"/>
    <mergeCell ref="I23:R23"/>
    <mergeCell ref="G28:Q28"/>
    <mergeCell ref="T28:Y28"/>
    <mergeCell ref="L29:V29"/>
    <mergeCell ref="W29:Y29"/>
    <mergeCell ref="I30:R30"/>
    <mergeCell ref="A35:V35"/>
    <mergeCell ref="E42:Y42"/>
    <mergeCell ref="E43:Y43"/>
    <mergeCell ref="D23:D25"/>
    <mergeCell ref="D30:D32"/>
    <mergeCell ref="F23:F25"/>
    <mergeCell ref="F30:F32"/>
    <mergeCell ref="H23:H25"/>
    <mergeCell ref="H30:H32"/>
    <mergeCell ref="J24:J25"/>
    <mergeCell ref="J31:J32"/>
    <mergeCell ref="L24:L25"/>
    <mergeCell ref="L31:L32"/>
    <mergeCell ref="N24:N25"/>
    <mergeCell ref="N31:N32"/>
    <mergeCell ref="P24:P25"/>
    <mergeCell ref="P31:P32"/>
    <mergeCell ref="R24:R25"/>
    <mergeCell ref="A1:Y1"/>
    <mergeCell ref="A2:Y2"/>
    <mergeCell ref="A3:Y3"/>
    <mergeCell ref="E4:Y4"/>
    <mergeCell ref="E5:Y5"/>
    <mergeCell ref="E6:Y6"/>
    <mergeCell ref="G7:Q7"/>
    <mergeCell ref="I9:R9"/>
    <mergeCell ref="G21:Q21"/>
    <mergeCell ref="D9:D11"/>
    <mergeCell ref="F9:F11"/>
    <mergeCell ref="H9:H11"/>
    <mergeCell ref="J10:J11"/>
    <mergeCell ref="L10:L11"/>
    <mergeCell ref="N10:N11"/>
    <mergeCell ref="P10:P11"/>
    <mergeCell ref="R10:R11"/>
    <mergeCell ref="V9:V11"/>
    <mergeCell ref="X9:X11"/>
  </mergeCells>
  <pageMargins left="0" right="0" top="0" bottom="0" header="0.31496062992126" footer="0.31496062992126"/>
  <pageSetup paperSize="9" scale="8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B76"/>
  <sheetViews>
    <sheetView topLeftCell="A64" workbookViewId="0">
      <selection activeCell="X64" sqref="X64:X65"/>
    </sheetView>
  </sheetViews>
  <sheetFormatPr defaultColWidth="9" defaultRowHeight="12.75"/>
  <cols>
    <col min="1" max="1" width="4.5703125" customWidth="1"/>
    <col min="2" max="2" width="5.28515625" customWidth="1"/>
    <col min="3" max="3" width="4.5703125" customWidth="1"/>
    <col min="4" max="4" width="20.42578125" customWidth="1"/>
    <col min="5" max="5" width="9.28515625" customWidth="1"/>
    <col min="6" max="6" width="5.7109375" customWidth="1"/>
    <col min="7" max="7" width="13.140625" customWidth="1"/>
    <col min="8" max="8" width="25" customWidth="1"/>
    <col min="9" max="20" width="4" customWidth="1"/>
    <col min="21" max="21" width="4.28515625" customWidth="1"/>
    <col min="22" max="22" width="6" customWidth="1"/>
    <col min="23" max="24" width="4.7109375" customWidth="1"/>
    <col min="25" max="25" width="18.28515625" customWidth="1"/>
    <col min="26" max="26" width="7.5703125" customWidth="1"/>
    <col min="27" max="27" width="12.85546875" customWidth="1"/>
  </cols>
  <sheetData>
    <row r="1" spans="1:28" ht="22.5">
      <c r="A1" s="1273" t="s">
        <v>165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3"/>
      <c r="N1" s="1273"/>
      <c r="O1" s="1273"/>
      <c r="P1" s="1273"/>
      <c r="Q1" s="1273"/>
      <c r="R1" s="1273"/>
      <c r="S1" s="1273"/>
      <c r="T1" s="1273"/>
      <c r="U1" s="1273"/>
      <c r="V1" s="1273"/>
      <c r="W1" s="1273"/>
      <c r="X1" s="1273"/>
      <c r="Y1" s="1273"/>
      <c r="Z1" s="1353"/>
      <c r="AA1" s="1353"/>
      <c r="AB1" s="1353"/>
    </row>
    <row r="2" spans="1:28" ht="20.25">
      <c r="A2" s="3"/>
      <c r="B2" s="99"/>
      <c r="C2" s="99"/>
      <c r="D2" s="99"/>
      <c r="E2" s="99"/>
      <c r="F2" s="1296" t="s">
        <v>230</v>
      </c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6"/>
      <c r="Z2" s="1353"/>
      <c r="AA2" s="1353"/>
      <c r="AB2" s="1353"/>
    </row>
    <row r="3" spans="1:28" ht="15.75">
      <c r="A3" s="3"/>
      <c r="B3" s="242"/>
      <c r="C3" s="242"/>
      <c r="D3" s="242"/>
      <c r="E3" s="242"/>
      <c r="F3" s="1324" t="s">
        <v>241</v>
      </c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  <c r="U3" s="1324"/>
      <c r="V3" s="1324"/>
      <c r="W3" s="1324"/>
      <c r="X3" s="1324"/>
      <c r="Y3" s="1324"/>
    </row>
    <row r="4" spans="1:28" ht="18">
      <c r="A4" s="3"/>
      <c r="B4" s="243"/>
      <c r="C4" s="243"/>
      <c r="D4" s="243"/>
      <c r="E4" s="243"/>
      <c r="F4" s="1325" t="s">
        <v>290</v>
      </c>
      <c r="G4" s="1325"/>
      <c r="H4" s="1325"/>
      <c r="I4" s="1325"/>
      <c r="J4" s="1325"/>
      <c r="K4" s="1325"/>
      <c r="L4" s="1325"/>
      <c r="M4" s="1325"/>
      <c r="N4" s="1325"/>
      <c r="O4" s="1325"/>
      <c r="P4" s="1325"/>
      <c r="Q4" s="1325"/>
      <c r="R4" s="1325"/>
      <c r="S4" s="1325"/>
      <c r="T4" s="1325"/>
      <c r="U4" s="1325"/>
      <c r="V4" s="1325"/>
      <c r="W4" s="1325"/>
      <c r="X4" s="1325"/>
      <c r="Y4" s="1325"/>
    </row>
    <row r="5" spans="1:28" ht="18">
      <c r="A5" s="9"/>
      <c r="B5" s="245"/>
      <c r="C5" s="245"/>
      <c r="D5" s="246"/>
      <c r="E5" s="246"/>
      <c r="F5" s="246"/>
      <c r="G5" s="1326" t="s">
        <v>291</v>
      </c>
      <c r="H5" s="1326"/>
      <c r="I5" s="1326"/>
      <c r="J5" s="1326"/>
      <c r="K5" s="1326"/>
      <c r="L5" s="1326"/>
      <c r="M5" s="1326"/>
      <c r="N5" s="1326"/>
      <c r="O5" s="1326"/>
      <c r="P5" s="1326"/>
      <c r="Q5" s="1326"/>
      <c r="R5" s="1326"/>
      <c r="S5" s="1326"/>
      <c r="T5" s="1322" t="s">
        <v>199</v>
      </c>
      <c r="U5" s="1322"/>
      <c r="V5" s="1322"/>
      <c r="W5" s="1322"/>
      <c r="X5" s="1322"/>
      <c r="Y5" s="1322"/>
    </row>
    <row r="6" spans="1:28" ht="18">
      <c r="A6" s="3" t="s">
        <v>292</v>
      </c>
      <c r="B6" s="759"/>
      <c r="C6" s="243"/>
      <c r="D6" s="246"/>
      <c r="E6" s="246"/>
      <c r="F6" s="246"/>
      <c r="G6" s="248"/>
      <c r="H6" s="248"/>
      <c r="I6" s="248"/>
      <c r="J6" s="248"/>
      <c r="K6" s="248"/>
      <c r="L6" s="1330" t="s">
        <v>246</v>
      </c>
      <c r="M6" s="1330"/>
      <c r="N6" s="1330"/>
      <c r="O6" s="1330"/>
      <c r="P6" s="1330"/>
      <c r="Q6" s="1330"/>
      <c r="R6" s="1330"/>
      <c r="S6" s="1330"/>
      <c r="T6" s="1330"/>
      <c r="U6" s="1330"/>
      <c r="V6" s="1330"/>
      <c r="W6" s="1331" t="s">
        <v>293</v>
      </c>
      <c r="X6" s="1331"/>
      <c r="Y6" s="1331"/>
      <c r="AA6" s="53"/>
    </row>
    <row r="7" spans="1:28" ht="18" customHeight="1">
      <c r="A7" s="1337" t="s">
        <v>152</v>
      </c>
      <c r="B7" s="1337" t="s">
        <v>248</v>
      </c>
      <c r="C7" s="1263" t="s">
        <v>123</v>
      </c>
      <c r="D7" s="1263" t="s">
        <v>153</v>
      </c>
      <c r="E7" s="1337" t="s">
        <v>125</v>
      </c>
      <c r="F7" s="1337" t="s">
        <v>249</v>
      </c>
      <c r="G7" s="1263" t="s">
        <v>127</v>
      </c>
      <c r="H7" s="1263" t="s">
        <v>250</v>
      </c>
      <c r="I7" s="1334" t="s">
        <v>251</v>
      </c>
      <c r="J7" s="1335"/>
      <c r="K7" s="1335"/>
      <c r="L7" s="1335"/>
      <c r="M7" s="1335"/>
      <c r="N7" s="1335"/>
      <c r="O7" s="1335"/>
      <c r="P7" s="1335"/>
      <c r="Q7" s="1335"/>
      <c r="R7" s="1335"/>
      <c r="S7" s="1335"/>
      <c r="T7" s="1342" t="s">
        <v>252</v>
      </c>
      <c r="U7" s="1345" t="s">
        <v>253</v>
      </c>
      <c r="V7" s="1261" t="s">
        <v>254</v>
      </c>
      <c r="W7" s="1354" t="s">
        <v>158</v>
      </c>
      <c r="X7" s="1357" t="s">
        <v>159</v>
      </c>
      <c r="Y7" s="1261" t="s">
        <v>133</v>
      </c>
    </row>
    <row r="8" spans="1:28">
      <c r="A8" s="1338"/>
      <c r="B8" s="1338"/>
      <c r="C8" s="1340"/>
      <c r="D8" s="1340"/>
      <c r="E8" s="1338"/>
      <c r="F8" s="1338"/>
      <c r="G8" s="1340"/>
      <c r="H8" s="1340"/>
      <c r="I8" s="1305"/>
      <c r="J8" s="1305"/>
      <c r="K8" s="1305"/>
      <c r="L8" s="1305"/>
      <c r="M8" s="1305"/>
      <c r="N8" s="1305"/>
      <c r="O8" s="1305"/>
      <c r="P8" s="1305"/>
      <c r="Q8" s="1305"/>
      <c r="R8" s="1305"/>
      <c r="S8" s="1305"/>
      <c r="T8" s="1343"/>
      <c r="U8" s="1346"/>
      <c r="V8" s="1348"/>
      <c r="W8" s="1355"/>
      <c r="X8" s="1358"/>
      <c r="Y8" s="1348"/>
    </row>
    <row r="9" spans="1:28">
      <c r="A9" s="1339"/>
      <c r="B9" s="1339"/>
      <c r="C9" s="1300"/>
      <c r="D9" s="1300"/>
      <c r="E9" s="1339"/>
      <c r="F9" s="1339"/>
      <c r="G9" s="1300"/>
      <c r="H9" s="1300"/>
      <c r="I9" s="1262"/>
      <c r="J9" s="1262"/>
      <c r="K9" s="1262"/>
      <c r="L9" s="1262"/>
      <c r="M9" s="1262"/>
      <c r="N9" s="1262"/>
      <c r="O9" s="1262"/>
      <c r="P9" s="1262"/>
      <c r="Q9" s="1262"/>
      <c r="R9" s="1262"/>
      <c r="S9" s="1262"/>
      <c r="T9" s="1344"/>
      <c r="U9" s="1347"/>
      <c r="V9" s="1265"/>
      <c r="W9" s="1356"/>
      <c r="X9" s="1359"/>
      <c r="Y9" s="1265"/>
    </row>
    <row r="10" spans="1:28" ht="18" customHeight="1">
      <c r="A10" s="145"/>
      <c r="B10" s="760"/>
      <c r="C10" s="62"/>
      <c r="D10" s="29" t="str">
        <f>IF(C10=0," ",VLOOKUP(C10,Женщины!B:I,2,FALSE))</f>
        <v xml:space="preserve"> </v>
      </c>
      <c r="E10" s="265" t="str">
        <f>IF(C10=0," ",VLOOKUP($C10,Женщины!$B:$H,3,FALSE))</f>
        <v xml:space="preserve"> </v>
      </c>
      <c r="F10" s="31" t="str">
        <f>IF(C10=0," ",IF(VLOOKUP($C10,Женщины!$B:$H,4,FALSE)=0," ",VLOOKUP($C10,Женщины!$B:$H,4,FALSE)))</f>
        <v xml:space="preserve"> </v>
      </c>
      <c r="G10" s="29" t="str">
        <f>IF(C10=0," ",VLOOKUP($C10,Женщины!$B:$H,5,FALSE))</f>
        <v xml:space="preserve"> </v>
      </c>
      <c r="H10" s="70" t="str">
        <f>IF(C10=0," ",VLOOKUP($C10,Женщины!$B:$H,6,FALSE))</f>
        <v xml:space="preserve"> </v>
      </c>
      <c r="I10" s="773"/>
      <c r="J10" s="773"/>
      <c r="K10" s="31"/>
      <c r="L10" s="773"/>
      <c r="M10" s="773"/>
      <c r="N10" s="773"/>
      <c r="O10" s="773"/>
      <c r="P10" s="773"/>
      <c r="Q10" s="773"/>
      <c r="R10" s="773"/>
      <c r="S10" s="773"/>
      <c r="T10" s="779"/>
      <c r="U10" s="779"/>
      <c r="V10" s="780"/>
      <c r="W10" s="62" t="str">
        <f>IF(V10=0," ",IF(V10&gt;=Разряды!$D$44,Разряды!$D$3,IF(V10&gt;=Разряды!$E$44,Разряды!$E$3,IF(V10&gt;=Разряды!$F$44,Разряды!$F$3,IF(V10&gt;=Разряды!$G$44,Разряды!$G$3,IF(V10&gt;=Разряды!$H$44,Разряды!$H$3,IF(V10&gt;=Разряды!$I$44,Разряды!$I$3,IF(V10&gt;=Разряды!$J$44,Разряды!$J$3,"б/р"))))))))</f>
        <v xml:space="preserve"> </v>
      </c>
      <c r="X10" s="62"/>
      <c r="Y10" s="29" t="str">
        <f>IF(C10=0," ",VLOOKUP($C10,Женщины!$B:$H,7,FALSE))</f>
        <v xml:space="preserve"> </v>
      </c>
    </row>
    <row r="11" spans="1:28" ht="15.75">
      <c r="A11" s="66"/>
      <c r="B11" s="761"/>
      <c r="C11" s="295"/>
      <c r="D11" s="762"/>
      <c r="E11" s="270"/>
      <c r="F11" s="261"/>
      <c r="G11" s="261"/>
      <c r="H11" s="261"/>
      <c r="I11" s="774"/>
      <c r="J11" s="774"/>
      <c r="K11" s="270"/>
      <c r="L11" s="774"/>
      <c r="M11" s="774"/>
      <c r="N11" s="774"/>
      <c r="O11" s="774"/>
      <c r="P11" s="774"/>
      <c r="Q11" s="774"/>
      <c r="R11" s="774"/>
      <c r="S11" s="774"/>
      <c r="T11" s="781"/>
      <c r="U11" s="781"/>
      <c r="V11" s="782"/>
      <c r="W11" s="267"/>
      <c r="X11" s="267"/>
      <c r="Y11" s="295"/>
    </row>
    <row r="12" spans="1:28" ht="15">
      <c r="A12" s="1332"/>
      <c r="B12" s="1332"/>
      <c r="C12" s="1332"/>
      <c r="D12" s="1332"/>
      <c r="E12" s="1332"/>
      <c r="F12" s="1332"/>
      <c r="G12" s="1332"/>
      <c r="H12" s="1332"/>
      <c r="I12" s="1332"/>
      <c r="J12" s="1332"/>
      <c r="K12" s="1332"/>
      <c r="L12" s="1332"/>
      <c r="M12" s="1332"/>
      <c r="N12" s="1332"/>
      <c r="O12" s="1332"/>
      <c r="P12" s="1332"/>
      <c r="Q12" s="1332"/>
      <c r="R12" s="1332"/>
      <c r="S12" s="1332"/>
      <c r="T12" s="1332"/>
      <c r="U12" s="1332"/>
      <c r="V12" s="138"/>
      <c r="W12" s="138"/>
      <c r="X12" s="138"/>
      <c r="Y12" s="139"/>
    </row>
    <row r="13" spans="1:28" ht="15.75">
      <c r="A13" s="68"/>
      <c r="B13" s="244"/>
      <c r="C13" s="139"/>
      <c r="D13" s="140"/>
      <c r="E13" s="138"/>
      <c r="F13" s="142"/>
      <c r="G13" s="142"/>
      <c r="H13" s="142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</row>
    <row r="14" spans="1:28" ht="18">
      <c r="B14" s="1333"/>
      <c r="C14" s="1333"/>
      <c r="D14" s="246"/>
      <c r="E14" s="246"/>
      <c r="F14" s="246"/>
      <c r="G14" s="1326" t="s">
        <v>258</v>
      </c>
      <c r="H14" s="1326"/>
      <c r="I14" s="1326"/>
      <c r="J14" s="1326"/>
      <c r="K14" s="1326"/>
      <c r="L14" s="1326"/>
      <c r="M14" s="1326"/>
      <c r="N14" s="1326"/>
      <c r="O14" s="1326"/>
      <c r="P14" s="1326"/>
      <c r="Q14" s="1326"/>
      <c r="R14" s="1326"/>
      <c r="S14" s="1326"/>
      <c r="T14" s="1322" t="s">
        <v>199</v>
      </c>
      <c r="U14" s="1322"/>
      <c r="V14" s="1322"/>
      <c r="W14" s="1322"/>
      <c r="X14" s="1322"/>
      <c r="Y14" s="1322"/>
    </row>
    <row r="15" spans="1:28" ht="18">
      <c r="A15" s="3" t="s">
        <v>292</v>
      </c>
      <c r="B15" s="759"/>
      <c r="C15" s="243"/>
      <c r="D15" s="246"/>
      <c r="E15" s="246"/>
      <c r="F15" s="246"/>
      <c r="G15" s="248"/>
      <c r="H15" s="248"/>
      <c r="I15" s="248"/>
      <c r="J15" s="248"/>
      <c r="K15" s="248"/>
      <c r="L15" s="1330" t="s">
        <v>246</v>
      </c>
      <c r="M15" s="1330"/>
      <c r="N15" s="1330"/>
      <c r="O15" s="1330"/>
      <c r="P15" s="1330"/>
      <c r="Q15" s="1330"/>
      <c r="R15" s="1330"/>
      <c r="S15" s="1330"/>
      <c r="T15" s="1330"/>
      <c r="U15" s="1330"/>
      <c r="V15" s="1330"/>
      <c r="W15" s="1331" t="s">
        <v>293</v>
      </c>
      <c r="X15" s="1331"/>
      <c r="Y15" s="1331"/>
    </row>
    <row r="16" spans="1:28" ht="18">
      <c r="A16" s="1337" t="s">
        <v>152</v>
      </c>
      <c r="B16" s="1337" t="s">
        <v>248</v>
      </c>
      <c r="C16" s="1263" t="s">
        <v>123</v>
      </c>
      <c r="D16" s="1263" t="s">
        <v>153</v>
      </c>
      <c r="E16" s="1337" t="s">
        <v>125</v>
      </c>
      <c r="F16" s="1337" t="s">
        <v>249</v>
      </c>
      <c r="G16" s="1263" t="s">
        <v>127</v>
      </c>
      <c r="H16" s="1263" t="s">
        <v>250</v>
      </c>
      <c r="I16" s="1334" t="s">
        <v>251</v>
      </c>
      <c r="J16" s="1335"/>
      <c r="K16" s="1335"/>
      <c r="L16" s="1335"/>
      <c r="M16" s="1335"/>
      <c r="N16" s="1335"/>
      <c r="O16" s="1335"/>
      <c r="P16" s="1335"/>
      <c r="Q16" s="1335"/>
      <c r="R16" s="1335"/>
      <c r="S16" s="1335"/>
      <c r="T16" s="1342" t="s">
        <v>252</v>
      </c>
      <c r="U16" s="1345" t="s">
        <v>253</v>
      </c>
      <c r="V16" s="1261" t="s">
        <v>254</v>
      </c>
      <c r="W16" s="1354" t="s">
        <v>158</v>
      </c>
      <c r="X16" s="1357" t="s">
        <v>159</v>
      </c>
      <c r="Y16" s="1261" t="s">
        <v>133</v>
      </c>
    </row>
    <row r="17" spans="1:25">
      <c r="A17" s="1338"/>
      <c r="B17" s="1338"/>
      <c r="C17" s="1340"/>
      <c r="D17" s="1340"/>
      <c r="E17" s="1338"/>
      <c r="F17" s="1338"/>
      <c r="G17" s="1340"/>
      <c r="H17" s="1340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43"/>
      <c r="U17" s="1346"/>
      <c r="V17" s="1348"/>
      <c r="W17" s="1355"/>
      <c r="X17" s="1358"/>
      <c r="Y17" s="1348"/>
    </row>
    <row r="18" spans="1:25">
      <c r="A18" s="1339"/>
      <c r="B18" s="1339"/>
      <c r="C18" s="1300"/>
      <c r="D18" s="1300"/>
      <c r="E18" s="1339"/>
      <c r="F18" s="1339"/>
      <c r="G18" s="1300"/>
      <c r="H18" s="1300"/>
      <c r="I18" s="1262"/>
      <c r="J18" s="1262"/>
      <c r="K18" s="1262"/>
      <c r="L18" s="1262"/>
      <c r="M18" s="1262"/>
      <c r="N18" s="1262"/>
      <c r="O18" s="1262"/>
      <c r="P18" s="1262"/>
      <c r="Q18" s="1262"/>
      <c r="R18" s="1262"/>
      <c r="S18" s="1262"/>
      <c r="T18" s="1344"/>
      <c r="U18" s="1347"/>
      <c r="V18" s="1265"/>
      <c r="W18" s="1356"/>
      <c r="X18" s="1359"/>
      <c r="Y18" s="1265"/>
    </row>
    <row r="19" spans="1:25" ht="18.75" customHeight="1">
      <c r="A19" s="145"/>
      <c r="B19" s="760"/>
      <c r="C19" s="62"/>
      <c r="D19" s="29" t="str">
        <f>IF(C19=0," ",VLOOKUP(C19,Женщины!B:I,2,FALSE))</f>
        <v xml:space="preserve"> </v>
      </c>
      <c r="E19" s="265" t="str">
        <f>IF(C19=0," ",VLOOKUP($C19,Женщины!$B:$H,3,FALSE))</f>
        <v xml:space="preserve"> </v>
      </c>
      <c r="F19" s="31" t="str">
        <f>IF(C19=0," ",IF(VLOOKUP($C19,Женщины!$B:$H,4,FALSE)=0," ",VLOOKUP($C19,Женщины!$B:$H,4,FALSE)))</f>
        <v xml:space="preserve"> </v>
      </c>
      <c r="G19" s="29" t="str">
        <f>IF(C19=0," ",VLOOKUP($C19,Женщины!$B:$H,5,FALSE))</f>
        <v xml:space="preserve"> </v>
      </c>
      <c r="H19" s="70" t="str">
        <f>IF(C19=0," ",VLOOKUP($C19,Женщины!$B:$H,6,FALSE))</f>
        <v xml:space="preserve"> </v>
      </c>
      <c r="I19" s="773"/>
      <c r="J19" s="773"/>
      <c r="K19" s="31"/>
      <c r="L19" s="773"/>
      <c r="M19" s="773"/>
      <c r="N19" s="773"/>
      <c r="O19" s="773"/>
      <c r="P19" s="773"/>
      <c r="Q19" s="773"/>
      <c r="R19" s="773"/>
      <c r="S19" s="773"/>
      <c r="T19" s="779"/>
      <c r="U19" s="779"/>
      <c r="V19" s="780"/>
      <c r="W19" s="62"/>
      <c r="X19" s="62"/>
      <c r="Y19" s="29" t="str">
        <f>IF(C19=0," ",VLOOKUP($C19,Женщины!$B:$H,7,FALSE))</f>
        <v xml:space="preserve"> </v>
      </c>
    </row>
    <row r="20" spans="1:25" ht="15.75">
      <c r="A20" s="66"/>
      <c r="B20" s="761"/>
      <c r="C20" s="295"/>
      <c r="D20" s="762"/>
      <c r="E20" s="270"/>
      <c r="F20" s="261"/>
      <c r="G20" s="261"/>
      <c r="H20" s="261"/>
      <c r="I20" s="774"/>
      <c r="J20" s="774"/>
      <c r="K20" s="270"/>
      <c r="L20" s="774"/>
      <c r="M20" s="774"/>
      <c r="N20" s="774"/>
      <c r="O20" s="774"/>
      <c r="P20" s="774"/>
      <c r="Q20" s="774"/>
      <c r="R20" s="774"/>
      <c r="S20" s="774"/>
      <c r="T20" s="781"/>
      <c r="U20" s="781"/>
      <c r="V20" s="782"/>
      <c r="W20" s="267"/>
      <c r="X20" s="267"/>
      <c r="Y20" s="295"/>
    </row>
    <row r="21" spans="1:25" ht="21.75" customHeight="1">
      <c r="A21" s="68"/>
      <c r="B21" s="244"/>
      <c r="C21" s="139"/>
      <c r="D21" s="140"/>
      <c r="E21" s="138"/>
      <c r="F21" s="142"/>
      <c r="G21" s="142"/>
      <c r="H21" s="142"/>
      <c r="I21" s="138"/>
      <c r="J21" s="138"/>
      <c r="K21" s="138"/>
      <c r="L21" s="138"/>
      <c r="M21" s="138"/>
      <c r="N21" s="138"/>
      <c r="O21" s="138"/>
      <c r="P21" s="775"/>
      <c r="Q21" s="775"/>
      <c r="R21" s="775"/>
      <c r="S21" s="775"/>
      <c r="T21" s="775"/>
      <c r="U21" s="775"/>
      <c r="V21" s="775"/>
      <c r="W21" s="303"/>
      <c r="X21" s="303"/>
      <c r="Y21" s="139"/>
    </row>
    <row r="22" spans="1:25">
      <c r="A22" s="1332" t="s">
        <v>259</v>
      </c>
      <c r="B22" s="1332"/>
      <c r="C22" s="1332"/>
      <c r="D22" s="1332"/>
      <c r="E22" s="1332"/>
      <c r="F22" s="1332"/>
      <c r="G22" s="1332"/>
      <c r="H22" s="1332"/>
      <c r="I22" s="1332"/>
      <c r="J22" s="1332"/>
      <c r="K22" s="1332"/>
      <c r="L22" s="1332"/>
      <c r="M22" s="1332"/>
      <c r="N22" s="1332"/>
      <c r="O22" s="1332"/>
      <c r="P22" s="1332"/>
      <c r="Q22" s="1332"/>
      <c r="R22" s="1332"/>
      <c r="S22" s="1332"/>
      <c r="T22" s="1332"/>
      <c r="U22" s="1332"/>
    </row>
    <row r="23" spans="1:25">
      <c r="A23" s="87"/>
      <c r="B23" s="87"/>
      <c r="D23" s="87"/>
      <c r="E23" s="87"/>
      <c r="I23" s="314"/>
    </row>
    <row r="24" spans="1:25">
      <c r="A24" s="87"/>
      <c r="B24" s="87"/>
      <c r="D24" s="87"/>
      <c r="E24" s="87"/>
      <c r="I24" s="314"/>
    </row>
    <row r="25" spans="1:25">
      <c r="A25" s="87"/>
      <c r="B25" s="87"/>
      <c r="D25" s="87"/>
      <c r="E25" s="87"/>
      <c r="I25" s="314"/>
    </row>
    <row r="26" spans="1:25">
      <c r="A26" s="87"/>
      <c r="B26" s="87"/>
      <c r="D26" s="87"/>
      <c r="E26" s="87"/>
      <c r="I26" s="314"/>
    </row>
    <row r="27" spans="1:25" ht="15">
      <c r="A27" s="87"/>
      <c r="B27" s="87"/>
      <c r="C27" s="138" t="s">
        <v>260</v>
      </c>
      <c r="D27" s="138"/>
      <c r="E27" s="139"/>
      <c r="F27" s="140"/>
      <c r="G27" s="140"/>
      <c r="H27" s="141" t="s">
        <v>261</v>
      </c>
      <c r="I27" s="139"/>
      <c r="J27" s="162"/>
      <c r="K27" s="305"/>
      <c r="L27" s="305"/>
    </row>
    <row r="28" spans="1:25" ht="15">
      <c r="A28" s="87"/>
      <c r="B28" s="87"/>
      <c r="C28" s="138"/>
      <c r="D28" s="138"/>
      <c r="E28" s="139"/>
      <c r="F28" s="140"/>
      <c r="G28" s="140"/>
      <c r="H28" s="138" t="s">
        <v>262</v>
      </c>
      <c r="I28" s="139"/>
      <c r="J28" s="162"/>
      <c r="K28" s="305"/>
      <c r="L28" s="305"/>
    </row>
    <row r="29" spans="1:25" ht="15">
      <c r="A29" s="87"/>
      <c r="B29" s="87"/>
      <c r="C29" s="138"/>
      <c r="D29" s="138"/>
      <c r="E29" s="139"/>
      <c r="F29" s="140"/>
      <c r="G29" s="140"/>
      <c r="H29" s="138"/>
      <c r="I29" s="139"/>
      <c r="J29" s="162"/>
      <c r="K29" s="305"/>
      <c r="L29" s="305"/>
    </row>
    <row r="30" spans="1:25" ht="15">
      <c r="A30" s="87"/>
      <c r="B30" s="87"/>
      <c r="C30" s="138" t="s">
        <v>263</v>
      </c>
      <c r="D30" s="138"/>
      <c r="E30" s="139"/>
      <c r="F30" s="140"/>
      <c r="G30" s="140"/>
      <c r="H30" s="141" t="s">
        <v>261</v>
      </c>
      <c r="I30" s="139"/>
      <c r="J30" s="162"/>
      <c r="K30" s="305"/>
      <c r="L30" s="305"/>
    </row>
    <row r="31" spans="1:25" ht="15">
      <c r="A31" s="87"/>
      <c r="B31" s="87"/>
      <c r="C31" s="138"/>
      <c r="D31" s="138"/>
      <c r="E31" s="139"/>
      <c r="F31" s="140"/>
      <c r="G31" s="140"/>
      <c r="H31" s="138" t="s">
        <v>262</v>
      </c>
      <c r="I31" s="139"/>
      <c r="J31" s="162"/>
      <c r="K31" s="305"/>
      <c r="L31" s="305"/>
    </row>
    <row r="32" spans="1:25">
      <c r="A32" s="87"/>
      <c r="B32" s="87"/>
      <c r="D32" s="87"/>
      <c r="E32" s="87"/>
      <c r="I32" s="314"/>
    </row>
    <row r="33" spans="1:25">
      <c r="A33" s="87"/>
      <c r="B33" s="87"/>
      <c r="D33" s="87"/>
      <c r="E33" s="87"/>
      <c r="I33" s="314"/>
    </row>
    <row r="34" spans="1:25">
      <c r="A34" s="87"/>
      <c r="B34" s="87"/>
      <c r="D34" s="87"/>
      <c r="E34" s="87"/>
      <c r="I34" s="314"/>
    </row>
    <row r="35" spans="1:25">
      <c r="A35" s="87"/>
      <c r="B35" s="87"/>
      <c r="D35" s="87"/>
      <c r="E35" s="87"/>
      <c r="I35" s="314"/>
    </row>
    <row r="36" spans="1:25">
      <c r="A36" s="87"/>
      <c r="B36" s="87"/>
      <c r="D36" s="87"/>
      <c r="E36" s="87"/>
      <c r="I36" s="314"/>
    </row>
    <row r="37" spans="1:25" ht="20.25">
      <c r="A37" s="1287" t="s">
        <v>238</v>
      </c>
      <c r="B37" s="1287"/>
      <c r="C37" s="1287"/>
      <c r="D37" s="1287"/>
      <c r="E37" s="1287"/>
      <c r="F37" s="1287"/>
      <c r="G37" s="1287"/>
      <c r="H37" s="1287"/>
      <c r="I37" s="1287"/>
      <c r="J37" s="1287"/>
      <c r="K37" s="1287"/>
      <c r="L37" s="1287"/>
      <c r="M37" s="1287"/>
      <c r="N37" s="1287"/>
      <c r="O37" s="1287"/>
      <c r="P37" s="1287"/>
      <c r="Q37" s="1287"/>
      <c r="R37" s="1287"/>
      <c r="S37" s="1287"/>
      <c r="T37" s="1287"/>
      <c r="U37" s="1287"/>
      <c r="V37" s="1287"/>
      <c r="W37" s="1287"/>
      <c r="X37" s="1287"/>
      <c r="Y37" s="1287"/>
    </row>
    <row r="38" spans="1:25" ht="20.25">
      <c r="A38" s="1287" t="s">
        <v>239</v>
      </c>
      <c r="B38" s="1287"/>
      <c r="C38" s="1287"/>
      <c r="D38" s="1287"/>
      <c r="E38" s="1287"/>
      <c r="F38" s="1287"/>
      <c r="G38" s="1287"/>
      <c r="H38" s="1287"/>
      <c r="I38" s="1287"/>
      <c r="J38" s="1287"/>
      <c r="K38" s="1287"/>
      <c r="L38" s="1287"/>
      <c r="M38" s="1287"/>
      <c r="N38" s="1287"/>
      <c r="O38" s="1287"/>
      <c r="P38" s="1287"/>
      <c r="Q38" s="1287"/>
      <c r="R38" s="1287"/>
      <c r="S38" s="1287"/>
      <c r="T38" s="1287"/>
      <c r="U38" s="1287"/>
      <c r="V38" s="1287"/>
      <c r="W38" s="1287"/>
      <c r="X38" s="1287"/>
      <c r="Y38" s="1287"/>
    </row>
    <row r="39" spans="1:25" ht="22.5">
      <c r="A39" s="1273" t="s">
        <v>165</v>
      </c>
      <c r="B39" s="1273"/>
      <c r="C39" s="1273"/>
      <c r="D39" s="1273"/>
      <c r="E39" s="1273"/>
      <c r="F39" s="1273"/>
      <c r="G39" s="1273"/>
      <c r="H39" s="1273"/>
      <c r="I39" s="1273"/>
      <c r="J39" s="1273"/>
      <c r="K39" s="1273"/>
      <c r="L39" s="1273"/>
      <c r="M39" s="1273"/>
      <c r="N39" s="1273"/>
      <c r="O39" s="1273"/>
      <c r="P39" s="1273"/>
      <c r="Q39" s="1273"/>
      <c r="R39" s="1273"/>
      <c r="S39" s="1273"/>
      <c r="T39" s="1273"/>
      <c r="U39" s="1273"/>
      <c r="V39" s="1273"/>
      <c r="W39" s="1273"/>
      <c r="X39" s="1273"/>
      <c r="Y39" s="1273"/>
    </row>
    <row r="40" spans="1:25" ht="20.25">
      <c r="A40" s="3"/>
      <c r="B40" s="99"/>
      <c r="C40" s="99"/>
      <c r="D40" s="99"/>
      <c r="E40" s="99"/>
      <c r="F40" s="1296" t="s">
        <v>294</v>
      </c>
      <c r="G40" s="1296"/>
      <c r="H40" s="1296"/>
      <c r="I40" s="1296"/>
      <c r="J40" s="1296"/>
      <c r="K40" s="1296"/>
      <c r="L40" s="1296"/>
      <c r="M40" s="1296"/>
      <c r="N40" s="1296"/>
      <c r="O40" s="1296"/>
      <c r="P40" s="1296"/>
      <c r="Q40" s="1296"/>
      <c r="R40" s="1296"/>
      <c r="S40" s="1296"/>
      <c r="T40" s="1296"/>
      <c r="U40" s="1296"/>
      <c r="V40" s="1296"/>
      <c r="W40" s="1296"/>
      <c r="X40" s="1296"/>
      <c r="Y40" s="1296"/>
    </row>
    <row r="41" spans="1:25" ht="15.75">
      <c r="A41" s="3"/>
      <c r="B41" s="242"/>
      <c r="C41" s="242"/>
      <c r="D41" s="242"/>
      <c r="E41" s="242"/>
      <c r="F41" s="1324" t="s">
        <v>241</v>
      </c>
      <c r="G41" s="1324"/>
      <c r="H41" s="1324"/>
      <c r="I41" s="1324"/>
      <c r="J41" s="1324"/>
      <c r="K41" s="1324"/>
      <c r="L41" s="1324"/>
      <c r="M41" s="1324"/>
      <c r="N41" s="1324"/>
      <c r="O41" s="1324"/>
      <c r="P41" s="1324"/>
      <c r="Q41" s="1324"/>
      <c r="R41" s="1324"/>
      <c r="S41" s="1324"/>
      <c r="T41" s="1324"/>
      <c r="U41" s="1324"/>
      <c r="V41" s="1324"/>
      <c r="W41" s="1324"/>
      <c r="X41" s="1324"/>
      <c r="Y41" s="1324"/>
    </row>
    <row r="42" spans="1:25" ht="18">
      <c r="A42" s="3"/>
      <c r="B42" s="243"/>
      <c r="C42" s="243"/>
      <c r="D42" s="243"/>
      <c r="E42" s="243"/>
      <c r="F42" s="1325" t="s">
        <v>290</v>
      </c>
      <c r="G42" s="1325"/>
      <c r="H42" s="1325"/>
      <c r="I42" s="1325"/>
      <c r="J42" s="1325"/>
      <c r="K42" s="1325"/>
      <c r="L42" s="1325"/>
      <c r="M42" s="1325"/>
      <c r="N42" s="1325"/>
      <c r="O42" s="1325"/>
      <c r="P42" s="1325"/>
      <c r="Q42" s="1325"/>
      <c r="R42" s="1325"/>
      <c r="S42" s="1325"/>
      <c r="T42" s="1325"/>
      <c r="U42" s="1325"/>
      <c r="V42" s="1325"/>
      <c r="W42" s="1325"/>
      <c r="X42" s="1325"/>
      <c r="Y42" s="1325"/>
    </row>
    <row r="43" spans="1:25" ht="18">
      <c r="A43" s="9"/>
      <c r="B43" s="245"/>
      <c r="C43" s="245"/>
      <c r="D43" s="246"/>
      <c r="E43" s="246"/>
      <c r="F43" s="246"/>
      <c r="G43" s="1326" t="s">
        <v>264</v>
      </c>
      <c r="H43" s="1326"/>
      <c r="I43" s="1326"/>
      <c r="J43" s="1326"/>
      <c r="K43" s="1326"/>
      <c r="L43" s="1326"/>
      <c r="M43" s="1326"/>
      <c r="N43" s="1326"/>
      <c r="O43" s="1326"/>
      <c r="P43" s="1326"/>
      <c r="Q43" s="1326"/>
      <c r="R43" s="1326"/>
      <c r="S43" s="1326"/>
      <c r="T43" s="1322" t="s">
        <v>199</v>
      </c>
      <c r="U43" s="1322"/>
      <c r="V43" s="1322"/>
      <c r="W43" s="1322"/>
      <c r="X43" s="1322"/>
      <c r="Y43" s="1322"/>
    </row>
    <row r="44" spans="1:25" ht="18">
      <c r="A44" s="3" t="s">
        <v>295</v>
      </c>
      <c r="B44" s="759"/>
      <c r="C44" s="243"/>
      <c r="D44" s="246"/>
      <c r="E44" s="246"/>
      <c r="F44" s="246"/>
      <c r="G44" s="248"/>
      <c r="H44" s="248"/>
      <c r="I44" s="248"/>
      <c r="J44" s="248"/>
      <c r="K44" s="248"/>
      <c r="L44" s="776" t="s">
        <v>246</v>
      </c>
      <c r="M44" s="776"/>
      <c r="N44" s="776"/>
      <c r="O44" s="776"/>
      <c r="P44" s="776"/>
      <c r="Q44" s="776"/>
      <c r="R44" s="776"/>
      <c r="S44" s="776"/>
      <c r="T44" s="783"/>
      <c r="U44" s="784" t="s">
        <v>296</v>
      </c>
      <c r="V44" s="776"/>
      <c r="W44" s="783"/>
      <c r="X44" s="783"/>
      <c r="Y44" s="783"/>
    </row>
    <row r="45" spans="1:25" ht="18" customHeight="1">
      <c r="A45" s="1337" t="s">
        <v>152</v>
      </c>
      <c r="B45" s="1337" t="s">
        <v>248</v>
      </c>
      <c r="C45" s="1263" t="s">
        <v>123</v>
      </c>
      <c r="D45" s="1263" t="s">
        <v>153</v>
      </c>
      <c r="E45" s="1337" t="s">
        <v>125</v>
      </c>
      <c r="F45" s="1337" t="s">
        <v>249</v>
      </c>
      <c r="G45" s="1263" t="s">
        <v>127</v>
      </c>
      <c r="H45" s="1263" t="s">
        <v>250</v>
      </c>
      <c r="I45" s="1334" t="s">
        <v>251</v>
      </c>
      <c r="J45" s="1335"/>
      <c r="K45" s="1335"/>
      <c r="L45" s="1335"/>
      <c r="M45" s="1335"/>
      <c r="N45" s="1335"/>
      <c r="O45" s="1335"/>
      <c r="P45" s="1335"/>
      <c r="Q45" s="1335"/>
      <c r="R45" s="1335"/>
      <c r="S45" s="1335"/>
      <c r="T45" s="1342" t="s">
        <v>252</v>
      </c>
      <c r="U45" s="1345" t="s">
        <v>253</v>
      </c>
      <c r="V45" s="1261" t="s">
        <v>254</v>
      </c>
      <c r="W45" s="1354" t="s">
        <v>158</v>
      </c>
      <c r="X45" s="1357" t="s">
        <v>159</v>
      </c>
      <c r="Y45" s="1261" t="s">
        <v>133</v>
      </c>
    </row>
    <row r="46" spans="1:25">
      <c r="A46" s="1338"/>
      <c r="B46" s="1338"/>
      <c r="C46" s="1340"/>
      <c r="D46" s="1340"/>
      <c r="E46" s="1338"/>
      <c r="F46" s="1338"/>
      <c r="G46" s="1340"/>
      <c r="H46" s="1340"/>
      <c r="I46" s="1305"/>
      <c r="J46" s="1305"/>
      <c r="K46" s="1305"/>
      <c r="L46" s="1305"/>
      <c r="M46" s="1305"/>
      <c r="N46" s="1305"/>
      <c r="O46" s="1305"/>
      <c r="P46" s="1305"/>
      <c r="Q46" s="1305"/>
      <c r="R46" s="1305"/>
      <c r="S46" s="1305"/>
      <c r="T46" s="1343"/>
      <c r="U46" s="1346"/>
      <c r="V46" s="1348"/>
      <c r="W46" s="1355"/>
      <c r="X46" s="1358"/>
      <c r="Y46" s="1348"/>
    </row>
    <row r="47" spans="1:25">
      <c r="A47" s="1339"/>
      <c r="B47" s="1339"/>
      <c r="C47" s="1300"/>
      <c r="D47" s="1300"/>
      <c r="E47" s="1339"/>
      <c r="F47" s="1339"/>
      <c r="G47" s="1300"/>
      <c r="H47" s="1300"/>
      <c r="I47" s="1262"/>
      <c r="J47" s="1262"/>
      <c r="K47" s="1262"/>
      <c r="L47" s="1262"/>
      <c r="M47" s="1262"/>
      <c r="N47" s="1262"/>
      <c r="O47" s="1262"/>
      <c r="P47" s="1262"/>
      <c r="Q47" s="1262"/>
      <c r="R47" s="1262"/>
      <c r="S47" s="1262"/>
      <c r="T47" s="1344"/>
      <c r="U47" s="1347"/>
      <c r="V47" s="1265"/>
      <c r="W47" s="1356"/>
      <c r="X47" s="1359"/>
      <c r="Y47" s="1265"/>
    </row>
    <row r="48" spans="1:25" ht="18.75" customHeight="1">
      <c r="A48" s="145"/>
      <c r="B48" s="760"/>
      <c r="C48" s="62"/>
      <c r="D48" s="29" t="str">
        <f>IF(C48=0," ",VLOOKUP(C48,Спортсмены!B:I,2,FALSE))</f>
        <v xml:space="preserve"> </v>
      </c>
      <c r="E48" s="265" t="str">
        <f>IF(C48=0," ",VLOOKUP($C48,Спортсмены!$B:$H,3,FALSE))</f>
        <v xml:space="preserve"> </v>
      </c>
      <c r="F48" s="31" t="str">
        <f>IF(C48=0," ",IF(VLOOKUP($C48,Спортсмены!$B:$H,4,FALSE)=0," ",VLOOKUP($C48,Спортсмены!$B:$H,4,FALSE)))</f>
        <v xml:space="preserve"> </v>
      </c>
      <c r="G48" s="29" t="str">
        <f>IF(C48=0," ",VLOOKUP($C48,Спортсмены!$B:$H,5,FALSE))</f>
        <v xml:space="preserve"> </v>
      </c>
      <c r="H48" s="86" t="str">
        <f>IF(C48=0," ",VLOOKUP($C48,Спортсмены!$B:$H,6,FALSE))</f>
        <v xml:space="preserve"> </v>
      </c>
      <c r="I48" s="773"/>
      <c r="J48" s="773"/>
      <c r="K48" s="31"/>
      <c r="L48" s="773"/>
      <c r="M48" s="773"/>
      <c r="N48" s="773"/>
      <c r="O48" s="773"/>
      <c r="P48" s="773"/>
      <c r="Q48" s="773"/>
      <c r="R48" s="773"/>
      <c r="S48" s="773"/>
      <c r="T48" s="779"/>
      <c r="U48" s="779"/>
      <c r="V48" s="780"/>
      <c r="W48" s="62" t="str">
        <f>IF(V48=0," ",IF(V48&gt;=Разряды!$D$18,Разряды!$D$3,IF(V48&gt;=Разряды!$E$18,Разряды!$E$3,IF(V48&gt;=Разряды!$F$18,Разряды!$F$3,IF(V48&gt;=Разряды!$G$18,Разряды!$G$3,IF(V48&gt;=Разряды!$H$18,Разряды!$H$3,IF(V48&gt;=Разряды!$I$18,Разряды!$I$3,IF(V48&gt;=Разряды!$J$18,Разряды!$J$3,"б/р"))))))))</f>
        <v xml:space="preserve"> </v>
      </c>
      <c r="X48" s="62"/>
      <c r="Y48" s="70" t="str">
        <f>IF(C48=0," ",VLOOKUP($C48,Спортсмены!$B:$H,7,FALSE))</f>
        <v xml:space="preserve"> </v>
      </c>
    </row>
    <row r="49" spans="1:25" ht="15.95" customHeight="1">
      <c r="A49" s="66"/>
      <c r="B49" s="763"/>
      <c r="C49" s="66"/>
      <c r="D49" s="45" t="str">
        <f>IF(C49=0," ",VLOOKUP(C49,Спортсмены!B:I,2,FALSE))</f>
        <v xml:space="preserve"> </v>
      </c>
      <c r="E49" s="764" t="str">
        <f>IF(C49=0," ",VLOOKUP($C49,Спортсмены!$B:$H,3,FALSE))</f>
        <v xml:space="preserve"> </v>
      </c>
      <c r="F49" s="46" t="str">
        <f>IF(C49=0," ",IF(VLOOKUP($C49,Спортсмены!$B:$H,4,FALSE)=0," ",VLOOKUP($C49,Спортсмены!$B:$H,4,FALSE)))</f>
        <v xml:space="preserve"> </v>
      </c>
      <c r="G49" s="45" t="str">
        <f>IF(C49=0," ",VLOOKUP($C49,Спортсмены!$B:$H,5,FALSE))</f>
        <v xml:space="preserve"> </v>
      </c>
      <c r="H49" s="765" t="str">
        <f>IF(C49=0," ",VLOOKUP($C49,Спортсмены!$B:$H,6,FALSE))</f>
        <v xml:space="preserve"> </v>
      </c>
      <c r="I49" s="777"/>
      <c r="J49" s="777"/>
      <c r="K49" s="46"/>
      <c r="L49" s="777"/>
      <c r="M49" s="777"/>
      <c r="N49" s="777"/>
      <c r="O49" s="777"/>
      <c r="P49" s="777"/>
      <c r="Q49" s="777"/>
      <c r="R49" s="777"/>
      <c r="S49" s="777"/>
      <c r="T49" s="785"/>
      <c r="U49" s="785"/>
      <c r="V49" s="786"/>
      <c r="W49" s="66" t="str">
        <f>IF(V49=0," ",IF(V49&gt;=Разряды!$D$18,Разряды!$D$3,IF(V49&gt;=Разряды!$E$18,Разряды!$E$3,IF(V49&gt;=Разряды!$F$18,Разряды!$F$3,IF(V49&gt;=Разряды!$G$18,Разряды!$G$3,IF(V49&gt;=Разряды!$H$18,Разряды!$H$3,IF(V49&gt;=Разряды!$I$18,Разряды!$I$3,IF(V49&gt;=Разряды!$J$18,Разряды!$J$3,"б/р"))))))))</f>
        <v xml:space="preserve"> </v>
      </c>
      <c r="X49" s="66"/>
      <c r="Y49" s="240" t="str">
        <f>IF(C49=0," ",VLOOKUP($C49,Спортсмены!$B:$H,7,FALSE))</f>
        <v xml:space="preserve"> </v>
      </c>
    </row>
    <row r="50" spans="1:25" ht="18">
      <c r="B50" s="1333"/>
      <c r="C50" s="1333"/>
      <c r="D50" s="246"/>
      <c r="E50" s="246"/>
      <c r="F50" s="246"/>
      <c r="G50" s="1326" t="s">
        <v>266</v>
      </c>
      <c r="H50" s="1326"/>
      <c r="I50" s="1326"/>
      <c r="J50" s="1326"/>
      <c r="K50" s="1326"/>
      <c r="L50" s="1326"/>
      <c r="M50" s="1326"/>
      <c r="N50" s="1326"/>
      <c r="O50" s="1326"/>
      <c r="P50" s="1326"/>
      <c r="Q50" s="1326"/>
      <c r="R50" s="1326"/>
      <c r="S50" s="1326"/>
      <c r="T50" s="8"/>
      <c r="U50" s="8"/>
      <c r="V50" s="8"/>
      <c r="W50" s="8"/>
      <c r="X50" s="8"/>
      <c r="Y50" s="8"/>
    </row>
    <row r="51" spans="1:25" ht="18">
      <c r="A51" s="3" t="s">
        <v>295</v>
      </c>
      <c r="B51" s="759"/>
      <c r="C51" s="243"/>
      <c r="D51" s="246"/>
      <c r="E51" s="246"/>
      <c r="F51" s="246"/>
      <c r="G51" s="248"/>
      <c r="H51" s="248"/>
      <c r="I51" s="248"/>
      <c r="J51" s="248"/>
      <c r="K51" s="248"/>
      <c r="L51" s="776" t="s">
        <v>246</v>
      </c>
      <c r="M51" s="776"/>
      <c r="N51" s="776"/>
      <c r="O51" s="776"/>
      <c r="P51" s="776"/>
      <c r="Q51" s="776"/>
      <c r="R51" s="776"/>
      <c r="S51" s="776"/>
      <c r="T51" s="776"/>
      <c r="U51" s="776"/>
      <c r="V51" s="776"/>
      <c r="W51" s="1331" t="s">
        <v>296</v>
      </c>
      <c r="X51" s="1331"/>
      <c r="Y51" s="1331"/>
    </row>
    <row r="52" spans="1:25" ht="18" customHeight="1">
      <c r="A52" s="1337" t="s">
        <v>152</v>
      </c>
      <c r="B52" s="1337" t="s">
        <v>248</v>
      </c>
      <c r="C52" s="1263" t="s">
        <v>123</v>
      </c>
      <c r="D52" s="1263" t="s">
        <v>153</v>
      </c>
      <c r="E52" s="1337" t="s">
        <v>125</v>
      </c>
      <c r="F52" s="1337" t="s">
        <v>249</v>
      </c>
      <c r="G52" s="1263" t="s">
        <v>127</v>
      </c>
      <c r="H52" s="1263" t="s">
        <v>250</v>
      </c>
      <c r="I52" s="1334" t="s">
        <v>251</v>
      </c>
      <c r="J52" s="1335"/>
      <c r="K52" s="1335"/>
      <c r="L52" s="1335"/>
      <c r="M52" s="1335"/>
      <c r="N52" s="1335"/>
      <c r="O52" s="1335"/>
      <c r="P52" s="1335"/>
      <c r="Q52" s="1335"/>
      <c r="R52" s="1335"/>
      <c r="S52" s="1335"/>
      <c r="T52" s="1342" t="s">
        <v>252</v>
      </c>
      <c r="U52" s="1345" t="s">
        <v>253</v>
      </c>
      <c r="V52" s="1261" t="s">
        <v>254</v>
      </c>
      <c r="W52" s="1354" t="s">
        <v>158</v>
      </c>
      <c r="X52" s="1357" t="s">
        <v>159</v>
      </c>
      <c r="Y52" s="1261" t="s">
        <v>133</v>
      </c>
    </row>
    <row r="53" spans="1:25">
      <c r="A53" s="1338"/>
      <c r="B53" s="1338"/>
      <c r="C53" s="1340"/>
      <c r="D53" s="1340"/>
      <c r="E53" s="1338"/>
      <c r="F53" s="1338"/>
      <c r="G53" s="1340"/>
      <c r="H53" s="1340"/>
      <c r="I53" s="1305"/>
      <c r="J53" s="1305"/>
      <c r="K53" s="1305"/>
      <c r="L53" s="1305"/>
      <c r="M53" s="1305"/>
      <c r="N53" s="1305"/>
      <c r="O53" s="1305"/>
      <c r="P53" s="1305"/>
      <c r="Q53" s="1305"/>
      <c r="R53" s="1305"/>
      <c r="S53" s="1305"/>
      <c r="T53" s="1343"/>
      <c r="U53" s="1346"/>
      <c r="V53" s="1348"/>
      <c r="W53" s="1355"/>
      <c r="X53" s="1358"/>
      <c r="Y53" s="1348"/>
    </row>
    <row r="54" spans="1:25">
      <c r="A54" s="1339"/>
      <c r="B54" s="1339"/>
      <c r="C54" s="1300"/>
      <c r="D54" s="1300"/>
      <c r="E54" s="1339"/>
      <c r="F54" s="1339"/>
      <c r="G54" s="1300"/>
      <c r="H54" s="1300"/>
      <c r="I54" s="1262"/>
      <c r="J54" s="1262"/>
      <c r="K54" s="1262"/>
      <c r="L54" s="1262"/>
      <c r="M54" s="1262"/>
      <c r="N54" s="1262"/>
      <c r="O54" s="1262"/>
      <c r="P54" s="1262"/>
      <c r="Q54" s="1262"/>
      <c r="R54" s="1262"/>
      <c r="S54" s="1262"/>
      <c r="T54" s="1344"/>
      <c r="U54" s="1347"/>
      <c r="V54" s="1265"/>
      <c r="W54" s="1356"/>
      <c r="X54" s="1359"/>
      <c r="Y54" s="1265"/>
    </row>
    <row r="55" spans="1:25" ht="24.75" customHeight="1">
      <c r="A55" s="21"/>
      <c r="B55" s="766"/>
      <c r="C55" s="22"/>
      <c r="D55" s="23" t="str">
        <f>IF(C55=0," ",VLOOKUP(C55,Спортсмены!B:I,2,FALSE))</f>
        <v xml:space="preserve"> </v>
      </c>
      <c r="E55" s="767" t="str">
        <f>IF(C55=0," ",VLOOKUP($C55,Спортсмены!$B:$H,3,FALSE))</f>
        <v xml:space="preserve"> </v>
      </c>
      <c r="F55" s="25" t="str">
        <f>IF(C55=0," ",IF(VLOOKUP($C55,Спортсмены!$B:$H,4,FALSE)=0," ",VLOOKUP($C55,Спортсмены!$B:$H,4,FALSE)))</f>
        <v xml:space="preserve"> </v>
      </c>
      <c r="G55" s="23" t="str">
        <f>IF(C55=0," ",VLOOKUP($C55,Спортсмены!$B:$H,5,FALSE))</f>
        <v xml:space="preserve"> </v>
      </c>
      <c r="H55" s="35" t="str">
        <f>IF(C55=0," ",VLOOKUP($C55,Спортсмены!$B:$H,6,FALSE))</f>
        <v xml:space="preserve"> </v>
      </c>
      <c r="I55" s="778"/>
      <c r="J55" s="778"/>
      <c r="K55" s="25"/>
      <c r="L55" s="778"/>
      <c r="M55" s="778"/>
      <c r="N55" s="778"/>
      <c r="O55" s="778"/>
      <c r="P55" s="778"/>
      <c r="Q55" s="778"/>
      <c r="R55" s="778"/>
      <c r="S55" s="778"/>
      <c r="T55" s="787"/>
      <c r="U55" s="787"/>
      <c r="V55" s="788"/>
      <c r="W55" s="22" t="str">
        <f>IF(V55=0," ",IF(V55&gt;=Разряды!$D$18,Разряды!$D$3,IF(V55&gt;=Разряды!$E$18,Разряды!$E$3,IF(V55&gt;=Разряды!$F$18,Разряды!$F$3,IF(V55&gt;=Разряды!$G$18,Разряды!$G$3,IF(V55&gt;=Разряды!$H$18,Разряды!$H$3,IF(V55&gt;=Разряды!$I$18,Разряды!$I$3,IF(V55&gt;=Разряды!$J$18,Разряды!$J$3,"б/р"))))))))</f>
        <v xml:space="preserve"> </v>
      </c>
      <c r="X55" s="22"/>
      <c r="Y55" s="35" t="str">
        <f>IF(C55=0," ",VLOOKUP($C55,Спортсмены!$B:$H,7,FALSE))</f>
        <v xml:space="preserve"> </v>
      </c>
    </row>
    <row r="56" spans="1:25" ht="16.5" customHeight="1">
      <c r="A56" s="323"/>
      <c r="B56" s="768"/>
      <c r="C56" s="68"/>
      <c r="D56" s="29" t="str">
        <f>IF(C56=0," ",VLOOKUP(C56,Спортсмены!B:I,2,FALSE))</f>
        <v xml:space="preserve"> </v>
      </c>
      <c r="E56" s="265" t="str">
        <f>IF(C56=0," ",VLOOKUP($C56,Спортсмены!$B:$H,3,FALSE))</f>
        <v xml:space="preserve"> </v>
      </c>
      <c r="F56" s="31" t="str">
        <f>IF(C56=0," ",IF(VLOOKUP($C56,Спортсмены!$B:$H,4,FALSE)=0," ",VLOOKUP($C56,Спортсмены!$B:$H,4,FALSE)))</f>
        <v xml:space="preserve"> </v>
      </c>
      <c r="G56" s="29" t="str">
        <f>IF(C56=0," ",VLOOKUP($C56,Спортсмены!$B:$H,5,FALSE))</f>
        <v xml:space="preserve"> </v>
      </c>
      <c r="H56" s="86" t="str">
        <f>IF(C56=0," ",VLOOKUP($C56,Спортсмены!$B:$H,6,FALSE))</f>
        <v xml:space="preserve"> </v>
      </c>
      <c r="I56" s="773"/>
      <c r="J56" s="773"/>
      <c r="K56" s="31"/>
      <c r="L56" s="773"/>
      <c r="M56" s="773"/>
      <c r="N56" s="773"/>
      <c r="O56" s="773"/>
      <c r="P56" s="773"/>
      <c r="Q56" s="773"/>
      <c r="R56" s="773"/>
      <c r="S56" s="773"/>
      <c r="T56" s="779"/>
      <c r="U56" s="779"/>
      <c r="V56" s="780"/>
      <c r="W56" s="62" t="str">
        <f>IF(V56=0," ",IF(V56&gt;=Разряды!$D$18,Разряды!$D$3,IF(V56&gt;=Разряды!$E$18,Разряды!$E$3,IF(V56&gt;=Разряды!$F$18,Разряды!$F$3,IF(V56&gt;=Разряды!$G$18,Разряды!$G$3,IF(V56&gt;=Разряды!$H$18,Разряды!$H$3,IF(V56&gt;=Разряды!$I$18,Разряды!$I$3,IF(V56&gt;=Разряды!$J$18,Разряды!$J$3,"б/р"))))))))</f>
        <v xml:space="preserve"> </v>
      </c>
      <c r="X56" s="62"/>
      <c r="Y56" s="86" t="str">
        <f>IF(C56=0," ",VLOOKUP($C56,Спортсмены!$B:$H,7,FALSE))</f>
        <v xml:space="preserve"> </v>
      </c>
    </row>
    <row r="57" spans="1:25" ht="18" customHeight="1">
      <c r="A57" s="84"/>
      <c r="B57" s="769"/>
      <c r="C57" s="81"/>
      <c r="D57" s="23" t="str">
        <f>IF(C57=0," ",VLOOKUP(C57,Спортсмены!B:I,2,FALSE))</f>
        <v xml:space="preserve"> </v>
      </c>
      <c r="E57" s="767" t="str">
        <f>IF(C57=0," ",VLOOKUP($C57,Спортсмены!$B:$H,3,FALSE))</f>
        <v xml:space="preserve"> </v>
      </c>
      <c r="F57" s="25" t="str">
        <f>IF(C57=0," ",IF(VLOOKUP($C57,Спортсмены!$B:$H,4,FALSE)=0," ",VLOOKUP($C57,Спортсмены!$B:$H,4,FALSE)))</f>
        <v xml:space="preserve"> </v>
      </c>
      <c r="G57" s="23" t="str">
        <f>IF(C57=0," ",VLOOKUP($C57,Спортсмены!$B:$H,5,FALSE))</f>
        <v xml:space="preserve"> </v>
      </c>
      <c r="H57" s="35" t="str">
        <f>IF(C57=0," ",VLOOKUP($C57,Спортсмены!$B:$H,6,FALSE))</f>
        <v xml:space="preserve"> </v>
      </c>
      <c r="I57" s="778"/>
      <c r="J57" s="778"/>
      <c r="K57" s="25"/>
      <c r="L57" s="778"/>
      <c r="M57" s="778"/>
      <c r="N57" s="778"/>
      <c r="O57" s="778"/>
      <c r="P57" s="778"/>
      <c r="Q57" s="778"/>
      <c r="R57" s="778"/>
      <c r="S57" s="778"/>
      <c r="T57" s="787"/>
      <c r="U57" s="787"/>
      <c r="V57" s="788"/>
      <c r="W57" s="22" t="str">
        <f>IF(V57=0," ",IF(V57&gt;=Разряды!$D$18,Разряды!$D$3,IF(V57&gt;=Разряды!$E$18,Разряды!$E$3,IF(V57&gt;=Разряды!$F$18,Разряды!$F$3,IF(V57&gt;=Разряды!$G$18,Разряды!$G$3,IF(V57&gt;=Разряды!$H$18,Разряды!$H$3,IF(V57&gt;=Разряды!$I$18,Разряды!$I$3,IF(V57&gt;=Разряды!$J$18,Разряды!$J$3,"б/р"))))))))</f>
        <v xml:space="preserve"> </v>
      </c>
      <c r="X57" s="22"/>
      <c r="Y57" s="35" t="str">
        <f>IF(C57=0," ",VLOOKUP($C57,Спортсмены!$B:$H,7,FALSE))</f>
        <v xml:space="preserve"> </v>
      </c>
    </row>
    <row r="58" spans="1:25" ht="15.95" customHeight="1">
      <c r="A58" s="66"/>
      <c r="B58" s="763"/>
      <c r="C58" s="66"/>
      <c r="D58" s="45" t="str">
        <f>IF(C58=0," ",VLOOKUP(C58,Спортсмены!B:I,2,FALSE))</f>
        <v xml:space="preserve"> </v>
      </c>
      <c r="E58" s="764" t="str">
        <f>IF(C58=0," ",VLOOKUP($C58,Спортсмены!$B:$H,3,FALSE))</f>
        <v xml:space="preserve"> </v>
      </c>
      <c r="F58" s="46" t="str">
        <f>IF(C58=0," ",IF(VLOOKUP($C58,Спортсмены!$B:$H,4,FALSE)=0," ",VLOOKUP($C58,Спортсмены!$B:$H,4,FALSE)))</f>
        <v xml:space="preserve"> </v>
      </c>
      <c r="G58" s="45" t="str">
        <f>IF(C58=0," ",VLOOKUP($C58,Спортсмены!$B:$H,5,FALSE))</f>
        <v xml:space="preserve"> </v>
      </c>
      <c r="H58" s="765" t="str">
        <f>IF(C58=0," ",VLOOKUP($C58,Спортсмены!$B:$H,6,FALSE))</f>
        <v xml:space="preserve"> </v>
      </c>
      <c r="I58" s="777"/>
      <c r="J58" s="777"/>
      <c r="K58" s="46"/>
      <c r="L58" s="777"/>
      <c r="M58" s="777"/>
      <c r="N58" s="777"/>
      <c r="O58" s="777"/>
      <c r="P58" s="777"/>
      <c r="Q58" s="777"/>
      <c r="R58" s="777"/>
      <c r="S58" s="777"/>
      <c r="T58" s="785"/>
      <c r="U58" s="785"/>
      <c r="V58" s="786"/>
      <c r="W58" s="66" t="str">
        <f>IF(V58=0," ",IF(V58&gt;=Разряды!$D$18,Разряды!$D$3,IF(V58&gt;=Разряды!$E$18,Разряды!$E$3,IF(V58&gt;=Разряды!$F$18,Разряды!$F$3,IF(V58&gt;=Разряды!$G$18,Разряды!$G$3,IF(V58&gt;=Разряды!$H$18,Разряды!$H$3,IF(V58&gt;=Разряды!$I$18,Разряды!$I$3,IF(V58&gt;=Разряды!$J$18,Разряды!$J$3,"б/р"))))))))</f>
        <v xml:space="preserve"> </v>
      </c>
      <c r="X58" s="66"/>
      <c r="Y58" s="45" t="str">
        <f>IF(C58=0," ",VLOOKUP($C58,Спортсмены!$B:$H,7,FALSE))</f>
        <v xml:space="preserve"> </v>
      </c>
    </row>
    <row r="59" spans="1:25" ht="18">
      <c r="B59" s="1333"/>
      <c r="C59" s="1333"/>
      <c r="D59" s="246"/>
      <c r="E59" s="246"/>
      <c r="F59" s="246"/>
      <c r="G59" s="1326" t="s">
        <v>143</v>
      </c>
      <c r="H59" s="1326"/>
      <c r="I59" s="1326"/>
      <c r="J59" s="1326"/>
      <c r="K59" s="1326"/>
      <c r="L59" s="1326"/>
      <c r="M59" s="1326"/>
      <c r="N59" s="1326"/>
      <c r="O59" s="1326"/>
      <c r="P59" s="1326"/>
      <c r="Q59" s="1326"/>
      <c r="R59" s="1326"/>
      <c r="S59" s="1326"/>
      <c r="T59" s="1322" t="s">
        <v>199</v>
      </c>
      <c r="U59" s="1322"/>
      <c r="V59" s="1322"/>
      <c r="W59" s="1322"/>
      <c r="X59" s="1322"/>
      <c r="Y59" s="1322"/>
    </row>
    <row r="60" spans="1:25" ht="18">
      <c r="A60" s="3" t="s">
        <v>295</v>
      </c>
      <c r="B60" s="759"/>
      <c r="C60" s="243"/>
      <c r="D60" s="246"/>
      <c r="E60" s="246"/>
      <c r="F60" s="246"/>
      <c r="G60" s="248"/>
      <c r="H60" s="248"/>
      <c r="I60" s="248"/>
      <c r="J60" s="248"/>
      <c r="K60" s="248"/>
      <c r="L60" s="776" t="s">
        <v>246</v>
      </c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1331" t="s">
        <v>296</v>
      </c>
      <c r="X60" s="1331"/>
      <c r="Y60" s="1331"/>
    </row>
    <row r="61" spans="1:25" ht="18">
      <c r="A61" s="1337" t="s">
        <v>152</v>
      </c>
      <c r="B61" s="1337" t="s">
        <v>248</v>
      </c>
      <c r="C61" s="1263" t="s">
        <v>123</v>
      </c>
      <c r="D61" s="1263" t="s">
        <v>153</v>
      </c>
      <c r="E61" s="1337" t="s">
        <v>125</v>
      </c>
      <c r="F61" s="1337" t="s">
        <v>249</v>
      </c>
      <c r="G61" s="1263" t="s">
        <v>127</v>
      </c>
      <c r="H61" s="1263" t="s">
        <v>250</v>
      </c>
      <c r="I61" s="1334" t="s">
        <v>251</v>
      </c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42" t="s">
        <v>252</v>
      </c>
      <c r="U61" s="1345" t="s">
        <v>253</v>
      </c>
      <c r="V61" s="1261" t="s">
        <v>254</v>
      </c>
      <c r="W61" s="1354" t="s">
        <v>158</v>
      </c>
      <c r="X61" s="1357" t="s">
        <v>159</v>
      </c>
      <c r="Y61" s="1261" t="s">
        <v>133</v>
      </c>
    </row>
    <row r="62" spans="1:25">
      <c r="A62" s="1338"/>
      <c r="B62" s="1338"/>
      <c r="C62" s="1340"/>
      <c r="D62" s="1340"/>
      <c r="E62" s="1338"/>
      <c r="F62" s="1338"/>
      <c r="G62" s="1340"/>
      <c r="H62" s="1340"/>
      <c r="I62" s="1305"/>
      <c r="J62" s="1305"/>
      <c r="K62" s="1305"/>
      <c r="L62" s="1305"/>
      <c r="M62" s="1305"/>
      <c r="N62" s="1305"/>
      <c r="O62" s="1305"/>
      <c r="P62" s="1305"/>
      <c r="Q62" s="1305"/>
      <c r="R62" s="1305"/>
      <c r="S62" s="1305"/>
      <c r="T62" s="1343"/>
      <c r="U62" s="1346"/>
      <c r="V62" s="1348"/>
      <c r="W62" s="1355"/>
      <c r="X62" s="1358"/>
      <c r="Y62" s="1348"/>
    </row>
    <row r="63" spans="1:25">
      <c r="A63" s="1339"/>
      <c r="B63" s="1339"/>
      <c r="C63" s="1300"/>
      <c r="D63" s="1300"/>
      <c r="E63" s="1339"/>
      <c r="F63" s="1339"/>
      <c r="G63" s="1300"/>
      <c r="H63" s="1300"/>
      <c r="I63" s="1262"/>
      <c r="J63" s="1262"/>
      <c r="K63" s="1262"/>
      <c r="L63" s="1262"/>
      <c r="M63" s="1262"/>
      <c r="N63" s="1262"/>
      <c r="O63" s="1262"/>
      <c r="P63" s="1262"/>
      <c r="Q63" s="1262"/>
      <c r="R63" s="1262"/>
      <c r="S63" s="1262"/>
      <c r="T63" s="1344"/>
      <c r="U63" s="1347"/>
      <c r="V63" s="1265"/>
      <c r="W63" s="1356"/>
      <c r="X63" s="1359"/>
      <c r="Y63" s="1265"/>
    </row>
    <row r="64" spans="1:25">
      <c r="A64" s="770"/>
      <c r="B64" s="771"/>
      <c r="C64" s="309"/>
      <c r="D64" s="297" t="str">
        <f>IF(C64=0," ",VLOOKUP(C64,Спортсмены!B:I,2,FALSE))</f>
        <v xml:space="preserve"> </v>
      </c>
      <c r="E64" s="298" t="str">
        <f>IF(C64=0," ",VLOOKUP($C64,Спортсмены!$B:$H,3,FALSE))</f>
        <v xml:space="preserve"> </v>
      </c>
      <c r="F64" s="299" t="str">
        <f>IF(C64=0," ",IF(VLOOKUP($C64,Спортсмены!$B:$H,4,FALSE)=0," ",VLOOKUP($C64,Спортсмены!$B:$H,4,FALSE)))</f>
        <v xml:space="preserve"> </v>
      </c>
      <c r="G64" s="297" t="str">
        <f>IF(C64=0," ",VLOOKUP($C64,Спортсмены!$B:$H,5,FALSE))</f>
        <v xml:space="preserve"> </v>
      </c>
      <c r="H64" s="772" t="str">
        <f>IF(C64=0," ",VLOOKUP($C64,Спортсмены!$B:$H,6,FALSE))</f>
        <v xml:space="preserve"> </v>
      </c>
      <c r="I64" s="300"/>
      <c r="J64" s="300"/>
      <c r="K64" s="299"/>
      <c r="L64" s="300"/>
      <c r="M64" s="300"/>
      <c r="N64" s="300"/>
      <c r="O64" s="300"/>
      <c r="P64" s="300"/>
      <c r="Q64" s="300"/>
      <c r="R64" s="300"/>
      <c r="S64" s="300"/>
      <c r="T64" s="789"/>
      <c r="U64" s="789"/>
      <c r="V64" s="790"/>
      <c r="W64" s="309" t="str">
        <f>IF(V64=0," ",IF(V64&gt;=Разряды!$D$18,Разряды!$D$3,IF(V64&gt;=Разряды!$E$18,Разряды!$E$3,IF(V64&gt;=Разряды!$F$18,Разряды!$F$3,IF(V64&gt;=Разряды!$G$18,Разряды!$G$3,IF(V64&gt;=Разряды!$H$18,Разряды!$H$3,IF(V64&gt;=Разряды!$I$18,Разряды!$I$3,IF(V64&gt;=Разряды!$J$18,Разряды!$J$3,"б/р"))))))))</f>
        <v xml:space="preserve"> </v>
      </c>
      <c r="X64" s="309"/>
      <c r="Y64" s="772" t="str">
        <f>IF(C64=0," ",VLOOKUP($C64,Спортсмены!$B:$H,7,FALSE))</f>
        <v xml:space="preserve"> </v>
      </c>
    </row>
    <row r="65" spans="1:25">
      <c r="A65" s="136"/>
      <c r="B65" s="791"/>
      <c r="C65" s="551"/>
      <c r="D65" s="38" t="str">
        <f>IF(C65=0," ",VLOOKUP(C65,Спортсмены!B:I,2,FALSE))</f>
        <v xml:space="preserve"> </v>
      </c>
      <c r="E65" s="792" t="str">
        <f>IF(C65=0," ",VLOOKUP($C65,Спортсмены!$B:$H,3,FALSE))</f>
        <v xml:space="preserve"> </v>
      </c>
      <c r="F65" s="33" t="str">
        <f>IF(C65=0," ",IF(VLOOKUP($C65,Спортсмены!$B:$H,4,FALSE)=0," ",VLOOKUP($C65,Спортсмены!$B:$H,4,FALSE)))</f>
        <v xml:space="preserve"> </v>
      </c>
      <c r="G65" s="38" t="str">
        <f>IF(C65=0," ",VLOOKUP($C65,Спортсмены!$B:$H,5,FALSE))</f>
        <v xml:space="preserve"> </v>
      </c>
      <c r="H65" s="793" t="str">
        <f>IF(C65=0," ",VLOOKUP($C65,Спортсмены!$B:$H,6,FALSE))</f>
        <v xml:space="preserve"> </v>
      </c>
      <c r="I65" s="798"/>
      <c r="J65" s="798"/>
      <c r="K65" s="33"/>
      <c r="L65" s="798"/>
      <c r="M65" s="798"/>
      <c r="N65" s="798"/>
      <c r="O65" s="798"/>
      <c r="P65" s="798"/>
      <c r="Q65" s="798"/>
      <c r="R65" s="798"/>
      <c r="S65" s="798"/>
      <c r="T65" s="800"/>
      <c r="U65" s="800"/>
      <c r="V65" s="801"/>
      <c r="W65" s="28" t="str">
        <f>IF(V65=0," ",IF(V65&gt;=Разряды!$D$18,Разряды!$D$3,IF(V65&gt;=Разряды!$E$18,Разряды!$E$3,IF(V65&gt;=Разряды!$F$18,Разряды!$F$3,IF(V65&gt;=Разряды!$G$18,Разряды!$G$3,IF(V65&gt;=Разряды!$H$18,Разряды!$H$3,IF(V65&gt;=Разряды!$I$18,Разряды!$I$3,IF(V65&gt;=Разряды!$J$18,Разряды!$J$3,"б/р"))))))))</f>
        <v xml:space="preserve"> </v>
      </c>
      <c r="X65" s="28"/>
      <c r="Y65" s="793" t="str">
        <f>IF(C65=0," ",VLOOKUP($C65,Спортсмены!$B:$H,7,FALSE))</f>
        <v xml:space="preserve"> </v>
      </c>
    </row>
    <row r="66" spans="1:25" ht="20.25" customHeight="1">
      <c r="A66" s="794"/>
      <c r="B66" s="795"/>
      <c r="C66" s="161"/>
      <c r="D66" s="150"/>
      <c r="E66" s="301"/>
      <c r="F66" s="152"/>
      <c r="G66" s="150"/>
      <c r="H66" s="796"/>
      <c r="I66" s="302"/>
      <c r="J66" s="302"/>
      <c r="K66" s="152"/>
      <c r="L66" s="302"/>
      <c r="M66" s="302"/>
      <c r="N66" s="302"/>
      <c r="O66" s="302"/>
      <c r="P66" s="302"/>
      <c r="Q66" s="302"/>
      <c r="R66" s="302"/>
      <c r="S66" s="302"/>
      <c r="T66" s="802"/>
      <c r="U66" s="802"/>
      <c r="V66" s="803"/>
      <c r="W66" s="161"/>
      <c r="X66" s="161"/>
      <c r="Y66" s="796"/>
    </row>
    <row r="67" spans="1:25" ht="20.25" customHeight="1">
      <c r="A67" s="323"/>
      <c r="B67" s="768"/>
      <c r="C67" s="68"/>
      <c r="D67" s="50"/>
      <c r="E67" s="797"/>
      <c r="F67" s="51"/>
      <c r="G67" s="50"/>
      <c r="H67" s="475"/>
      <c r="I67" s="51"/>
      <c r="J67" s="51"/>
      <c r="K67" s="51"/>
      <c r="L67" s="51"/>
      <c r="M67" s="51"/>
      <c r="N67" s="799"/>
      <c r="O67" s="799"/>
      <c r="P67" s="799"/>
      <c r="Q67" s="799"/>
      <c r="R67" s="799"/>
      <c r="S67" s="799"/>
      <c r="T67" s="799"/>
      <c r="U67" s="799"/>
      <c r="V67" s="799"/>
      <c r="W67" s="68"/>
      <c r="X67" s="68"/>
      <c r="Y67" s="475"/>
    </row>
    <row r="68" spans="1:25">
      <c r="A68" s="1332" t="s">
        <v>259</v>
      </c>
      <c r="B68" s="1332"/>
      <c r="C68" s="1332"/>
      <c r="D68" s="1332"/>
      <c r="E68" s="1332"/>
      <c r="F68" s="1332"/>
      <c r="G68" s="1332"/>
      <c r="H68" s="1332"/>
      <c r="I68" s="1332"/>
      <c r="J68" s="1332"/>
      <c r="K68" s="1332"/>
      <c r="L68" s="1332"/>
      <c r="M68" s="1332"/>
      <c r="N68" s="1332"/>
      <c r="O68" s="1332"/>
      <c r="P68" s="1332"/>
      <c r="Q68" s="1332"/>
      <c r="R68" s="1332"/>
      <c r="S68" s="1332"/>
      <c r="T68" s="1332"/>
      <c r="U68" s="1332"/>
    </row>
    <row r="69" spans="1:25">
      <c r="A69" s="87"/>
      <c r="B69" s="87"/>
      <c r="D69" s="87"/>
      <c r="E69" s="87"/>
      <c r="I69" s="314"/>
    </row>
    <row r="70" spans="1:25" ht="15">
      <c r="A70" s="87"/>
      <c r="B70" s="87"/>
      <c r="C70" s="87"/>
      <c r="D70" s="138" t="s">
        <v>260</v>
      </c>
      <c r="E70" s="138"/>
      <c r="F70" s="139"/>
      <c r="G70" s="140"/>
      <c r="H70" s="140"/>
      <c r="I70" s="141" t="s">
        <v>261</v>
      </c>
      <c r="J70" s="139"/>
      <c r="K70" s="162"/>
    </row>
    <row r="71" spans="1:25" ht="15">
      <c r="A71" s="87"/>
      <c r="B71" s="87"/>
      <c r="C71" s="87"/>
      <c r="D71" s="138"/>
      <c r="E71" s="138"/>
      <c r="F71" s="139"/>
      <c r="G71" s="140"/>
      <c r="H71" s="140"/>
      <c r="I71" s="138" t="s">
        <v>262</v>
      </c>
      <c r="J71" s="139"/>
      <c r="K71" s="162"/>
    </row>
    <row r="72" spans="1:25" ht="15">
      <c r="A72" s="87"/>
      <c r="B72" s="87"/>
      <c r="C72" s="87"/>
      <c r="D72" s="138"/>
      <c r="E72" s="138"/>
      <c r="F72" s="139"/>
      <c r="G72" s="140"/>
      <c r="H72" s="140"/>
      <c r="I72" s="138"/>
      <c r="J72" s="139"/>
      <c r="K72" s="162"/>
    </row>
    <row r="73" spans="1:25" ht="15">
      <c r="A73" s="87"/>
      <c r="B73" s="87"/>
      <c r="C73" s="87"/>
      <c r="D73" s="138" t="s">
        <v>263</v>
      </c>
      <c r="E73" s="138"/>
      <c r="F73" s="139"/>
      <c r="G73" s="140"/>
      <c r="H73" s="140"/>
      <c r="I73" s="141" t="s">
        <v>261</v>
      </c>
      <c r="J73" s="139"/>
      <c r="K73" s="162"/>
    </row>
    <row r="74" spans="1:25" ht="15">
      <c r="A74" s="87"/>
      <c r="B74" s="87"/>
      <c r="C74" s="87"/>
      <c r="D74" s="138"/>
      <c r="E74" s="138"/>
      <c r="F74" s="139"/>
      <c r="G74" s="140"/>
      <c r="H74" s="140"/>
      <c r="I74" s="138" t="s">
        <v>262</v>
      </c>
      <c r="J74" s="139"/>
      <c r="K74" s="162"/>
    </row>
    <row r="75" spans="1:25">
      <c r="A75" s="87"/>
      <c r="B75" s="87"/>
      <c r="D75" s="87"/>
      <c r="E75" s="87"/>
      <c r="I75" s="314"/>
    </row>
    <row r="76" spans="1:25">
      <c r="A76" s="87"/>
      <c r="B76" s="87"/>
      <c r="D76" s="87"/>
      <c r="E76" s="87"/>
      <c r="I76" s="314"/>
    </row>
  </sheetData>
  <mergeCells count="163">
    <mergeCell ref="Y7:Y9"/>
    <mergeCell ref="Y16:Y18"/>
    <mergeCell ref="Y45:Y47"/>
    <mergeCell ref="Y52:Y54"/>
    <mergeCell ref="Y61:Y63"/>
    <mergeCell ref="W7:W9"/>
    <mergeCell ref="W16:W18"/>
    <mergeCell ref="W45:W47"/>
    <mergeCell ref="W52:W54"/>
    <mergeCell ref="W61:W63"/>
    <mergeCell ref="X7:X9"/>
    <mergeCell ref="X16:X18"/>
    <mergeCell ref="X45:X47"/>
    <mergeCell ref="X52:X54"/>
    <mergeCell ref="X61:X63"/>
    <mergeCell ref="U7:U9"/>
    <mergeCell ref="U16:U18"/>
    <mergeCell ref="U45:U47"/>
    <mergeCell ref="U52:U54"/>
    <mergeCell ref="U61:U63"/>
    <mergeCell ref="V7:V9"/>
    <mergeCell ref="V16:V18"/>
    <mergeCell ref="V45:V47"/>
    <mergeCell ref="V52:V54"/>
    <mergeCell ref="V61:V63"/>
    <mergeCell ref="S8:S9"/>
    <mergeCell ref="S17:S18"/>
    <mergeCell ref="S46:S47"/>
    <mergeCell ref="S53:S54"/>
    <mergeCell ref="S62:S63"/>
    <mergeCell ref="T7:T9"/>
    <mergeCell ref="T16:T18"/>
    <mergeCell ref="T45:T47"/>
    <mergeCell ref="T52:T54"/>
    <mergeCell ref="T61:T63"/>
    <mergeCell ref="Q8:Q9"/>
    <mergeCell ref="Q17:Q18"/>
    <mergeCell ref="Q46:Q47"/>
    <mergeCell ref="Q53:Q54"/>
    <mergeCell ref="Q62:Q63"/>
    <mergeCell ref="R8:R9"/>
    <mergeCell ref="R17:R18"/>
    <mergeCell ref="R46:R47"/>
    <mergeCell ref="R53:R54"/>
    <mergeCell ref="R62:R63"/>
    <mergeCell ref="O17:O18"/>
    <mergeCell ref="O46:O47"/>
    <mergeCell ref="O53:O54"/>
    <mergeCell ref="O62:O63"/>
    <mergeCell ref="P8:P9"/>
    <mergeCell ref="P17:P18"/>
    <mergeCell ref="P46:P47"/>
    <mergeCell ref="P53:P54"/>
    <mergeCell ref="P62:P63"/>
    <mergeCell ref="L62:L63"/>
    <mergeCell ref="M8:M9"/>
    <mergeCell ref="M17:M18"/>
    <mergeCell ref="M46:M47"/>
    <mergeCell ref="M53:M54"/>
    <mergeCell ref="M62:M63"/>
    <mergeCell ref="N8:N9"/>
    <mergeCell ref="N17:N18"/>
    <mergeCell ref="N46:N47"/>
    <mergeCell ref="N53:N54"/>
    <mergeCell ref="N62:N63"/>
    <mergeCell ref="A68:U68"/>
    <mergeCell ref="A7:A9"/>
    <mergeCell ref="A16:A18"/>
    <mergeCell ref="A45:A47"/>
    <mergeCell ref="A52:A54"/>
    <mergeCell ref="A61:A63"/>
    <mergeCell ref="B7:B9"/>
    <mergeCell ref="B16:B18"/>
    <mergeCell ref="B45:B47"/>
    <mergeCell ref="B52:B54"/>
    <mergeCell ref="B61:B63"/>
    <mergeCell ref="C7:C9"/>
    <mergeCell ref="C16:C18"/>
    <mergeCell ref="C45:C47"/>
    <mergeCell ref="C52:C54"/>
    <mergeCell ref="C61:C63"/>
    <mergeCell ref="D7:D9"/>
    <mergeCell ref="D16:D18"/>
    <mergeCell ref="D45:D47"/>
    <mergeCell ref="D52:D54"/>
    <mergeCell ref="D61:D63"/>
    <mergeCell ref="E7:E9"/>
    <mergeCell ref="E16:E18"/>
    <mergeCell ref="E45:E47"/>
    <mergeCell ref="B50:C50"/>
    <mergeCell ref="G50:S50"/>
    <mergeCell ref="W51:Y51"/>
    <mergeCell ref="I52:S52"/>
    <mergeCell ref="B59:C59"/>
    <mergeCell ref="G59:S59"/>
    <mergeCell ref="T59:Y59"/>
    <mergeCell ref="W60:Y60"/>
    <mergeCell ref="I61:S61"/>
    <mergeCell ref="E52:E54"/>
    <mergeCell ref="E61:E63"/>
    <mergeCell ref="F52:F54"/>
    <mergeCell ref="F61:F63"/>
    <mergeCell ref="G52:G54"/>
    <mergeCell ref="G61:G63"/>
    <mergeCell ref="H52:H54"/>
    <mergeCell ref="H61:H63"/>
    <mergeCell ref="I53:I54"/>
    <mergeCell ref="I62:I63"/>
    <mergeCell ref="J53:J54"/>
    <mergeCell ref="J62:J63"/>
    <mergeCell ref="K53:K54"/>
    <mergeCell ref="K62:K63"/>
    <mergeCell ref="L53:L54"/>
    <mergeCell ref="A37:Y37"/>
    <mergeCell ref="A38:Y38"/>
    <mergeCell ref="A39:Y39"/>
    <mergeCell ref="F40:Y40"/>
    <mergeCell ref="F41:Y41"/>
    <mergeCell ref="F42:Y42"/>
    <mergeCell ref="G43:S43"/>
    <mergeCell ref="T43:Y43"/>
    <mergeCell ref="I45:S45"/>
    <mergeCell ref="F45:F47"/>
    <mergeCell ref="G45:G47"/>
    <mergeCell ref="H45:H47"/>
    <mergeCell ref="I46:I47"/>
    <mergeCell ref="J46:J47"/>
    <mergeCell ref="K46:K47"/>
    <mergeCell ref="L46:L47"/>
    <mergeCell ref="I7:S7"/>
    <mergeCell ref="A12:U12"/>
    <mergeCell ref="B14:C14"/>
    <mergeCell ref="G14:S14"/>
    <mergeCell ref="T14:Y14"/>
    <mergeCell ref="L15:V15"/>
    <mergeCell ref="W15:Y15"/>
    <mergeCell ref="I16:S16"/>
    <mergeCell ref="A22:U22"/>
    <mergeCell ref="F7:F9"/>
    <mergeCell ref="F16:F18"/>
    <mergeCell ref="G7:G9"/>
    <mergeCell ref="G16:G18"/>
    <mergeCell ref="H7:H9"/>
    <mergeCell ref="H16:H18"/>
    <mergeCell ref="I8:I9"/>
    <mergeCell ref="I17:I18"/>
    <mergeCell ref="J8:J9"/>
    <mergeCell ref="J17:J18"/>
    <mergeCell ref="K8:K9"/>
    <mergeCell ref="K17:K18"/>
    <mergeCell ref="L8:L9"/>
    <mergeCell ref="L17:L18"/>
    <mergeCell ref="O8:O9"/>
    <mergeCell ref="A1:Y1"/>
    <mergeCell ref="Z1:AB1"/>
    <mergeCell ref="F2:Y2"/>
    <mergeCell ref="Z2:AB2"/>
    <mergeCell ref="F3:Y3"/>
    <mergeCell ref="F4:Y4"/>
    <mergeCell ref="G5:S5"/>
    <mergeCell ref="T5:Y5"/>
    <mergeCell ref="L6:V6"/>
    <mergeCell ref="W6:Y6"/>
  </mergeCells>
  <printOptions horizontalCentered="1"/>
  <pageMargins left="0" right="0" top="0" bottom="0" header="0.31496062992126" footer="0.31496062992126"/>
  <pageSetup paperSize="9" scale="8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P47"/>
  <sheetViews>
    <sheetView workbookViewId="0"/>
  </sheetViews>
  <sheetFormatPr defaultColWidth="9" defaultRowHeight="12.75"/>
  <cols>
    <col min="1" max="1" width="6.28515625" customWidth="1"/>
    <col min="2" max="2" width="5.7109375" customWidth="1"/>
    <col min="3" max="3" width="19.85546875" customWidth="1"/>
    <col min="4" max="4" width="5" customWidth="1"/>
    <col min="5" max="5" width="6.85546875" customWidth="1"/>
    <col min="6" max="6" width="11.85546875" customWidth="1"/>
    <col min="7" max="7" width="13.7109375" customWidth="1"/>
    <col min="8" max="9" width="8.140625" customWidth="1"/>
    <col min="10" max="10" width="5.5703125" style="87" hidden="1" customWidth="1"/>
    <col min="11" max="11" width="7.42578125" hidden="1" customWidth="1"/>
    <col min="12" max="14" width="7.140625" hidden="1" customWidth="1"/>
    <col min="15" max="15" width="7" customWidth="1"/>
    <col min="16" max="16" width="22" customWidth="1"/>
  </cols>
  <sheetData>
    <row r="1" spans="1:16" ht="15">
      <c r="A1" s="1245" t="s">
        <v>111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</row>
    <row r="2" spans="1:16">
      <c r="A2" s="1247" t="s">
        <v>112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</row>
    <row r="3" spans="1:16">
      <c r="A3" s="1248" t="s">
        <v>297</v>
      </c>
      <c r="B3" s="1248"/>
      <c r="C3" s="1248"/>
      <c r="H3" s="1249" t="s">
        <v>114</v>
      </c>
      <c r="I3" s="1249"/>
      <c r="J3" s="1249"/>
      <c r="K3" s="1249"/>
      <c r="L3" s="1249"/>
      <c r="M3" s="1249"/>
      <c r="N3" s="1249"/>
      <c r="O3" s="1249"/>
      <c r="P3" s="1249"/>
    </row>
    <row r="4" spans="1:16" ht="15">
      <c r="A4" s="1248" t="s">
        <v>298</v>
      </c>
      <c r="B4" s="1248"/>
      <c r="C4" s="1248"/>
      <c r="E4" s="1245" t="s">
        <v>299</v>
      </c>
      <c r="F4" s="1245"/>
      <c r="G4" s="1245"/>
    </row>
    <row r="5" spans="1:16" ht="25.5" customHeight="1">
      <c r="A5" s="1264" t="s">
        <v>300</v>
      </c>
      <c r="B5" s="1264"/>
      <c r="C5" s="1264"/>
      <c r="E5" s="1360"/>
      <c r="F5" s="1360"/>
      <c r="G5" s="1360"/>
      <c r="H5" s="748">
        <v>39810</v>
      </c>
      <c r="I5" s="748">
        <v>39810</v>
      </c>
      <c r="J5" s="704"/>
      <c r="K5" s="1250" t="s">
        <v>118</v>
      </c>
      <c r="L5" s="1250"/>
      <c r="M5" s="1250"/>
      <c r="N5" s="1250"/>
    </row>
    <row r="6" spans="1:16">
      <c r="A6" s="1251" t="s">
        <v>301</v>
      </c>
      <c r="B6" s="1251"/>
      <c r="C6" s="1251"/>
      <c r="H6" s="116" t="s">
        <v>302</v>
      </c>
      <c r="I6" s="582" t="s">
        <v>303</v>
      </c>
      <c r="J6" s="582"/>
      <c r="K6" s="1252" t="s">
        <v>121</v>
      </c>
      <c r="L6" s="1253"/>
      <c r="M6" s="1253"/>
      <c r="N6" s="1253"/>
    </row>
    <row r="7" spans="1:16">
      <c r="A7" s="1258" t="s">
        <v>122</v>
      </c>
      <c r="B7" s="1258" t="s">
        <v>123</v>
      </c>
      <c r="C7" s="1254" t="s">
        <v>124</v>
      </c>
      <c r="D7" s="1254" t="s">
        <v>125</v>
      </c>
      <c r="E7" s="1254" t="s">
        <v>126</v>
      </c>
      <c r="F7" s="1254" t="s">
        <v>127</v>
      </c>
      <c r="G7" s="1254" t="s">
        <v>128</v>
      </c>
      <c r="H7" s="1282" t="s">
        <v>129</v>
      </c>
      <c r="I7" s="1283"/>
      <c r="J7" s="1258" t="s">
        <v>123</v>
      </c>
      <c r="K7" s="1261" t="s">
        <v>130</v>
      </c>
      <c r="L7" s="1254" t="s">
        <v>131</v>
      </c>
      <c r="M7" s="1255"/>
      <c r="N7" s="1255"/>
      <c r="O7" s="1263" t="s">
        <v>132</v>
      </c>
      <c r="P7" s="1254" t="s">
        <v>133</v>
      </c>
    </row>
    <row r="8" spans="1:16">
      <c r="A8" s="1255"/>
      <c r="B8" s="1255"/>
      <c r="C8" s="1255"/>
      <c r="D8" s="1255"/>
      <c r="E8" s="1255"/>
      <c r="F8" s="1254"/>
      <c r="G8" s="1254"/>
      <c r="H8" s="420" t="s">
        <v>160</v>
      </c>
      <c r="I8" s="420" t="s">
        <v>141</v>
      </c>
      <c r="J8" s="1255"/>
      <c r="K8" s="1262"/>
      <c r="L8" s="126">
        <v>1</v>
      </c>
      <c r="M8" s="126">
        <v>2</v>
      </c>
      <c r="N8" s="126">
        <v>3</v>
      </c>
      <c r="O8" s="1262"/>
      <c r="P8" s="1254"/>
    </row>
    <row r="9" spans="1:16">
      <c r="F9" s="1361" t="s">
        <v>134</v>
      </c>
      <c r="G9" s="1361"/>
    </row>
    <row r="10" spans="1:16">
      <c r="A10" s="62">
        <v>1</v>
      </c>
      <c r="B10" s="353" t="s">
        <v>304</v>
      </c>
      <c r="C10" s="29" t="e">
        <f>IF(B10=0," ",VLOOKUP(B10,Женщины!B:H,2,FALSE))</f>
        <v>#N/A</v>
      </c>
      <c r="D10" s="31" t="e">
        <f>IF(B10=0," ",VLOOKUP($B10,Женщины!$B:$H,3,FALSE))</f>
        <v>#N/A</v>
      </c>
      <c r="E10" s="31" t="e">
        <f>IF(B10=0," ",IF(VLOOKUP($B10,Женщины!$B:$H,4,FALSE)=0," ",VLOOKUP($B10,Женщины!$B:$H,4,FALSE)))</f>
        <v>#N/A</v>
      </c>
      <c r="F10" s="29" t="e">
        <f>IF(B10=0," ",VLOOKUP($B10,Женщины!$B:$H,5,FALSE))</f>
        <v>#N/A</v>
      </c>
      <c r="G10" s="29" t="e">
        <f>IF(B10=0," ",VLOOKUP($B10,Женщины!$B:$H,6,FALSE))</f>
        <v>#N/A</v>
      </c>
      <c r="H10" s="749">
        <v>3.0902777777777802E-4</v>
      </c>
      <c r="I10" s="756">
        <v>3.0787037037037003E-4</v>
      </c>
      <c r="J10" s="757" t="str">
        <f t="shared" ref="J10:J15" si="0">B10</f>
        <v>1   485   1</v>
      </c>
      <c r="K10" s="724" t="s">
        <v>147</v>
      </c>
      <c r="L10" s="709"/>
      <c r="M10" s="709"/>
      <c r="N10" s="709"/>
      <c r="O10" s="62" t="str">
        <f>IF(H10=0," ",IF(H10&lt;=Разряды!$D$31,Разряды!$D$3,IF(H10&lt;=Разряды!$E$31,Разряды!$E$3,IF(H10&lt;=Разряды!$F$31,Разряды!$F$3,IF(H10&lt;=Разряды!$G$31,Разряды!$G$3,IF(H10&lt;=Разряды!$H$31,Разряды!$H$3,IF(H10&lt;=Разряды!$I$31,Разряды!$I$3,IF(H10&lt;=Разряды!$J$31,Разряды!$J$3,"б/р"))))))))</f>
        <v>1р</v>
      </c>
      <c r="P10" s="29" t="e">
        <f>IF(B10=0," ",VLOOKUP($B10,Женщины!$B:$H,7,FALSE))</f>
        <v>#N/A</v>
      </c>
    </row>
    <row r="11" spans="1:16">
      <c r="A11" s="62">
        <v>2</v>
      </c>
      <c r="B11" s="25" t="s">
        <v>305</v>
      </c>
      <c r="C11" s="29" t="e">
        <f>IF(B11=0," ",VLOOKUP(B11,Женщины!B:H,2,FALSE))</f>
        <v>#N/A</v>
      </c>
      <c r="D11" s="31" t="e">
        <f>IF(B11=0," ",VLOOKUP($B11,Женщины!$B:$H,3,FALSE))</f>
        <v>#N/A</v>
      </c>
      <c r="E11" s="31" t="e">
        <f>IF(B11=0," ",IF(VLOOKUP($B11,Женщины!$B:$H,4,FALSE)=0," ",VLOOKUP($B11,Женщины!$B:$H,4,FALSE)))</f>
        <v>#N/A</v>
      </c>
      <c r="F11" s="29" t="e">
        <f>IF(B11=0," ",VLOOKUP($B11,Женщины!$B:$H,5,FALSE))</f>
        <v>#N/A</v>
      </c>
      <c r="G11" s="29" t="e">
        <f>IF(B11=0," ",VLOOKUP($B11,Женщины!$B:$H,6,FALSE))</f>
        <v>#N/A</v>
      </c>
      <c r="H11" s="749">
        <v>3.1250000000000001E-4</v>
      </c>
      <c r="I11" s="749">
        <v>3.1018518518518499E-4</v>
      </c>
      <c r="J11" s="758" t="str">
        <f t="shared" si="0"/>
        <v>1    32   1</v>
      </c>
      <c r="K11" s="724" t="s">
        <v>147</v>
      </c>
      <c r="L11" s="709"/>
      <c r="M11" s="709"/>
      <c r="N11" s="709"/>
      <c r="O11" s="62" t="str">
        <f>IF(I11=0," ",IF(I11&lt;=Разряды!$D$31,Разряды!$D$3,IF(I11&lt;=Разряды!$E$31,Разряды!$E$3,IF(I11&lt;=Разряды!$F$31,Разряды!$F$3,IF(I11&lt;=Разряды!$G$31,Разряды!$G$3,IF(I11&lt;=Разряды!$H$31,Разряды!$H$3,IF(I11&lt;=Разряды!$I$31,Разряды!$I$3,IF(I11&lt;=Разряды!$J$31,Разряды!$J$3,"б/р"))))))))</f>
        <v>1р</v>
      </c>
      <c r="P11" s="29" t="e">
        <f>IF(B11=0," ",VLOOKUP($B11,Женщины!$B:$H,7,FALSE))</f>
        <v>#N/A</v>
      </c>
    </row>
    <row r="12" spans="1:16">
      <c r="A12" s="62">
        <v>3</v>
      </c>
      <c r="B12" s="41">
        <v>87</v>
      </c>
      <c r="C12" s="29" t="e">
        <f>IF(B12=0," ",VLOOKUP(B12,Женщины!B:H,2,FALSE))</f>
        <v>#N/A</v>
      </c>
      <c r="D12" s="31" t="e">
        <f>IF(B12=0," ",VLOOKUP($B12,Женщины!$B:$H,3,FALSE))</f>
        <v>#N/A</v>
      </c>
      <c r="E12" s="31" t="e">
        <f>IF(B12=0," ",IF(VLOOKUP($B12,Женщины!$B:$H,4,FALSE)=0," ",VLOOKUP($B12,Женщины!$B:$H,4,FALSE)))</f>
        <v>#N/A</v>
      </c>
      <c r="F12" s="29" t="e">
        <f>IF(B12=0," ",VLOOKUP($B12,Женщины!$B:$H,5,FALSE))</f>
        <v>#N/A</v>
      </c>
      <c r="G12" s="29" t="e">
        <f>IF(B12=0," ",VLOOKUP($B12,Женщины!$B:$H,6,FALSE))</f>
        <v>#N/A</v>
      </c>
      <c r="H12" s="749">
        <v>3.2638888888888897E-4</v>
      </c>
      <c r="I12" s="749">
        <v>3.2175925925925899E-4</v>
      </c>
      <c r="J12" s="758">
        <f t="shared" si="0"/>
        <v>87</v>
      </c>
      <c r="K12" s="724" t="s">
        <v>147</v>
      </c>
      <c r="L12" s="709"/>
      <c r="M12" s="709"/>
      <c r="N12" s="709"/>
      <c r="O12" s="62" t="str">
        <f>IF(I12=0," ",IF(I12&lt;=Разряды!$D$31,Разряды!$D$3,IF(I12&lt;=Разряды!$E$31,Разряды!$E$3,IF(I12&lt;=Разряды!$F$31,Разряды!$F$3,IF(I12&lt;=Разряды!$G$31,Разряды!$G$3,IF(I12&lt;=Разряды!$H$31,Разряды!$H$3,IF(I12&lt;=Разряды!$I$31,Разряды!$I$3,IF(I12&lt;=Разряды!$J$31,Разряды!$J$3,"б/р"))))))))</f>
        <v>2р</v>
      </c>
      <c r="P12" s="29" t="e">
        <f>IF(B12=0," ",VLOOKUP($B12,Женщины!$B:$H,7,FALSE))</f>
        <v>#N/A</v>
      </c>
    </row>
    <row r="13" spans="1:16">
      <c r="A13" s="62">
        <v>4</v>
      </c>
      <c r="B13" s="41">
        <v>73</v>
      </c>
      <c r="C13" s="29" t="e">
        <f>IF(B13=0," ",VLOOKUP(B13,Женщины!B:H,2,FALSE))</f>
        <v>#N/A</v>
      </c>
      <c r="D13" s="31" t="e">
        <f>IF(B13=0," ",VLOOKUP($B13,Женщины!$B:$H,3,FALSE))</f>
        <v>#N/A</v>
      </c>
      <c r="E13" s="31" t="e">
        <f>IF(B13=0," ",IF(VLOOKUP($B13,Женщины!$B:$H,4,FALSE)=0," ",VLOOKUP($B13,Женщины!$B:$H,4,FALSE)))</f>
        <v>#N/A</v>
      </c>
      <c r="F13" s="29" t="e">
        <f>IF(B13=0," ",VLOOKUP($B13,Женщины!$B:$H,5,FALSE))</f>
        <v>#N/A</v>
      </c>
      <c r="G13" s="29" t="e">
        <f>IF(B13=0," ",VLOOKUP($B13,Женщины!$B:$H,6,FALSE))</f>
        <v>#N/A</v>
      </c>
      <c r="H13" s="750">
        <v>3.33333333333333E-4</v>
      </c>
      <c r="I13" s="750">
        <v>3.3564814814814801E-4</v>
      </c>
      <c r="J13" s="758">
        <f t="shared" si="0"/>
        <v>73</v>
      </c>
      <c r="K13" s="709"/>
      <c r="L13" s="709"/>
      <c r="M13" s="709"/>
      <c r="N13" s="709"/>
      <c r="O13" s="62" t="str">
        <f>IF(I13=0," ",IF(I13&lt;=Разряды!$D$31,Разряды!$D$3,IF(I13&lt;=Разряды!$E$31,Разряды!$E$3,IF(I13&lt;=Разряды!$F$31,Разряды!$F$3,IF(I13&lt;=Разряды!$G$31,Разряды!$G$3,IF(I13&lt;=Разряды!$H$31,Разряды!$H$3,IF(I13&lt;=Разряды!$I$31,Разряды!$I$3,IF(I13&lt;=Разряды!$J$31,Разряды!$J$3,"б/р"))))))))</f>
        <v>3р</v>
      </c>
      <c r="P13" s="29" t="e">
        <f>IF(B13=0," ",VLOOKUP($B13,Женщины!$B:$H,7,FALSE))</f>
        <v>#N/A</v>
      </c>
    </row>
    <row r="14" spans="1:16">
      <c r="A14" s="62">
        <v>5</v>
      </c>
      <c r="B14" s="25">
        <v>2</v>
      </c>
      <c r="C14" s="29" t="str">
        <f>IF(B14=0," ",VLOOKUP(B14,Женщины!B:H,2,FALSE))</f>
        <v>Коджебаш Маргарита</v>
      </c>
      <c r="D14" s="31">
        <f>IF(B14=0," ",VLOOKUP($B14,Женщины!$B:$H,3,FALSE))</f>
        <v>1990</v>
      </c>
      <c r="E14" s="31" t="str">
        <f>IF(B14=0," ",IF(VLOOKUP($B14,Женщины!$B:$H,4,FALSE)=0," ",VLOOKUP($B14,Женщины!$B:$H,4,FALSE)))</f>
        <v>Ж30-39</v>
      </c>
      <c r="F14" s="29">
        <f>IF(B14=0," ",VLOOKUP($B14,Женщины!$B:$H,5,FALSE))</f>
        <v>0</v>
      </c>
      <c r="G14" s="29" t="str">
        <f>IF(B14=0," ",VLOOKUP($B14,Женщины!$B:$H,6,FALSE))</f>
        <v>г.Архангельск</v>
      </c>
      <c r="H14" s="750">
        <v>3.3449074074074099E-4</v>
      </c>
      <c r="I14" s="754"/>
      <c r="J14" s="758">
        <f t="shared" si="0"/>
        <v>2</v>
      </c>
      <c r="K14" s="709"/>
      <c r="L14" s="709"/>
      <c r="M14" s="709"/>
      <c r="N14" s="709"/>
      <c r="O14" s="62" t="str">
        <f>IF(H14=0," ",IF(H14&lt;=Разряды!$D$31,Разряды!$D$3,IF(H14&lt;=Разряды!$E$31,Разряды!$E$3,IF(H14&lt;=Разряды!$F$31,Разряды!$F$3,IF(H14&lt;=Разряды!$G$31,Разряды!$G$3,IF(H14&lt;=Разряды!$H$31,Разряды!$H$3,IF(H14&lt;=Разряды!$I$31,Разряды!$I$3,IF(H14&lt;=Разряды!$J$31,Разряды!$J$3,"б/р"))))))))</f>
        <v>3р</v>
      </c>
      <c r="P14" s="29">
        <f>IF(B14=0," ",VLOOKUP($B14,Женщины!$B:$H,7,FALSE))</f>
        <v>0</v>
      </c>
    </row>
    <row r="15" spans="1:16">
      <c r="A15" s="62">
        <v>6</v>
      </c>
      <c r="B15" s="41">
        <v>52</v>
      </c>
      <c r="C15" s="29" t="e">
        <f>IF(B15=0," ",VLOOKUP(B15,Женщины!B:H,2,FALSE))</f>
        <v>#N/A</v>
      </c>
      <c r="D15" s="31" t="e">
        <f>IF(B15=0," ",VLOOKUP($B15,Женщины!$B:$H,3,FALSE))</f>
        <v>#N/A</v>
      </c>
      <c r="E15" s="31" t="e">
        <f>IF(B15=0," ",IF(VLOOKUP($B15,Женщины!$B:$H,4,FALSE)=0," ",VLOOKUP($B15,Женщины!$B:$H,4,FALSE)))</f>
        <v>#N/A</v>
      </c>
      <c r="F15" s="29" t="e">
        <f>IF(B15=0," ",VLOOKUP($B15,Женщины!$B:$H,5,FALSE))</f>
        <v>#N/A</v>
      </c>
      <c r="G15" s="29" t="e">
        <f>IF(B15=0," ",VLOOKUP($B15,Женщины!$B:$H,6,FALSE))</f>
        <v>#N/A</v>
      </c>
      <c r="H15" s="749">
        <v>3.3564814814814801E-4</v>
      </c>
      <c r="I15" s="755" t="s">
        <v>147</v>
      </c>
      <c r="J15" s="758">
        <f t="shared" si="0"/>
        <v>52</v>
      </c>
      <c r="K15" s="724" t="s">
        <v>147</v>
      </c>
      <c r="L15" s="709"/>
      <c r="M15" s="709"/>
      <c r="N15" s="709"/>
      <c r="O15" s="62" t="str">
        <f>IF(H15=0," ",IF(H15&lt;=Разряды!$D$31,Разряды!$D$3,IF(H15&lt;=Разряды!$E$31,Разряды!$E$3,IF(H15&lt;=Разряды!$F$31,Разряды!$F$3,IF(H15&lt;=Разряды!$G$31,Разряды!$G$3,IF(H15&lt;=Разряды!$H$31,Разряды!$H$3,IF(H15&lt;=Разряды!$I$31,Разряды!$I$3,IF(H15&lt;=Разряды!$J$31,Разряды!$J$3,"б/р"))))))))</f>
        <v>3р</v>
      </c>
      <c r="P15" s="29" t="e">
        <f>IF(B15=0," ",VLOOKUP($B15,Женщины!$B:$H,7,FALSE))</f>
        <v>#N/A</v>
      </c>
    </row>
    <row r="16" spans="1:16">
      <c r="A16" s="62">
        <v>7</v>
      </c>
      <c r="B16" s="41">
        <v>34</v>
      </c>
      <c r="C16" s="29" t="str">
        <f>IF(B16=0," ",VLOOKUP(B16,Женщины!B:H,2,FALSE))</f>
        <v>Чеснокова Евгения</v>
      </c>
      <c r="D16" s="31">
        <f>IF(B16=0," ",VLOOKUP($B16,Женщины!$B:$H,3,FALSE))</f>
        <v>1981</v>
      </c>
      <c r="E16" s="31" t="str">
        <f>IF(B16=0," ",IF(VLOOKUP($B16,Женщины!$B:$H,4,FALSE)=0," ",VLOOKUP($B16,Женщины!$B:$H,4,FALSE)))</f>
        <v>Ж40-49</v>
      </c>
      <c r="F16" s="29">
        <f>IF(B16=0," ",VLOOKUP($B16,Женщины!$B:$H,5,FALSE))</f>
        <v>0</v>
      </c>
      <c r="G16" s="29" t="str">
        <f>IF(B16=0," ",VLOOKUP($B16,Женщины!$B:$H,6,FALSE))</f>
        <v>Архангельск,Палестра</v>
      </c>
      <c r="H16" s="751">
        <v>3.4259259259259301E-4</v>
      </c>
      <c r="I16" s="749"/>
      <c r="J16" s="758">
        <f t="shared" ref="J16:J21" si="1">B16</f>
        <v>34</v>
      </c>
      <c r="K16" s="709"/>
      <c r="L16" s="709"/>
      <c r="M16" s="709"/>
      <c r="N16" s="709"/>
      <c r="O16" s="62" t="str">
        <f>IF(H16=0," ",IF(H16&lt;=Разряды!$D$31,Разряды!$D$3,IF(H16&lt;=Разряды!$E$31,Разряды!$E$3,IF(H16&lt;=Разряды!$F$31,Разряды!$F$3,IF(H16&lt;=Разряды!$G$31,Разряды!$G$3,IF(H16&lt;=Разряды!$H$31,Разряды!$H$3,IF(H16&lt;=Разряды!$I$31,Разряды!$I$3,IF(H16&lt;=Разряды!$J$31,Разряды!$J$3,"б/р"))))))))</f>
        <v>3р</v>
      </c>
      <c r="P16" s="29" t="str">
        <f>IF(B16=0," ",VLOOKUP($B16,Женщины!$B:$H,7,FALSE))</f>
        <v>Д.В.Пахтусова</v>
      </c>
    </row>
    <row r="17" spans="1:16" hidden="1">
      <c r="A17" s="62"/>
      <c r="B17" s="353" t="s">
        <v>306</v>
      </c>
      <c r="C17" s="29" t="e">
        <f>IF(B17=0," ",VLOOKUP(B17,Женщины!B:H,2,FALSE))</f>
        <v>#N/A</v>
      </c>
      <c r="D17" s="31" t="e">
        <f>IF(B17=0," ",VLOOKUP($B17,Женщины!$B:$H,3,FALSE))</f>
        <v>#N/A</v>
      </c>
      <c r="E17" s="31" t="e">
        <f>IF(B17=0," ",IF(VLOOKUP($B17,Женщины!$B:$H,4,FALSE)=0," ",VLOOKUP($B17,Женщины!$B:$H,4,FALSE)))</f>
        <v>#N/A</v>
      </c>
      <c r="F17" s="29" t="e">
        <f>IF(B17=0," ",VLOOKUP($B17,Женщины!$B:$H,5,FALSE))</f>
        <v>#N/A</v>
      </c>
      <c r="G17" s="29" t="e">
        <f>IF(B17=0," ",VLOOKUP($B17,Женщины!$B:$H,6,FALSE))</f>
        <v>#N/A</v>
      </c>
      <c r="H17" s="752"/>
      <c r="I17" s="749"/>
      <c r="J17" s="758" t="str">
        <f t="shared" si="1"/>
        <v>1    24    1</v>
      </c>
      <c r="K17" s="724" t="s">
        <v>147</v>
      </c>
      <c r="L17" s="709"/>
      <c r="M17" s="709"/>
      <c r="N17" s="709"/>
      <c r="O17" s="62" t="str">
        <f>IF(H17=0," ",IF(H17&lt;=Разряды!$D$31,Разряды!$D$3,IF(H17&lt;=Разряды!$E$31,Разряды!$E$3,IF(H17&lt;=Разряды!$F$31,Разряды!$F$3,IF(H17&lt;=Разряды!$G$31,Разряды!$G$3,IF(H17&lt;=Разряды!$H$31,Разряды!$H$3,IF(H17&lt;=Разряды!$I$31,Разряды!$I$3,IF(H17&lt;=Разряды!$J$31,Разряды!$J$3,"б/р"))))))))</f>
        <v xml:space="preserve"> </v>
      </c>
      <c r="P17" s="29" t="e">
        <f>IF(B17=0," ",VLOOKUP($B17,Женщины!$B:$H,7,FALSE))</f>
        <v>#N/A</v>
      </c>
    </row>
    <row r="18" spans="1:16" hidden="1">
      <c r="A18" s="62"/>
      <c r="B18" s="41">
        <v>47</v>
      </c>
      <c r="C18" s="29" t="e">
        <f>IF(B18=0," ",VLOOKUP(B18,Женщины!B:H,2,FALSE))</f>
        <v>#N/A</v>
      </c>
      <c r="D18" s="31" t="e">
        <f>IF(B18=0," ",VLOOKUP($B18,Женщины!$B:$H,3,FALSE))</f>
        <v>#N/A</v>
      </c>
      <c r="E18" s="31" t="e">
        <f>IF(B18=0," ",IF(VLOOKUP($B18,Женщины!$B:$H,4,FALSE)=0," ",VLOOKUP($B18,Женщины!$B:$H,4,FALSE)))</f>
        <v>#N/A</v>
      </c>
      <c r="F18" s="29" t="e">
        <f>IF(B18=0," ",VLOOKUP($B18,Женщины!$B:$H,5,FALSE))</f>
        <v>#N/A</v>
      </c>
      <c r="G18" s="29" t="e">
        <f>IF(B18=0," ",VLOOKUP($B18,Женщины!$B:$H,6,FALSE))</f>
        <v>#N/A</v>
      </c>
      <c r="H18" s="749"/>
      <c r="I18" s="749"/>
      <c r="J18" s="758">
        <f t="shared" si="1"/>
        <v>47</v>
      </c>
      <c r="K18" s="709"/>
      <c r="L18" s="709"/>
      <c r="M18" s="709"/>
      <c r="N18" s="709"/>
      <c r="O18" s="62" t="str">
        <f>IF(H18=0," ",IF(H18&lt;=Разряды!$D$31,Разряды!$D$3,IF(H18&lt;=Разряды!$E$31,Разряды!$E$3,IF(H18&lt;=Разряды!$F$31,Разряды!$F$3,IF(H18&lt;=Разряды!$G$31,Разряды!$G$3,IF(H18&lt;=Разряды!$H$31,Разряды!$H$3,IF(H18&lt;=Разряды!$I$31,Разряды!$I$3,IF(H18&lt;=Разряды!$J$31,Разряды!$J$3,"б/р"))))))))</f>
        <v xml:space="preserve"> </v>
      </c>
      <c r="P18" s="29" t="e">
        <f>IF(B18=0," ",VLOOKUP($B18,Женщины!$B:$H,7,FALSE))</f>
        <v>#N/A</v>
      </c>
    </row>
    <row r="19" spans="1:16" hidden="1">
      <c r="A19" s="62"/>
      <c r="B19" s="41">
        <v>343</v>
      </c>
      <c r="C19" s="29" t="e">
        <f>IF(B19=0," ",VLOOKUP(B19,Женщины!B:H,2,FALSE))</f>
        <v>#N/A</v>
      </c>
      <c r="D19" s="31" t="e">
        <f>IF(B19=0," ",VLOOKUP($B19,Женщины!$B:$H,3,FALSE))</f>
        <v>#N/A</v>
      </c>
      <c r="E19" s="31" t="e">
        <f>IF(B19=0," ",IF(VLOOKUP($B19,Женщины!$B:$H,4,FALSE)=0," ",VLOOKUP($B19,Женщины!$B:$H,4,FALSE)))</f>
        <v>#N/A</v>
      </c>
      <c r="F19" s="29" t="e">
        <f>IF(B19=0," ",VLOOKUP($B19,Женщины!$B:$H,5,FALSE))</f>
        <v>#N/A</v>
      </c>
      <c r="G19" s="29" t="e">
        <f>IF(B19=0," ",VLOOKUP($B19,Женщины!$B:$H,6,FALSE))</f>
        <v>#N/A</v>
      </c>
      <c r="H19" s="749"/>
      <c r="I19" s="749"/>
      <c r="J19" s="758">
        <f t="shared" si="1"/>
        <v>343</v>
      </c>
      <c r="K19" s="709"/>
      <c r="L19" s="709"/>
      <c r="M19" s="709"/>
      <c r="N19" s="709"/>
      <c r="O19" s="62" t="str">
        <f>IF(H19=0," ",IF(H19&lt;=Разряды!$D$31,Разряды!$D$3,IF(H19&lt;=Разряды!$E$31,Разряды!$E$3,IF(H19&lt;=Разряды!$F$31,Разряды!$F$3,IF(H19&lt;=Разряды!$G$31,Разряды!$G$3,IF(H19&lt;=Разряды!$H$31,Разряды!$H$3,IF(H19&lt;=Разряды!$I$31,Разряды!$I$3,IF(H19&lt;=Разряды!$J$31,Разряды!$J$3,"б/р"))))))))</f>
        <v xml:space="preserve"> </v>
      </c>
      <c r="P19" s="29" t="e">
        <f>IF(B19=0," ",VLOOKUP($B19,Женщины!$B:$H,7,FALSE))</f>
        <v>#N/A</v>
      </c>
    </row>
    <row r="20" spans="1:16" hidden="1">
      <c r="A20" s="62"/>
      <c r="B20" s="41">
        <v>55</v>
      </c>
      <c r="C20" s="29" t="e">
        <f>IF(B20=0," ",VLOOKUP(B20,Женщины!B:H,2,FALSE))</f>
        <v>#N/A</v>
      </c>
      <c r="D20" s="31" t="e">
        <f>IF(B20=0," ",VLOOKUP($B20,Женщины!$B:$H,3,FALSE))</f>
        <v>#N/A</v>
      </c>
      <c r="E20" s="31" t="e">
        <f>IF(B20=0," ",IF(VLOOKUP($B20,Женщины!$B:$H,4,FALSE)=0," ",VLOOKUP($B20,Женщины!$B:$H,4,FALSE)))</f>
        <v>#N/A</v>
      </c>
      <c r="F20" s="29" t="e">
        <f>IF(B20=0," ",VLOOKUP($B20,Женщины!$B:$H,5,FALSE))</f>
        <v>#N/A</v>
      </c>
      <c r="G20" s="29" t="e">
        <f>IF(B20=0," ",VLOOKUP($B20,Женщины!$B:$H,6,FALSE))</f>
        <v>#N/A</v>
      </c>
      <c r="H20" s="749"/>
      <c r="I20" s="749"/>
      <c r="J20" s="758">
        <f t="shared" si="1"/>
        <v>55</v>
      </c>
      <c r="K20" s="709"/>
      <c r="L20" s="709"/>
      <c r="M20" s="709"/>
      <c r="N20" s="709"/>
      <c r="O20" s="62" t="str">
        <f>IF(H20=0," ",IF(H20&lt;=Разряды!$D$31,Разряды!$D$3,IF(H20&lt;=Разряды!$E$31,Разряды!$E$3,IF(H20&lt;=Разряды!$F$31,Разряды!$F$3,IF(H20&lt;=Разряды!$G$31,Разряды!$G$3,IF(H20&lt;=Разряды!$H$31,Разряды!$H$3,IF(H20&lt;=Разряды!$I$31,Разряды!$I$3,IF(H20&lt;=Разряды!$J$31,Разряды!$J$3,"б/р"))))))))</f>
        <v xml:space="preserve"> </v>
      </c>
      <c r="P20" s="29" t="e">
        <f>IF(B20=0," ",VLOOKUP($B20,Женщины!$B:$H,7,FALSE))</f>
        <v>#N/A</v>
      </c>
    </row>
    <row r="21" spans="1:16" hidden="1">
      <c r="A21" s="62"/>
      <c r="B21" s="41">
        <v>25</v>
      </c>
      <c r="C21" s="29" t="e">
        <f>IF(B21=0," ",VLOOKUP(B21,Женщины!B:H,2,FALSE))</f>
        <v>#N/A</v>
      </c>
      <c r="D21" s="31" t="e">
        <f>IF(B21=0," ",VLOOKUP($B21,Женщины!$B:$H,3,FALSE))</f>
        <v>#N/A</v>
      </c>
      <c r="E21" s="31" t="e">
        <f>IF(B21=0," ",IF(VLOOKUP($B21,Женщины!$B:$H,4,FALSE)=0," ",VLOOKUP($B21,Женщины!$B:$H,4,FALSE)))</f>
        <v>#N/A</v>
      </c>
      <c r="F21" s="29" t="e">
        <f>IF(B21=0," ",VLOOKUP($B21,Женщины!$B:$H,5,FALSE))</f>
        <v>#N/A</v>
      </c>
      <c r="G21" s="29" t="e">
        <f>IF(B21=0," ",VLOOKUP($B21,Женщины!$B:$H,6,FALSE))</f>
        <v>#N/A</v>
      </c>
      <c r="H21" s="749"/>
      <c r="I21" s="749"/>
      <c r="J21" s="758">
        <f t="shared" si="1"/>
        <v>25</v>
      </c>
      <c r="K21" s="709"/>
      <c r="L21" s="709"/>
      <c r="M21" s="709"/>
      <c r="N21" s="709"/>
      <c r="O21" s="62" t="str">
        <f>IF(H21=0," ",IF(H21&lt;=Разряды!$D$31,Разряды!$D$3,IF(H21&lt;=Разряды!$E$31,Разряды!$E$3,IF(H21&lt;=Разряды!$F$31,Разряды!$F$3,IF(H21&lt;=Разряды!$G$31,Разряды!$G$3,IF(H21&lt;=Разряды!$H$31,Разряды!$H$3,IF(H21&lt;=Разряды!$I$31,Разряды!$I$3,IF(H21&lt;=Разряды!$J$31,Разряды!$J$3,"б/р"))))))))</f>
        <v xml:space="preserve"> </v>
      </c>
      <c r="P21" s="29" t="e">
        <f>IF(B21=0," ",VLOOKUP($B21,Женщины!$B:$H,7,FALSE))</f>
        <v>#N/A</v>
      </c>
    </row>
    <row r="22" spans="1:16" hidden="1">
      <c r="A22" s="62"/>
      <c r="B22" s="22"/>
      <c r="C22" s="29" t="str">
        <f>IF(B22=0," ",VLOOKUP(B22,Женщины!B:H,2,FALSE))</f>
        <v xml:space="preserve"> </v>
      </c>
      <c r="D22" s="31" t="str">
        <f>IF(B22=0," ",VLOOKUP($B22,Женщины!$B:$H,3,FALSE))</f>
        <v xml:space="preserve"> </v>
      </c>
      <c r="E22" s="31" t="str">
        <f>IF(B22=0," ",IF(VLOOKUP($B22,Женщины!$B:$H,4,FALSE)=0," ",VLOOKUP($B22,Женщины!$B:$H,4,FALSE)))</f>
        <v xml:space="preserve"> </v>
      </c>
      <c r="F22" s="29" t="str">
        <f>IF(B22=0," ",VLOOKUP($B22,Женщины!$B:$H,5,FALSE))</f>
        <v xml:space="preserve"> </v>
      </c>
      <c r="G22" s="29" t="str">
        <f>IF(B22=0," ",VLOOKUP($B22,Женщины!$B:$H,6,FALSE))</f>
        <v xml:space="preserve"> </v>
      </c>
      <c r="H22" s="749"/>
      <c r="I22" s="749"/>
      <c r="J22" s="758"/>
      <c r="K22" s="709"/>
      <c r="L22" s="709"/>
      <c r="M22" s="709"/>
      <c r="N22" s="709"/>
      <c r="O22" s="62" t="str">
        <f>IF(H22=0," ",IF(H22&lt;=Разряды!$D$31,Разряды!$D$3,IF(H22&lt;=Разряды!$E$31,Разряды!$E$3,IF(H22&lt;=Разряды!$F$31,Разряды!$F$3,IF(H22&lt;=Разряды!$G$31,Разряды!$G$3,IF(H22&lt;=Разряды!$H$31,Разряды!$H$3,IF(H22&lt;=Разряды!$I$31,Разряды!$I$3,IF(H22&lt;=Разряды!$J$31,Разряды!$J$3,"б/р"))))))))</f>
        <v xml:space="preserve"> </v>
      </c>
      <c r="P22" s="29" t="str">
        <f>IF(B22=0," ",VLOOKUP($B22,Женщины!$B:$H,7,FALSE))</f>
        <v xml:space="preserve"> </v>
      </c>
    </row>
    <row r="23" spans="1:16" hidden="1">
      <c r="A23" s="62"/>
      <c r="B23" s="62"/>
      <c r="C23" s="29" t="str">
        <f>IF(B23=0," ",VLOOKUP(B23,Женщины!B:H,2,FALSE))</f>
        <v xml:space="preserve"> </v>
      </c>
      <c r="D23" s="31" t="str">
        <f>IF(B23=0," ",VLOOKUP($B23,Женщины!$B:$H,3,FALSE))</f>
        <v xml:space="preserve"> </v>
      </c>
      <c r="E23" s="31" t="str">
        <f>IF(B23=0," ",IF(VLOOKUP($B23,Женщины!$B:$H,4,FALSE)=0," ",VLOOKUP($B23,Женщины!$B:$H,4,FALSE)))</f>
        <v xml:space="preserve"> </v>
      </c>
      <c r="F23" s="29" t="str">
        <f>IF(B23=0," ",VLOOKUP($B23,Женщины!$B:$H,5,FALSE))</f>
        <v xml:space="preserve"> </v>
      </c>
      <c r="G23" s="29" t="str">
        <f>IF(B23=0," ",VLOOKUP($B23,Женщины!$B:$H,6,FALSE))</f>
        <v xml:space="preserve"> </v>
      </c>
      <c r="H23" s="749"/>
      <c r="I23" s="749"/>
      <c r="J23" s="758"/>
      <c r="K23" s="709"/>
      <c r="L23" s="709"/>
      <c r="M23" s="709"/>
      <c r="N23" s="709"/>
      <c r="O23" s="62" t="str">
        <f>IF(H23=0," ",IF(H23&lt;=Разряды!$D$31,Разряды!$D$3,IF(H23&lt;=Разряды!$E$31,Разряды!$E$3,IF(H23&lt;=Разряды!$F$31,Разряды!$F$3,IF(H23&lt;=Разряды!$G$31,Разряды!$G$3,IF(H23&lt;=Разряды!$H$31,Разряды!$H$3,IF(H23&lt;=Разряды!$I$31,Разряды!$I$3,IF(H23&lt;=Разряды!$J$31,Разряды!$J$3,"б/р"))))))))</f>
        <v xml:space="preserve"> </v>
      </c>
      <c r="P23" s="29" t="str">
        <f>IF(B23=0," ",VLOOKUP($B23,Женщины!$B:$H,7,FALSE))</f>
        <v xml:space="preserve"> </v>
      </c>
    </row>
    <row r="24" spans="1:16" hidden="1">
      <c r="A24" s="95"/>
      <c r="B24" s="62"/>
      <c r="C24" s="29" t="str">
        <f>IF(B24=0," ",VLOOKUP(B24,Женщины!B:H,2,FALSE))</f>
        <v xml:space="preserve"> </v>
      </c>
      <c r="D24" s="31" t="str">
        <f>IF(B24=0," ",VLOOKUP($B24,Женщины!$B:$H,3,FALSE))</f>
        <v xml:space="preserve"> </v>
      </c>
      <c r="E24" s="31" t="str">
        <f>IF(B24=0," ",IF(VLOOKUP($B24,Женщины!$B:$H,4,FALSE)=0," ",VLOOKUP($B24,Женщины!$B:$H,4,FALSE)))</f>
        <v xml:space="preserve"> </v>
      </c>
      <c r="F24" s="29" t="str">
        <f>IF(B24=0," ",VLOOKUP($B24,Женщины!$B:$H,5,FALSE))</f>
        <v xml:space="preserve"> </v>
      </c>
      <c r="G24" s="29" t="str">
        <f>IF(B24=0," ",VLOOKUP($B24,Женщины!$B:$H,6,FALSE))</f>
        <v xml:space="preserve"> </v>
      </c>
      <c r="H24" s="749"/>
      <c r="I24" s="749"/>
      <c r="J24" s="758"/>
      <c r="K24" s="709"/>
      <c r="L24" s="709"/>
      <c r="M24" s="709"/>
      <c r="N24" s="709"/>
      <c r="O24" s="62" t="str">
        <f>IF(H24=0," ",IF(H24&lt;=Разряды!$D$31,Разряды!$D$3,IF(H24&lt;=Разряды!$E$31,Разряды!$E$3,IF(H24&lt;=Разряды!$F$31,Разряды!$F$3,IF(H24&lt;=Разряды!$G$31,Разряды!$G$3,IF(H24&lt;=Разряды!$H$31,Разряды!$H$3,IF(H24&lt;=Разряды!$I$31,Разряды!$I$3,IF(H24&lt;=Разряды!$J$31,Разряды!$J$3,"б/р"))))))))</f>
        <v xml:space="preserve"> </v>
      </c>
      <c r="P24" s="29" t="str">
        <f>IF(B24=0," ",VLOOKUP($B24,Женщины!$B:$H,7,FALSE))</f>
        <v xml:space="preserve"> </v>
      </c>
    </row>
    <row r="25" spans="1:16">
      <c r="A25" s="95"/>
      <c r="B25" s="62"/>
      <c r="C25" s="95"/>
      <c r="D25" s="62"/>
      <c r="E25" s="62"/>
      <c r="F25" s="753"/>
      <c r="G25" s="753"/>
      <c r="H25" s="568"/>
      <c r="I25" s="568"/>
      <c r="J25" s="62"/>
      <c r="K25" s="709"/>
      <c r="L25" s="709"/>
      <c r="M25" s="709"/>
      <c r="N25" s="709"/>
      <c r="O25" s="62"/>
      <c r="P25" s="29" t="str">
        <f>IF(B25=0," ",VLOOKUP($B25,Женщины!$B:$H,7,FALSE))</f>
        <v xml:space="preserve"> </v>
      </c>
    </row>
    <row r="26" spans="1:16">
      <c r="A26" s="95"/>
      <c r="B26" s="62"/>
      <c r="C26" s="95"/>
      <c r="D26" s="62"/>
      <c r="E26" s="62"/>
      <c r="F26" s="1257" t="s">
        <v>135</v>
      </c>
      <c r="G26" s="1257"/>
      <c r="H26" s="568"/>
      <c r="I26" s="568"/>
      <c r="J26" s="62"/>
      <c r="K26" s="709"/>
      <c r="L26" s="709"/>
      <c r="M26" s="709"/>
      <c r="N26" s="709"/>
      <c r="O26" s="62" t="str">
        <f>IF(H26=0," ",IF(H26&lt;=Разряды!$D$31,Разряды!$D$3,IF(H26&lt;=Разряды!$E$31,Разряды!$E$3,IF(H26&lt;=Разряды!$F$31,Разряды!$F$3,IF(H26&lt;=Разряды!$G$31,Разряды!$G$3,IF(H26&lt;=Разряды!$H$31,Разряды!$H$3,IF(H26&lt;=Разряды!$I$31,Разряды!$I$3,IF(H26&lt;=Разряды!$J$31,Разряды!$J$3,"б/р"))))))))</f>
        <v xml:space="preserve"> </v>
      </c>
      <c r="P26" s="29" t="str">
        <f>IF(B26=0," ",VLOOKUP($B26,Женщины!$B:$H,7,FALSE))</f>
        <v xml:space="preserve"> </v>
      </c>
    </row>
    <row r="27" spans="1:16">
      <c r="A27" s="62">
        <v>1</v>
      </c>
      <c r="B27" s="25">
        <v>27</v>
      </c>
      <c r="C27" s="29" t="e">
        <f>IF(B27=0," ",VLOOKUP(B27,Женщины!B:H,2,FALSE))</f>
        <v>#N/A</v>
      </c>
      <c r="D27" s="31" t="e">
        <f>IF(B27=0," ",VLOOKUP($B27,Женщины!$B:$H,3,FALSE))</f>
        <v>#N/A</v>
      </c>
      <c r="E27" s="31" t="e">
        <f>IF(B27=0," ",IF(VLOOKUP($B27,Женщины!$B:$H,4,FALSE)=0," ",VLOOKUP($B27,Женщины!$B:$H,4,FALSE)))</f>
        <v>#N/A</v>
      </c>
      <c r="F27" s="29" t="e">
        <f>IF(B27=0," ",VLOOKUP($B27,Женщины!$B:$H,5,FALSE))</f>
        <v>#N/A</v>
      </c>
      <c r="G27" s="29" t="e">
        <f>IF(B27=0," ",VLOOKUP($B27,Женщины!$B:$H,6,FALSE))</f>
        <v>#N/A</v>
      </c>
      <c r="H27" s="749">
        <v>3.0324074074074102E-4</v>
      </c>
      <c r="I27" s="749">
        <v>2.9976851851851801E-4</v>
      </c>
      <c r="J27" s="758">
        <f t="shared" ref="J27:J42" si="2">B27</f>
        <v>27</v>
      </c>
      <c r="K27" s="709"/>
      <c r="L27" s="709"/>
      <c r="M27" s="709"/>
      <c r="N27" s="709"/>
      <c r="O27" s="62" t="str">
        <f>IF(H27=0," ",IF(H27&lt;=Разряды!$D$31,Разряды!$D$3,IF(H27&lt;=Разряды!$E$31,Разряды!$E$3,IF(H27&lt;=Разряды!$F$31,Разряды!$F$3,IF(H27&lt;=Разряды!$G$31,Разряды!$G$3,IF(H27&lt;=Разряды!$H$31,Разряды!$H$3,IF(H27&lt;=Разряды!$I$31,Разряды!$I$3,IF(H27&lt;=Разряды!$J$31,Разряды!$J$3,"б/р"))))))))</f>
        <v>1р</v>
      </c>
      <c r="P27" s="29" t="e">
        <f>IF(B27=0," ",VLOOKUP($B27,Женщины!$B:$H,7,FALSE))</f>
        <v>#N/A</v>
      </c>
    </row>
    <row r="28" spans="1:16">
      <c r="A28" s="62">
        <v>2</v>
      </c>
      <c r="B28" s="41">
        <v>20</v>
      </c>
      <c r="C28" s="29" t="e">
        <f>IF(B28=0," ",VLOOKUP(B28,Женщины!B:H,2,FALSE))</f>
        <v>#N/A</v>
      </c>
      <c r="D28" s="31" t="e">
        <f>IF(B28=0," ",VLOOKUP($B28,Женщины!$B:$H,3,FALSE))</f>
        <v>#N/A</v>
      </c>
      <c r="E28" s="31" t="e">
        <f>IF(B28=0," ",IF(VLOOKUP($B28,Женщины!$B:$H,4,FALSE)=0," ",VLOOKUP($B28,Женщины!$B:$H,4,FALSE)))</f>
        <v>#N/A</v>
      </c>
      <c r="F28" s="29" t="e">
        <f>IF(B28=0," ",VLOOKUP($B28,Женщины!$B:$H,5,FALSE))</f>
        <v>#N/A</v>
      </c>
      <c r="G28" s="29" t="e">
        <f>IF(B28=0," ",VLOOKUP($B28,Женщины!$B:$H,6,FALSE))</f>
        <v>#N/A</v>
      </c>
      <c r="H28" s="749">
        <v>3.1597222222222199E-4</v>
      </c>
      <c r="I28" s="751">
        <v>3.0787037037037003E-4</v>
      </c>
      <c r="J28" s="758">
        <f t="shared" si="2"/>
        <v>20</v>
      </c>
      <c r="K28" s="709"/>
      <c r="L28" s="709"/>
      <c r="M28" s="709"/>
      <c r="N28" s="709"/>
      <c r="O28" s="62" t="str">
        <f>IF(I28=0," ",IF(I28&lt;=Разряды!$D$31,Разряды!$D$3,IF(I28&lt;=Разряды!$E$31,Разряды!$E$3,IF(I28&lt;=Разряды!$F$31,Разряды!$F$3,IF(I28&lt;=Разряды!$G$31,Разряды!$G$3,IF(I28&lt;=Разряды!$H$31,Разряды!$H$3,IF(I28&lt;=Разряды!$I$31,Разряды!$I$3,IF(I28&lt;=Разряды!$J$31,Разряды!$J$3,"б/р"))))))))</f>
        <v>1р</v>
      </c>
      <c r="P28" s="29" t="e">
        <f>IF(B28=0," ",VLOOKUP($B28,Женщины!$B:$H,7,FALSE))</f>
        <v>#N/A</v>
      </c>
    </row>
    <row r="29" spans="1:16">
      <c r="A29" s="62">
        <v>3</v>
      </c>
      <c r="B29" s="25">
        <v>105</v>
      </c>
      <c r="C29" s="29" t="e">
        <f>IF(B29=0," ",VLOOKUP(B29,Женщины!B:H,2,FALSE))</f>
        <v>#N/A</v>
      </c>
      <c r="D29" s="31" t="e">
        <f>IF(B29=0," ",VLOOKUP($B29,Женщины!$B:$H,3,FALSE))</f>
        <v>#N/A</v>
      </c>
      <c r="E29" s="31" t="e">
        <f>IF(B29=0," ",IF(VLOOKUP($B29,Женщины!$B:$H,4,FALSE)=0," ",VLOOKUP($B29,Женщины!$B:$H,4,FALSE)))</f>
        <v>#N/A</v>
      </c>
      <c r="F29" s="29" t="e">
        <f>IF(B29=0," ",VLOOKUP($B29,Женщины!$B:$H,5,FALSE))</f>
        <v>#N/A</v>
      </c>
      <c r="G29" s="29" t="e">
        <f>IF(B29=0," ",VLOOKUP($B29,Женщины!$B:$H,6,FALSE))</f>
        <v>#N/A</v>
      </c>
      <c r="H29" s="754">
        <v>3.1134259259259299E-4</v>
      </c>
      <c r="I29" s="731">
        <v>3.0902777777777802E-4</v>
      </c>
      <c r="J29" s="758">
        <f t="shared" si="2"/>
        <v>105</v>
      </c>
      <c r="K29" s="709"/>
      <c r="L29" s="709"/>
      <c r="M29" s="709"/>
      <c r="N29" s="709"/>
      <c r="O29" s="62" t="str">
        <f>IF(I29=0," ",IF(I29&lt;=Разряды!$D$31,Разряды!$D$3,IF(I29&lt;=Разряды!$E$31,Разряды!$E$3,IF(I29&lt;=Разряды!$F$31,Разряды!$F$3,IF(I29&lt;=Разряды!$G$31,Разряды!$G$3,IF(I29&lt;=Разряды!$H$31,Разряды!$H$3,IF(I29&lt;=Разряды!$I$31,Разряды!$I$3,IF(I29&lt;=Разряды!$J$31,Разряды!$J$3,"б/р"))))))))</f>
        <v>1р</v>
      </c>
      <c r="P29" s="29" t="e">
        <f>IF(B29=0," ",VLOOKUP($B29,Женщины!$B:$H,7,FALSE))</f>
        <v>#N/A</v>
      </c>
    </row>
    <row r="30" spans="1:16">
      <c r="A30" s="62">
        <v>4</v>
      </c>
      <c r="B30" s="41">
        <v>18</v>
      </c>
      <c r="C30" s="29" t="str">
        <f>IF(B30=0," ",VLOOKUP(B30,Женщины!B:H,2,FALSE))</f>
        <v>Кулигина Валентина</v>
      </c>
      <c r="D30" s="31" t="str">
        <f>IF(B30=0," ",VLOOKUP($B30,Женщины!$B:$H,3,FALSE))</f>
        <v>1983</v>
      </c>
      <c r="E30" s="31" t="str">
        <f>IF(B30=0," ",IF(VLOOKUP($B30,Женщины!$B:$H,4,FALSE)=0," ",VLOOKUP($B30,Женщины!$B:$H,4,FALSE)))</f>
        <v>Ж30-39</v>
      </c>
      <c r="F30" s="29">
        <f>IF(B30=0," ",VLOOKUP($B30,Женщины!$B:$H,5,FALSE))</f>
        <v>0</v>
      </c>
      <c r="G30" s="29" t="str">
        <f>IF(B30=0," ",VLOOKUP($B30,Женщины!$B:$H,6,FALSE))</f>
        <v>г.Архангельск,ШБ А.В.Чернова</v>
      </c>
      <c r="H30" s="750">
        <v>3.2175925925925899E-4</v>
      </c>
      <c r="I30" s="750">
        <v>3.2291666666666699E-4</v>
      </c>
      <c r="J30" s="758">
        <f t="shared" si="2"/>
        <v>18</v>
      </c>
      <c r="K30" s="709"/>
      <c r="L30" s="709"/>
      <c r="M30" s="709"/>
      <c r="N30" s="709"/>
      <c r="O30" s="62" t="str">
        <f>IF(I30=0," ",IF(I30&lt;=Разряды!$D$31,Разряды!$D$3,IF(I30&lt;=Разряды!$E$31,Разряды!$E$3,IF(I30&lt;=Разряды!$F$31,Разряды!$F$3,IF(I30&lt;=Разряды!$G$31,Разряды!$G$3,IF(I30&lt;=Разряды!$H$31,Разряды!$H$3,IF(I30&lt;=Разряды!$I$31,Разряды!$I$3,IF(I30&lt;=Разряды!$J$31,Разряды!$J$3,"б/р"))))))))</f>
        <v>2р</v>
      </c>
      <c r="P30" s="29" t="str">
        <f>IF(B30=0," ",VLOOKUP($B30,Женщины!$B:$H,7,FALSE))</f>
        <v>А.В.Чернов</v>
      </c>
    </row>
    <row r="31" spans="1:16">
      <c r="A31" s="62">
        <v>5</v>
      </c>
      <c r="B31" s="41">
        <v>373</v>
      </c>
      <c r="C31" s="29" t="e">
        <f>IF(B31=0," ",VLOOKUP(B31,Женщины!B:H,2,FALSE))</f>
        <v>#N/A</v>
      </c>
      <c r="D31" s="31" t="e">
        <f>IF(B31=0," ",VLOOKUP($B31,Женщины!$B:$H,3,FALSE))</f>
        <v>#N/A</v>
      </c>
      <c r="E31" s="31" t="e">
        <f>IF(B31=0," ",IF(VLOOKUP($B31,Женщины!$B:$H,4,FALSE)=0," ",VLOOKUP($B31,Женщины!$B:$H,4,FALSE)))</f>
        <v>#N/A</v>
      </c>
      <c r="F31" s="29" t="e">
        <f>IF(B31=0," ",VLOOKUP($B31,Женщины!$B:$H,5,FALSE))</f>
        <v>#N/A</v>
      </c>
      <c r="G31" s="29" t="e">
        <f>IF(B31=0," ",VLOOKUP($B31,Женщины!$B:$H,6,FALSE))</f>
        <v>#N/A</v>
      </c>
      <c r="H31" s="749">
        <v>3.2638888888888897E-4</v>
      </c>
      <c r="I31" s="749"/>
      <c r="J31" s="758">
        <f t="shared" si="2"/>
        <v>373</v>
      </c>
      <c r="K31" s="709"/>
      <c r="L31" s="709"/>
      <c r="M31" s="709"/>
      <c r="N31" s="709"/>
      <c r="O31" s="62" t="str">
        <f>IF(H31=0," ",IF(H31&lt;=Разряды!$D$31,Разряды!$D$3,IF(H31&lt;=Разряды!$E$31,Разряды!$E$3,IF(H31&lt;=Разряды!$F$31,Разряды!$F$3,IF(H31&lt;=Разряды!$G$31,Разряды!$G$3,IF(H31&lt;=Разряды!$H$31,Разряды!$H$3,IF(H31&lt;=Разряды!$I$31,Разряды!$I$3,IF(H31&lt;=Разряды!$J$31,Разряды!$J$3,"б/р"))))))))</f>
        <v>2р</v>
      </c>
      <c r="P31" s="29" t="e">
        <f>IF(B31=0," ",VLOOKUP($B31,Женщины!$B:$H,7,FALSE))</f>
        <v>#N/A</v>
      </c>
    </row>
    <row r="32" spans="1:16">
      <c r="A32" s="62">
        <v>6</v>
      </c>
      <c r="B32" s="41">
        <v>4</v>
      </c>
      <c r="C32" s="29" t="str">
        <f>IF(B32=0," ",VLOOKUP(B32,Женщины!B:H,2,FALSE))</f>
        <v>Лазарева Александра</v>
      </c>
      <c r="D32" s="31">
        <f>IF(B32=0," ",VLOOKUP($B32,Женщины!$B:$H,3,FALSE))</f>
        <v>1990</v>
      </c>
      <c r="E32" s="31" t="str">
        <f>IF(B32=0," ",IF(VLOOKUP($B32,Женщины!$B:$H,4,FALSE)=0," ",VLOOKUP($B32,Женщины!$B:$H,4,FALSE)))</f>
        <v>Ж30-39</v>
      </c>
      <c r="F32" s="29">
        <f>IF(B32=0," ",VLOOKUP($B32,Женщины!$B:$H,5,FALSE))</f>
        <v>0</v>
      </c>
      <c r="G32" s="29" t="str">
        <f>IF(B32=0," ",VLOOKUP($B32,Женщины!$B:$H,6,FALSE))</f>
        <v>г.Архангельск</v>
      </c>
      <c r="H32" s="749">
        <v>3.44907407407407E-4</v>
      </c>
      <c r="I32" s="749"/>
      <c r="J32" s="758">
        <f t="shared" si="2"/>
        <v>4</v>
      </c>
      <c r="K32" s="709"/>
      <c r="L32" s="709"/>
      <c r="M32" s="709"/>
      <c r="N32" s="709"/>
      <c r="O32" s="62" t="str">
        <f>IF(H32=0," ",IF(H32&lt;=Разряды!$D$31,Разряды!$D$3,IF(H32&lt;=Разряды!$E$31,Разряды!$E$3,IF(H32&lt;=Разряды!$F$31,Разряды!$F$3,IF(H32&lt;=Разряды!$G$31,Разряды!$G$3,IF(H32&lt;=Разряды!$H$31,Разряды!$H$3,IF(H32&lt;=Разряды!$I$31,Разряды!$I$3,IF(H32&lt;=Разряды!$J$31,Разряды!$J$3,"б/р"))))))))</f>
        <v>3р</v>
      </c>
      <c r="P32" s="29">
        <f>IF(B32=0," ",VLOOKUP($B32,Женщины!$B:$H,7,FALSE))</f>
        <v>0</v>
      </c>
    </row>
    <row r="33" spans="1:16">
      <c r="A33" s="62">
        <v>7</v>
      </c>
      <c r="B33" s="41">
        <v>99</v>
      </c>
      <c r="C33" s="29" t="e">
        <f>IF(B33=0," ",VLOOKUP(B33,Женщины!B:H,2,FALSE))</f>
        <v>#N/A</v>
      </c>
      <c r="D33" s="31" t="e">
        <f>IF(B33=0," ",VLOOKUP($B33,Женщины!$B:$H,3,FALSE))</f>
        <v>#N/A</v>
      </c>
      <c r="E33" s="31" t="e">
        <f>IF(B33=0," ",IF(VLOOKUP($B33,Женщины!$B:$H,4,FALSE)=0," ",VLOOKUP($B33,Женщины!$B:$H,4,FALSE)))</f>
        <v>#N/A</v>
      </c>
      <c r="F33" s="29" t="e">
        <f>IF(B33=0," ",VLOOKUP($B33,Женщины!$B:$H,5,FALSE))</f>
        <v>#N/A</v>
      </c>
      <c r="G33" s="29" t="e">
        <f>IF(B33=0," ",VLOOKUP($B33,Женщины!$B:$H,6,FALSE))</f>
        <v>#N/A</v>
      </c>
      <c r="H33" s="749">
        <v>3.4837962962963002E-4</v>
      </c>
      <c r="I33" s="749"/>
      <c r="J33" s="758">
        <f t="shared" si="2"/>
        <v>99</v>
      </c>
      <c r="K33" s="709"/>
      <c r="L33" s="709"/>
      <c r="M33" s="709"/>
      <c r="N33" s="709"/>
      <c r="O33" s="62" t="str">
        <f>IF(H33=0," ",IF(H33&lt;=Разряды!$D$31,Разряды!$D$3,IF(H33&lt;=Разряды!$E$31,Разряды!$E$3,IF(H33&lt;=Разряды!$F$31,Разряды!$F$3,IF(H33&lt;=Разряды!$G$31,Разряды!$G$3,IF(H33&lt;=Разряды!$H$31,Разряды!$H$3,IF(H33&lt;=Разряды!$I$31,Разряды!$I$3,IF(H33&lt;=Разряды!$J$31,Разряды!$J$3,"б/р"))))))))</f>
        <v>3р</v>
      </c>
      <c r="P33" s="29" t="e">
        <f>IF(B33=0," ",VLOOKUP($B33,Женщины!$B:$H,7,FALSE))</f>
        <v>#N/A</v>
      </c>
    </row>
    <row r="34" spans="1:16">
      <c r="A34" s="62">
        <v>8</v>
      </c>
      <c r="B34" s="41">
        <v>24</v>
      </c>
      <c r="C34" s="29" t="e">
        <f>IF(B34=0," ",VLOOKUP(B34,Женщины!B:H,2,FALSE))</f>
        <v>#N/A</v>
      </c>
      <c r="D34" s="31" t="e">
        <f>IF(B34=0," ",VLOOKUP($B34,Женщины!$B:$H,3,FALSE))</f>
        <v>#N/A</v>
      </c>
      <c r="E34" s="31" t="e">
        <f>IF(B34=0," ",IF(VLOOKUP($B34,Женщины!$B:$H,4,FALSE)=0," ",VLOOKUP($B34,Женщины!$B:$H,4,FALSE)))</f>
        <v>#N/A</v>
      </c>
      <c r="F34" s="29" t="e">
        <f>IF(B34=0," ",VLOOKUP($B34,Женщины!$B:$H,5,FALSE))</f>
        <v>#N/A</v>
      </c>
      <c r="G34" s="29" t="e">
        <f>IF(B34=0," ",VLOOKUP($B34,Женщины!$B:$H,6,FALSE))</f>
        <v>#N/A</v>
      </c>
      <c r="H34" s="755">
        <v>3.51851851851852E-4</v>
      </c>
      <c r="I34" s="749"/>
      <c r="J34" s="758">
        <f t="shared" si="2"/>
        <v>24</v>
      </c>
      <c r="K34" s="709"/>
      <c r="L34" s="709"/>
      <c r="M34" s="709"/>
      <c r="N34" s="709"/>
      <c r="O34" s="62" t="str">
        <f>IF(H34=0," ",IF(H34&lt;=Разряды!$D$31,Разряды!$D$3,IF(H34&lt;=Разряды!$E$31,Разряды!$E$3,IF(H34&lt;=Разряды!$F$31,Разряды!$F$3,IF(H34&lt;=Разряды!$G$31,Разряды!$G$3,IF(H34&lt;=Разряды!$H$31,Разряды!$H$3,IF(H34&lt;=Разряды!$I$31,Разряды!$I$3,IF(H34&lt;=Разряды!$J$31,Разряды!$J$3,"б/р"))))))))</f>
        <v>3р</v>
      </c>
      <c r="P34" s="29" t="e">
        <f>IF(B34=0," ",VLOOKUP($B34,Женщины!$B:$H,7,FALSE))</f>
        <v>#N/A</v>
      </c>
    </row>
    <row r="35" spans="1:16">
      <c r="A35" s="62">
        <v>9</v>
      </c>
      <c r="B35" s="41">
        <v>57</v>
      </c>
      <c r="C35" s="29" t="e">
        <f>IF(B35=0," ",VLOOKUP(B35,Женщины!B:H,2,FALSE))</f>
        <v>#N/A</v>
      </c>
      <c r="D35" s="31" t="e">
        <f>IF(B35=0," ",VLOOKUP($B35,Женщины!$B:$H,3,FALSE))</f>
        <v>#N/A</v>
      </c>
      <c r="E35" s="31" t="e">
        <f>IF(B35=0," ",IF(VLOOKUP($B35,Женщины!$B:$H,4,FALSE)=0," ",VLOOKUP($B35,Женщины!$B:$H,4,FALSE)))</f>
        <v>#N/A</v>
      </c>
      <c r="F35" s="29" t="e">
        <f>IF(B35=0," ",VLOOKUP($B35,Женщины!$B:$H,5,FALSE))</f>
        <v>#N/A</v>
      </c>
      <c r="G35" s="29" t="e">
        <f>IF(B35=0," ",VLOOKUP($B35,Женщины!$B:$H,6,FALSE))</f>
        <v>#N/A</v>
      </c>
      <c r="H35" s="749">
        <v>3.5532407407407398E-4</v>
      </c>
      <c r="I35" s="749"/>
      <c r="J35" s="758">
        <f t="shared" si="2"/>
        <v>57</v>
      </c>
      <c r="K35" s="724" t="s">
        <v>147</v>
      </c>
      <c r="L35" s="709"/>
      <c r="M35" s="709"/>
      <c r="N35" s="709"/>
      <c r="O35" s="62" t="str">
        <f>IF(H35=0," ",IF(H35&lt;=Разряды!$D$31,Разряды!$D$3,IF(H35&lt;=Разряды!$E$31,Разряды!$E$3,IF(H35&lt;=Разряды!$F$31,Разряды!$F$3,IF(H35&lt;=Разряды!$G$31,Разряды!$G$3,IF(H35&lt;=Разряды!$H$31,Разряды!$H$3,IF(H35&lt;=Разряды!$I$31,Разряды!$I$3,IF(H35&lt;=Разряды!$J$31,Разряды!$J$3,"б/р"))))))))</f>
        <v>3р</v>
      </c>
      <c r="P35" s="29" t="e">
        <f>IF(B35=0," ",VLOOKUP($B35,Женщины!$B:$H,7,FALSE))</f>
        <v>#N/A</v>
      </c>
    </row>
    <row r="36" spans="1:16">
      <c r="A36" s="62">
        <v>10</v>
      </c>
      <c r="B36" s="41">
        <v>49</v>
      </c>
      <c r="C36" s="29" t="str">
        <f>IF(B36=0," ",VLOOKUP(B36,Женщины!B:H,2,FALSE))</f>
        <v>Лахменева Мария</v>
      </c>
      <c r="D36" s="31">
        <f>IF(B36=0," ",VLOOKUP($B36,Женщины!$B:$H,3,FALSE))</f>
        <v>1954</v>
      </c>
      <c r="E36" s="31" t="str">
        <f>IF(B36=0," ",IF(VLOOKUP($B36,Женщины!$B:$H,4,FALSE)=0," ",VLOOKUP($B36,Женщины!$B:$H,4,FALSE)))</f>
        <v>Ж60-69</v>
      </c>
      <c r="F36" s="29">
        <f>IF(B36=0," ",VLOOKUP($B36,Женщины!$B:$H,5,FALSE))</f>
        <v>0</v>
      </c>
      <c r="G36" s="29" t="str">
        <f>IF(B36=0," ",VLOOKUP($B36,Женщины!$B:$H,6,FALSE))</f>
        <v>г.Северодвинск</v>
      </c>
      <c r="H36" s="749">
        <v>3.5879629629629602E-4</v>
      </c>
      <c r="I36" s="749"/>
      <c r="J36" s="758">
        <f t="shared" si="2"/>
        <v>49</v>
      </c>
      <c r="K36" s="709"/>
      <c r="L36" s="709"/>
      <c r="M36" s="709"/>
      <c r="N36" s="709"/>
      <c r="O36" s="62" t="str">
        <f>IF(H36=0," ",IF(H36&lt;=Разряды!$D$31,Разряды!$D$3,IF(H36&lt;=Разряды!$E$31,Разряды!$E$3,IF(H36&lt;=Разряды!$F$31,Разряды!$F$3,IF(H36&lt;=Разряды!$G$31,Разряды!$G$3,IF(H36&lt;=Разряды!$H$31,Разряды!$H$3,IF(H36&lt;=Разряды!$I$31,Разряды!$I$3,IF(H36&lt;=Разряды!$J$31,Разряды!$J$3,"б/р"))))))))</f>
        <v>3р</v>
      </c>
      <c r="P36" s="29">
        <f>IF(B36=0," ",VLOOKUP($B36,Женщины!$B:$H,7,FALSE))</f>
        <v>0</v>
      </c>
    </row>
    <row r="37" spans="1:16" hidden="1">
      <c r="A37" s="62"/>
      <c r="B37" s="41">
        <v>35</v>
      </c>
      <c r="C37" s="29" t="e">
        <f>IF(B37=0," ",VLOOKUP(B37,Женщины!B:H,2,FALSE))</f>
        <v>#N/A</v>
      </c>
      <c r="D37" s="31" t="e">
        <f>IF(B37=0," ",VLOOKUP($B37,Женщины!$B:$H,3,FALSE))</f>
        <v>#N/A</v>
      </c>
      <c r="E37" s="31" t="e">
        <f>IF(B37=0," ",IF(VLOOKUP($B37,Женщины!$B:$H,4,FALSE)=0," ",VLOOKUP($B37,Женщины!$B:$H,4,FALSE)))</f>
        <v>#N/A</v>
      </c>
      <c r="F37" s="29" t="e">
        <f>IF(B37=0," ",VLOOKUP($B37,Женщины!$B:$H,5,FALSE))</f>
        <v>#N/A</v>
      </c>
      <c r="G37" s="29" t="e">
        <f>IF(B37=0," ",VLOOKUP($B37,Женщины!$B:$H,6,FALSE))</f>
        <v>#N/A</v>
      </c>
      <c r="H37" s="749"/>
      <c r="I37" s="749"/>
      <c r="J37" s="758">
        <f t="shared" si="2"/>
        <v>35</v>
      </c>
      <c r="K37" s="709"/>
      <c r="L37" s="709"/>
      <c r="M37" s="709"/>
      <c r="N37" s="709"/>
      <c r="O37" s="62" t="str">
        <f>IF(H37=0," ",IF(H37&lt;=Разряды!$D$31,Разряды!$D$3,IF(H37&lt;=Разряды!$E$31,Разряды!$E$3,IF(H37&lt;=Разряды!$F$31,Разряды!$F$3,IF(H37&lt;=Разряды!$G$31,Разряды!$G$3,IF(H37&lt;=Разряды!$H$31,Разряды!$H$3,IF(H37&lt;=Разряды!$I$31,Разряды!$I$3,IF(H37&lt;=Разряды!$J$31,Разряды!$J$3,"б/р"))))))))</f>
        <v xml:space="preserve"> </v>
      </c>
      <c r="P37" s="29" t="e">
        <f>IF(B37=0," ",VLOOKUP($B37,Женщины!$B:$H,7,FALSE))</f>
        <v>#N/A</v>
      </c>
    </row>
    <row r="38" spans="1:16" hidden="1">
      <c r="A38" s="62"/>
      <c r="B38" s="62">
        <v>151</v>
      </c>
      <c r="C38" s="29" t="e">
        <f>IF(B38=0," ",VLOOKUP(B38,Женщины!B:H,2,FALSE))</f>
        <v>#N/A</v>
      </c>
      <c r="D38" s="31" t="e">
        <f>IF(B38=0," ",VLOOKUP($B38,Женщины!$B:$H,3,FALSE))</f>
        <v>#N/A</v>
      </c>
      <c r="E38" s="31" t="e">
        <f>IF(B38=0," ",IF(VLOOKUP($B38,Женщины!$B:$H,4,FALSE)=0," ",VLOOKUP($B38,Женщины!$B:$H,4,FALSE)))</f>
        <v>#N/A</v>
      </c>
      <c r="F38" s="29" t="e">
        <f>IF(B38=0," ",VLOOKUP($B38,Женщины!$B:$H,5,FALSE))</f>
        <v>#N/A</v>
      </c>
      <c r="G38" s="29" t="e">
        <f>IF(B38=0," ",VLOOKUP($B38,Женщины!$B:$H,6,FALSE))</f>
        <v>#N/A</v>
      </c>
      <c r="H38" s="752"/>
      <c r="I38" s="749"/>
      <c r="J38" s="758">
        <f t="shared" si="2"/>
        <v>151</v>
      </c>
      <c r="K38" s="709"/>
      <c r="L38" s="709"/>
      <c r="M38" s="709"/>
      <c r="N38" s="709"/>
      <c r="O38" s="62" t="str">
        <f>IF(H38=0," ",IF(H38&lt;=Разряды!$D$31,Разряды!$D$3,IF(H38&lt;=Разряды!$E$31,Разряды!$E$3,IF(H38&lt;=Разряды!$F$31,Разряды!$F$3,IF(H38&lt;=Разряды!$G$31,Разряды!$G$3,IF(H38&lt;=Разряды!$H$31,Разряды!$H$3,IF(H38&lt;=Разряды!$I$31,Разряды!$I$3,IF(H38&lt;=Разряды!$J$31,Разряды!$J$3,"б/р"))))))))</f>
        <v xml:space="preserve"> </v>
      </c>
      <c r="P38" s="29" t="e">
        <f>IF(B38=0," ",VLOOKUP($B38,Женщины!$B:$H,7,FALSE))</f>
        <v>#N/A</v>
      </c>
    </row>
    <row r="39" spans="1:16" hidden="1">
      <c r="A39" s="62"/>
      <c r="B39" s="25">
        <v>393</v>
      </c>
      <c r="C39" s="29" t="e">
        <f>IF(B39=0," ",VLOOKUP(B39,Женщины!B:H,2,FALSE))</f>
        <v>#N/A</v>
      </c>
      <c r="D39" s="31" t="e">
        <f>IF(B39=0," ",VLOOKUP($B39,Женщины!$B:$H,3,FALSE))</f>
        <v>#N/A</v>
      </c>
      <c r="E39" s="31" t="e">
        <f>IF(B39=0," ",IF(VLOOKUP($B39,Женщины!$B:$H,4,FALSE)=0," ",VLOOKUP($B39,Женщины!$B:$H,4,FALSE)))</f>
        <v>#N/A</v>
      </c>
      <c r="F39" s="29" t="e">
        <f>IF(B39=0," ",VLOOKUP($B39,Женщины!$B:$H,5,FALSE))</f>
        <v>#N/A</v>
      </c>
      <c r="G39" s="29" t="e">
        <f>IF(B39=0," ",VLOOKUP($B39,Женщины!$B:$H,6,FALSE))</f>
        <v>#N/A</v>
      </c>
      <c r="H39" s="749"/>
      <c r="I39" s="749"/>
      <c r="J39" s="758">
        <f t="shared" si="2"/>
        <v>393</v>
      </c>
      <c r="K39" s="709"/>
      <c r="L39" s="709"/>
      <c r="M39" s="709"/>
      <c r="N39" s="709"/>
      <c r="O39" s="62" t="str">
        <f>IF(H39=0," ",IF(H39&lt;=Разряды!$D$31,Разряды!$D$3,IF(H39&lt;=Разряды!$E$31,Разряды!$E$3,IF(H39&lt;=Разряды!$F$31,Разряды!$F$3,IF(H39&lt;=Разряды!$G$31,Разряды!$G$3,IF(H39&lt;=Разряды!$H$31,Разряды!$H$3,IF(H39&lt;=Разряды!$I$31,Разряды!$I$3,IF(H39&lt;=Разряды!$J$31,Разряды!$J$3,"б/р"))))))))</f>
        <v xml:space="preserve"> </v>
      </c>
      <c r="P39" s="29" t="e">
        <f>IF(B39=0," ",VLOOKUP($B39,Женщины!$B:$H,7,FALSE))</f>
        <v>#N/A</v>
      </c>
    </row>
    <row r="40" spans="1:16" hidden="1">
      <c r="A40" s="62"/>
      <c r="B40" s="353" t="s">
        <v>307</v>
      </c>
      <c r="C40" s="29" t="e">
        <f>IF(B40=0," ",VLOOKUP(B40,Женщины!B:H,2,FALSE))</f>
        <v>#N/A</v>
      </c>
      <c r="D40" s="31" t="e">
        <f>IF(B40=0," ",VLOOKUP($B40,Женщины!$B:$H,3,FALSE))</f>
        <v>#N/A</v>
      </c>
      <c r="E40" s="31" t="e">
        <f>IF(B40=0," ",IF(VLOOKUP($B40,Женщины!$B:$H,4,FALSE)=0," ",VLOOKUP($B40,Женщины!$B:$H,4,FALSE)))</f>
        <v>#N/A</v>
      </c>
      <c r="F40" s="29" t="e">
        <f>IF(B40=0," ",VLOOKUP($B40,Женщины!$B:$H,5,FALSE))</f>
        <v>#N/A</v>
      </c>
      <c r="G40" s="29" t="e">
        <f>IF(B40=0," ",VLOOKUP($B40,Женщины!$B:$H,6,FALSE))</f>
        <v>#N/A</v>
      </c>
      <c r="H40" s="749"/>
      <c r="I40" s="749"/>
      <c r="J40" s="758" t="str">
        <f t="shared" si="2"/>
        <v>1   116  1</v>
      </c>
      <c r="K40" s="709"/>
      <c r="L40" s="709"/>
      <c r="M40" s="709"/>
      <c r="N40" s="709"/>
      <c r="O40" s="62" t="str">
        <f>IF(H40=0," ",IF(H40&lt;=Разряды!$D$31,Разряды!$D$3,IF(H40&lt;=Разряды!$E$31,Разряды!$E$3,IF(H40&lt;=Разряды!$F$31,Разряды!$F$3,IF(H40&lt;=Разряды!$G$31,Разряды!$G$3,IF(H40&lt;=Разряды!$H$31,Разряды!$H$3,IF(H40&lt;=Разряды!$I$31,Разряды!$I$3,IF(H40&lt;=Разряды!$J$31,Разряды!$J$3,"б/р"))))))))</f>
        <v xml:space="preserve"> </v>
      </c>
      <c r="P40" s="29" t="e">
        <f>IF(B40=0," ",VLOOKUP($B40,Женщины!$B:$H,7,FALSE))</f>
        <v>#N/A</v>
      </c>
    </row>
    <row r="41" spans="1:16" hidden="1">
      <c r="A41" s="62"/>
      <c r="B41" s="41">
        <v>541</v>
      </c>
      <c r="C41" s="29" t="e">
        <f>IF(B41=0," ",VLOOKUP(B41,Женщины!B:H,2,FALSE))</f>
        <v>#N/A</v>
      </c>
      <c r="D41" s="31" t="e">
        <f>IF(B41=0," ",VLOOKUP($B41,Женщины!$B:$H,3,FALSE))</f>
        <v>#N/A</v>
      </c>
      <c r="E41" s="31" t="e">
        <f>IF(B41=0," ",IF(VLOOKUP($B41,Женщины!$B:$H,4,FALSE)=0," ",VLOOKUP($B41,Женщины!$B:$H,4,FALSE)))</f>
        <v>#N/A</v>
      </c>
      <c r="F41" s="29" t="e">
        <f>IF(B41=0," ",VLOOKUP($B41,Женщины!$B:$H,5,FALSE))</f>
        <v>#N/A</v>
      </c>
      <c r="G41" s="29" t="e">
        <f>IF(B41=0," ",VLOOKUP($B41,Женщины!$B:$H,6,FALSE))</f>
        <v>#N/A</v>
      </c>
      <c r="H41" s="749"/>
      <c r="I41" s="749"/>
      <c r="J41" s="758">
        <f t="shared" si="2"/>
        <v>541</v>
      </c>
      <c r="K41" s="709"/>
      <c r="L41" s="709"/>
      <c r="M41" s="709"/>
      <c r="N41" s="709"/>
      <c r="O41" s="62" t="str">
        <f>IF(H41=0," ",IF(H41&lt;=Разряды!$D$31,Разряды!$D$3,IF(H41&lt;=Разряды!$E$31,Разряды!$E$3,IF(H41&lt;=Разряды!$F$31,Разряды!$F$3,IF(H41&lt;=Разряды!$G$31,Разряды!$G$3,IF(H41&lt;=Разряды!$H$31,Разряды!$H$3,IF(H41&lt;=Разряды!$I$31,Разряды!$I$3,IF(H41&lt;=Разряды!$J$31,Разряды!$J$3,"б/р"))))))))</f>
        <v xml:space="preserve"> </v>
      </c>
      <c r="P41" s="29" t="e">
        <f>IF(B41=0," ",VLOOKUP($B41,Женщины!$B:$H,7,FALSE))</f>
        <v>#N/A</v>
      </c>
    </row>
    <row r="42" spans="1:16" hidden="1">
      <c r="A42" s="62"/>
      <c r="B42" s="41">
        <v>114</v>
      </c>
      <c r="C42" s="29" t="e">
        <f>IF(B42=0," ",VLOOKUP(B42,Женщины!B:H,2,FALSE))</f>
        <v>#N/A</v>
      </c>
      <c r="D42" s="31" t="e">
        <f>IF(B42=0," ",VLOOKUP($B42,Женщины!$B:$H,3,FALSE))</f>
        <v>#N/A</v>
      </c>
      <c r="E42" s="31" t="e">
        <f>IF(B42=0," ",IF(VLOOKUP($B42,Женщины!$B:$H,4,FALSE)=0," ",VLOOKUP($B42,Женщины!$B:$H,4,FALSE)))</f>
        <v>#N/A</v>
      </c>
      <c r="F42" s="29" t="e">
        <f>IF(B42=0," ",VLOOKUP($B42,Женщины!$B:$H,5,FALSE))</f>
        <v>#N/A</v>
      </c>
      <c r="G42" s="29" t="e">
        <f>IF(B42=0," ",VLOOKUP($B42,Женщины!$B:$H,6,FALSE))</f>
        <v>#N/A</v>
      </c>
      <c r="H42" s="749"/>
      <c r="I42" s="749"/>
      <c r="J42" s="758">
        <f t="shared" si="2"/>
        <v>114</v>
      </c>
      <c r="K42" s="709"/>
      <c r="L42" s="709"/>
      <c r="M42" s="709"/>
      <c r="N42" s="709"/>
      <c r="O42" s="62" t="str">
        <f>IF(H42=0," ",IF(H42&lt;=Разряды!$D$31,Разряды!$D$3,IF(H42&lt;=Разряды!$E$31,Разряды!$E$3,IF(H42&lt;=Разряды!$F$31,Разряды!$F$3,IF(H42&lt;=Разряды!$G$31,Разряды!$G$3,IF(H42&lt;=Разряды!$H$31,Разряды!$H$3,IF(H42&lt;=Разряды!$I$31,Разряды!$I$3,IF(H42&lt;=Разряды!$J$31,Разряды!$J$3,"б/р"))))))))</f>
        <v xml:space="preserve"> </v>
      </c>
      <c r="P42" s="29" t="e">
        <f>IF(B42=0," ",VLOOKUP($B42,Женщины!$B:$H,7,FALSE))</f>
        <v>#N/A</v>
      </c>
    </row>
    <row r="43" spans="1:16">
      <c r="A43" s="561"/>
      <c r="B43" s="561"/>
      <c r="C43" s="326"/>
      <c r="D43" s="561"/>
      <c r="E43" s="561"/>
      <c r="F43" s="327"/>
      <c r="G43" s="327"/>
      <c r="H43" s="747"/>
      <c r="I43" s="747"/>
      <c r="J43" s="561"/>
      <c r="K43" s="716"/>
      <c r="L43" s="716"/>
      <c r="M43" s="716"/>
      <c r="N43" s="716"/>
      <c r="O43" s="561" t="str">
        <f>IF(H43=0," ",IF(H43&lt;=Разряды!$D$31,Разряды!$D$3,IF(H43&lt;=Разряды!$E$31,Разряды!$E$3,IF(H43&lt;=Разряды!$F$31,Разряды!$F$3,IF(H43&lt;=Разряды!$G$31,Разряды!$G$3,IF(H43&lt;=Разряды!$H$31,Разряды!$H$3,IF(H43&lt;=Разряды!$I$31,Разряды!$I$3,IF(H43&lt;=Разряды!$J$31,Разряды!$J$3,"б/р"))))))))</f>
        <v xml:space="preserve"> </v>
      </c>
    </row>
    <row r="44" spans="1:16">
      <c r="A44" s="53"/>
      <c r="B44" s="68"/>
      <c r="C44" s="53"/>
      <c r="D44" s="68"/>
      <c r="E44" s="68"/>
      <c r="F44" s="722"/>
      <c r="G44" s="722"/>
      <c r="H44" s="562"/>
      <c r="I44" s="562"/>
      <c r="J44" s="68"/>
      <c r="K44" s="53"/>
      <c r="L44" s="53"/>
      <c r="M44" s="53"/>
      <c r="N44" s="53"/>
      <c r="O44" s="53"/>
      <c r="P44" s="53"/>
    </row>
    <row r="45" spans="1:16">
      <c r="A45" s="53"/>
      <c r="B45" s="68"/>
      <c r="C45" s="53"/>
      <c r="D45" s="68"/>
      <c r="E45" s="68"/>
      <c r="F45" s="722"/>
      <c r="G45" s="722"/>
      <c r="H45" s="53"/>
      <c r="I45" s="53"/>
      <c r="J45" s="68"/>
      <c r="K45" s="53"/>
      <c r="L45" s="53"/>
      <c r="M45" s="53"/>
      <c r="N45" s="53"/>
      <c r="O45" s="53"/>
      <c r="P45" s="53"/>
    </row>
    <row r="46" spans="1:16">
      <c r="A46" s="53"/>
      <c r="B46" s="68"/>
      <c r="C46" s="53"/>
      <c r="D46" s="68"/>
      <c r="E46" s="68"/>
      <c r="F46" s="722"/>
      <c r="G46" s="722"/>
      <c r="H46" s="53"/>
      <c r="I46" s="53"/>
      <c r="J46" s="68"/>
      <c r="K46" s="53"/>
      <c r="L46" s="53"/>
      <c r="M46" s="53"/>
      <c r="N46" s="53"/>
      <c r="O46" s="53"/>
      <c r="P46" s="53"/>
    </row>
    <row r="47" spans="1:16">
      <c r="B47" s="87"/>
      <c r="D47" s="87"/>
      <c r="E47" s="87"/>
      <c r="F47" s="131"/>
      <c r="G47" s="131"/>
    </row>
  </sheetData>
  <mergeCells count="26">
    <mergeCell ref="O7:O8"/>
    <mergeCell ref="P7:P8"/>
    <mergeCell ref="H7:I7"/>
    <mergeCell ref="L7:N7"/>
    <mergeCell ref="F9:G9"/>
    <mergeCell ref="F26:G26"/>
    <mergeCell ref="A7:A8"/>
    <mergeCell ref="B7:B8"/>
    <mergeCell ref="C7:C8"/>
    <mergeCell ref="D7:D8"/>
    <mergeCell ref="E7:E8"/>
    <mergeCell ref="F7:F8"/>
    <mergeCell ref="G7:G8"/>
    <mergeCell ref="J7:J8"/>
    <mergeCell ref="K7:K8"/>
    <mergeCell ref="A5:C5"/>
    <mergeCell ref="E5:G5"/>
    <mergeCell ref="K5:N5"/>
    <mergeCell ref="A6:C6"/>
    <mergeCell ref="K6:N6"/>
    <mergeCell ref="A1:P1"/>
    <mergeCell ref="A2:P2"/>
    <mergeCell ref="A3:C3"/>
    <mergeCell ref="H3:P3"/>
    <mergeCell ref="A4:C4"/>
    <mergeCell ref="E4:G4"/>
  </mergeCells>
  <printOptions horizontalCentered="1"/>
  <pageMargins left="0.118110236220472" right="0.118110236220472" top="0.74803149606299202" bottom="0.74803149606299202" header="0.31496062992126" footer="0.31496062992126"/>
  <pageSetup paperSize="9" scale="9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P76"/>
  <sheetViews>
    <sheetView topLeftCell="A13" workbookViewId="0"/>
  </sheetViews>
  <sheetFormatPr defaultColWidth="9" defaultRowHeight="12.75"/>
  <cols>
    <col min="1" max="1" width="6.28515625" style="87" customWidth="1"/>
    <col min="2" max="2" width="6.28515625" customWidth="1"/>
    <col min="3" max="3" width="22.5703125" customWidth="1"/>
    <col min="4" max="4" width="5" customWidth="1"/>
    <col min="5" max="5" width="7.28515625" customWidth="1"/>
    <col min="6" max="6" width="10.7109375" customWidth="1"/>
    <col min="7" max="7" width="13.7109375" customWidth="1"/>
    <col min="8" max="9" width="8.140625" customWidth="1"/>
    <col min="10" max="10" width="5.5703125" hidden="1" customWidth="1"/>
    <col min="11" max="11" width="7.140625" hidden="1" customWidth="1"/>
    <col min="12" max="13" width="7.7109375" hidden="1" customWidth="1"/>
    <col min="14" max="14" width="7.5703125" hidden="1" customWidth="1"/>
    <col min="15" max="15" width="7" customWidth="1"/>
    <col min="16" max="16" width="18.5703125" customWidth="1"/>
  </cols>
  <sheetData>
    <row r="1" spans="1:16" ht="15">
      <c r="A1" s="1245" t="s">
        <v>111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</row>
    <row r="2" spans="1:16">
      <c r="A2" s="1247" t="s">
        <v>112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</row>
    <row r="3" spans="1:16">
      <c r="A3" s="1248" t="s">
        <v>308</v>
      </c>
      <c r="B3" s="1248"/>
      <c r="C3" s="1248"/>
      <c r="H3" s="1249" t="s">
        <v>114</v>
      </c>
      <c r="I3" s="1249"/>
      <c r="J3" s="1249"/>
      <c r="K3" s="1249"/>
      <c r="L3" s="1249"/>
      <c r="M3" s="1249"/>
      <c r="N3" s="1249"/>
      <c r="O3" s="1249"/>
      <c r="P3" s="1249"/>
    </row>
    <row r="4" spans="1:16" ht="15">
      <c r="A4" s="1248" t="s">
        <v>309</v>
      </c>
      <c r="B4" s="1248"/>
      <c r="C4" s="1248"/>
      <c r="E4" s="1245" t="s">
        <v>299</v>
      </c>
      <c r="F4" s="1245"/>
      <c r="G4" s="1245"/>
    </row>
    <row r="5" spans="1:16">
      <c r="A5" s="1248" t="s">
        <v>310</v>
      </c>
      <c r="B5" s="1248"/>
      <c r="C5" s="1248"/>
      <c r="E5" s="1360"/>
      <c r="F5" s="1360"/>
      <c r="G5" s="1360"/>
      <c r="H5" s="704">
        <v>39810</v>
      </c>
      <c r="I5" s="704">
        <v>39810</v>
      </c>
      <c r="J5" s="704"/>
      <c r="K5" s="1250" t="s">
        <v>118</v>
      </c>
      <c r="L5" s="1250"/>
      <c r="M5" s="1250"/>
      <c r="N5" s="1250"/>
    </row>
    <row r="6" spans="1:16">
      <c r="A6" s="1251" t="s">
        <v>311</v>
      </c>
      <c r="B6" s="1251"/>
      <c r="C6" s="1251"/>
      <c r="H6" s="582" t="s">
        <v>312</v>
      </c>
      <c r="I6" s="582" t="s">
        <v>313</v>
      </c>
      <c r="J6" s="582"/>
      <c r="K6" s="1252" t="s">
        <v>121</v>
      </c>
      <c r="L6" s="1253"/>
      <c r="M6" s="1253"/>
      <c r="N6" s="1253"/>
    </row>
    <row r="7" spans="1:16">
      <c r="A7" s="1258" t="s">
        <v>122</v>
      </c>
      <c r="B7" s="1258" t="s">
        <v>123</v>
      </c>
      <c r="C7" s="1254" t="s">
        <v>124</v>
      </c>
      <c r="D7" s="1254" t="s">
        <v>125</v>
      </c>
      <c r="E7" s="1254" t="s">
        <v>126</v>
      </c>
      <c r="F7" s="1254" t="s">
        <v>127</v>
      </c>
      <c r="G7" s="1254" t="s">
        <v>128</v>
      </c>
      <c r="H7" s="1282" t="s">
        <v>129</v>
      </c>
      <c r="I7" s="1283"/>
      <c r="J7" s="1258" t="s">
        <v>123</v>
      </c>
      <c r="K7" s="1261" t="s">
        <v>130</v>
      </c>
      <c r="L7" s="1254" t="s">
        <v>131</v>
      </c>
      <c r="M7" s="1255"/>
      <c r="N7" s="1255"/>
      <c r="O7" s="1263" t="s">
        <v>132</v>
      </c>
      <c r="P7" s="1261" t="s">
        <v>133</v>
      </c>
    </row>
    <row r="8" spans="1:16">
      <c r="A8" s="1255"/>
      <c r="B8" s="1255"/>
      <c r="C8" s="1255"/>
      <c r="D8" s="1255"/>
      <c r="E8" s="1255"/>
      <c r="F8" s="1254"/>
      <c r="G8" s="1254"/>
      <c r="H8" s="420" t="s">
        <v>160</v>
      </c>
      <c r="I8" s="420" t="s">
        <v>141</v>
      </c>
      <c r="J8" s="1255"/>
      <c r="K8" s="1262"/>
      <c r="L8" s="126">
        <v>1</v>
      </c>
      <c r="M8" s="126">
        <v>2</v>
      </c>
      <c r="N8" s="126">
        <v>3</v>
      </c>
      <c r="O8" s="1262"/>
      <c r="P8" s="1265"/>
    </row>
    <row r="9" spans="1:16">
      <c r="A9" s="62"/>
      <c r="B9" s="22"/>
      <c r="C9" s="744"/>
      <c r="D9" s="25"/>
      <c r="E9" s="25"/>
      <c r="F9" s="1362" t="s">
        <v>142</v>
      </c>
      <c r="G9" s="1362"/>
      <c r="H9" s="95"/>
      <c r="I9" s="95"/>
      <c r="J9" s="95"/>
      <c r="K9" s="95"/>
      <c r="L9" s="95"/>
      <c r="M9" s="95"/>
      <c r="N9" s="95"/>
      <c r="O9" s="95"/>
    </row>
    <row r="10" spans="1:16">
      <c r="A10" s="62">
        <v>1</v>
      </c>
      <c r="B10" s="62">
        <v>39</v>
      </c>
      <c r="C10" s="29" t="str">
        <f>IF(B10=0," ",VLOOKUP(B10,Спортсмены!B:H,2,FALSE))</f>
        <v>Пешехонов Игорь</v>
      </c>
      <c r="D10" s="31">
        <f>IF(B10=0," ",VLOOKUP($B10,Спортсмены!$B:$H,3,FALSE))</f>
        <v>1984</v>
      </c>
      <c r="E10" s="31" t="str">
        <f>IF(B10=0," ",IF(VLOOKUP($B10,Спортсмены!$B:$H,4,FALSE)=0," ",VLOOKUP($B10,Спортсмены!$B:$H,4,FALSE)))</f>
        <v>М30-39</v>
      </c>
      <c r="F10" s="29">
        <f>IF(B10=0," ",VLOOKUP($B10,Спортсмены!$B:$H,5,FALSE))</f>
        <v>0</v>
      </c>
      <c r="G10" s="29" t="str">
        <f>IF(B10=0," ",VLOOKUP($B10,Спортсмены!$B:$H,6,FALSE))</f>
        <v>г.Архангельск</v>
      </c>
      <c r="H10" s="568">
        <v>2.7314814814814801E-4</v>
      </c>
      <c r="I10" s="568">
        <v>2.70833333333333E-4</v>
      </c>
      <c r="J10" s="62">
        <f>B10</f>
        <v>39</v>
      </c>
      <c r="K10" s="724" t="s">
        <v>147</v>
      </c>
      <c r="L10" s="709"/>
      <c r="M10" s="709"/>
      <c r="N10" s="709"/>
      <c r="O10" s="62" t="str">
        <f>IF(I10=0," ",IF(I10&lt;=Разряды!$D$5,Разряды!$D$3,IF(I10&lt;=Разряды!$E$5,Разряды!$E$3,IF(I10&lt;=Разряды!$F$5,Разряды!$F$3,IF(I10&lt;=Разряды!$G$5,Разряды!$G$3,IF(I10&lt;=Разряды!$H$5,Разряды!$H$3,IF(I10&lt;=Разряды!$I$5,Разряды!$I$3,IF(I10&lt;=Разряды!$J$5,Разряды!$J$3,"б/р"))))))))</f>
        <v>2р</v>
      </c>
      <c r="P10" s="29">
        <f>IF(B10=0," ",VLOOKUP($B10,Спортсмены!$B:$H,7,FALSE))</f>
        <v>0</v>
      </c>
    </row>
    <row r="11" spans="1:16">
      <c r="A11" s="62">
        <v>2</v>
      </c>
      <c r="B11" s="25">
        <v>3</v>
      </c>
      <c r="C11" s="29" t="str">
        <f>IF(B11=0," ",VLOOKUP(B11,Спортсмены!B:H,2,FALSE))</f>
        <v>Скрылев Евгений</v>
      </c>
      <c r="D11" s="31">
        <f>IF(B11=0," ",VLOOKUP($B11,Спортсмены!$B:$H,3,FALSE))</f>
        <v>1980</v>
      </c>
      <c r="E11" s="31" t="str">
        <f>IF(B11=0," ",IF(VLOOKUP($B11,Спортсмены!$B:$H,4,FALSE)=0," ",VLOOKUP($B11,Спортсмены!$B:$H,4,FALSE)))</f>
        <v>М40-49</v>
      </c>
      <c r="F11" s="29">
        <f>IF(B11=0," ",VLOOKUP($B11,Спортсмены!$B:$H,5,FALSE))</f>
        <v>0</v>
      </c>
      <c r="G11" s="29" t="str">
        <f>IF(B11=0," ",VLOOKUP($B11,Спортсмены!$B:$H,6,FALSE))</f>
        <v>г.Северодвинск</v>
      </c>
      <c r="H11" s="568">
        <v>2.8009259259259301E-4</v>
      </c>
      <c r="I11" s="568">
        <v>2.7662037037037E-4</v>
      </c>
      <c r="J11" s="62">
        <f>B11</f>
        <v>3</v>
      </c>
      <c r="K11" s="709"/>
      <c r="L11" s="709"/>
      <c r="M11" s="709"/>
      <c r="N11" s="709"/>
      <c r="O11" s="62" t="str">
        <f>IF(I11=0," ",IF(I11&lt;=Разряды!$D$5,Разряды!$D$3,IF(I11&lt;=Разряды!$E$5,Разряды!$E$3,IF(I11&lt;=Разряды!$F$5,Разряды!$F$3,IF(I11&lt;=Разряды!$G$5,Разряды!$G$3,IF(I11&lt;=Разряды!$H$5,Разряды!$H$3,IF(I11&lt;=Разряды!$I$5,Разряды!$I$3,IF(I11&lt;=Разряды!$J$5,Разряды!$J$3,"б/р"))))))))</f>
        <v>2р</v>
      </c>
      <c r="P11" s="29">
        <f>IF(B11=0," ",VLOOKUP($B11,Спортсмены!$B:$H,7,FALSE))</f>
        <v>0</v>
      </c>
    </row>
    <row r="12" spans="1:16">
      <c r="A12" s="62">
        <v>3</v>
      </c>
      <c r="B12" s="62">
        <v>345</v>
      </c>
      <c r="C12" s="29" t="e">
        <f>IF(B12=0," ",VLOOKUP(B12,Спортсмены!B:H,2,FALSE))</f>
        <v>#N/A</v>
      </c>
      <c r="D12" s="31" t="e">
        <f>IF(B12=0," ",VLOOKUP($B12,Спортсмены!$B:$H,3,FALSE))</f>
        <v>#N/A</v>
      </c>
      <c r="E12" s="31" t="e">
        <v>#N/A</v>
      </c>
      <c r="F12" s="29" t="e">
        <f>IF(B12=0," ",VLOOKUP($B12,Спортсмены!$B:$H,5,FALSE))</f>
        <v>#N/A</v>
      </c>
      <c r="G12" s="29" t="e">
        <f>IF(B12=0," ",VLOOKUP($B12,Спортсмены!$B:$H,6,FALSE))</f>
        <v>#N/A</v>
      </c>
      <c r="H12" s="568">
        <v>2.83564814814815E-4</v>
      </c>
      <c r="I12" s="568">
        <v>2.8124999999999998E-4</v>
      </c>
      <c r="J12" s="62">
        <f>B12</f>
        <v>345</v>
      </c>
      <c r="K12" s="724" t="s">
        <v>147</v>
      </c>
      <c r="L12" s="709"/>
      <c r="M12" s="709"/>
      <c r="N12" s="709"/>
      <c r="O12" s="62" t="str">
        <f>IF(I12=0," ",IF(I12&lt;=Разряды!$D$5,Разряды!$D$3,IF(I12&lt;=Разряды!$E$5,Разряды!$E$3,IF(I12&lt;=Разряды!$F$5,Разряды!$F$3,IF(I12&lt;=Разряды!$G$5,Разряды!$G$3,IF(I12&lt;=Разряды!$H$5,Разряды!$H$3,IF(I12&lt;=Разряды!$I$5,Разряды!$I$3,IF(I12&lt;=Разряды!$J$5,Разряды!$J$3,"б/р"))))))))</f>
        <v>2р</v>
      </c>
      <c r="P12" s="29" t="e">
        <f>IF(B12=0," ",VLOOKUP($B12,Спортсмены!$B:$H,7,FALSE))</f>
        <v>#N/A</v>
      </c>
    </row>
    <row r="13" spans="1:16">
      <c r="A13" s="62">
        <v>4</v>
      </c>
      <c r="B13" s="62">
        <v>264</v>
      </c>
      <c r="C13" s="29" t="e">
        <f>IF(B13=0," ",VLOOKUP(B13,Спортсмены!B:H,2,FALSE))</f>
        <v>#N/A</v>
      </c>
      <c r="D13" s="31" t="e">
        <f>IF(B13=0," ",VLOOKUP($B13,Спортсмены!$B:$H,3,FALSE))</f>
        <v>#N/A</v>
      </c>
      <c r="E13" s="31" t="e">
        <f>IF(B13=0," ",IF(VLOOKUP($B13,Спортсмены!$B:$H,4,FALSE)=0," ",VLOOKUP($B13,Спортсмены!$B:$H,4,FALSE)))</f>
        <v>#N/A</v>
      </c>
      <c r="F13" s="29" t="e">
        <f>IF(B13=0," ",VLOOKUP($B13,Спортсмены!$B:$H,5,FALSE))</f>
        <v>#N/A</v>
      </c>
      <c r="G13" s="29" t="e">
        <f>IF(B13=0," ",VLOOKUP($B13,Спортсмены!$B:$H,6,FALSE))</f>
        <v>#N/A</v>
      </c>
      <c r="H13" s="568">
        <v>2.8124999999999998E-4</v>
      </c>
      <c r="I13" s="568">
        <v>2.82407407407407E-4</v>
      </c>
      <c r="J13" s="62">
        <f>B13</f>
        <v>264</v>
      </c>
      <c r="K13" s="709"/>
      <c r="L13" s="709"/>
      <c r="M13" s="709"/>
      <c r="N13" s="709"/>
      <c r="O13" s="62" t="str">
        <f>IF(H13=0," ",IF(H13&lt;=Разряды!$D$5,Разряды!$D$3,IF(H13&lt;=Разряды!$E$5,Разряды!$E$3,IF(H13&lt;=Разряды!$F$5,Разряды!$F$3,IF(H13&lt;=Разряды!$G$5,Разряды!$G$3,IF(H13&lt;=Разряды!$H$5,Разряды!$H$3,IF(H13&lt;=Разряды!$I$5,Разряды!$I$3,IF(H13&lt;=Разряды!$J$5,Разряды!$J$3,"б/р"))))))))</f>
        <v>2р</v>
      </c>
      <c r="P13" s="29" t="e">
        <f>IF(B13=0," ",VLOOKUP($B13,Спортсмены!$B:$H,7,FALSE))</f>
        <v>#N/A</v>
      </c>
    </row>
    <row r="14" spans="1:16">
      <c r="A14" s="62">
        <v>5</v>
      </c>
      <c r="B14" s="25">
        <v>33</v>
      </c>
      <c r="C14" s="29" t="str">
        <f>IF(B14=0," ",VLOOKUP(B14,Спортсмены!B:H,2,FALSE))</f>
        <v>Ермолин Анатолий</v>
      </c>
      <c r="D14" s="31">
        <f>IF(B14=0," ",VLOOKUP($B14,Спортсмены!$B:$H,3,FALSE))</f>
        <v>1956</v>
      </c>
      <c r="E14" s="31" t="str">
        <f>IF(B14=0," ",IF(VLOOKUP($B14,Спортсмены!$B:$H,4,FALSE)=0," ",VLOOKUP($B14,Спортсмены!$B:$H,4,FALSE)))</f>
        <v>М60-69</v>
      </c>
      <c r="F14" s="29">
        <f>IF(B14=0," ",VLOOKUP($B14,Спортсмены!$B:$H,5,FALSE))</f>
        <v>0</v>
      </c>
      <c r="G14" s="29" t="str">
        <f>IF(B14=0," ",VLOOKUP($B14,Спортсмены!$B:$H,6,FALSE))</f>
        <v>г.Архангельск,Гандвик</v>
      </c>
      <c r="H14" s="568">
        <v>2.8587962962963001E-4</v>
      </c>
      <c r="I14" s="568"/>
      <c r="J14" s="62">
        <f t="shared" ref="J14:J60" si="0">B14</f>
        <v>33</v>
      </c>
      <c r="K14" s="709"/>
      <c r="L14" s="709"/>
      <c r="M14" s="709"/>
      <c r="N14" s="709"/>
      <c r="O14" s="62" t="str">
        <f>IF(H14=0," ",IF(H14&lt;=Разряды!$D$5,Разряды!$D$3,IF(H14&lt;=Разряды!$E$5,Разряды!$E$3,IF(H14&lt;=Разряды!$F$5,Разряды!$F$3,IF(H14&lt;=Разряды!$G$5,Разряды!$G$3,IF(H14&lt;=Разряды!$H$5,Разряды!$H$3,IF(H14&lt;=Разряды!$I$5,Разряды!$I$3,IF(H14&lt;=Разряды!$J$5,Разряды!$J$3,"б/р"))))))))</f>
        <v>3р</v>
      </c>
      <c r="P14" s="29">
        <f>IF(B14=0," ",VLOOKUP($B14,Спортсмены!$B:$H,7,FALSE))</f>
        <v>0</v>
      </c>
    </row>
    <row r="15" spans="1:16">
      <c r="A15" s="62">
        <v>6</v>
      </c>
      <c r="B15" s="25">
        <v>26</v>
      </c>
      <c r="C15" s="29" t="str">
        <f>IF(B15=0," ",VLOOKUP(B15,Спортсмены!B:H,2,FALSE))</f>
        <v>Суслонов Александр</v>
      </c>
      <c r="D15" s="31">
        <f>IF(B15=0," ",VLOOKUP($B15,Спортсмены!$B:$H,3,FALSE))</f>
        <v>1991</v>
      </c>
      <c r="E15" s="31" t="str">
        <f>IF(B15=0," ",IF(VLOOKUP($B15,Спортсмены!$B:$H,4,FALSE)=0," ",VLOOKUP($B15,Спортсмены!$B:$H,4,FALSE)))</f>
        <v>М30-39</v>
      </c>
      <c r="F15" s="29">
        <f>IF(B15=0," ",VLOOKUP($B15,Спортсмены!$B:$H,5,FALSE))</f>
        <v>0</v>
      </c>
      <c r="G15" s="29" t="str">
        <f>IF(B15=0," ",VLOOKUP($B15,Спортсмены!$B:$H,6,FALSE))</f>
        <v>г.Архангельск</v>
      </c>
      <c r="H15" s="568">
        <v>2.95138888888889E-4</v>
      </c>
      <c r="I15" s="568"/>
      <c r="J15" s="62">
        <f t="shared" si="0"/>
        <v>26</v>
      </c>
      <c r="K15" s="709"/>
      <c r="L15" s="709"/>
      <c r="M15" s="709"/>
      <c r="N15" s="709"/>
      <c r="O15" s="62" t="str">
        <f>IF(H15=0," ",IF(H15&lt;=Разряды!$D$5,Разряды!$D$3,IF(H15&lt;=Разряды!$E$5,Разряды!$E$3,IF(H15&lt;=Разряды!$F$5,Разряды!$F$3,IF(H15&lt;=Разряды!$G$5,Разряды!$G$3,IF(H15&lt;=Разряды!$H$5,Разряды!$H$3,IF(H15&lt;=Разряды!$I$5,Разряды!$I$3,IF(H15&lt;=Разряды!$J$5,Разряды!$J$3,"б/р"))))))))</f>
        <v>3р</v>
      </c>
      <c r="P15" s="29">
        <f>IF(B15=0," ",VLOOKUP($B15,Спортсмены!$B:$H,7,FALSE))</f>
        <v>0</v>
      </c>
    </row>
    <row r="16" spans="1:16">
      <c r="A16" s="62">
        <v>7</v>
      </c>
      <c r="B16" s="62">
        <v>432</v>
      </c>
      <c r="C16" s="29" t="e">
        <f>IF(B16=0," ",VLOOKUP(B16,Спортсмены!B:H,2,FALSE))</f>
        <v>#N/A</v>
      </c>
      <c r="D16" s="31" t="e">
        <f>IF(B16=0," ",VLOOKUP($B16,Спортсмены!$B:$H,3,FALSE))</f>
        <v>#N/A</v>
      </c>
      <c r="E16" s="31" t="e">
        <f>IF(B16=0," ",IF(VLOOKUP($B16,Спортсмены!$B:$H,4,FALSE)=0," ",VLOOKUP($B16,Спортсмены!$B:$H,4,FALSE)))</f>
        <v>#N/A</v>
      </c>
      <c r="F16" s="29" t="e">
        <f>IF(B16=0," ",VLOOKUP($B16,Спортсмены!$B:$H,5,FALSE))</f>
        <v>#N/A</v>
      </c>
      <c r="G16" s="29" t="e">
        <v>#N/A</v>
      </c>
      <c r="H16" s="568">
        <v>2.9629629629629602E-4</v>
      </c>
      <c r="I16" s="568"/>
      <c r="J16" s="62">
        <f t="shared" si="0"/>
        <v>432</v>
      </c>
      <c r="K16" s="709"/>
      <c r="L16" s="709"/>
      <c r="M16" s="709"/>
      <c r="N16" s="709"/>
      <c r="O16" s="62" t="str">
        <f>IF(H16=0," ",IF(H16&lt;=Разряды!$D$5,Разряды!$D$3,IF(H16&lt;=Разряды!$E$5,Разряды!$E$3,IF(H16&lt;=Разряды!$F$5,Разряды!$F$3,IF(H16&lt;=Разряды!$G$5,Разряды!$G$3,IF(H16&lt;=Разряды!$H$5,Разряды!$H$3,IF(H16&lt;=Разряды!$I$5,Разряды!$I$3,IF(H16&lt;=Разряды!$J$5,Разряды!$J$3,"б/р"))))))))</f>
        <v>3р</v>
      </c>
      <c r="P16" s="29" t="e">
        <f>IF(B16=0," ",VLOOKUP($B16,Спортсмены!$B:$H,7,FALSE))</f>
        <v>#N/A</v>
      </c>
    </row>
    <row r="17" spans="1:16">
      <c r="A17" s="62">
        <v>8</v>
      </c>
      <c r="B17" s="25">
        <v>5</v>
      </c>
      <c r="C17" s="29" t="str">
        <f>IF(B17=0," ",VLOOKUP(B17,Спортсмены!B:H,2,FALSE))</f>
        <v>Лазарев Андрей</v>
      </c>
      <c r="D17" s="31">
        <f>IF(B17=0," ",VLOOKUP($B17,Спортсмены!$B:$H,3,FALSE))</f>
        <v>1981</v>
      </c>
      <c r="E17" s="31" t="str">
        <f>IF(B17=0," ",IF(VLOOKUP($B17,Спортсмены!$B:$H,4,FALSE)=0," ",VLOOKUP($B17,Спортсмены!$B:$H,4,FALSE)))</f>
        <v>М40-49</v>
      </c>
      <c r="F17" s="29">
        <f>IF(B17=0," ",VLOOKUP($B17,Спортсмены!$B:$H,5,FALSE))</f>
        <v>0</v>
      </c>
      <c r="G17" s="29" t="str">
        <f>IF(B17=0," ",VLOOKUP($B17,Спортсмены!$B:$H,6,FALSE))</f>
        <v>г.Архангельск</v>
      </c>
      <c r="H17" s="568">
        <v>2.9745370370370402E-4</v>
      </c>
      <c r="I17" s="568"/>
      <c r="J17" s="62">
        <f t="shared" si="0"/>
        <v>5</v>
      </c>
      <c r="K17" s="709"/>
      <c r="L17" s="709"/>
      <c r="M17" s="709"/>
      <c r="N17" s="709"/>
      <c r="O17" s="62" t="str">
        <f>IF(H17=0," ",IF(H17&lt;=Разряды!$D$5,Разряды!$D$3,IF(H17&lt;=Разряды!$E$5,Разряды!$E$3,IF(H17&lt;=Разряды!$F$5,Разряды!$F$3,IF(H17&lt;=Разряды!$G$5,Разряды!$G$3,IF(H17&lt;=Разряды!$H$5,Разряды!$H$3,IF(H17&lt;=Разряды!$I$5,Разряды!$I$3,IF(H17&lt;=Разряды!$J$5,Разряды!$J$3,"б/р"))))))))</f>
        <v>3р</v>
      </c>
      <c r="P17" s="29">
        <v>0</v>
      </c>
    </row>
    <row r="18" spans="1:16">
      <c r="A18" s="62">
        <v>9</v>
      </c>
      <c r="B18" s="25">
        <v>35</v>
      </c>
      <c r="C18" s="29" t="e">
        <v>#N/A</v>
      </c>
      <c r="D18" s="31" t="e">
        <f>IF(B18=0," ",VLOOKUP($B18,Спортсмены!$B:$H,3,FALSE))</f>
        <v>#N/A</v>
      </c>
      <c r="E18" s="31" t="e">
        <f>IF(B18=0," ",IF(VLOOKUP($B18,Спортсмены!$B:$H,4,FALSE)=0," ",VLOOKUP($B18,Спортсмены!$B:$H,4,FALSE)))</f>
        <v>#N/A</v>
      </c>
      <c r="F18" s="29" t="e">
        <f>IF(B18=0," ",VLOOKUP($B18,Спортсмены!$B:$H,5,FALSE))</f>
        <v>#N/A</v>
      </c>
      <c r="G18" s="29" t="e">
        <f>IF(B18=0," ",VLOOKUP($B18,Спортсмены!$B:$H,6,FALSE))</f>
        <v>#N/A</v>
      </c>
      <c r="H18" s="568">
        <v>3.0787037037037003E-4</v>
      </c>
      <c r="I18" s="568"/>
      <c r="J18" s="31">
        <f t="shared" si="0"/>
        <v>35</v>
      </c>
      <c r="K18" s="709"/>
      <c r="L18" s="709"/>
      <c r="M18" s="709"/>
      <c r="N18" s="709"/>
      <c r="O18" s="62" t="str">
        <f>IF(H18=0," ",IF(H18&lt;=Разряды!$D$5,Разряды!$D$3,IF(H18&lt;=Разряды!$E$5,Разряды!$E$3,IF(H18&lt;=Разряды!$F$5,Разряды!$F$3,IF(H18&lt;=Разряды!$G$5,Разряды!$G$3,IF(H18&lt;=Разряды!$H$5,Разряды!$H$3,IF(H18&lt;=Разряды!$I$5,Разряды!$I$3,IF(H18&lt;=Разряды!$J$5,Разряды!$J$3,"б/р"))))))))</f>
        <v>1юр</v>
      </c>
      <c r="P18" s="29" t="e">
        <f>IF(B18=0," ",VLOOKUP($B18,Спортсмены!$B:$H,7,FALSE))</f>
        <v>#N/A</v>
      </c>
    </row>
    <row r="19" spans="1:16" hidden="1">
      <c r="A19" s="62"/>
      <c r="B19" s="22" t="s">
        <v>314</v>
      </c>
      <c r="C19" s="29" t="e">
        <f>IF(B19=0," ",VLOOKUP(B19,Спортсмены!B:H,2,FALSE))</f>
        <v>#N/A</v>
      </c>
      <c r="D19" s="31" t="e">
        <f>IF(B19=0," ",VLOOKUP($B19,Спортсмены!$B:$H,3,FALSE))</f>
        <v>#N/A</v>
      </c>
      <c r="E19" s="31" t="e">
        <f>IF(B19=0," ",IF(VLOOKUP($B19,Спортсмены!$B:$H,4,FALSE)=0," ",VLOOKUP($B19,Спортсмены!$B:$H,4,FALSE)))</f>
        <v>#N/A</v>
      </c>
      <c r="F19" s="29" t="e">
        <f>IF(B19=0," ",VLOOKUP($B19,Спортсмены!$B:$H,5,FALSE))</f>
        <v>#N/A</v>
      </c>
      <c r="G19" s="29" t="e">
        <f>IF(B19=0," ",VLOOKUP($B19,Спортсмены!$B:$H,6,FALSE))</f>
        <v>#N/A</v>
      </c>
      <c r="H19" s="568"/>
      <c r="I19" s="568"/>
      <c r="J19" s="62" t="str">
        <f t="shared" si="0"/>
        <v>1    85    1</v>
      </c>
      <c r="K19" s="709"/>
      <c r="L19" s="709"/>
      <c r="M19" s="709"/>
      <c r="N19" s="709"/>
      <c r="O19" s="62" t="str">
        <f>IF(H19=0," ",IF(H19&lt;=Разряды!$D$5,Разряды!$D$3,IF(H19&lt;=Разряды!$E$5,Разряды!$E$3,IF(H19&lt;=Разряды!$F$5,Разряды!$F$3,IF(H19&lt;=Разряды!$G$5,Разряды!$G$3,IF(H19&lt;=Разряды!$H$5,Разряды!$H$3,IF(H19&lt;=Разряды!$I$5,Разряды!$I$3,IF(H19&lt;=Разряды!$J$5,Разряды!$J$3,"б/р"))))))))</f>
        <v xml:space="preserve"> </v>
      </c>
      <c r="P19" s="29" t="e">
        <f>IF(B19=0," ",VLOOKUP($B19,Спортсмены!$B:$H,7,FALSE))</f>
        <v>#N/A</v>
      </c>
    </row>
    <row r="20" spans="1:16" hidden="1">
      <c r="A20" s="62"/>
      <c r="B20" s="745" t="s">
        <v>315</v>
      </c>
      <c r="C20" s="29" t="e">
        <f>IF(B20=0," ",VLOOKUP(B20,Спортсмены!B:H,2,FALSE))</f>
        <v>#N/A</v>
      </c>
      <c r="D20" s="31" t="e">
        <v>#N/A</v>
      </c>
      <c r="E20" s="31" t="e">
        <f>IF(B20=0," ",IF(VLOOKUP($B20,Спортсмены!$B:$H,4,FALSE)=0," ",VLOOKUP($B20,Спортсмены!$B:$H,4,FALSE)))</f>
        <v>#N/A</v>
      </c>
      <c r="F20" s="29" t="e">
        <f>IF(B20=0," ",VLOOKUP($B20,Спортсмены!$B:$H,5,FALSE))</f>
        <v>#N/A</v>
      </c>
      <c r="G20" s="29" t="e">
        <f>IF(B20=0," ",VLOOKUP($B20,Спортсмены!$B:$H,6,FALSE))</f>
        <v>#N/A</v>
      </c>
      <c r="H20" s="568"/>
      <c r="I20" s="568"/>
      <c r="J20" s="62" t="str">
        <f t="shared" si="0"/>
        <v>2    13    2</v>
      </c>
      <c r="K20" s="709"/>
      <c r="L20" s="709"/>
      <c r="M20" s="709"/>
      <c r="N20" s="709"/>
      <c r="O20" s="62" t="str">
        <f>IF(H20=0," ",IF(H20&lt;=Разряды!$D$5,Разряды!$D$3,IF(H20&lt;=Разряды!$E$5,Разряды!$E$3,IF(H20&lt;=Разряды!$F$5,Разряды!$F$3,IF(H20&lt;=Разряды!$G$5,Разряды!$G$3,IF(H20&lt;=Разряды!$H$5,Разряды!$H$3,IF(H20&lt;=Разряды!$I$5,Разряды!$I$3,IF(H20&lt;=Разряды!$J$5,Разряды!$J$3,"б/р"))))))))</f>
        <v xml:space="preserve"> </v>
      </c>
      <c r="P20" s="29" t="e">
        <f>IF(B20=0," ",VLOOKUP($B20,Спортсмены!$B:$H,7,FALSE))</f>
        <v>#N/A</v>
      </c>
    </row>
    <row r="21" spans="1:16" hidden="1">
      <c r="A21" s="62"/>
      <c r="B21" s="62">
        <v>737</v>
      </c>
      <c r="C21" s="29" t="e">
        <f>IF(B21=0," ",VLOOKUP(B21,Спортсмены!B:H,2,FALSE))</f>
        <v>#N/A</v>
      </c>
      <c r="D21" s="31" t="e">
        <f>IF(B21=0," ",VLOOKUP($B21,Спортсмены!$B:$H,3,FALSE))</f>
        <v>#N/A</v>
      </c>
      <c r="E21" s="31" t="e">
        <v>#N/A</v>
      </c>
      <c r="F21" s="29" t="e">
        <f>IF(B21=0," ",VLOOKUP($B21,Спортсмены!$B:$H,5,FALSE))</f>
        <v>#N/A</v>
      </c>
      <c r="G21" s="29" t="e">
        <f>IF(B21=0," ",VLOOKUP($B21,Спортсмены!$B:$H,6,FALSE))</f>
        <v>#N/A</v>
      </c>
      <c r="H21" s="568"/>
      <c r="I21" s="568"/>
      <c r="J21" s="62">
        <f t="shared" si="0"/>
        <v>737</v>
      </c>
      <c r="K21" s="709"/>
      <c r="L21" s="709"/>
      <c r="M21" s="709"/>
      <c r="N21" s="709"/>
      <c r="O21" s="62" t="str">
        <f>IF(H21=0," ",IF(H21&lt;=Разряды!$D$5,Разряды!$D$3,IF(H21&lt;=Разряды!$E$5,Разряды!$E$3,IF(H21&lt;=Разряды!$F$5,Разряды!$F$3,IF(H21&lt;=Разряды!$G$5,Разряды!$G$3,IF(H21&lt;=Разряды!$H$5,Разряды!$H$3,IF(H21&lt;=Разряды!$I$5,Разряды!$I$3,IF(H21&lt;=Разряды!$J$5,Разряды!$J$3,"б/р"))))))))</f>
        <v xml:space="preserve"> </v>
      </c>
      <c r="P21" s="29" t="e">
        <f>IF(B21=0," ",VLOOKUP($B21,Спортсмены!$B:$H,7,FALSE))</f>
        <v>#N/A</v>
      </c>
    </row>
    <row r="22" spans="1:16" hidden="1">
      <c r="A22" s="62"/>
      <c r="B22" s="25">
        <v>392</v>
      </c>
      <c r="C22" s="29" t="e">
        <f>IF(B22=0," ",VLOOKUP(B22,Спортсмены!B:H,2,FALSE))</f>
        <v>#N/A</v>
      </c>
      <c r="D22" s="31" t="e">
        <f>IF(B22=0," ",VLOOKUP($B22,Спортсмены!$B:$H,3,FALSE))</f>
        <v>#N/A</v>
      </c>
      <c r="E22" s="31" t="e">
        <f>IF(B22=0," ",IF(VLOOKUP($B22,Спортсмены!$B:$H,4,FALSE)=0," ",VLOOKUP($B22,Спортсмены!$B:$H,4,FALSE)))</f>
        <v>#N/A</v>
      </c>
      <c r="F22" s="29" t="e">
        <f>IF(B22=0," ",VLOOKUP($B22,Спортсмены!$B:$H,5,FALSE))</f>
        <v>#N/A</v>
      </c>
      <c r="G22" s="29" t="e">
        <v>#N/A</v>
      </c>
      <c r="H22" s="568"/>
      <c r="I22" s="568"/>
      <c r="J22" s="62">
        <f t="shared" si="0"/>
        <v>392</v>
      </c>
      <c r="K22" s="709"/>
      <c r="L22" s="709"/>
      <c r="M22" s="709"/>
      <c r="N22" s="709"/>
      <c r="O22" s="62" t="str">
        <f>IF(H22=0," ",IF(H22&lt;=Разряды!$D$5,Разряды!$D$3,IF(H22&lt;=Разряды!$E$5,Разряды!$E$3,IF(H22&lt;=Разряды!$F$5,Разряды!$F$3,IF(H22&lt;=Разряды!$G$5,Разряды!$G$3,IF(H22&lt;=Разряды!$H$5,Разряды!$H$3,IF(H22&lt;=Разряды!$I$5,Разряды!$I$3,IF(H22&lt;=Разряды!$J$5,Разряды!$J$3,"б/р"))))))))</f>
        <v xml:space="preserve"> </v>
      </c>
      <c r="P22" s="70" t="e">
        <f>IF(B22=0," ",VLOOKUP($B22,Спортсмены!$B:$H,7,FALSE))</f>
        <v>#N/A</v>
      </c>
    </row>
    <row r="23" spans="1:16" hidden="1">
      <c r="A23" s="62"/>
      <c r="B23" s="62">
        <v>151</v>
      </c>
      <c r="C23" s="29" t="e">
        <f>IF(B23=0," ",VLOOKUP(B23,Спортсмены!B:H,2,FALSE))</f>
        <v>#N/A</v>
      </c>
      <c r="D23" s="31" t="e">
        <f>IF(B23=0," ",VLOOKUP($B23,Спортсмены!$B:$H,3,FALSE))</f>
        <v>#N/A</v>
      </c>
      <c r="E23" s="31" t="e">
        <v>#N/A</v>
      </c>
      <c r="F23" s="29" t="e">
        <f>IF(B23=0," ",VLOOKUP($B23,Спортсмены!$B:$H,5,FALSE))</f>
        <v>#N/A</v>
      </c>
      <c r="G23" s="29" t="e">
        <f>IF(B23=0," ",VLOOKUP($B23,Спортсмены!$B:$H,6,FALSE))</f>
        <v>#N/A</v>
      </c>
      <c r="H23" s="568"/>
      <c r="I23" s="568"/>
      <c r="J23" s="62">
        <f t="shared" si="0"/>
        <v>151</v>
      </c>
      <c r="K23" s="709"/>
      <c r="L23" s="709"/>
      <c r="M23" s="709"/>
      <c r="N23" s="709"/>
      <c r="O23" s="62" t="str">
        <f>IF(H23=0," ",IF(H23&lt;=Разряды!$D$5,Разряды!$D$3,IF(H23&lt;=Разряды!$E$5,Разряды!$E$3,IF(H23&lt;=Разряды!$F$5,Разряды!$F$3,IF(H23&lt;=Разряды!$G$5,Разряды!$G$3,IF(H23&lt;=Разряды!$H$5,Разряды!$H$3,IF(H23&lt;=Разряды!$I$5,Разряды!$I$3,IF(H23&lt;=Разряды!$J$5,Разряды!$J$3,"б/р"))))))))</f>
        <v xml:space="preserve"> </v>
      </c>
      <c r="P23" s="29" t="e">
        <f>IF(B23=0," ",VLOOKUP($B23,Спортсмены!$B:$H,7,FALSE))</f>
        <v>#N/A</v>
      </c>
    </row>
    <row r="24" spans="1:16" hidden="1">
      <c r="A24" s="62"/>
      <c r="B24" s="25">
        <v>81</v>
      </c>
      <c r="C24" s="29" t="e">
        <f>IF(B24=0," ",VLOOKUP(B24,Спортсмены!B:H,2,FALSE))</f>
        <v>#N/A</v>
      </c>
      <c r="D24" s="31" t="e">
        <f>IF(B24=0," ",VLOOKUP($B24,Спортсмены!$B:$H,3,FALSE))</f>
        <v>#N/A</v>
      </c>
      <c r="E24" s="31" t="e">
        <f>IF(B24=0," ",IF(VLOOKUP($B24,Спортсмены!$B:$H,4,FALSE)=0," ",VLOOKUP($B24,Спортсмены!$B:$H,4,FALSE)))</f>
        <v>#N/A</v>
      </c>
      <c r="F24" s="29" t="e">
        <f>IF(B24=0," ",VLOOKUP($B24,Спортсмены!$B:$H,5,FALSE))</f>
        <v>#N/A</v>
      </c>
      <c r="G24" s="29" t="e">
        <f>IF(B24=0," ",VLOOKUP($B24,Спортсмены!$B:$H,6,FALSE))</f>
        <v>#N/A</v>
      </c>
      <c r="H24" s="568"/>
      <c r="I24" s="568"/>
      <c r="J24" s="62">
        <f t="shared" si="0"/>
        <v>81</v>
      </c>
      <c r="K24" s="709"/>
      <c r="L24" s="709"/>
      <c r="M24" s="709"/>
      <c r="N24" s="709"/>
      <c r="O24" s="62" t="str">
        <f>IF(H24=0," ",IF(H24&lt;=Разряды!$D$5,Разряды!$D$3,IF(H24&lt;=Разряды!$E$5,Разряды!$E$3,IF(H24&lt;=Разряды!$F$5,Разряды!$F$3,IF(H24&lt;=Разряды!$G$5,Разряды!$G$3,IF(H24&lt;=Разряды!$H$5,Разряды!$H$3,IF(H24&lt;=Разряды!$I$5,Разряды!$I$3,IF(H24&lt;=Разряды!$J$5,Разряды!$J$3,"б/р"))))))))</f>
        <v xml:space="preserve"> </v>
      </c>
      <c r="P24" s="29" t="e">
        <v>#N/A</v>
      </c>
    </row>
    <row r="25" spans="1:16" hidden="1">
      <c r="A25" s="62"/>
      <c r="B25" s="25">
        <v>69</v>
      </c>
      <c r="C25" s="29" t="e">
        <f>IF(B25=0," ",VLOOKUP(B25,Спортсмены!B:H,2,FALSE))</f>
        <v>#N/A</v>
      </c>
      <c r="D25" s="31" t="e">
        <f>IF(B25=0," ",VLOOKUP($B25,Спортсмены!$B:$H,3,FALSE))</f>
        <v>#N/A</v>
      </c>
      <c r="E25" s="31" t="e">
        <f>IF(B25=0," ",IF(VLOOKUP($B25,Спортсмены!$B:$H,4,FALSE)=0," ",VLOOKUP($B25,Спортсмены!$B:$H,4,FALSE)))</f>
        <v>#N/A</v>
      </c>
      <c r="F25" s="29" t="e">
        <f>IF(B25=0," ",VLOOKUP($B25,Спортсмены!$B:$H,5,FALSE))</f>
        <v>#N/A</v>
      </c>
      <c r="G25" s="29" t="e">
        <f>IF(B25=0," ",VLOOKUP($B25,Спортсмены!$B:$H,6,FALSE))</f>
        <v>#N/A</v>
      </c>
      <c r="H25" s="568"/>
      <c r="I25" s="568"/>
      <c r="J25" s="62">
        <f t="shared" si="0"/>
        <v>69</v>
      </c>
      <c r="K25" s="709"/>
      <c r="L25" s="709"/>
      <c r="M25" s="709"/>
      <c r="N25" s="709"/>
      <c r="O25" s="62" t="str">
        <f>IF(H25=0," ",IF(H25&lt;=Разряды!$D$5,Разряды!$D$3,IF(H25&lt;=Разряды!$E$5,Разряды!$E$3,IF(H25&lt;=Разряды!$F$5,Разряды!$F$3,IF(H25&lt;=Разряды!$G$5,Разряды!$G$3,IF(H25&lt;=Разряды!$H$5,Разряды!$H$3,IF(H25&lt;=Разряды!$I$5,Разряды!$I$3,IF(H25&lt;=Разряды!$J$5,Разряды!$J$3,"б/р"))))))))</f>
        <v xml:space="preserve"> </v>
      </c>
      <c r="P25" s="29" t="e">
        <f>IF(B25=0," ",VLOOKUP($B25,Спортсмены!$B:$H,7,FALSE))</f>
        <v>#N/A</v>
      </c>
    </row>
    <row r="26" spans="1:16" hidden="1">
      <c r="A26" s="62"/>
      <c r="B26" s="62"/>
      <c r="C26" s="29" t="str">
        <f>IF(B26=0," ",VLOOKUP(B26,Спортсмены!B:H,2,FALSE))</f>
        <v xml:space="preserve"> </v>
      </c>
      <c r="D26" s="31" t="str">
        <f>IF(B26=0," ",VLOOKUP($B26,Спортсмены!$B:$H,3,FALSE))</f>
        <v xml:space="preserve"> </v>
      </c>
      <c r="E26" s="31" t="str">
        <f>IF(B26=0," ",IF(VLOOKUP($B26,Спортсмены!$B:$H,4,FALSE)=0," ",VLOOKUP($B26,Спортсмены!$B:$H,4,FALSE)))</f>
        <v xml:space="preserve"> </v>
      </c>
      <c r="F26" s="29" t="str">
        <f>IF(B26=0," ",VLOOKUP($B26,Спортсмены!$B:$H,5,FALSE))</f>
        <v xml:space="preserve"> </v>
      </c>
      <c r="G26" s="29" t="str">
        <f>IF(B26=0," ",VLOOKUP($B26,Спортсмены!$B:$H,6,FALSE))</f>
        <v xml:space="preserve"> </v>
      </c>
      <c r="H26" s="568"/>
      <c r="I26" s="568"/>
      <c r="J26" s="62"/>
      <c r="K26" s="709"/>
      <c r="L26" s="709"/>
      <c r="M26" s="709"/>
      <c r="N26" s="709"/>
      <c r="O26" s="62"/>
      <c r="P26" s="29" t="str">
        <f>IF(B26=0," ",VLOOKUP($B26,Спортсмены!$B:$H,7,FALSE))</f>
        <v xml:space="preserve"> </v>
      </c>
    </row>
    <row r="27" spans="1:16" hidden="1">
      <c r="A27" s="62"/>
      <c r="B27" s="25"/>
      <c r="C27" s="29" t="s">
        <v>147</v>
      </c>
      <c r="D27" s="31" t="str">
        <f>IF(B27=0," ",VLOOKUP($B27,Спортсмены!$B:$H,3,FALSE))</f>
        <v xml:space="preserve"> </v>
      </c>
      <c r="E27" s="31" t="str">
        <f>IF(B27=0," ",IF(VLOOKUP($B27,Спортсмены!$B:$H,4,FALSE)=0," ",VLOOKUP($B27,Спортсмены!$B:$H,4,FALSE)))</f>
        <v xml:space="preserve"> </v>
      </c>
      <c r="F27" s="29" t="str">
        <f>IF(B27=0," ",VLOOKUP($B27,Спортсмены!$B:$H,5,FALSE))</f>
        <v xml:space="preserve"> </v>
      </c>
      <c r="G27" s="29" t="str">
        <f>IF(B27=0," ",VLOOKUP($B27,Спортсмены!$B:$H,6,FALSE))</f>
        <v xml:space="preserve"> </v>
      </c>
      <c r="H27" s="568"/>
      <c r="I27" s="568"/>
      <c r="J27" s="62"/>
      <c r="K27" s="709"/>
      <c r="L27" s="709"/>
      <c r="M27" s="709"/>
      <c r="N27" s="709"/>
      <c r="O27" s="62" t="str">
        <f>IF(H27=0," ",IF(H27&lt;=Разряды!$D$5,Разряды!$D$3,IF(H27&lt;=Разряды!$E$5,Разряды!$E$3,IF(H27&lt;=Разряды!$F$5,Разряды!$F$3,IF(H27&lt;=Разряды!$G$5,Разряды!$G$3,IF(H27&lt;=Разряды!$H$5,Разряды!$H$3,IF(H27&lt;=Разряды!$I$5,Разряды!$I$3,IF(H27&lt;=Разряды!$J$5,Разряды!$J$3,"б/р"))))))))</f>
        <v xml:space="preserve"> </v>
      </c>
      <c r="P27" s="29" t="str">
        <f>IF(B27=0," ",VLOOKUP($B27,Спортсмены!$B:$H,7,FALSE))</f>
        <v xml:space="preserve"> </v>
      </c>
    </row>
    <row r="28" spans="1:16" hidden="1">
      <c r="A28" s="62"/>
      <c r="B28" s="62"/>
      <c r="C28" s="29" t="str">
        <f>IF(B28=0," ",VLOOKUP(B28,Спортсмены!B:H,2,FALSE))</f>
        <v xml:space="preserve"> </v>
      </c>
      <c r="D28" s="31" t="str">
        <f>IF(B28=0," ",VLOOKUP($B28,Спортсмены!$B:$H,3,FALSE))</f>
        <v xml:space="preserve"> </v>
      </c>
      <c r="E28" s="31" t="str">
        <f>IF(B28=0," ",IF(VLOOKUP($B28,Спортсмены!$B:$H,4,FALSE)=0," ",VLOOKUP($B28,Спортсмены!$B:$H,4,FALSE)))</f>
        <v xml:space="preserve"> </v>
      </c>
      <c r="F28" s="29" t="str">
        <f>IF(B28=0," ",VLOOKUP($B28,Спортсмены!$B:$H,5,FALSE))</f>
        <v xml:space="preserve"> </v>
      </c>
      <c r="G28" s="29" t="s">
        <v>147</v>
      </c>
      <c r="H28" s="568"/>
      <c r="I28" s="568"/>
      <c r="J28" s="62"/>
      <c r="K28" s="709"/>
      <c r="L28" s="709"/>
      <c r="M28" s="709"/>
      <c r="N28" s="709"/>
      <c r="O28" s="62" t="str">
        <f>IF(H28=0," ",IF(H28&lt;=Разряды!$D$5,Разряды!$D$3,IF(H28&lt;=Разряды!$E$5,Разряды!$E$3,IF(H28&lt;=Разряды!$F$5,Разряды!$F$3,IF(H28&lt;=Разряды!$G$5,Разряды!$G$3,IF(H28&lt;=Разряды!$H$5,Разряды!$H$3,IF(H28&lt;=Разряды!$I$5,Разряды!$I$3,IF(H28&lt;=Разряды!$J$5,Разряды!$J$3,"б/р"))))))))</f>
        <v xml:space="preserve"> </v>
      </c>
      <c r="P28" s="29" t="str">
        <f>IF(B28=0," ",VLOOKUP($B28,Спортсмены!$B:$H,7,FALSE))</f>
        <v xml:space="preserve"> </v>
      </c>
    </row>
    <row r="29" spans="1:16">
      <c r="A29" s="62"/>
      <c r="B29" s="62"/>
      <c r="C29" s="95"/>
      <c r="D29" s="95"/>
      <c r="E29" s="62"/>
      <c r="F29" s="95"/>
      <c r="G29" s="95"/>
      <c r="H29" s="568"/>
      <c r="I29" s="568"/>
      <c r="J29" s="62"/>
      <c r="K29" s="709"/>
      <c r="L29" s="709"/>
      <c r="M29" s="709"/>
      <c r="N29" s="709"/>
      <c r="O29" s="62" t="str">
        <f>IF(H29=0," ",IF(H29&lt;=Разряды!$D$5,Разряды!$D$3,IF(H29&lt;=Разряды!$E$5,Разряды!$E$3,IF(H29&lt;=Разряды!$F$5,Разряды!$F$3,IF(H29&lt;=Разряды!$G$5,Разряды!$G$3,IF(H29&lt;=Разряды!$H$5,Разряды!$H$3,IF(H29&lt;=Разряды!$I$5,Разряды!$I$3,IF(H29&lt;=Разряды!$J$5,Разряды!$J$3,"б/р"))))))))</f>
        <v xml:space="preserve"> </v>
      </c>
      <c r="P29" s="29" t="str">
        <f>IF(B29=0," ",VLOOKUP($B29,Спортсмены!$B:$H,7,FALSE))</f>
        <v xml:space="preserve"> </v>
      </c>
    </row>
    <row r="30" spans="1:16">
      <c r="A30" s="62"/>
      <c r="B30" s="62"/>
      <c r="C30" s="95"/>
      <c r="D30" s="95"/>
      <c r="E30" s="62"/>
      <c r="F30" s="1257" t="s">
        <v>143</v>
      </c>
      <c r="G30" s="1257"/>
      <c r="H30" s="568"/>
      <c r="I30" s="568"/>
      <c r="J30" s="62"/>
      <c r="K30" s="709"/>
      <c r="L30" s="709"/>
      <c r="M30" s="709"/>
      <c r="N30" s="709"/>
      <c r="O30" s="62" t="str">
        <f>IF(H30=0," ",IF(H30&lt;=Разряды!$D$5,Разряды!$D$3,IF(H30&lt;=Разряды!$E$5,Разряды!$E$3,IF(H30&lt;=Разряды!$F$5,Разряды!$F$3,IF(H30&lt;=Разряды!$G$5,Разряды!$G$3,IF(H30&lt;=Разряды!$H$5,Разряды!$H$3,IF(H30&lt;=Разряды!$I$5,Разряды!$I$3,IF(H30&lt;=Разряды!$J$5,Разряды!$J$3,"б/р"))))))))</f>
        <v xml:space="preserve"> </v>
      </c>
      <c r="P30" s="29" t="str">
        <f>IF(B30=0," ",VLOOKUP($B30,Спортсмены!$B:$H,7,FALSE))</f>
        <v xml:space="preserve"> </v>
      </c>
    </row>
    <row r="31" spans="1:16">
      <c r="A31" s="62">
        <v>1</v>
      </c>
      <c r="B31" s="62">
        <v>19</v>
      </c>
      <c r="C31" s="29" t="e">
        <f>IF(B31=0," ",VLOOKUP(B31,Спортсмены!B:H,2,FALSE))</f>
        <v>#N/A</v>
      </c>
      <c r="D31" s="31" t="e">
        <v>#N/A</v>
      </c>
      <c r="E31" s="31" t="e">
        <v>#N/A</v>
      </c>
      <c r="F31" s="29" t="e">
        <f>IF(B31=0," ",VLOOKUP($B31,Спортсмены!$B:$H,5,FALSE))</f>
        <v>#N/A</v>
      </c>
      <c r="G31" s="29" t="e">
        <f>IF(B31=0," ",VLOOKUP($B31,Спортсмены!$B:$H,6,FALSE))</f>
        <v>#N/A</v>
      </c>
      <c r="H31" s="568">
        <v>2.7199074074074099E-4</v>
      </c>
      <c r="I31" s="746">
        <v>2.6620370370370399E-4</v>
      </c>
      <c r="J31" s="62">
        <f>B31</f>
        <v>19</v>
      </c>
      <c r="K31" s="709"/>
      <c r="L31" s="709"/>
      <c r="M31" s="709"/>
      <c r="N31" s="709"/>
      <c r="O31" s="62" t="str">
        <f>IF(I31=0," ",IF(I31&lt;=Разряды!$D$5,Разряды!$D$3,IF(I31&lt;=Разряды!$E$5,Разряды!$E$3,IF(I31&lt;=Разряды!$F$5,Разряды!$F$3,IF(I31&lt;=Разряды!$G$5,Разряды!$G$3,IF(I31&lt;=Разряды!$H$5,Разряды!$H$3,IF(I31&lt;=Разряды!$I$5,Разряды!$I$3,IF(I31&lt;=Разряды!$J$5,Разряды!$J$3,"б/р"))))))))</f>
        <v>1р</v>
      </c>
      <c r="P31" s="29" t="e">
        <f>IF(B31=0," ",VLOOKUP($B31,Спортсмены!$B:$H,7,FALSE))</f>
        <v>#N/A</v>
      </c>
    </row>
    <row r="32" spans="1:16">
      <c r="A32" s="62">
        <v>2</v>
      </c>
      <c r="B32" s="22" t="s">
        <v>316</v>
      </c>
      <c r="C32" s="29" t="e">
        <v>#N/A</v>
      </c>
      <c r="D32" s="31" t="e">
        <f>IF(B32=0," ",VLOOKUP($B32,Спортсмены!$B:$H,3,FALSE))</f>
        <v>#N/A</v>
      </c>
      <c r="E32" s="31" t="e">
        <f>IF(B32=0," ",IF(VLOOKUP($B32,Спортсмены!$B:$H,4,FALSE)=0," ",VLOOKUP($B32,Спортсмены!$B:$H,4,FALSE)))</f>
        <v>#N/A</v>
      </c>
      <c r="F32" s="29" t="e">
        <f>IF(B32=0," ",VLOOKUP($B32,Спортсмены!$B:$H,5,FALSE))</f>
        <v>#N/A</v>
      </c>
      <c r="G32" s="29" t="e">
        <f>IF(B32=0," ",VLOOKUP($B32,Спортсмены!$B:$H,6,FALSE))</f>
        <v>#N/A</v>
      </c>
      <c r="H32" s="568">
        <v>2.7199074074074099E-4</v>
      </c>
      <c r="I32" s="568">
        <v>2.6967592592592597E-4</v>
      </c>
      <c r="J32" s="31" t="str">
        <f>B32</f>
        <v>1    32    1</v>
      </c>
      <c r="K32" s="724" t="s">
        <v>147</v>
      </c>
      <c r="L32" s="709"/>
      <c r="M32" s="709"/>
      <c r="N32" s="709"/>
      <c r="O32" s="62" t="str">
        <f>IF(I32=0," ",IF(I32&lt;=Разряды!$D$5,Разряды!$D$3,IF(I32&lt;=Разряды!$E$5,Разряды!$E$3,IF(I32&lt;=Разряды!$F$5,Разряды!$F$3,IF(I32&lt;=Разряды!$G$5,Разряды!$G$3,IF(I32&lt;=Разряды!$H$5,Разряды!$H$3,IF(I32&lt;=Разряды!$I$5,Разряды!$I$3,IF(I32&lt;=Разряды!$J$5,Разряды!$J$3,"б/р"))))))))</f>
        <v>2р</v>
      </c>
      <c r="P32" s="29" t="e">
        <f>IF(B32=0," ",VLOOKUP($B32,Спортсмены!$B:$H,7,FALSE))</f>
        <v>#N/A</v>
      </c>
    </row>
    <row r="33" spans="1:16">
      <c r="A33" s="62">
        <v>3</v>
      </c>
      <c r="B33" s="62">
        <v>15</v>
      </c>
      <c r="C33" s="29" t="str">
        <f>IF(B33=0," ",VLOOKUP(B33,Спортсмены!B:H,2,FALSE))</f>
        <v>Бутаков Игорь</v>
      </c>
      <c r="D33" s="31">
        <f>IF(B33=0," ",VLOOKUP($B33,Спортсмены!$B:$H,3,FALSE))</f>
        <v>1983</v>
      </c>
      <c r="E33" s="31" t="str">
        <f>IF(B33=0," ",IF(VLOOKUP($B33,Спортсмены!$B:$H,4,FALSE)=0," ",VLOOKUP($B33,Спортсмены!$B:$H,4,FALSE)))</f>
        <v>М30-39</v>
      </c>
      <c r="F33" s="29">
        <f>IF(B33=0," ",VLOOKUP($B33,Спортсмены!$B:$H,5,FALSE))</f>
        <v>0</v>
      </c>
      <c r="G33" s="29" t="str">
        <f>IF(B33=0," ",VLOOKUP($B33,Спортсмены!$B:$H,6,FALSE))</f>
        <v>г.Архангельск,PomorSki</v>
      </c>
      <c r="H33" s="568">
        <v>2.7199074074074099E-4</v>
      </c>
      <c r="I33" s="568">
        <v>2.7314814814814801E-4</v>
      </c>
      <c r="J33" s="62">
        <f>B33</f>
        <v>15</v>
      </c>
      <c r="K33" s="724" t="s">
        <v>147</v>
      </c>
      <c r="L33" s="709"/>
      <c r="M33" s="709"/>
      <c r="N33" s="709"/>
      <c r="O33" s="62" t="str">
        <f>IF(H33=0," ",IF(H33&lt;=Разряды!$D$5,Разряды!$D$3,IF(H33&lt;=Разряды!$E$5,Разряды!$E$3,IF(H33&lt;=Разряды!$F$5,Разряды!$F$3,IF(H33&lt;=Разряды!$G$5,Разряды!$G$3,IF(H33&lt;=Разряды!$H$5,Разряды!$H$3,IF(H33&lt;=Разряды!$I$5,Разряды!$I$3,IF(H33&lt;=Разряды!$J$5,Разряды!$J$3,"б/р"))))))))</f>
        <v>2р</v>
      </c>
      <c r="P33" s="29" t="str">
        <f>IF(B33=0," ",VLOOKUP($B33,Спортсмены!$B:$H,7,FALSE))</f>
        <v>Л.И.Воропаева</v>
      </c>
    </row>
    <row r="34" spans="1:16">
      <c r="A34" s="62">
        <v>4</v>
      </c>
      <c r="B34" s="31" t="s">
        <v>317</v>
      </c>
      <c r="C34" s="29" t="e">
        <f>IF(B34=0," ",VLOOKUP(B34,Спортсмены!B:H,2,FALSE))</f>
        <v>#N/A</v>
      </c>
      <c r="D34" s="31" t="e">
        <f>IF(B34=0," ",VLOOKUP($B34,Спортсмены!$B:$H,3,FALSE))</f>
        <v>#N/A</v>
      </c>
      <c r="E34" s="31" t="e">
        <f>IF(B34=0," ",IF(VLOOKUP($B34,Спортсмены!$B:$H,4,FALSE)=0," ",VLOOKUP($B34,Спортсмены!$B:$H,4,FALSE)))</f>
        <v>#N/A</v>
      </c>
      <c r="F34" s="29" t="e">
        <f>IF(B34=0," ",VLOOKUP($B34,Спортсмены!$B:$H,5,FALSE))</f>
        <v>#N/A</v>
      </c>
      <c r="G34" s="29" t="e">
        <f>IF(B34=0," ",VLOOKUP($B34,Спортсмены!$B:$H,6,FALSE))</f>
        <v>#N/A</v>
      </c>
      <c r="H34" s="568">
        <v>2.7314814814814801E-4</v>
      </c>
      <c r="I34" s="568">
        <v>2.7430555555555601E-4</v>
      </c>
      <c r="J34" s="62" t="str">
        <f>B34</f>
        <v>1   39   1</v>
      </c>
      <c r="K34" s="724" t="s">
        <v>147</v>
      </c>
      <c r="L34" s="709"/>
      <c r="M34" s="709"/>
      <c r="N34" s="709"/>
      <c r="O34" s="62" t="str">
        <f>IF(H34=0," ",IF(H34&lt;=Разряды!$D$5,Разряды!$D$3,IF(H34&lt;=Разряды!$E$5,Разряды!$E$3,IF(H34&lt;=Разряды!$F$5,Разряды!$F$3,IF(H34&lt;=Разряды!$G$5,Разряды!$G$3,IF(H34&lt;=Разряды!$H$5,Разряды!$H$3,IF(H34&lt;=Разряды!$I$5,Разряды!$I$3,IF(H34&lt;=Разряды!$J$5,Разряды!$J$3,"б/р"))))))))</f>
        <v>2р</v>
      </c>
      <c r="P34" s="29" t="e">
        <f>IF(B34=0," ",VLOOKUP($B34,Спортсмены!$B:$H,7,FALSE))</f>
        <v>#N/A</v>
      </c>
    </row>
    <row r="35" spans="1:16">
      <c r="A35" s="62">
        <v>5</v>
      </c>
      <c r="B35" s="62">
        <v>69</v>
      </c>
      <c r="C35" s="29" t="e">
        <f>IF(B35=0," ",VLOOKUP(B35,Спортсмены!B:H,2,FALSE))</f>
        <v>#N/A</v>
      </c>
      <c r="D35" s="31" t="e">
        <f>IF(B35=0," ",VLOOKUP($B35,Спортсмены!$B:$H,3,FALSE))</f>
        <v>#N/A</v>
      </c>
      <c r="E35" s="31" t="e">
        <f>IF(B35=0," ",IF(VLOOKUP($B35,Спортсмены!$B:$H,4,FALSE)=0," ",VLOOKUP($B35,Спортсмены!$B:$H,4,FALSE)))</f>
        <v>#N/A</v>
      </c>
      <c r="F35" s="29" t="e">
        <f>IF(B35=0," ",VLOOKUP($B35,Спортсмены!$B:$H,5,FALSE))</f>
        <v>#N/A</v>
      </c>
      <c r="G35" s="29" t="e">
        <f>IF(B35=0," ",VLOOKUP($B35,Спортсмены!$B:$H,6,FALSE))</f>
        <v>#N/A</v>
      </c>
      <c r="H35" s="568">
        <v>2.7546296296296298E-4</v>
      </c>
      <c r="I35" s="746"/>
      <c r="J35" s="62">
        <f t="shared" si="0"/>
        <v>69</v>
      </c>
      <c r="K35" s="709"/>
      <c r="L35" s="709"/>
      <c r="M35" s="709"/>
      <c r="N35" s="709"/>
      <c r="O35" s="62" t="str">
        <f>IF(H35=0," ",IF(H35&lt;=Разряды!$D$5,Разряды!$D$3,IF(H35&lt;=Разряды!$E$5,Разряды!$E$3,IF(H35&lt;=Разряды!$F$5,Разряды!$F$3,IF(H35&lt;=Разряды!$G$5,Разряды!$G$3,IF(H35&lt;=Разряды!$H$5,Разряды!$H$3,IF(H35&lt;=Разряды!$I$5,Разряды!$I$3,IF(H35&lt;=Разряды!$J$5,Разряды!$J$3,"б/р"))))))))</f>
        <v>2р</v>
      </c>
      <c r="P35" s="29" t="e">
        <f>IF(B35=0," ",VLOOKUP($B35,Спортсмены!$B:$H,7,FALSE))</f>
        <v>#N/A</v>
      </c>
    </row>
    <row r="36" spans="1:16">
      <c r="A36" s="62">
        <v>6</v>
      </c>
      <c r="B36" s="62">
        <v>1663</v>
      </c>
      <c r="C36" s="29" t="e">
        <f>IF(B36=0," ",VLOOKUP(B36,Спортсмены!B:H,2,FALSE))</f>
        <v>#N/A</v>
      </c>
      <c r="D36" s="31" t="e">
        <f>IF(B36=0," ",VLOOKUP($B36,Спортсмены!$B:$H,3,FALSE))</f>
        <v>#N/A</v>
      </c>
      <c r="E36" s="31" t="e">
        <f>IF(B36=0," ",IF(VLOOKUP($B36,Спортсмены!$B:$H,4,FALSE)=0," ",VLOOKUP($B36,Спортсмены!$B:$H,4,FALSE)))</f>
        <v>#N/A</v>
      </c>
      <c r="F36" s="29" t="e">
        <f>IF(B36=0," ",VLOOKUP($B36,Спортсмены!$B:$H,5,FALSE))</f>
        <v>#N/A</v>
      </c>
      <c r="G36" s="29" t="e">
        <f>IF(B36=0," ",VLOOKUP($B36,Спортсмены!$B:$H,6,FALSE))</f>
        <v>#N/A</v>
      </c>
      <c r="H36" s="568">
        <v>2.7662037037037E-4</v>
      </c>
      <c r="I36" s="746"/>
      <c r="J36" s="62">
        <f t="shared" si="0"/>
        <v>1663</v>
      </c>
      <c r="K36" s="709"/>
      <c r="L36" s="709"/>
      <c r="M36" s="709"/>
      <c r="N36" s="709"/>
      <c r="O36" s="62" t="str">
        <f>IF(H36=0," ",IF(H36&lt;=Разряды!$D$5,Разряды!$D$3,IF(H36&lt;=Разряды!$E$5,Разряды!$E$3,IF(H36&lt;=Разряды!$F$5,Разряды!$F$3,IF(H36&lt;=Разряды!$G$5,Разряды!$G$3,IF(H36&lt;=Разряды!$H$5,Разряды!$H$3,IF(H36&lt;=Разряды!$I$5,Разряды!$I$3,IF(H36&lt;=Разряды!$J$5,Разряды!$J$3,"б/р"))))))))</f>
        <v>2р</v>
      </c>
      <c r="P36" s="29" t="e">
        <f>IF(B36=0," ",VLOOKUP($B36,Спортсмены!$B:$H,7,FALSE))</f>
        <v>#N/A</v>
      </c>
    </row>
    <row r="37" spans="1:16">
      <c r="A37" s="62">
        <v>7</v>
      </c>
      <c r="B37" s="25">
        <v>78</v>
      </c>
      <c r="C37" s="29" t="e">
        <f>IF(B37=0," ",VLOOKUP(B37,Спортсмены!B:H,2,FALSE))</f>
        <v>#N/A</v>
      </c>
      <c r="D37" s="31" t="e">
        <f>IF(B37=0," ",VLOOKUP($B37,Спортсмены!$B:$H,3,FALSE))</f>
        <v>#N/A</v>
      </c>
      <c r="E37" s="31" t="e">
        <f>IF(B37=0," ",IF(VLOOKUP($B37,Спортсмены!$B:$H,4,FALSE)=0," ",VLOOKUP($B37,Спортсмены!$B:$H,4,FALSE)))</f>
        <v>#N/A</v>
      </c>
      <c r="F37" s="29" t="e">
        <f>IF(B37=0," ",VLOOKUP($B37,Спортсмены!$B:$H,5,FALSE))</f>
        <v>#N/A</v>
      </c>
      <c r="G37" s="29" t="e">
        <f>IF(B37=0," ",VLOOKUP($B37,Спортсмены!$B:$H,6,FALSE))</f>
        <v>#N/A</v>
      </c>
      <c r="H37" s="568">
        <v>2.7893518518518502E-4</v>
      </c>
      <c r="I37" s="568"/>
      <c r="J37" s="62">
        <f t="shared" si="0"/>
        <v>78</v>
      </c>
      <c r="K37" s="709"/>
      <c r="L37" s="709"/>
      <c r="M37" s="709"/>
      <c r="N37" s="709"/>
      <c r="O37" s="62" t="str">
        <f>IF(H37=0," ",IF(H37&lt;=Разряды!$D$5,Разряды!$D$3,IF(H37&lt;=Разряды!$E$5,Разряды!$E$3,IF(H37&lt;=Разряды!$F$5,Разряды!$F$3,IF(H37&lt;=Разряды!$G$5,Разряды!$G$3,IF(H37&lt;=Разряды!$H$5,Разряды!$H$3,IF(H37&lt;=Разряды!$I$5,Разряды!$I$3,IF(H37&lt;=Разряды!$J$5,Разряды!$J$3,"б/р"))))))))</f>
        <v>2р</v>
      </c>
      <c r="P37" s="29" t="e">
        <f>IF(B37=0," ",VLOOKUP($B37,Спортсмены!$B:$H,7,FALSE))</f>
        <v>#N/A</v>
      </c>
    </row>
    <row r="38" spans="1:16">
      <c r="A38" s="62">
        <v>8</v>
      </c>
      <c r="B38" s="62">
        <v>23</v>
      </c>
      <c r="C38" s="29" t="e">
        <f>IF(B38=0," ",VLOOKUP(B38,Спортсмены!B:H,2,FALSE))</f>
        <v>#N/A</v>
      </c>
      <c r="D38" s="31" t="e">
        <f>IF(B38=0," ",VLOOKUP($B38,Спортсмены!$B:$H,3,FALSE))</f>
        <v>#N/A</v>
      </c>
      <c r="E38" s="31" t="e">
        <f>IF(B38=0," ",IF(VLOOKUP($B38,Спортсмены!$B:$H,4,FALSE)=0," ",VLOOKUP($B38,Спортсмены!$B:$H,4,FALSE)))</f>
        <v>#N/A</v>
      </c>
      <c r="F38" s="29" t="e">
        <f>IF(B38=0," ",VLOOKUP($B38,Спортсмены!$B:$H,5,FALSE))</f>
        <v>#N/A</v>
      </c>
      <c r="G38" s="29" t="e">
        <f>IF(B38=0," ",VLOOKUP($B38,Спортсмены!$B:$H,6,FALSE))</f>
        <v>#N/A</v>
      </c>
      <c r="H38" s="568">
        <v>2.8009259259259301E-4</v>
      </c>
      <c r="I38" s="568"/>
      <c r="J38" s="62">
        <f t="shared" si="0"/>
        <v>23</v>
      </c>
      <c r="K38" s="709"/>
      <c r="L38" s="709"/>
      <c r="M38" s="709"/>
      <c r="N38" s="709"/>
      <c r="O38" s="62" t="str">
        <f>IF(H38=0," ",IF(H38&lt;=Разряды!$D$5,Разряды!$D$3,IF(H38&lt;=Разряды!$E$5,Разряды!$E$3,IF(H38&lt;=Разряды!$F$5,Разряды!$F$3,IF(H38&lt;=Разряды!$G$5,Разряды!$G$3,IF(H38&lt;=Разряды!$H$5,Разряды!$H$3,IF(H38&lt;=Разряды!$I$5,Разряды!$I$3,IF(H38&lt;=Разряды!$J$5,Разряды!$J$3,"б/р"))))))))</f>
        <v>2р</v>
      </c>
      <c r="P38" s="29" t="e">
        <f>IF(B38=0," ",VLOOKUP($B38,Спортсмены!$B:$H,7,FALSE))</f>
        <v>#N/A</v>
      </c>
    </row>
    <row r="39" spans="1:16">
      <c r="A39" s="62">
        <v>9</v>
      </c>
      <c r="B39" s="25">
        <v>50</v>
      </c>
      <c r="C39" s="29" t="e">
        <f>IF(B39=0," ",VLOOKUP(B39,Спортсмены!B:H,2,FALSE))</f>
        <v>#N/A</v>
      </c>
      <c r="D39" s="31" t="e">
        <f>IF(B39=0," ",VLOOKUP($B39,Спортсмены!$B:$H,3,FALSE))</f>
        <v>#N/A</v>
      </c>
      <c r="E39" s="31" t="e">
        <f>IF(B39=0," ",IF(VLOOKUP($B39,Спортсмены!$B:$H,4,FALSE)=0," ",VLOOKUP($B39,Спортсмены!$B:$H,4,FALSE)))</f>
        <v>#N/A</v>
      </c>
      <c r="F39" s="29" t="e">
        <f>IF(B39=0," ",VLOOKUP($B39,Спортсмены!$B:$H,5,FALSE))</f>
        <v>#N/A</v>
      </c>
      <c r="G39" s="29" t="e">
        <f>IF(B39=0," ",VLOOKUP($B39,Спортсмены!$B:$H,6,FALSE))</f>
        <v>#N/A</v>
      </c>
      <c r="H39" s="568">
        <v>2.8009259259259301E-4</v>
      </c>
      <c r="I39" s="568"/>
      <c r="J39" s="62">
        <f t="shared" si="0"/>
        <v>50</v>
      </c>
      <c r="K39" s="724" t="s">
        <v>147</v>
      </c>
      <c r="L39" s="709"/>
      <c r="M39" s="709"/>
      <c r="N39" s="709"/>
      <c r="O39" s="62" t="str">
        <f>IF(H39=0," ",IF(H39&lt;=Разряды!$D$5,Разряды!$D$3,IF(H39&lt;=Разряды!$E$5,Разряды!$E$3,IF(H39&lt;=Разряды!$F$5,Разряды!$F$3,IF(H39&lt;=Разряды!$G$5,Разряды!$G$3,IF(H39&lt;=Разряды!$H$5,Разряды!$H$3,IF(H39&lt;=Разряды!$I$5,Разряды!$I$3,IF(H39&lt;=Разряды!$J$5,Разряды!$J$3,"б/р"))))))))</f>
        <v>2р</v>
      </c>
      <c r="P39" s="29" t="e">
        <f>IF(B39=0," ",VLOOKUP($B39,Спортсмены!$B:$H,7,FALSE))</f>
        <v>#N/A</v>
      </c>
    </row>
    <row r="40" spans="1:16">
      <c r="A40" s="62">
        <v>10</v>
      </c>
      <c r="B40" s="25">
        <v>7</v>
      </c>
      <c r="C40" s="29" t="str">
        <f>IF(B40=0," ",VLOOKUP(B40,Спортсмены!B:H,2,FALSE))</f>
        <v xml:space="preserve">Макаров Виталий </v>
      </c>
      <c r="D40" s="31">
        <f>IF(B40=0," ",VLOOKUP($B40,Спортсмены!$B:$H,3,FALSE))</f>
        <v>1982</v>
      </c>
      <c r="E40" s="31" t="str">
        <f>IF(B40=0," ",IF(VLOOKUP($B40,Спортсмены!$B:$H,4,FALSE)=0," ",VLOOKUP($B40,Спортсмены!$B:$H,4,FALSE)))</f>
        <v>М30-39</v>
      </c>
      <c r="F40" s="29">
        <f>IF(B40=0," ",VLOOKUP($B40,Спортсмены!$B:$H,5,FALSE))</f>
        <v>0</v>
      </c>
      <c r="G40" s="29" t="str">
        <f>IF(B40=0," ",VLOOKUP($B40,Спортсмены!$B:$H,6,FALSE))</f>
        <v>г.Архангельск, БК "Палестра",ШБ А.В.Чернова</v>
      </c>
      <c r="H40" s="746">
        <v>2.8124999999999998E-4</v>
      </c>
      <c r="I40" s="568"/>
      <c r="J40" s="62">
        <f t="shared" si="0"/>
        <v>7</v>
      </c>
      <c r="K40" s="709"/>
      <c r="L40" s="709"/>
      <c r="M40" s="709"/>
      <c r="N40" s="709"/>
      <c r="O40" s="62" t="str">
        <f>IF(H40=0," ",IF(H40&lt;=Разряды!$D$5,Разряды!$D$3,IF(H40&lt;=Разряды!$E$5,Разряды!$E$3,IF(H40&lt;=Разряды!$F$5,Разряды!$F$3,IF(H40&lt;=Разряды!$G$5,Разряды!$G$3,IF(H40&lt;=Разряды!$H$5,Разряды!$H$3,IF(H40&lt;=Разряды!$I$5,Разряды!$I$3,IF(H40&lt;=Разряды!$J$5,Разряды!$J$3,"б/р"))))))))</f>
        <v>2р</v>
      </c>
      <c r="P40" s="29" t="str">
        <f>IF(B40=0," ",VLOOKUP($B40,Спортсмены!$B:$H,7,FALSE))</f>
        <v>А.В.Чернов</v>
      </c>
    </row>
    <row r="41" spans="1:16">
      <c r="A41" s="62">
        <v>11</v>
      </c>
      <c r="B41" s="25">
        <v>647</v>
      </c>
      <c r="C41" s="29" t="e">
        <f>IF(B41=0," ",VLOOKUP(B41,Спортсмены!B:H,2,FALSE))</f>
        <v>#N/A</v>
      </c>
      <c r="D41" s="31" t="e">
        <f>IF(B41=0," ",VLOOKUP($B41,Спортсмены!$B:$H,3,FALSE))</f>
        <v>#N/A</v>
      </c>
      <c r="E41" s="31" t="e">
        <f>IF(B41=0," ",IF(VLOOKUP($B41,Спортсмены!$B:$H,4,FALSE)=0," ",VLOOKUP($B41,Спортсмены!$B:$H,4,FALSE)))</f>
        <v>#N/A</v>
      </c>
      <c r="F41" s="29" t="e">
        <f>IF(B41=0," ",VLOOKUP($B41,Спортсмены!$B:$H,5,FALSE))</f>
        <v>#N/A</v>
      </c>
      <c r="G41" s="29" t="e">
        <f>IF(B41=0," ",VLOOKUP($B41,Спортсмены!$B:$H,6,FALSE))</f>
        <v>#N/A</v>
      </c>
      <c r="H41" s="568">
        <v>2.83564814814815E-4</v>
      </c>
      <c r="I41" s="568"/>
      <c r="J41" s="62">
        <f t="shared" si="0"/>
        <v>647</v>
      </c>
      <c r="K41" s="709"/>
      <c r="L41" s="709"/>
      <c r="M41" s="709"/>
      <c r="N41" s="709"/>
      <c r="O41" s="62" t="str">
        <f>IF(H41=0," ",IF(H41&lt;=Разряды!$D$5,Разряды!$D$3,IF(H41&lt;=Разряды!$E$5,Разряды!$E$3,IF(H41&lt;=Разряды!$F$5,Разряды!$F$3,IF(H41&lt;=Разряды!$G$5,Разряды!$G$3,IF(H41&lt;=Разряды!$H$5,Разряды!$H$3,IF(H41&lt;=Разряды!$I$5,Разряды!$I$3,IF(H41&lt;=Разряды!$J$5,Разряды!$J$3,"б/р"))))))))</f>
        <v>3р</v>
      </c>
      <c r="P41" s="29" t="e">
        <f>IF(B41=0," ",VLOOKUP($B41,Спортсмены!$B:$H,7,FALSE))</f>
        <v>#N/A</v>
      </c>
    </row>
    <row r="42" spans="1:16">
      <c r="A42" s="62">
        <v>12</v>
      </c>
      <c r="B42" s="25">
        <v>306</v>
      </c>
      <c r="C42" s="29" t="e">
        <f>IF(B42=0," ",VLOOKUP(B42,Спортсмены!B:H,2,FALSE))</f>
        <v>#N/A</v>
      </c>
      <c r="D42" s="31" t="e">
        <f>IF(B42=0," ",VLOOKUP($B42,Спортсмены!$B:$H,3,FALSE))</f>
        <v>#N/A</v>
      </c>
      <c r="E42" s="31" t="e">
        <f>IF(B42=0," ",IF(VLOOKUP($B42,Спортсмены!$B:$H,4,FALSE)=0," ",VLOOKUP($B42,Спортсмены!$B:$H,4,FALSE)))</f>
        <v>#N/A</v>
      </c>
      <c r="F42" s="29" t="e">
        <f>IF(B42=0," ",VLOOKUP($B42,Спортсмены!$B:$H,5,FALSE))</f>
        <v>#N/A</v>
      </c>
      <c r="G42" s="29" t="e">
        <f>IF(B42=0," ",VLOOKUP($B42,Спортсмены!$B:$H,6,FALSE))</f>
        <v>#N/A</v>
      </c>
      <c r="H42" s="568">
        <v>2.8587962962963001E-4</v>
      </c>
      <c r="I42" s="568"/>
      <c r="J42" s="62">
        <f t="shared" si="0"/>
        <v>306</v>
      </c>
      <c r="K42" s="709"/>
      <c r="L42" s="709"/>
      <c r="M42" s="709"/>
      <c r="N42" s="709"/>
      <c r="O42" s="62" t="str">
        <f>IF(H42=0," ",IF(H42&lt;=Разряды!$D$5,Разряды!$D$3,IF(H42&lt;=Разряды!$E$5,Разряды!$E$3,IF(H42&lt;=Разряды!$F$5,Разряды!$F$3,IF(H42&lt;=Разряды!$G$5,Разряды!$G$3,IF(H42&lt;=Разряды!$H$5,Разряды!$H$3,IF(H42&lt;=Разряды!$I$5,Разряды!$I$3,IF(H42&lt;=Разряды!$J$5,Разряды!$J$3,"б/р"))))))))</f>
        <v>3р</v>
      </c>
      <c r="P42" s="29" t="e">
        <f>IF(B42=0," ",VLOOKUP($B42,Спортсмены!$B:$H,7,FALSE))</f>
        <v>#N/A</v>
      </c>
    </row>
    <row r="43" spans="1:16">
      <c r="A43" s="62">
        <v>13</v>
      </c>
      <c r="B43" s="25">
        <v>161</v>
      </c>
      <c r="C43" s="29" t="str">
        <f>IF(B43=0," ",VLOOKUP(B43,Спортсмены!B:H,2,FALSE))</f>
        <v>Елуков Александр</v>
      </c>
      <c r="D43" s="31">
        <f>IF(B43=0," ",VLOOKUP($B43,Спортсмены!$B:$H,3,FALSE))</f>
        <v>1987</v>
      </c>
      <c r="E43" s="31" t="str">
        <f>IF(B43=0," ",IF(VLOOKUP($B43,Спортсмены!$B:$H,4,FALSE)=0," ",VLOOKUP($B43,Спортсмены!$B:$H,4,FALSE)))</f>
        <v>М30-39</v>
      </c>
      <c r="F43" s="29">
        <f>IF(B43=0," ",VLOOKUP($B43,Спортсмены!$B:$H,5,FALSE))</f>
        <v>0</v>
      </c>
      <c r="G43" s="29" t="str">
        <f>IF(B43=0," ",VLOOKUP($B43,Спортсмены!$B:$H,6,FALSE))</f>
        <v>г.Архангельск, Армия России</v>
      </c>
      <c r="H43" s="568">
        <v>2.89351851851852E-4</v>
      </c>
      <c r="I43" s="568"/>
      <c r="J43" s="62">
        <f t="shared" si="0"/>
        <v>161</v>
      </c>
      <c r="K43" s="709"/>
      <c r="L43" s="709"/>
      <c r="M43" s="709"/>
      <c r="N43" s="709"/>
      <c r="O43" s="62" t="str">
        <f>IF(H43=0," ",IF(H43&lt;=Разряды!$D$5,Разряды!$D$3,IF(H43&lt;=Разряды!$E$5,Разряды!$E$3,IF(H43&lt;=Разряды!$F$5,Разряды!$F$3,IF(H43&lt;=Разряды!$G$5,Разряды!$G$3,IF(H43&lt;=Разряды!$H$5,Разряды!$H$3,IF(H43&lt;=Разряды!$I$5,Разряды!$I$3,IF(H43&lt;=Разряды!$J$5,Разряды!$J$3,"б/р"))))))))</f>
        <v>3р</v>
      </c>
      <c r="P43" s="29">
        <f>IF(B43=0," ",VLOOKUP($B43,Спортсмены!$B:$H,7,FALSE))</f>
        <v>0</v>
      </c>
    </row>
    <row r="44" spans="1:16">
      <c r="A44" s="62">
        <v>14</v>
      </c>
      <c r="B44" s="25">
        <v>52</v>
      </c>
      <c r="C44" s="29" t="str">
        <f>IF(B44=0," ",VLOOKUP(B44,Спортсмены!B:H,2,FALSE))</f>
        <v>Коткин Сергей</v>
      </c>
      <c r="D44" s="31">
        <f>IF(B44=0," ",VLOOKUP($B44,Спортсмены!$B:$H,3,FALSE))</f>
        <v>1993</v>
      </c>
      <c r="E44" s="31" t="str">
        <f>IF(B44=0," ",IF(VLOOKUP($B44,Спортсмены!$B:$H,4,FALSE)=0," ",VLOOKUP($B44,Спортсмены!$B:$H,4,FALSE)))</f>
        <v>М23-29</v>
      </c>
      <c r="F44" s="29">
        <f>IF(B44=0," ",VLOOKUP($B44,Спортсмены!$B:$H,5,FALSE))</f>
        <v>0</v>
      </c>
      <c r="G44" s="29" t="str">
        <f>IF(B44=0," ",VLOOKUP($B44,Спортсмены!$B:$H,6,FALSE))</f>
        <v>Мезень</v>
      </c>
      <c r="H44" s="568">
        <v>2.9050925925925902E-4</v>
      </c>
      <c r="I44" s="568"/>
      <c r="J44" s="62">
        <f t="shared" si="0"/>
        <v>52</v>
      </c>
      <c r="K44" s="709"/>
      <c r="L44" s="709"/>
      <c r="M44" s="709"/>
      <c r="N44" s="709"/>
      <c r="O44" s="62" t="str">
        <f>IF(H44=0," ",IF(H44&lt;=Разряды!$D$5,Разряды!$D$3,IF(H44&lt;=Разряды!$E$5,Разряды!$E$3,IF(H44&lt;=Разряды!$F$5,Разряды!$F$3,IF(H44&lt;=Разряды!$G$5,Разряды!$G$3,IF(H44&lt;=Разряды!$H$5,Разряды!$H$3,IF(H44&lt;=Разряды!$I$5,Разряды!$I$3,IF(H44&lt;=Разряды!$J$5,Разряды!$J$3,"б/р"))))))))</f>
        <v>3р</v>
      </c>
      <c r="P44" s="29">
        <f>IF(B44=0," ",VLOOKUP($B44,Спортсмены!$B:$H,7,FALSE))</f>
        <v>0</v>
      </c>
    </row>
    <row r="45" spans="1:16">
      <c r="A45" s="62">
        <v>15</v>
      </c>
      <c r="B45" s="62" t="s">
        <v>318</v>
      </c>
      <c r="C45" s="29" t="e">
        <f>IF(B45=0," ",VLOOKUP(B45,Спортсмены!B:H,2,FALSE))</f>
        <v>#N/A</v>
      </c>
      <c r="D45" s="31" t="e">
        <f>IF(B45=0," ",VLOOKUP($B45,Спортсмены!$B:$H,3,FALSE))</f>
        <v>#N/A</v>
      </c>
      <c r="E45" s="31" t="e">
        <f>IF(B45=0," ",IF(VLOOKUP($B45,Спортсмены!$B:$H,4,FALSE)=0," ",VLOOKUP($B45,Спортсмены!$B:$H,4,FALSE)))</f>
        <v>#N/A</v>
      </c>
      <c r="F45" s="29" t="e">
        <f>IF(B45=0," ",VLOOKUP($B45,Спортсмены!$B:$H,5,FALSE))</f>
        <v>#N/A</v>
      </c>
      <c r="G45" s="29" t="e">
        <f>IF(B45=0," ",VLOOKUP($B45,Спортсмены!$B:$H,6,FALSE))</f>
        <v>#N/A</v>
      </c>
      <c r="H45" s="568">
        <v>2.9050925925925902E-4</v>
      </c>
      <c r="I45" s="568"/>
      <c r="J45" s="62" t="str">
        <f t="shared" si="0"/>
        <v>1    7    1</v>
      </c>
      <c r="K45" s="709"/>
      <c r="L45" s="709"/>
      <c r="M45" s="709"/>
      <c r="N45" s="709"/>
      <c r="O45" s="62" t="str">
        <f>IF(H45=0," ",IF(H45&lt;=Разряды!$D$5,Разряды!$D$3,IF(H45&lt;=Разряды!$E$5,Разряды!$E$3,IF(H45&lt;=Разряды!$F$5,Разряды!$F$3,IF(H45&lt;=Разряды!$G$5,Разряды!$G$3,IF(H45&lt;=Разряды!$H$5,Разряды!$H$3,IF(H45&lt;=Разряды!$I$5,Разряды!$I$3,IF(H45&lt;=Разряды!$J$5,Разряды!$J$3,"б/р"))))))))</f>
        <v>3р</v>
      </c>
      <c r="P45" s="29" t="e">
        <f>IF(B45=0," ",VLOOKUP($B45,Спортсмены!$B:$H,7,FALSE))</f>
        <v>#N/A</v>
      </c>
    </row>
    <row r="46" spans="1:16">
      <c r="A46" s="62">
        <v>16</v>
      </c>
      <c r="B46" s="62">
        <v>127</v>
      </c>
      <c r="C46" s="29" t="e">
        <f>IF(B46=0," ",VLOOKUP(B46,Спортсмены!B:H,2,FALSE))</f>
        <v>#N/A</v>
      </c>
      <c r="D46" s="31" t="e">
        <f>IF(B46=0," ",VLOOKUP($B46,Спортсмены!$B:$H,3,FALSE))</f>
        <v>#N/A</v>
      </c>
      <c r="E46" s="31" t="e">
        <f>IF(B46=0," ",IF(VLOOKUP($B46,Спортсмены!$B:$H,4,FALSE)=0," ",VLOOKUP($B46,Спортсмены!$B:$H,4,FALSE)))</f>
        <v>#N/A</v>
      </c>
      <c r="F46" s="29" t="e">
        <f>IF(B46=0," ",VLOOKUP($B46,Спортсмены!$B:$H,5,FALSE))</f>
        <v>#N/A</v>
      </c>
      <c r="G46" s="29" t="e">
        <f>IF(B46=0," ",VLOOKUP($B46,Спортсмены!$B:$H,6,FALSE))</f>
        <v>#N/A</v>
      </c>
      <c r="H46" s="515">
        <v>2.9050925925925902E-4</v>
      </c>
      <c r="I46" s="568"/>
      <c r="J46" s="62">
        <f t="shared" si="0"/>
        <v>127</v>
      </c>
      <c r="K46" s="709"/>
      <c r="L46" s="709"/>
      <c r="M46" s="709"/>
      <c r="N46" s="709"/>
      <c r="O46" s="62" t="str">
        <f>IF(H46=0," ",IF(H46&lt;=Разряды!$D$5,Разряды!$D$3,IF(H46&lt;=Разряды!$E$5,Разряды!$E$3,IF(H46&lt;=Разряды!$F$5,Разряды!$F$3,IF(H46&lt;=Разряды!$G$5,Разряды!$G$3,IF(H46&lt;=Разряды!$H$5,Разряды!$H$3,IF(H46&lt;=Разряды!$I$5,Разряды!$I$3,IF(H46&lt;=Разряды!$J$5,Разряды!$J$3,"б/р"))))))))</f>
        <v>3р</v>
      </c>
      <c r="P46" s="29" t="e">
        <f>IF(B46=0," ",VLOOKUP($B46,Спортсмены!$B:$H,7,FALSE))</f>
        <v>#N/A</v>
      </c>
    </row>
    <row r="47" spans="1:16">
      <c r="A47" s="62">
        <v>17</v>
      </c>
      <c r="B47" s="62">
        <v>670</v>
      </c>
      <c r="C47" s="29" t="e">
        <f>IF(B47=0," ",VLOOKUP(B47,Спортсмены!B:H,2,FALSE))</f>
        <v>#N/A</v>
      </c>
      <c r="D47" s="31" t="e">
        <f>IF(B47=0," ",VLOOKUP($B47,Спортсмены!$B:$H,3,FALSE))</f>
        <v>#N/A</v>
      </c>
      <c r="E47" s="31" t="e">
        <f>IF(B47=0," ",IF(VLOOKUP($B47,Спортсмены!$B:$H,4,FALSE)=0," ",VLOOKUP($B47,Спортсмены!$B:$H,4,FALSE)))</f>
        <v>#N/A</v>
      </c>
      <c r="F47" s="29" t="e">
        <f>IF(B47=0," ",VLOOKUP($B47,Спортсмены!$B:$H,5,FALSE))</f>
        <v>#N/A</v>
      </c>
      <c r="G47" s="29" t="e">
        <f>IF(B47=0," ",VLOOKUP($B47,Спортсмены!$B:$H,6,FALSE))</f>
        <v>#N/A</v>
      </c>
      <c r="H47" s="568">
        <v>2.9282407407407398E-4</v>
      </c>
      <c r="I47" s="568"/>
      <c r="J47" s="62">
        <f t="shared" si="0"/>
        <v>670</v>
      </c>
      <c r="K47" s="709"/>
      <c r="L47" s="709"/>
      <c r="M47" s="709"/>
      <c r="N47" s="709"/>
      <c r="O47" s="62" t="str">
        <f>IF(H47=0," ",IF(H47&lt;=Разряды!$D$5,Разряды!$D$3,IF(H47&lt;=Разряды!$E$5,Разряды!$E$3,IF(H47&lt;=Разряды!$F$5,Разряды!$F$3,IF(H47&lt;=Разряды!$G$5,Разряды!$G$3,IF(H47&lt;=Разряды!$H$5,Разряды!$H$3,IF(H47&lt;=Разряды!$I$5,Разряды!$I$3,IF(H47&lt;=Разряды!$J$5,Разряды!$J$3,"б/р"))))))))</f>
        <v>3р</v>
      </c>
      <c r="P47" s="29" t="e">
        <f>IF(B47=0," ",VLOOKUP($B47,Спортсмены!$B:$H,7,FALSE))</f>
        <v>#N/A</v>
      </c>
    </row>
    <row r="48" spans="1:16">
      <c r="A48" s="62">
        <v>18</v>
      </c>
      <c r="B48" s="25" t="s">
        <v>319</v>
      </c>
      <c r="C48" s="29" t="e">
        <f>IF(B48=0," ",VLOOKUP(B48,Спортсмены!B:H,2,FALSE))</f>
        <v>#N/A</v>
      </c>
      <c r="D48" s="31" t="e">
        <f>IF(B48=0," ",VLOOKUP($B48,Спортсмены!$B:$H,3,FALSE))</f>
        <v>#N/A</v>
      </c>
      <c r="E48" s="31" t="e">
        <f>IF(B48=0," ",IF(VLOOKUP($B48,Спортсмены!$B:$H,4,FALSE)=0," ",VLOOKUP($B48,Спортсмены!$B:$H,4,FALSE)))</f>
        <v>#N/A</v>
      </c>
      <c r="F48" s="29" t="e">
        <f>IF(B48=0," ",VLOOKUP($B48,Спортсмены!$B:$H,5,FALSE))</f>
        <v>#N/A</v>
      </c>
      <c r="G48" s="29" t="e">
        <f>IF(B48=0," ",VLOOKUP($B48,Спортсмены!$B:$H,6,FALSE))</f>
        <v>#N/A</v>
      </c>
      <c r="H48" s="568">
        <v>2.95138888888889E-4</v>
      </c>
      <c r="I48" s="568"/>
      <c r="J48" s="62" t="str">
        <f t="shared" si="0"/>
        <v>3   32   3</v>
      </c>
      <c r="K48" s="709"/>
      <c r="L48" s="709"/>
      <c r="M48" s="709"/>
      <c r="N48" s="709"/>
      <c r="O48" s="62" t="str">
        <f>IF(H48=0," ",IF(H48&lt;=Разряды!$D$5,Разряды!$D$3,IF(H48&lt;=Разряды!$E$5,Разряды!$E$3,IF(H48&lt;=Разряды!$F$5,Разряды!$F$3,IF(H48&lt;=Разряды!$G$5,Разряды!$G$3,IF(H48&lt;=Разряды!$H$5,Разряды!$H$3,IF(H48&lt;=Разряды!$I$5,Разряды!$I$3,IF(H48&lt;=Разряды!$J$5,Разряды!$J$3,"б/р"))))))))</f>
        <v>3р</v>
      </c>
      <c r="P48" s="29" t="e">
        <f>IF(B48=0," ",VLOOKUP($B48,Спортсмены!$B:$H,7,FALSE))</f>
        <v>#N/A</v>
      </c>
    </row>
    <row r="49" spans="1:16">
      <c r="A49" s="62">
        <v>19</v>
      </c>
      <c r="B49" s="62">
        <v>84</v>
      </c>
      <c r="C49" s="29" t="e">
        <f>IF(B49=0," ",VLOOKUP(B49,Спортсмены!B:H,2,FALSE))</f>
        <v>#N/A</v>
      </c>
      <c r="D49" s="31" t="e">
        <f>IF(B49=0," ",VLOOKUP($B49,Спортсмены!$B:$H,3,FALSE))</f>
        <v>#N/A</v>
      </c>
      <c r="E49" s="31" t="e">
        <f>IF(B49=0," ",IF(VLOOKUP($B49,Спортсмены!$B:$H,4,FALSE)=0," ",VLOOKUP($B49,Спортсмены!$B:$H,4,FALSE)))</f>
        <v>#N/A</v>
      </c>
      <c r="F49" s="29" t="e">
        <f>IF(B49=0," ",VLOOKUP($B49,Спортсмены!$B:$H,5,FALSE))</f>
        <v>#N/A</v>
      </c>
      <c r="G49" s="29" t="e">
        <f>IF(B49=0," ",VLOOKUP($B49,Спортсмены!$B:$H,6,FALSE))</f>
        <v>#N/A</v>
      </c>
      <c r="H49" s="568">
        <v>2.9629629629629602E-4</v>
      </c>
      <c r="I49" s="568"/>
      <c r="J49" s="62">
        <f t="shared" si="0"/>
        <v>84</v>
      </c>
      <c r="K49" s="709"/>
      <c r="L49" s="709"/>
      <c r="M49" s="709"/>
      <c r="N49" s="709"/>
      <c r="O49" s="62" t="str">
        <f>IF(H49=0," ",IF(H49&lt;=Разряды!$D$5,Разряды!$D$3,IF(H49&lt;=Разряды!$E$5,Разряды!$E$3,IF(H49&lt;=Разряды!$F$5,Разряды!$F$3,IF(H49&lt;=Разряды!$G$5,Разряды!$G$3,IF(H49&lt;=Разряды!$H$5,Разряды!$H$3,IF(H49&lt;=Разряды!$I$5,Разряды!$I$3,IF(H49&lt;=Разряды!$J$5,Разряды!$J$3,"б/р"))))))))</f>
        <v>3р</v>
      </c>
      <c r="P49" s="29" t="e">
        <f>IF(B49=0," ",VLOOKUP($B49,Спортсмены!$B:$H,7,FALSE))</f>
        <v>#N/A</v>
      </c>
    </row>
    <row r="50" spans="1:16">
      <c r="A50" s="62">
        <v>20</v>
      </c>
      <c r="B50" s="62">
        <v>181</v>
      </c>
      <c r="C50" s="29" t="e">
        <f>IF(B50=0," ",VLOOKUP(B50,Спортсмены!B:H,2,FALSE))</f>
        <v>#N/A</v>
      </c>
      <c r="D50" s="31" t="e">
        <f>IF(B50=0," ",VLOOKUP($B50,Спортсмены!$B:$H,3,FALSE))</f>
        <v>#N/A</v>
      </c>
      <c r="E50" s="31" t="e">
        <f>IF(B50=0," ",IF(VLOOKUP($B50,Спортсмены!$B:$H,4,FALSE)=0," ",VLOOKUP($B50,Спортсмены!$B:$H,4,FALSE)))</f>
        <v>#N/A</v>
      </c>
      <c r="F50" s="29" t="e">
        <f>IF(B50=0," ",VLOOKUP($B50,Спортсмены!$B:$H,5,FALSE))</f>
        <v>#N/A</v>
      </c>
      <c r="G50" s="29" t="e">
        <f>IF(B50=0," ",VLOOKUP($B50,Спортсмены!$B:$H,6,FALSE))</f>
        <v>#N/A</v>
      </c>
      <c r="H50" s="568">
        <v>3.0324074074074102E-4</v>
      </c>
      <c r="I50" s="568"/>
      <c r="J50" s="62">
        <f t="shared" si="0"/>
        <v>181</v>
      </c>
      <c r="K50" s="724" t="s">
        <v>147</v>
      </c>
      <c r="L50" s="709"/>
      <c r="M50" s="709"/>
      <c r="N50" s="709"/>
      <c r="O50" s="62" t="str">
        <f>IF(H50=0," ",IF(H50&lt;=Разряды!$D$5,Разряды!$D$3,IF(H50&lt;=Разряды!$E$5,Разряды!$E$3,IF(H50&lt;=Разряды!$F$5,Разряды!$F$3,IF(H50&lt;=Разряды!$G$5,Разряды!$G$3,IF(H50&lt;=Разряды!$H$5,Разряды!$H$3,IF(H50&lt;=Разряды!$I$5,Разряды!$I$3,IF(H50&lt;=Разряды!$J$5,Разряды!$J$3,"б/р"))))))))</f>
        <v>1юр</v>
      </c>
      <c r="P50" s="29" t="e">
        <f>IF(B50=0," ",VLOOKUP($B50,Спортсмены!$B:$H,7,FALSE))</f>
        <v>#N/A</v>
      </c>
    </row>
    <row r="51" spans="1:16">
      <c r="A51" s="62">
        <v>21</v>
      </c>
      <c r="B51" s="25">
        <v>63</v>
      </c>
      <c r="C51" s="29" t="e">
        <f>IF(B51=0," ",VLOOKUP(B51,Спортсмены!B:H,2,FALSE))</f>
        <v>#N/A</v>
      </c>
      <c r="D51" s="31" t="e">
        <f>IF(B51=0," ",VLOOKUP($B51,Спортсмены!$B:$H,3,FALSE))</f>
        <v>#N/A</v>
      </c>
      <c r="E51" s="31" t="e">
        <f>IF(B51=0," ",IF(VLOOKUP($B51,Спортсмены!$B:$H,4,FALSE)=0," ",VLOOKUP($B51,Спортсмены!$B:$H,4,FALSE)))</f>
        <v>#N/A</v>
      </c>
      <c r="F51" s="29" t="e">
        <f>IF(B51=0," ",VLOOKUP($B51,Спортсмены!$B:$H,5,FALSE))</f>
        <v>#N/A</v>
      </c>
      <c r="G51" s="29" t="e">
        <f>IF(B51=0," ",VLOOKUP($B51,Спортсмены!$B:$H,6,FALSE))</f>
        <v>#N/A</v>
      </c>
      <c r="H51" s="568">
        <v>3.2754629629629599E-4</v>
      </c>
      <c r="I51" s="568"/>
      <c r="J51" s="62">
        <f t="shared" si="0"/>
        <v>63</v>
      </c>
      <c r="K51" s="709"/>
      <c r="L51" s="709"/>
      <c r="M51" s="709"/>
      <c r="N51" s="709"/>
      <c r="O51" s="62" t="str">
        <f>IF(H51=0," ",IF(H51&lt;=Разряды!$D$5,Разряды!$D$3,IF(H51&lt;=Разряды!$E$5,Разряды!$E$3,IF(H51&lt;=Разряды!$F$5,Разряды!$F$3,IF(H51&lt;=Разряды!$G$5,Разряды!$G$3,IF(H51&lt;=Разряды!$H$5,Разряды!$H$3,IF(H51&lt;=Разряды!$I$5,Разряды!$I$3,IF(H51&lt;=Разряды!$J$5,Разряды!$J$3,"б/р"))))))))</f>
        <v>2юр</v>
      </c>
      <c r="P51" s="29" t="e">
        <f>IF(B51=0," ",VLOOKUP($B51,Спортсмены!$B:$H,7,FALSE))</f>
        <v>#N/A</v>
      </c>
    </row>
    <row r="52" spans="1:16" hidden="1">
      <c r="A52" s="62"/>
      <c r="B52" s="62">
        <v>126</v>
      </c>
      <c r="C52" s="29" t="e">
        <f>IF(B52=0," ",VLOOKUP(B52,Спортсмены!B:H,2,FALSE))</f>
        <v>#N/A</v>
      </c>
      <c r="D52" s="31" t="e">
        <f>IF(B52=0," ",VLOOKUP($B52,Спортсмены!$B:$H,3,FALSE))</f>
        <v>#N/A</v>
      </c>
      <c r="E52" s="31" t="e">
        <f>IF(B52=0," ",IF(VLOOKUP($B52,Спортсмены!$B:$H,4,FALSE)=0," ",VLOOKUP($B52,Спортсмены!$B:$H,4,FALSE)))</f>
        <v>#N/A</v>
      </c>
      <c r="F52" s="29" t="e">
        <f>IF(B52=0," ",VLOOKUP($B52,Спортсмены!$B:$H,5,FALSE))</f>
        <v>#N/A</v>
      </c>
      <c r="G52" s="29" t="e">
        <f>IF(B52=0," ",VLOOKUP($B52,Спортсмены!$B:$H,6,FALSE))</f>
        <v>#N/A</v>
      </c>
      <c r="H52" s="568"/>
      <c r="I52" s="568"/>
      <c r="J52" s="62">
        <f t="shared" si="0"/>
        <v>126</v>
      </c>
      <c r="K52" s="709"/>
      <c r="L52" s="709"/>
      <c r="M52" s="709"/>
      <c r="N52" s="709"/>
      <c r="O52" s="62" t="str">
        <f>IF(H52=0," ",IF(H52&lt;=Разряды!$D$5,Разряды!$D$3,IF(H52&lt;=Разряды!$E$5,Разряды!$E$3,IF(H52&lt;=Разряды!$F$5,Разряды!$F$3,IF(H52&lt;=Разряды!$G$5,Разряды!$G$3,IF(H52&lt;=Разряды!$H$5,Разряды!$H$3,IF(H52&lt;=Разряды!$I$5,Разряды!$I$3,IF(H52&lt;=Разряды!$J$5,Разряды!$J$3,"б/р"))))))))</f>
        <v xml:space="preserve"> </v>
      </c>
      <c r="P52" s="29" t="e">
        <f>IF(B52=0," ",VLOOKUP($B52,Спортсмены!$B:$H,7,FALSE))</f>
        <v>#N/A</v>
      </c>
    </row>
    <row r="53" spans="1:16" hidden="1">
      <c r="A53" s="62"/>
      <c r="B53" s="25">
        <v>89</v>
      </c>
      <c r="C53" s="29" t="e">
        <f>IF(B53=0," ",VLOOKUP(B53,Спортсмены!B:H,2,FALSE))</f>
        <v>#N/A</v>
      </c>
      <c r="D53" s="31" t="e">
        <f>IF(B53=0," ",VLOOKUP($B53,Спортсмены!$B:$H,3,FALSE))</f>
        <v>#N/A</v>
      </c>
      <c r="E53" s="31" t="e">
        <f>IF(B53=0," ",IF(VLOOKUP($B53,Спортсмены!$B:$H,4,FALSE)=0," ",VLOOKUP($B53,Спортсмены!$B:$H,4,FALSE)))</f>
        <v>#N/A</v>
      </c>
      <c r="F53" s="29" t="e">
        <f>IF(B53=0," ",VLOOKUP($B53,Спортсмены!$B:$H,5,FALSE))</f>
        <v>#N/A</v>
      </c>
      <c r="G53" s="29" t="e">
        <f>IF(B53=0," ",VLOOKUP($B53,Спортсмены!$B:$H,6,FALSE))</f>
        <v>#N/A</v>
      </c>
      <c r="H53" s="568"/>
      <c r="I53" s="568"/>
      <c r="J53" s="62">
        <f t="shared" si="0"/>
        <v>89</v>
      </c>
      <c r="K53" s="709"/>
      <c r="L53" s="709"/>
      <c r="M53" s="709"/>
      <c r="N53" s="709"/>
      <c r="O53" s="62" t="str">
        <f>IF(H53=0," ",IF(H53&lt;=Разряды!$D$5,Разряды!$D$3,IF(H53&lt;=Разряды!$E$5,Разряды!$E$3,IF(H53&lt;=Разряды!$F$5,Разряды!$F$3,IF(H53&lt;=Разряды!$G$5,Разряды!$G$3,IF(H53&lt;=Разряды!$H$5,Разряды!$H$3,IF(H53&lt;=Разряды!$I$5,Разряды!$I$3,IF(H53&lt;=Разряды!$J$5,Разряды!$J$3,"б/р"))))))))</f>
        <v xml:space="preserve"> </v>
      </c>
      <c r="P53" s="29" t="e">
        <f>IF(B53=0," ",VLOOKUP($B53,Спортсмены!$B:$H,7,FALSE))</f>
        <v>#N/A</v>
      </c>
    </row>
    <row r="54" spans="1:16" hidden="1">
      <c r="A54" s="62"/>
      <c r="B54" s="62">
        <v>174</v>
      </c>
      <c r="C54" s="29" t="e">
        <f>IF(B54=0," ",VLOOKUP(B54,Спортсмены!B:H,2,FALSE))</f>
        <v>#N/A</v>
      </c>
      <c r="D54" s="31" t="e">
        <f>IF(B54=0," ",VLOOKUP($B54,Спортсмены!$B:$H,3,FALSE))</f>
        <v>#N/A</v>
      </c>
      <c r="E54" s="31" t="e">
        <f>IF(B54=0," ",IF(VLOOKUP($B54,Спортсмены!$B:$H,4,FALSE)=0," ",VLOOKUP($B54,Спортсмены!$B:$H,4,FALSE)))</f>
        <v>#N/A</v>
      </c>
      <c r="F54" s="29" t="e">
        <f>IF(B54=0," ",VLOOKUP($B54,Спортсмены!$B:$H,5,FALSE))</f>
        <v>#N/A</v>
      </c>
      <c r="G54" s="29" t="e">
        <f>IF(B54=0," ",VLOOKUP($B54,Спортсмены!$B:$H,6,FALSE))</f>
        <v>#N/A</v>
      </c>
      <c r="H54" s="568"/>
      <c r="I54" s="568"/>
      <c r="J54" s="62">
        <f t="shared" si="0"/>
        <v>174</v>
      </c>
      <c r="K54" s="709"/>
      <c r="L54" s="709"/>
      <c r="M54" s="709"/>
      <c r="N54" s="709"/>
      <c r="O54" s="62" t="str">
        <f>IF(H54=0," ",IF(H54&lt;=Разряды!$D$5,Разряды!$D$3,IF(H54&lt;=Разряды!$E$5,Разряды!$E$3,IF(H54&lt;=Разряды!$F$5,Разряды!$F$3,IF(H54&lt;=Разряды!$G$5,Разряды!$G$3,IF(H54&lt;=Разряды!$H$5,Разряды!$H$3,IF(H54&lt;=Разряды!$I$5,Разряды!$I$3,IF(H54&lt;=Разряды!$J$5,Разряды!$J$3,"б/р"))))))))</f>
        <v xml:space="preserve"> </v>
      </c>
      <c r="P54" s="29" t="e">
        <f>IF(B54=0," ",VLOOKUP($B54,Спортсмены!$B:$H,7,FALSE))</f>
        <v>#N/A</v>
      </c>
    </row>
    <row r="55" spans="1:16" hidden="1">
      <c r="A55" s="62"/>
      <c r="B55" s="25">
        <v>64</v>
      </c>
      <c r="C55" s="29" t="e">
        <f>IF(B55=0," ",VLOOKUP(B55,Спортсмены!B:H,2,FALSE))</f>
        <v>#N/A</v>
      </c>
      <c r="D55" s="31" t="e">
        <f>IF(B55=0," ",VLOOKUP($B55,Спортсмены!$B:$H,3,FALSE))</f>
        <v>#N/A</v>
      </c>
      <c r="E55" s="31" t="e">
        <f>IF(B55=0," ",IF(VLOOKUP($B55,Спортсмены!$B:$H,4,FALSE)=0," ",VLOOKUP($B55,Спортсмены!$B:$H,4,FALSE)))</f>
        <v>#N/A</v>
      </c>
      <c r="F55" s="29" t="e">
        <f>IF(B55=0," ",VLOOKUP($B55,Спортсмены!$B:$H,5,FALSE))</f>
        <v>#N/A</v>
      </c>
      <c r="G55" s="29" t="e">
        <f>IF(B55=0," ",VLOOKUP($B55,Спортсмены!$B:$H,6,FALSE))</f>
        <v>#N/A</v>
      </c>
      <c r="H55" s="568"/>
      <c r="I55" s="568"/>
      <c r="J55" s="62">
        <f t="shared" si="0"/>
        <v>64</v>
      </c>
      <c r="K55" s="724" t="s">
        <v>147</v>
      </c>
      <c r="L55" s="709"/>
      <c r="M55" s="709"/>
      <c r="N55" s="709"/>
      <c r="O55" s="62" t="str">
        <f>IF(H55=0," ",IF(H55&lt;=Разряды!$D$5,Разряды!$D$3,IF(H55&lt;=Разряды!$E$5,Разряды!$E$3,IF(H55&lt;=Разряды!$F$5,Разряды!$F$3,IF(H55&lt;=Разряды!$G$5,Разряды!$G$3,IF(H55&lt;=Разряды!$H$5,Разряды!$H$3,IF(H55&lt;=Разряды!$I$5,Разряды!$I$3,IF(H55&lt;=Разряды!$J$5,Разряды!$J$3,"б/р"))))))))</f>
        <v xml:space="preserve"> </v>
      </c>
      <c r="P55" s="29" t="e">
        <f>IF(B55=0," ",VLOOKUP($B55,Спортсмены!$B:$H,7,FALSE))</f>
        <v>#N/A</v>
      </c>
    </row>
    <row r="56" spans="1:16" hidden="1">
      <c r="A56" s="62"/>
      <c r="B56" s="62">
        <v>1</v>
      </c>
      <c r="C56" s="29" t="str">
        <f>IF(B56=0," ",VLOOKUP(B56,Спортсмены!B:H,2,FALSE))</f>
        <v>Данилов Степан</v>
      </c>
      <c r="D56" s="31">
        <f>IF(B56=0," ",VLOOKUP($B56,Спортсмены!$B:$H,3,FALSE))</f>
        <v>1948</v>
      </c>
      <c r="E56" s="31" t="str">
        <f>IF(B56=0," ",IF(VLOOKUP($B56,Спортсмены!$B:$H,4,FALSE)=0," ",VLOOKUP($B56,Спортсмены!$B:$H,4,FALSE)))</f>
        <v>М60-69</v>
      </c>
      <c r="F56" s="29">
        <f>IF(B56=0," ",VLOOKUP($B56,Спортсмены!$B:$H,5,FALSE))</f>
        <v>0</v>
      </c>
      <c r="G56" s="29" t="str">
        <f>IF(B56=0," ",VLOOKUP($B56,Спортсмены!$B:$H,6,FALSE))</f>
        <v>г.Архангельск</v>
      </c>
      <c r="H56" s="568"/>
      <c r="I56" s="568"/>
      <c r="J56" s="62">
        <f t="shared" si="0"/>
        <v>1</v>
      </c>
      <c r="K56" s="709"/>
      <c r="L56" s="709"/>
      <c r="M56" s="709"/>
      <c r="N56" s="709"/>
      <c r="O56" s="62" t="str">
        <f>IF(H56=0," ",IF(H56&lt;=Разряды!$D$5,Разряды!$D$3,IF(H56&lt;=Разряды!$E$5,Разряды!$E$3,IF(H56&lt;=Разряды!$F$5,Разряды!$F$3,IF(H56&lt;=Разряды!$G$5,Разряды!$G$3,IF(H56&lt;=Разряды!$H$5,Разряды!$H$3,IF(H56&lt;=Разряды!$I$5,Разряды!$I$3,IF(H56&lt;=Разряды!$J$5,Разряды!$J$3,"б/р"))))))))</f>
        <v xml:space="preserve"> </v>
      </c>
      <c r="P56" s="29">
        <f>IF(B56=0," ",VLOOKUP($B56,Спортсмены!$B:$H,7,FALSE))</f>
        <v>0</v>
      </c>
    </row>
    <row r="57" spans="1:16" hidden="1">
      <c r="A57" s="62"/>
      <c r="B57" s="25">
        <v>62</v>
      </c>
      <c r="C57" s="29" t="e">
        <f>IF(B57=0," ",VLOOKUP(B57,Спортсмены!B:H,2,FALSE))</f>
        <v>#N/A</v>
      </c>
      <c r="D57" s="31" t="e">
        <f>IF(B57=0," ",VLOOKUP($B57,Спортсмены!$B:$H,3,FALSE))</f>
        <v>#N/A</v>
      </c>
      <c r="E57" s="31" t="e">
        <f>IF(B57=0," ",IF(VLOOKUP($B57,Спортсмены!$B:$H,4,FALSE)=0," ",VLOOKUP($B57,Спортсмены!$B:$H,4,FALSE)))</f>
        <v>#N/A</v>
      </c>
      <c r="F57" s="29" t="e">
        <f>IF(B57=0," ",VLOOKUP($B57,Спортсмены!$B:$H,5,FALSE))</f>
        <v>#N/A</v>
      </c>
      <c r="G57" s="29" t="e">
        <f>IF(B57=0," ",VLOOKUP($B57,Спортсмены!$B:$H,6,FALSE))</f>
        <v>#N/A</v>
      </c>
      <c r="H57" s="568"/>
      <c r="I57" s="568"/>
      <c r="J57" s="62">
        <f t="shared" si="0"/>
        <v>62</v>
      </c>
      <c r="K57" s="709"/>
      <c r="L57" s="709"/>
      <c r="M57" s="709"/>
      <c r="N57" s="709"/>
      <c r="O57" s="62" t="str">
        <f>IF(H57=0," ",IF(H57&lt;=Разряды!$D$5,Разряды!$D$3,IF(H57&lt;=Разряды!$E$5,Разряды!$E$3,IF(H57&lt;=Разряды!$F$5,Разряды!$F$3,IF(H57&lt;=Разряды!$G$5,Разряды!$G$3,IF(H57&lt;=Разряды!$H$5,Разряды!$H$3,IF(H57&lt;=Разряды!$I$5,Разряды!$I$3,IF(H57&lt;=Разряды!$J$5,Разряды!$J$3,"б/р"))))))))</f>
        <v xml:space="preserve"> </v>
      </c>
      <c r="P57" s="29" t="e">
        <f>IF(B57=0," ",VLOOKUP($B57,Спортсмены!$B:$H,7,FALSE))</f>
        <v>#N/A</v>
      </c>
    </row>
    <row r="58" spans="1:16" hidden="1">
      <c r="A58" s="62"/>
      <c r="B58" s="62">
        <v>21</v>
      </c>
      <c r="C58" s="29" t="e">
        <f>IF(B58=0," ",VLOOKUP(B58,Спортсмены!B:H,2,FALSE))</f>
        <v>#N/A</v>
      </c>
      <c r="D58" s="31" t="e">
        <f>IF(B58=0," ",VLOOKUP($B58,Спортсмены!$B:$H,3,FALSE))</f>
        <v>#N/A</v>
      </c>
      <c r="E58" s="31" t="e">
        <f>IF(B58=0," ",IF(VLOOKUP($B58,Спортсмены!$B:$H,4,FALSE)=0," ",VLOOKUP($B58,Спортсмены!$B:$H,4,FALSE)))</f>
        <v>#N/A</v>
      </c>
      <c r="F58" s="29" t="e">
        <f>IF(B58=0," ",VLOOKUP($B58,Спортсмены!$B:$H,5,FALSE))</f>
        <v>#N/A</v>
      </c>
      <c r="G58" s="29" t="e">
        <f>IF(B58=0," ",VLOOKUP($B58,Спортсмены!$B:$H,6,FALSE))</f>
        <v>#N/A</v>
      </c>
      <c r="H58" s="568"/>
      <c r="I58" s="568"/>
      <c r="J58" s="62">
        <f t="shared" si="0"/>
        <v>21</v>
      </c>
      <c r="K58" s="709"/>
      <c r="L58" s="709"/>
      <c r="M58" s="709"/>
      <c r="N58" s="709"/>
      <c r="O58" s="62" t="str">
        <f>IF(H58=0," ",IF(H58&lt;=Разряды!$D$5,Разряды!$D$3,IF(H58&lt;=Разряды!$E$5,Разряды!$E$3,IF(H58&lt;=Разряды!$F$5,Разряды!$F$3,IF(H58&lt;=Разряды!$G$5,Разряды!$G$3,IF(H58&lt;=Разряды!$H$5,Разряды!$H$3,IF(H58&lt;=Разряды!$I$5,Разряды!$I$3,IF(H58&lt;=Разряды!$J$5,Разряды!$J$3,"б/р"))))))))</f>
        <v xml:space="preserve"> </v>
      </c>
      <c r="P58" s="29" t="e">
        <f>IF(B58=0," ",VLOOKUP($B58,Спортсмены!$B:$H,7,FALSE))</f>
        <v>#N/A</v>
      </c>
    </row>
    <row r="59" spans="1:16" hidden="1">
      <c r="A59" s="62"/>
      <c r="B59" s="25">
        <v>133</v>
      </c>
      <c r="C59" s="29" t="e">
        <f>IF(B59=0," ",VLOOKUP(B59,Спортсмены!B:H,2,FALSE))</f>
        <v>#N/A</v>
      </c>
      <c r="D59" s="31" t="e">
        <f>IF(B59=0," ",VLOOKUP($B59,Спортсмены!$B:$H,3,FALSE))</f>
        <v>#N/A</v>
      </c>
      <c r="E59" s="31" t="e">
        <f>IF(B59=0," ",IF(VLOOKUP($B59,Спортсмены!$B:$H,4,FALSE)=0," ",VLOOKUP($B59,Спортсмены!$B:$H,4,FALSE)))</f>
        <v>#N/A</v>
      </c>
      <c r="F59" s="29" t="e">
        <f>IF(B59=0," ",VLOOKUP($B59,Спортсмены!$B:$H,5,FALSE))</f>
        <v>#N/A</v>
      </c>
      <c r="G59" s="29" t="e">
        <f>IF(B59=0," ",VLOOKUP($B59,Спортсмены!$B:$H,6,FALSE))</f>
        <v>#N/A</v>
      </c>
      <c r="H59" s="568"/>
      <c r="I59" s="568"/>
      <c r="J59" s="62">
        <f t="shared" si="0"/>
        <v>133</v>
      </c>
      <c r="K59" s="709"/>
      <c r="L59" s="709"/>
      <c r="M59" s="709"/>
      <c r="N59" s="709"/>
      <c r="O59" s="62" t="str">
        <f>IF(H59=0," ",IF(H59&lt;=Разряды!$D$5,Разряды!$D$3,IF(H59&lt;=Разряды!$E$5,Разряды!$E$3,IF(H59&lt;=Разряды!$F$5,Разряды!$F$3,IF(H59&lt;=Разряды!$G$5,Разряды!$G$3,IF(H59&lt;=Разряды!$H$5,Разряды!$H$3,IF(H59&lt;=Разряды!$I$5,Разряды!$I$3,IF(H59&lt;=Разряды!$J$5,Разряды!$J$3,"б/р"))))))))</f>
        <v xml:space="preserve"> </v>
      </c>
      <c r="P59" s="29" t="e">
        <f>IF(B59=0," ",VLOOKUP($B59,Спортсмены!$B:$H,7,FALSE))</f>
        <v>#N/A</v>
      </c>
    </row>
    <row r="60" spans="1:16" hidden="1">
      <c r="A60" s="62"/>
      <c r="B60" s="41">
        <v>212</v>
      </c>
      <c r="C60" s="29" t="e">
        <f>IF(B60=0," ",VLOOKUP(B60,Спортсмены!B:H,2,FALSE))</f>
        <v>#N/A</v>
      </c>
      <c r="D60" s="31" t="e">
        <f>IF(B60=0," ",VLOOKUP($B60,Спортсмены!$B:$H,3,FALSE))</f>
        <v>#N/A</v>
      </c>
      <c r="E60" s="31" t="e">
        <f>IF(B60=0," ",IF(VLOOKUP($B60,Спортсмены!$B:$H,4,FALSE)=0," ",VLOOKUP($B60,Спортсмены!$B:$H,4,FALSE)))</f>
        <v>#N/A</v>
      </c>
      <c r="F60" s="29" t="e">
        <f>IF(B60=0," ",VLOOKUP($B60,Спортсмены!$B:$H,5,FALSE))</f>
        <v>#N/A</v>
      </c>
      <c r="G60" s="29" t="e">
        <f>IF(B60=0," ",VLOOKUP($B60,Спортсмены!$B:$H,6,FALSE))</f>
        <v>#N/A</v>
      </c>
      <c r="H60" s="568"/>
      <c r="I60" s="568"/>
      <c r="J60" s="62">
        <f t="shared" si="0"/>
        <v>212</v>
      </c>
      <c r="K60" s="709"/>
      <c r="L60" s="709"/>
      <c r="M60" s="709"/>
      <c r="N60" s="709"/>
      <c r="O60" s="62" t="str">
        <f>IF(I60=0," ",IF(I60&lt;=Разряды!$D$5,Разряды!$D$3,IF(I60&lt;=Разряды!$E$5,Разряды!$E$3,IF(I60&lt;=Разряды!$F$5,Разряды!$F$3,IF(I60&lt;=Разряды!$G$5,Разряды!$G$3,IF(I60&lt;=Разряды!$H$5,Разряды!$H$3,IF(I60&lt;=Разряды!$I$5,Разряды!$I$3,IF(I60&lt;=Разряды!$J$5,Разряды!$J$3,"б/р"))))))))</f>
        <v xml:space="preserve"> </v>
      </c>
      <c r="P60" s="29" t="e">
        <f>IF(B60=0," ",VLOOKUP($B60,Спортсмены!$B:$H,7,FALSE))</f>
        <v>#N/A</v>
      </c>
    </row>
    <row r="61" spans="1:16">
      <c r="A61" s="561"/>
      <c r="B61" s="561"/>
      <c r="C61" s="546" t="str">
        <f>IF(B61=0," ",VLOOKUP(B61,Спортсмены!B:H,2,FALSE))</f>
        <v xml:space="preserve"> </v>
      </c>
      <c r="D61" s="325" t="str">
        <f>IF(B61=0," ",VLOOKUP($B61,Спортсмены!$B:$H,3,FALSE))</f>
        <v xml:space="preserve"> </v>
      </c>
      <c r="E61" s="325" t="str">
        <f>IF(B61=0," ",IF(VLOOKUP($B61,Спортсмены!$B:$H,4,FALSE)=0," ",VLOOKUP($B61,Спортсмены!$B:$H,4,FALSE)))</f>
        <v xml:space="preserve"> </v>
      </c>
      <c r="F61" s="546" t="str">
        <f>IF(B61=0," ",VLOOKUP($B61,Спортсмены!$B:$H,5,FALSE))</f>
        <v xml:space="preserve"> </v>
      </c>
      <c r="G61" s="546" t="str">
        <f>IF(B61=0," ",VLOOKUP($B61,Спортсмены!$B:$H,6,FALSE))</f>
        <v xml:space="preserve"> </v>
      </c>
      <c r="H61" s="747"/>
      <c r="I61" s="747"/>
      <c r="J61" s="561"/>
      <c r="K61" s="716"/>
      <c r="L61" s="716"/>
      <c r="M61" s="716"/>
      <c r="N61" s="716"/>
      <c r="O61" s="561" t="str">
        <f>IF(I61=0," ",IF(I61&lt;=Разряды!$D$5,Разряды!$D$3,IF(I61&lt;=Разряды!$E$5,Разряды!$E$3,IF(I61&lt;=Разряды!$F$5,Разряды!$F$3,IF(I61&lt;=Разряды!$G$5,Разряды!$G$3,IF(I61&lt;=Разряды!$H$5,Разряды!$H$3,IF(I61&lt;=Разряды!$I$5,Разряды!$I$3,IF(I61&lt;=Разряды!$J$5,Разряды!$J$3,"б/р"))))))))</f>
        <v xml:space="preserve"> </v>
      </c>
      <c r="P61" s="546" t="str">
        <f>IF(B61=0," ",VLOOKUP($B61,Спортсмены!$B:$H,7,FALSE))</f>
        <v xml:space="preserve"> </v>
      </c>
    </row>
    <row r="62" spans="1:16">
      <c r="A62" s="68"/>
      <c r="B62" s="20"/>
      <c r="C62" s="50" t="str">
        <f>IF(B62=0," ",VLOOKUP(B62,Спортсмены!B:H,2,FALSE))</f>
        <v xml:space="preserve"> </v>
      </c>
      <c r="D62" s="51" t="str">
        <f>IF(B62=0," ",VLOOKUP($B62,Спортсмены!$B:$H,3,FALSE))</f>
        <v xml:space="preserve"> </v>
      </c>
      <c r="E62" s="51" t="str">
        <f>IF(B62=0," ",IF(VLOOKUP($B62,Спортсмены!$B:$H,4,FALSE)=0," ",VLOOKUP($B62,Спортсмены!$B:$H,4,FALSE)))</f>
        <v xml:space="preserve"> </v>
      </c>
      <c r="F62" s="50" t="str">
        <f>IF(B62=0," ",VLOOKUP($B62,Спортсмены!$B:$H,5,FALSE))</f>
        <v xml:space="preserve"> </v>
      </c>
      <c r="G62" s="50" t="str">
        <f>IF(B62=0," ",VLOOKUP($B62,Спортсмены!$B:$H,6,FALSE))</f>
        <v xml:space="preserve"> </v>
      </c>
      <c r="H62" s="562"/>
      <c r="I62" s="562"/>
      <c r="J62" s="68"/>
      <c r="K62" s="53"/>
      <c r="L62" s="53"/>
      <c r="M62" s="53"/>
      <c r="N62" s="53"/>
      <c r="O62" s="68" t="str">
        <f>IF(H62=0," ",IF(H62&lt;=Разряды!$D$5,Разряды!$D$3,IF(H62&lt;=Разряды!$E$5,Разряды!$E$3,IF(H62&lt;=Разряды!$F$5,Разряды!$F$3,IF(H62&lt;=Разряды!$G$5,Разряды!$G$3,IF(H62&lt;=Разряды!$H$5,Разряды!$H$3,IF(H62&lt;=Разряды!$I$5,Разряды!$I$3,IF(H62&lt;=Разряды!$J$5,Разряды!$J$3,"б/р"))))))))</f>
        <v xml:space="preserve"> </v>
      </c>
      <c r="P62" s="50" t="str">
        <f>IF(B62=0," ",VLOOKUP($B62,Спортсмены!$B:$H,7,FALSE))</f>
        <v xml:space="preserve"> </v>
      </c>
    </row>
    <row r="63" spans="1:16">
      <c r="A63" s="68"/>
      <c r="B63" s="20"/>
      <c r="C63" s="50" t="str">
        <f>IF(B63=0," ",VLOOKUP(B63,Спортсмены!B:H,2,FALSE))</f>
        <v xml:space="preserve"> </v>
      </c>
      <c r="D63" s="51" t="str">
        <f>IF(B63=0," ",VLOOKUP($B63,Спортсмены!$B:$H,3,FALSE))</f>
        <v xml:space="preserve"> </v>
      </c>
      <c r="E63" s="51" t="str">
        <f>IF(B63=0," ",IF(VLOOKUP($B63,Спортсмены!$B:$H,4,FALSE)=0," ",VLOOKUP($B63,Спортсмены!$B:$H,4,FALSE)))</f>
        <v xml:space="preserve"> </v>
      </c>
      <c r="F63" s="50" t="str">
        <f>IF(B63=0," ",VLOOKUP($B63,Спортсмены!$B:$H,5,FALSE))</f>
        <v xml:space="preserve"> </v>
      </c>
      <c r="G63" s="50" t="str">
        <f>IF(B63=0," ",VLOOKUP($B63,Спортсмены!$B:$H,6,FALSE))</f>
        <v xml:space="preserve"> </v>
      </c>
      <c r="H63" s="562"/>
      <c r="I63" s="562"/>
      <c r="J63" s="68"/>
      <c r="K63" s="53"/>
      <c r="L63" s="53"/>
      <c r="M63" s="53"/>
      <c r="N63" s="53"/>
      <c r="O63" s="68" t="str">
        <f>IF(H63=0," ",IF(H63&lt;=Разряды!$D$5,Разряды!$D$3,IF(H63&lt;=Разряды!$E$5,Разряды!$E$3,IF(H63&lt;=Разряды!$F$5,Разряды!$F$3,IF(H63&lt;=Разряды!$G$5,Разряды!$G$3,IF(H63&lt;=Разряды!$H$5,Разряды!$H$3,IF(H63&lt;=Разряды!$I$5,Разряды!$I$3,IF(H63&lt;=Разряды!$J$5,Разряды!$J$3,"б/р"))))))))</f>
        <v xml:space="preserve"> </v>
      </c>
      <c r="P63" s="50" t="str">
        <f>IF(B63=0," ",VLOOKUP($B63,Спортсмены!$B:$H,7,FALSE))</f>
        <v xml:space="preserve"> </v>
      </c>
    </row>
    <row r="64" spans="1:16">
      <c r="A64" s="68"/>
      <c r="B64" s="68"/>
      <c r="C64" s="50" t="str">
        <f>IF(B64=0," ",VLOOKUP(B64,Спортсмены!B:H,2,FALSE))</f>
        <v xml:space="preserve"> </v>
      </c>
      <c r="D64" s="51" t="str">
        <f>IF(B64=0," ",VLOOKUP($B64,Спортсмены!$B:$H,3,FALSE))</f>
        <v xml:space="preserve"> </v>
      </c>
      <c r="E64" s="51" t="str">
        <f>IF(B64=0," ",IF(VLOOKUP($B64,Спортсмены!$B:$H,4,FALSE)=0," ",VLOOKUP($B64,Спортсмены!$B:$H,4,FALSE)))</f>
        <v xml:space="preserve"> </v>
      </c>
      <c r="F64" s="50" t="str">
        <f>IF(B64=0," ",VLOOKUP($B64,Спортсмены!$B:$H,5,FALSE))</f>
        <v xml:space="preserve"> </v>
      </c>
      <c r="G64" s="50" t="str">
        <f>IF(B64=0," ",VLOOKUP($B64,Спортсмены!$B:$H,6,FALSE))</f>
        <v xml:space="preserve"> </v>
      </c>
      <c r="H64" s="562"/>
      <c r="I64" s="562"/>
      <c r="J64" s="68"/>
      <c r="K64" s="53"/>
      <c r="L64" s="53"/>
      <c r="M64" s="53"/>
      <c r="N64" s="53"/>
      <c r="O64" s="68"/>
      <c r="P64" s="50" t="str">
        <f>IF(B64=0," ",VLOOKUP($B64,Спортсмены!$B:$H,7,FALSE))</f>
        <v xml:space="preserve"> </v>
      </c>
    </row>
    <row r="65" spans="1:16">
      <c r="A65" s="68"/>
      <c r="B65" s="20"/>
      <c r="C65" s="50" t="str">
        <f>IF(B65=0," ",VLOOKUP(B65,Спортсмены!B:H,2,FALSE))</f>
        <v xml:space="preserve"> </v>
      </c>
      <c r="D65" s="51" t="str">
        <f>IF(B65=0," ",VLOOKUP($B65,Спортсмены!$B:$H,3,FALSE))</f>
        <v xml:space="preserve"> </v>
      </c>
      <c r="E65" s="51" t="str">
        <f>IF(B65=0," ",IF(VLOOKUP($B65,Спортсмены!$B:$H,4,FALSE)=0," ",VLOOKUP($B65,Спортсмены!$B:$H,4,FALSE)))</f>
        <v xml:space="preserve"> </v>
      </c>
      <c r="F65" s="50" t="str">
        <f>IF(B65=0," ",VLOOKUP($B65,Спортсмены!$B:$H,5,FALSE))</f>
        <v xml:space="preserve"> </v>
      </c>
      <c r="G65" s="50" t="str">
        <f>IF(B65=0," ",VLOOKUP($B65,Спортсмены!$B:$H,6,FALSE))</f>
        <v xml:space="preserve"> </v>
      </c>
      <c r="H65" s="562"/>
      <c r="I65" s="562"/>
      <c r="J65" s="68"/>
      <c r="K65" s="53"/>
      <c r="L65" s="53"/>
      <c r="M65" s="53"/>
      <c r="N65" s="53"/>
      <c r="O65" s="68"/>
      <c r="P65" s="50" t="str">
        <f>IF(B65=0," ",VLOOKUP($B65,Спортсмены!$B:$H,7,FALSE))</f>
        <v xml:space="preserve"> </v>
      </c>
    </row>
    <row r="66" spans="1:16">
      <c r="A66" s="68"/>
      <c r="B66" s="20"/>
      <c r="C66" s="50" t="str">
        <f>IF(B66=0," ",VLOOKUP(B66,Спортсмены!B:H,2,FALSE))</f>
        <v xml:space="preserve"> </v>
      </c>
      <c r="D66" s="51" t="str">
        <f>IF(B66=0," ",VLOOKUP($B66,Спортсмены!$B:$H,3,FALSE))</f>
        <v xml:space="preserve"> </v>
      </c>
      <c r="E66" s="51" t="str">
        <f>IF(B66=0," ",IF(VLOOKUP($B66,Спортсмены!$B:$H,4,FALSE)=0," ",VLOOKUP($B66,Спортсмены!$B:$H,4,FALSE)))</f>
        <v xml:space="preserve"> </v>
      </c>
      <c r="F66" s="50" t="str">
        <f>IF(B66=0," ",VLOOKUP($B66,Спортсмены!$B:$H,5,FALSE))</f>
        <v xml:space="preserve"> </v>
      </c>
      <c r="G66" s="50" t="str">
        <f>IF(B66=0," ",VLOOKUP($B66,Спортсмены!$B:$H,6,FALSE))</f>
        <v xml:space="preserve"> </v>
      </c>
      <c r="H66" s="562"/>
      <c r="I66" s="562"/>
      <c r="J66" s="68"/>
      <c r="K66" s="53"/>
      <c r="L66" s="53"/>
      <c r="M66" s="53"/>
      <c r="N66" s="53"/>
      <c r="O66" s="68"/>
      <c r="P66" s="50" t="str">
        <f>IF(B66=0," ",VLOOKUP($B66,Спортсмены!$B:$H,7,FALSE))</f>
        <v xml:space="preserve"> </v>
      </c>
    </row>
    <row r="67" spans="1:16">
      <c r="A67" s="68"/>
      <c r="B67" s="20"/>
      <c r="C67" s="50" t="str">
        <f>IF(B67=0," ",VLOOKUP(B67,Спортсмены!B:H,2,FALSE))</f>
        <v xml:space="preserve"> </v>
      </c>
      <c r="D67" s="51" t="str">
        <f>IF(B67=0," ",VLOOKUP($B67,Спортсмены!$B:$H,3,FALSE))</f>
        <v xml:space="preserve"> </v>
      </c>
      <c r="E67" s="51" t="str">
        <f>IF(B67=0," ",IF(VLOOKUP($B67,Спортсмены!$B:$H,4,FALSE)=0," ",VLOOKUP($B67,Спортсмены!$B:$H,4,FALSE)))</f>
        <v xml:space="preserve"> </v>
      </c>
      <c r="F67" s="50" t="str">
        <f>IF(B67=0," ",VLOOKUP($B67,Спортсмены!$B:$H,5,FALSE))</f>
        <v xml:space="preserve"> </v>
      </c>
      <c r="G67" s="50" t="str">
        <f>IF(B67=0," ",VLOOKUP($B67,Спортсмены!$B:$H,6,FALSE))</f>
        <v xml:space="preserve"> </v>
      </c>
      <c r="H67" s="562"/>
      <c r="I67" s="562"/>
      <c r="J67" s="68"/>
      <c r="K67" s="53"/>
      <c r="L67" s="53"/>
      <c r="M67" s="53"/>
      <c r="N67" s="53"/>
      <c r="O67" s="68" t="str">
        <f>IF(H67=0," ",IF(H67&lt;=Разряды!$D$5,Разряды!$D$3,IF(H67&lt;=Разряды!$E$5,Разряды!$E$3,IF(H67&lt;=Разряды!$F$5,Разряды!$F$3,IF(H67&lt;=Разряды!$G$5,Разряды!$G$3,IF(H67&lt;=Разряды!$H$5,Разряды!$H$3,IF(H67&lt;=Разряды!$I$5,Разряды!$I$3,IF(H67&lt;=Разряды!$J$5,Разряды!$J$3,"б/р"))))))))</f>
        <v xml:space="preserve"> </v>
      </c>
      <c r="P67" s="50" t="str">
        <f>IF(B67=0," ",VLOOKUP($B67,Спортсмены!$B:$H,7,FALSE))</f>
        <v xml:space="preserve"> </v>
      </c>
    </row>
    <row r="68" spans="1:16">
      <c r="A68" s="68"/>
      <c r="B68" s="49"/>
      <c r="C68" s="50" t="str">
        <f>IF(B68=0," ",VLOOKUP(B68,Спортсмены!B:H,2,FALSE))</f>
        <v xml:space="preserve"> </v>
      </c>
      <c r="D68" s="51" t="str">
        <f>IF(B68=0," ",VLOOKUP($B68,Спортсмены!$B:$H,3,FALSE))</f>
        <v xml:space="preserve"> </v>
      </c>
      <c r="E68" s="51" t="str">
        <f>IF(B68=0," ",IF(VLOOKUP($B68,Спортсмены!$B:$H,4,FALSE)=0," ",VLOOKUP($B68,Спортсмены!$B:$H,4,FALSE)))</f>
        <v xml:space="preserve"> </v>
      </c>
      <c r="F68" s="50" t="str">
        <f>IF(B68=0," ",VLOOKUP($B68,Спортсмены!$B:$H,5,FALSE))</f>
        <v xml:space="preserve"> </v>
      </c>
      <c r="G68" s="50" t="str">
        <f>IF(B68=0," ",VLOOKUP($B68,Спортсмены!$B:$H,6,FALSE))</f>
        <v xml:space="preserve"> </v>
      </c>
      <c r="H68" s="562"/>
      <c r="I68" s="562"/>
      <c r="J68" s="68"/>
      <c r="K68" s="53"/>
      <c r="L68" s="53"/>
      <c r="M68" s="53"/>
      <c r="N68" s="53"/>
      <c r="O68" s="68" t="str">
        <f>IF(H68=0," ",IF(H68&lt;=Разряды!$D$5,Разряды!$D$3,IF(H68&lt;=Разряды!$E$5,Разряды!$E$3,IF(H68&lt;=Разряды!$F$5,Разряды!$F$3,IF(H68&lt;=Разряды!$G$5,Разряды!$G$3,IF(H68&lt;=Разряды!$H$5,Разряды!$H$3,IF(H68&lt;=Разряды!$I$5,Разряды!$I$3,IF(H68&lt;=Разряды!$J$5,Разряды!$J$3,"б/р"))))))))</f>
        <v xml:space="preserve"> </v>
      </c>
      <c r="P68" s="50" t="str">
        <f>IF(B68=0," ",VLOOKUP($B68,Спортсмены!$B:$H,7,FALSE))</f>
        <v xml:space="preserve"> </v>
      </c>
    </row>
    <row r="69" spans="1:16">
      <c r="A69" s="68"/>
      <c r="B69" s="49"/>
      <c r="C69" s="50" t="str">
        <f>IF(B69=0," ",VLOOKUP(B69,Спортсмены!B:H,2,FALSE))</f>
        <v xml:space="preserve"> </v>
      </c>
      <c r="D69" s="51" t="str">
        <f>IF(B69=0," ",VLOOKUP($B69,Спортсмены!$B:$H,3,FALSE))</f>
        <v xml:space="preserve"> </v>
      </c>
      <c r="E69" s="51" t="str">
        <f>IF(B69=0," ",IF(VLOOKUP($B69,Спортсмены!$B:$H,4,FALSE)=0," ",VLOOKUP($B69,Спортсмены!$B:$H,4,FALSE)))</f>
        <v xml:space="preserve"> </v>
      </c>
      <c r="F69" s="50" t="str">
        <f>IF(B69=0," ",VLOOKUP($B69,Спортсмены!$B:$H,5,FALSE))</f>
        <v xml:space="preserve"> </v>
      </c>
      <c r="G69" s="50" t="str">
        <f>IF(B69=0," ",VLOOKUP($B69,Спортсмены!$B:$H,6,FALSE))</f>
        <v xml:space="preserve"> </v>
      </c>
      <c r="H69" s="562"/>
      <c r="I69" s="53"/>
      <c r="J69" s="68"/>
      <c r="K69" s="53"/>
      <c r="L69" s="53"/>
      <c r="M69" s="53"/>
      <c r="N69" s="53"/>
      <c r="O69" s="68" t="str">
        <f>IF(H69=0," ",IF(H69&lt;=Разряды!$D$5,Разряды!$D$3,IF(H69&lt;=Разряды!$E$5,Разряды!$E$3,IF(H69&lt;=Разряды!$F$5,Разряды!$F$3,IF(H69&lt;=Разряды!$G$5,Разряды!$G$3,IF(H69&lt;=Разряды!$H$5,Разряды!$H$3,IF(H69&lt;=Разряды!$I$5,Разряды!$I$3,IF(H69&lt;=Разряды!$J$5,Разряды!$J$3,"б/р"))))))))</f>
        <v xml:space="preserve"> </v>
      </c>
      <c r="P69" s="50" t="str">
        <f>IF(B69=0," ",VLOOKUP($B69,Спортсмены!$B:$H,7,FALSE))</f>
        <v xml:space="preserve"> </v>
      </c>
    </row>
    <row r="70" spans="1:16">
      <c r="A70" s="68"/>
      <c r="B70" s="49"/>
      <c r="C70" s="50" t="str">
        <f>IF(B70=0," ",VLOOKUP(B70,Спортсмены!B:H,2,FALSE))</f>
        <v xml:space="preserve"> </v>
      </c>
      <c r="D70" s="51" t="str">
        <f>IF(B70=0," ",VLOOKUP($B70,Спортсмены!$B:$H,3,FALSE))</f>
        <v xml:space="preserve"> </v>
      </c>
      <c r="E70" s="51" t="str">
        <f>IF(B70=0," ",IF(VLOOKUP($B70,Спортсмены!$B:$H,4,FALSE)=0," ",VLOOKUP($B70,Спортсмены!$B:$H,4,FALSE)))</f>
        <v xml:space="preserve"> </v>
      </c>
      <c r="F70" s="50" t="str">
        <f>IF(B70=0," ",VLOOKUP($B70,Спортсмены!$B:$H,5,FALSE))</f>
        <v xml:space="preserve"> </v>
      </c>
      <c r="G70" s="50" t="str">
        <f>IF(B70=0," ",VLOOKUP($B70,Спортсмены!$B:$H,6,FALSE))</f>
        <v xml:space="preserve"> </v>
      </c>
      <c r="H70" s="562"/>
      <c r="I70" s="53"/>
      <c r="J70" s="68"/>
      <c r="K70" s="53"/>
      <c r="L70" s="53"/>
      <c r="M70" s="53"/>
      <c r="N70" s="53"/>
      <c r="O70" s="68"/>
      <c r="P70" s="50" t="str">
        <f>IF(B70=0," ",VLOOKUP($B70,Спортсмены!$B:$H,7,FALSE))</f>
        <v xml:space="preserve"> </v>
      </c>
    </row>
    <row r="71" spans="1:16">
      <c r="A71" s="68"/>
      <c r="B71" s="68"/>
      <c r="C71" s="50" t="str">
        <f>IF(B71=0," ",VLOOKUP(B71,Спортсмены!B:H,2,FALSE))</f>
        <v xml:space="preserve"> </v>
      </c>
      <c r="D71" s="51" t="str">
        <f>IF(B71=0," ",VLOOKUP($B71,Спортсмены!$B:$H,3,FALSE))</f>
        <v xml:space="preserve"> </v>
      </c>
      <c r="E71" s="51" t="str">
        <f>IF(B71=0," ",IF(VLOOKUP($B71,Спортсмены!$B:$H,4,FALSE)=0," ",VLOOKUP($B71,Спортсмены!$B:$H,4,FALSE)))</f>
        <v xml:space="preserve"> </v>
      </c>
      <c r="F71" s="50" t="str">
        <f>IF(B71=0," ",VLOOKUP($B71,Спортсмены!$B:$H,5,FALSE))</f>
        <v xml:space="preserve"> </v>
      </c>
      <c r="G71" s="50" t="str">
        <f>IF(B71=0," ",VLOOKUP($B71,Спортсмены!$B:$H,6,FALSE))</f>
        <v xml:space="preserve"> </v>
      </c>
      <c r="H71" s="562"/>
      <c r="I71" s="53"/>
      <c r="J71" s="68"/>
      <c r="K71" s="53"/>
      <c r="L71" s="53"/>
      <c r="M71" s="53"/>
      <c r="N71" s="53"/>
      <c r="O71" s="68"/>
      <c r="P71" s="50" t="str">
        <f>IF(B71=0," ",VLOOKUP($B71,Спортсмены!$B:$H,7,FALSE))</f>
        <v xml:space="preserve"> </v>
      </c>
    </row>
    <row r="72" spans="1:16">
      <c r="A72" s="68"/>
      <c r="B72" s="20"/>
      <c r="C72" s="50" t="str">
        <f>IF(B72=0," ",VLOOKUP(B72,Спортсмены!B:H,2,FALSE))</f>
        <v xml:space="preserve"> </v>
      </c>
      <c r="D72" s="51" t="str">
        <f>IF(B72=0," ",VLOOKUP($B72,Спортсмены!$B:$H,3,FALSE))</f>
        <v xml:space="preserve"> </v>
      </c>
      <c r="E72" s="51" t="str">
        <f>IF(B72=0," ",IF(VLOOKUP($B72,Спортсмены!$B:$H,4,FALSE)=0," ",VLOOKUP($B72,Спортсмены!$B:$H,4,FALSE)))</f>
        <v xml:space="preserve"> </v>
      </c>
      <c r="F72" s="50" t="str">
        <f>IF(B72=0," ",VLOOKUP($B72,Спортсмены!$B:$H,5,FALSE))</f>
        <v xml:space="preserve"> </v>
      </c>
      <c r="G72" s="50" t="str">
        <f>IF(B72=0," ",VLOOKUP($B72,Спортсмены!$B:$H,6,FALSE))</f>
        <v xml:space="preserve"> </v>
      </c>
      <c r="H72" s="562"/>
      <c r="I72" s="53"/>
      <c r="J72" s="68"/>
      <c r="K72" s="53"/>
      <c r="L72" s="53"/>
      <c r="M72" s="53"/>
      <c r="N72" s="53"/>
      <c r="O72" s="68" t="str">
        <f>IF(H72=0," ",IF(H72&lt;=Разряды!$D$5,Разряды!$D$3,IF(H72&lt;=Разряды!$E$5,Разряды!$E$3,IF(H72&lt;=Разряды!$F$5,Разряды!$F$3,IF(H72&lt;=Разряды!$G$5,Разряды!$G$3,IF(H72&lt;=Разряды!$H$5,Разряды!$H$3,IF(H72&lt;=Разряды!$I$5,Разряды!$I$3,IF(H72&lt;=Разряды!$J$5,Разряды!$J$3,"б/р"))))))))</f>
        <v xml:space="preserve"> </v>
      </c>
      <c r="P72" s="50" t="str">
        <f>IF(B72=0," ",VLOOKUP($B72,Спортсмены!$B:$H,7,FALSE))</f>
        <v xml:space="preserve"> </v>
      </c>
    </row>
    <row r="73" spans="1:16">
      <c r="A73" s="68"/>
      <c r="B73" s="20"/>
      <c r="C73" s="50" t="str">
        <f>IF(B73=0," ",VLOOKUP(B73,Спортсмены!B:H,2,FALSE))</f>
        <v xml:space="preserve"> </v>
      </c>
      <c r="D73" s="51" t="str">
        <f>IF(B73=0," ",VLOOKUP($B73,Спортсмены!$B:$H,3,FALSE))</f>
        <v xml:space="preserve"> </v>
      </c>
      <c r="E73" s="51" t="str">
        <f>IF(B73=0," ",IF(VLOOKUP($B73,Спортсмены!$B:$H,4,FALSE)=0," ",VLOOKUP($B73,Спортсмены!$B:$H,4,FALSE)))</f>
        <v xml:space="preserve"> </v>
      </c>
      <c r="F73" s="50" t="str">
        <f>IF(B73=0," ",VLOOKUP($B73,Спортсмены!$B:$H,5,FALSE))</f>
        <v xml:space="preserve"> </v>
      </c>
      <c r="G73" s="50" t="str">
        <f>IF(B73=0," ",VLOOKUP($B73,Спортсмены!$B:$H,6,FALSE))</f>
        <v xml:space="preserve"> </v>
      </c>
      <c r="H73" s="562"/>
      <c r="I73" s="53"/>
      <c r="J73" s="68"/>
      <c r="K73" s="53"/>
      <c r="L73" s="53"/>
      <c r="M73" s="53"/>
      <c r="N73" s="53"/>
      <c r="O73" s="68" t="str">
        <f>IF(H73=0," ",IF(H73&lt;=Разряды!$D$5,Разряды!$D$3,IF(H73&lt;=Разряды!$E$5,Разряды!$E$3,IF(H73&lt;=Разряды!$F$5,Разряды!$F$3,IF(H73&lt;=Разряды!$G$5,Разряды!$G$3,IF(H73&lt;=Разряды!$H$5,Разряды!$H$3,IF(H73&lt;=Разряды!$I$5,Разряды!$I$3,IF(H73&lt;=Разряды!$J$5,Разряды!$J$3,"б/р"))))))))</f>
        <v xml:space="preserve"> </v>
      </c>
      <c r="P73" s="50" t="str">
        <f>IF(B73=0," ",VLOOKUP($B73,Спортсмены!$B:$H,7,FALSE))</f>
        <v xml:space="preserve"> </v>
      </c>
    </row>
    <row r="74" spans="1:16">
      <c r="A74" s="68"/>
      <c r="B74" s="68"/>
      <c r="C74" s="50" t="str">
        <f>IF(B74=0," ",VLOOKUP(B74,Спортсмены!B:H,2,FALSE))</f>
        <v xml:space="preserve"> </v>
      </c>
      <c r="D74" s="51" t="str">
        <f>IF(B74=0," ",VLOOKUP($B74,Спортсмены!$B:$H,3,FALSE))</f>
        <v xml:space="preserve"> </v>
      </c>
      <c r="E74" s="51" t="str">
        <f>IF(B74=0," ",IF(VLOOKUP($B74,Спортсмены!$B:$H,4,FALSE)=0," ",VLOOKUP($B74,Спортсмены!$B:$H,4,FALSE)))</f>
        <v xml:space="preserve"> </v>
      </c>
      <c r="F74" s="50" t="str">
        <f>IF(B74=0," ",VLOOKUP($B74,Спортсмены!$B:$H,5,FALSE))</f>
        <v xml:space="preserve"> </v>
      </c>
      <c r="G74" s="50" t="str">
        <f>IF(B74=0," ",VLOOKUP($B74,Спортсмены!$B:$H,6,FALSE))</f>
        <v xml:space="preserve"> </v>
      </c>
      <c r="H74" s="562"/>
      <c r="I74" s="53"/>
      <c r="J74" s="68"/>
      <c r="K74" s="53"/>
      <c r="L74" s="53"/>
      <c r="M74" s="53"/>
      <c r="N74" s="53"/>
      <c r="O74" s="68" t="str">
        <f>IF(H74=0," ",IF(H74&lt;=Разряды!$D$5,Разряды!$D$3,IF(H74&lt;=Разряды!$E$5,Разряды!$E$3,IF(H74&lt;=Разряды!$F$5,Разряды!$F$3,IF(H74&lt;=Разряды!$G$5,Разряды!$G$3,IF(H74&lt;=Разряды!$H$5,Разряды!$H$3,IF(H74&lt;=Разряды!$I$5,Разряды!$I$3,IF(H74&lt;=Разряды!$J$5,Разряды!$J$3,"б/р"))))))))</f>
        <v xml:space="preserve"> </v>
      </c>
      <c r="P74" s="50" t="str">
        <f>IF(B74=0," ",VLOOKUP($B74,Спортсмены!$B:$H,7,FALSE))</f>
        <v xml:space="preserve"> </v>
      </c>
    </row>
    <row r="75" spans="1:16">
      <c r="A75" s="68"/>
      <c r="B75" s="20"/>
      <c r="C75" s="50" t="str">
        <f>IF(B75=0," ",VLOOKUP(B75,Спортсмены!B:H,2,FALSE))</f>
        <v xml:space="preserve"> </v>
      </c>
      <c r="D75" s="51" t="str">
        <f>IF(B75=0," ",VLOOKUP($B75,Спортсмены!$B:$H,3,FALSE))</f>
        <v xml:space="preserve"> </v>
      </c>
      <c r="E75" s="51" t="str">
        <f>IF(B75=0," ",IF(VLOOKUP($B75,Спортсмены!$B:$H,4,FALSE)=0," ",VLOOKUP($B75,Спортсмены!$B:$H,4,FALSE)))</f>
        <v xml:space="preserve"> </v>
      </c>
      <c r="F75" s="50" t="str">
        <f>IF(B75=0," ",VLOOKUP($B75,Спортсмены!$B:$H,5,FALSE))</f>
        <v xml:space="preserve"> </v>
      </c>
      <c r="G75" s="50" t="str">
        <f>IF(B75=0," ",VLOOKUP($B75,Спортсмены!$B:$H,6,FALSE))</f>
        <v xml:space="preserve"> </v>
      </c>
      <c r="H75" s="562"/>
      <c r="I75" s="53"/>
      <c r="J75" s="68"/>
      <c r="K75" s="53"/>
      <c r="L75" s="53"/>
      <c r="M75" s="53"/>
      <c r="N75" s="53"/>
      <c r="O75" s="68" t="str">
        <f>IF(H75=0," ",IF(H75&lt;=Разряды!$D$5,Разряды!$D$3,IF(H75&lt;=Разряды!$E$5,Разряды!$E$3,IF(H75&lt;=Разряды!$F$5,Разряды!$F$3,IF(H75&lt;=Разряды!$G$5,Разряды!$G$3,IF(H75&lt;=Разряды!$H$5,Разряды!$H$3,IF(H75&lt;=Разряды!$I$5,Разряды!$I$3,IF(H75&lt;=Разряды!$J$5,Разряды!$J$3,"б/р"))))))))</f>
        <v xml:space="preserve"> </v>
      </c>
      <c r="P75" s="50" t="str">
        <f>IF(B75=0," ",VLOOKUP($B75,Спортсмены!$B:$H,7,FALSE))</f>
        <v xml:space="preserve"> </v>
      </c>
    </row>
    <row r="76" spans="1:16">
      <c r="A76" s="68"/>
      <c r="B76" s="53"/>
      <c r="C76" s="50" t="str">
        <f>IF(B76=0," ",VLOOKUP(B76,Спортсмены!B:H,2,FALSE))</f>
        <v xml:space="preserve"> </v>
      </c>
      <c r="D76" s="51" t="str">
        <f>IF(B76=0," ",VLOOKUP($B76,Спортсмены!$B:$H,3,FALSE))</f>
        <v xml:space="preserve"> </v>
      </c>
      <c r="E76" s="51" t="str">
        <f>IF(B76=0," ",IF(VLOOKUP($B76,Спортсмены!$B:$H,4,FALSE)=0," ",VLOOKUP($B76,Спортсмены!$B:$H,4,FALSE)))</f>
        <v xml:space="preserve"> </v>
      </c>
      <c r="F76" s="50" t="str">
        <f>IF(B76=0," ",VLOOKUP($B76,Спортсмены!$B:$H,5,FALSE))</f>
        <v xml:space="preserve"> </v>
      </c>
      <c r="G76" s="50" t="str">
        <f>IF(B76=0," ",VLOOKUP($B76,Спортсмены!$B:$H,6,FALSE))</f>
        <v xml:space="preserve"> </v>
      </c>
      <c r="H76" s="562"/>
      <c r="I76" s="53"/>
      <c r="J76" s="68"/>
      <c r="K76" s="53"/>
      <c r="L76" s="53"/>
      <c r="M76" s="53"/>
      <c r="N76" s="53"/>
      <c r="O76" s="53"/>
      <c r="P76" s="50" t="str">
        <f>IF(B76=0," ",VLOOKUP($B76,Спортсмены!$B:$H,7,FALSE))</f>
        <v xml:space="preserve"> </v>
      </c>
    </row>
  </sheetData>
  <mergeCells count="26">
    <mergeCell ref="O7:O8"/>
    <mergeCell ref="P7:P8"/>
    <mergeCell ref="H7:I7"/>
    <mergeCell ref="L7:N7"/>
    <mergeCell ref="F9:G9"/>
    <mergeCell ref="F30:G30"/>
    <mergeCell ref="A7:A8"/>
    <mergeCell ref="B7:B8"/>
    <mergeCell ref="C7:C8"/>
    <mergeCell ref="D7:D8"/>
    <mergeCell ref="E7:E8"/>
    <mergeCell ref="F7:F8"/>
    <mergeCell ref="G7:G8"/>
    <mergeCell ref="J7:J8"/>
    <mergeCell ref="K7:K8"/>
    <mergeCell ref="A5:C5"/>
    <mergeCell ref="E5:G5"/>
    <mergeCell ref="K5:N5"/>
    <mergeCell ref="A6:C6"/>
    <mergeCell ref="K6:N6"/>
    <mergeCell ref="A1:P1"/>
    <mergeCell ref="A2:P2"/>
    <mergeCell ref="A3:C3"/>
    <mergeCell ref="H3:P3"/>
    <mergeCell ref="A4:C4"/>
    <mergeCell ref="E4:G4"/>
  </mergeCells>
  <printOptions horizontalCentered="1"/>
  <pageMargins left="0.118110236220472" right="0.118110236220472" top="0.55118110236220497" bottom="0.55118110236220497" header="0.31496062992126" footer="0.31496062992126"/>
  <pageSetup paperSize="9" scale="9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L123"/>
  <sheetViews>
    <sheetView topLeftCell="A76" workbookViewId="0">
      <selection activeCell="H85" sqref="H85:K85"/>
    </sheetView>
  </sheetViews>
  <sheetFormatPr defaultColWidth="9" defaultRowHeight="12.75"/>
  <cols>
    <col min="1" max="1" width="5.28515625" customWidth="1"/>
    <col min="2" max="2" width="9.28515625" customWidth="1"/>
    <col min="3" max="3" width="21.5703125" customWidth="1"/>
    <col min="4" max="4" width="10" customWidth="1"/>
    <col min="5" max="5" width="5.42578125" customWidth="1"/>
    <col min="6" max="6" width="15.85546875" customWidth="1"/>
    <col min="7" max="7" width="27.28515625" customWidth="1"/>
    <col min="8" max="8" width="7.42578125" customWidth="1"/>
    <col min="9" max="9" width="9.28515625" customWidth="1"/>
    <col min="10" max="10" width="5.5703125" customWidth="1"/>
    <col min="11" max="11" width="5.42578125" customWidth="1"/>
    <col min="12" max="12" width="24.140625" customWidth="1"/>
    <col min="13" max="13" width="7" customWidth="1"/>
    <col min="14" max="14" width="6.7109375" customWidth="1"/>
    <col min="15" max="16" width="10" customWidth="1"/>
    <col min="17" max="17" width="14" customWidth="1"/>
  </cols>
  <sheetData>
    <row r="1" spans="1:12" ht="20.25">
      <c r="A1" s="1287" t="s">
        <v>238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</row>
    <row r="2" spans="1:12" ht="20.25">
      <c r="A2" s="1287" t="s">
        <v>239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</row>
    <row r="3" spans="1:12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1:12" ht="20.25">
      <c r="A4" s="1296" t="s">
        <v>240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</row>
    <row r="5" spans="1:12" ht="18">
      <c r="A5" s="3"/>
      <c r="B5" s="4"/>
      <c r="C5" s="4"/>
      <c r="D5" s="4"/>
      <c r="E5" s="4"/>
      <c r="F5" s="4" t="s">
        <v>166</v>
      </c>
      <c r="G5" s="4"/>
      <c r="H5" s="4"/>
      <c r="I5" s="4"/>
      <c r="J5" s="4"/>
      <c r="K5" s="4"/>
      <c r="L5" s="4"/>
    </row>
    <row r="6" spans="1:12" ht="15.75">
      <c r="A6" s="3"/>
      <c r="B6" s="5"/>
      <c r="C6" s="5"/>
      <c r="D6" s="5"/>
      <c r="E6" s="5"/>
      <c r="F6" s="1363" t="s">
        <v>320</v>
      </c>
      <c r="G6" s="1363"/>
      <c r="H6" s="5"/>
      <c r="K6" s="6" t="s">
        <v>200</v>
      </c>
    </row>
    <row r="7" spans="1:12">
      <c r="A7" s="3"/>
      <c r="B7" s="6"/>
      <c r="C7" s="7"/>
      <c r="F7" s="3"/>
      <c r="G7" s="3"/>
      <c r="H7" s="8"/>
      <c r="I7" s="8"/>
      <c r="J7" s="8"/>
      <c r="K7" s="8" t="s">
        <v>199</v>
      </c>
      <c r="L7" s="8"/>
    </row>
    <row r="8" spans="1:12" ht="18.75">
      <c r="A8" s="9"/>
      <c r="B8" s="6"/>
      <c r="C8" s="6"/>
      <c r="E8" s="10"/>
      <c r="F8" s="3"/>
      <c r="G8" s="3"/>
      <c r="H8" s="10"/>
      <c r="I8" s="1278"/>
      <c r="J8" s="1278"/>
      <c r="K8" s="55"/>
      <c r="L8" s="8"/>
    </row>
    <row r="9" spans="1:12">
      <c r="A9" s="3" t="s">
        <v>321</v>
      </c>
      <c r="B9" s="6"/>
      <c r="C9" s="6"/>
      <c r="D9" s="12"/>
      <c r="E9" s="13"/>
      <c r="F9" s="3"/>
      <c r="G9" s="3"/>
      <c r="H9" s="14"/>
      <c r="I9" s="1316" t="s">
        <v>322</v>
      </c>
      <c r="J9" s="1316"/>
      <c r="K9" s="57"/>
      <c r="L9" s="8" t="s">
        <v>323</v>
      </c>
    </row>
    <row r="10" spans="1:12">
      <c r="A10" s="1299" t="s">
        <v>152</v>
      </c>
      <c r="B10" s="1299" t="s">
        <v>157</v>
      </c>
      <c r="C10" s="1299" t="s">
        <v>153</v>
      </c>
      <c r="D10" s="1263" t="s">
        <v>154</v>
      </c>
      <c r="E10" s="1263" t="s">
        <v>155</v>
      </c>
      <c r="F10" s="1263" t="s">
        <v>127</v>
      </c>
      <c r="G10" s="1263" t="s">
        <v>156</v>
      </c>
      <c r="H10" s="1280" t="s">
        <v>129</v>
      </c>
      <c r="I10" s="1281"/>
      <c r="J10" s="1299" t="s">
        <v>158</v>
      </c>
      <c r="K10" s="1263" t="s">
        <v>159</v>
      </c>
      <c r="L10" s="1305" t="s">
        <v>133</v>
      </c>
    </row>
    <row r="11" spans="1:12">
      <c r="A11" s="1300"/>
      <c r="B11" s="1300"/>
      <c r="C11" s="1300"/>
      <c r="D11" s="1300"/>
      <c r="E11" s="1300"/>
      <c r="F11" s="1300"/>
      <c r="G11" s="1300"/>
      <c r="H11" s="420"/>
      <c r="I11" s="420" t="s">
        <v>141</v>
      </c>
      <c r="J11" s="1300"/>
      <c r="K11" s="1300"/>
      <c r="L11" s="1262"/>
    </row>
    <row r="12" spans="1:12" ht="18" customHeight="1">
      <c r="A12" s="36"/>
      <c r="B12" s="36"/>
      <c r="C12" s="36"/>
      <c r="D12" s="36"/>
      <c r="E12" s="1364" t="s">
        <v>243</v>
      </c>
      <c r="F12" s="1364"/>
      <c r="G12" s="1364"/>
      <c r="H12" s="731"/>
      <c r="I12" s="731"/>
      <c r="J12" s="731"/>
      <c r="K12" s="719"/>
    </row>
    <row r="13" spans="1:12">
      <c r="A13" s="27">
        <v>1</v>
      </c>
      <c r="B13" s="41"/>
      <c r="C13" s="29" t="str">
        <f>IF(B13=0," ",VLOOKUP(B13,Женщины!B:H,2,FALSE))</f>
        <v xml:space="preserve"> </v>
      </c>
      <c r="D13" s="30" t="str">
        <f>IF(B13=0," ",VLOOKUP($B13,Женщины!$B:$H,3,FALSE))</f>
        <v xml:space="preserve"> </v>
      </c>
      <c r="E13" s="299" t="str">
        <f>IF(B13=0," ",IF(VLOOKUP($B13,Женщины!$B:$H,4,FALSE)=0," ",VLOOKUP($B13,Женщины!$B:$H,4,FALSE)))</f>
        <v xml:space="preserve"> </v>
      </c>
      <c r="F13" s="297" t="str">
        <f>IF(B13=0," ",VLOOKUP($B13,Женщины!$B:$H,5,FALSE))</f>
        <v xml:space="preserve"> </v>
      </c>
      <c r="G13" s="320" t="str">
        <f>IF(B13=0," ",VLOOKUP($B13,Женщины!$B:$H,6,FALSE))</f>
        <v xml:space="preserve"> </v>
      </c>
      <c r="H13" s="42"/>
      <c r="I13" s="42"/>
      <c r="J13" s="28" t="str">
        <f>IF(H13=0," ",IF(H13&lt;=Разряды!$D$38,Разряды!$D$3,IF(H13&lt;=Разряды!$E$38,Разряды!$E$3,IF(H13&lt;=Разряды!$F$38,Разряды!$F$3,IF(H13&lt;=Разряды!$G$38,Разряды!$G$3,IF(H13&lt;=Разряды!$H$38,Разряды!$H$3,IF(H13&lt;=Разряды!$I$38,Разряды!$I$3,IF(H13&lt;=Разряды!$J$38,Разряды!$J$3,"б/р"))))))))</f>
        <v xml:space="preserve"> </v>
      </c>
      <c r="K13" s="62"/>
      <c r="L13" s="29" t="str">
        <f>IF(B13=0," ",VLOOKUP($B13,Женщины!$B:$H,7,FALSE))</f>
        <v xml:space="preserve"> </v>
      </c>
    </row>
    <row r="14" spans="1:12">
      <c r="A14" s="27">
        <v>2</v>
      </c>
      <c r="B14" s="41"/>
      <c r="C14" s="29" t="str">
        <f>IF(B14=0," ",VLOOKUP(B14,Женщины!B:H,2,FALSE))</f>
        <v xml:space="preserve"> </v>
      </c>
      <c r="D14" s="30" t="str">
        <f>IF(B14=0," ",VLOOKUP($B14,Женщины!$B:$H,3,FALSE))</f>
        <v xml:space="preserve"> </v>
      </c>
      <c r="E14" s="33" t="str">
        <f>IF(B14=0," ",IF(VLOOKUP($B14,Женщины!$B:$H,4,FALSE)=0," ",VLOOKUP($B14,Женщины!$B:$H,4,FALSE)))</f>
        <v xml:space="preserve"> </v>
      </c>
      <c r="F14" s="38" t="str">
        <f>IF(B14=0," ",VLOOKUP($B14,Женщины!$B:$H,5,FALSE))</f>
        <v xml:space="preserve"> </v>
      </c>
      <c r="G14" s="29" t="str">
        <f>IF(B14=0," ",VLOOKUP($B14,Женщины!$B:$H,6,FALSE))</f>
        <v xml:space="preserve"> </v>
      </c>
      <c r="H14" s="42"/>
      <c r="I14" s="42"/>
      <c r="J14" s="28" t="str">
        <f>IF(H14=0," ",IF(H14&lt;=Разряды!$D$38,Разряды!$D$3,IF(H14&lt;=Разряды!$E$38,Разряды!$E$3,IF(H14&lt;=Разряды!$F$38,Разряды!$F$3,IF(H14&lt;=Разряды!$G$38,Разряды!$G$3,IF(H14&lt;=Разряды!$H$38,Разряды!$H$3,IF(H14&lt;=Разряды!$I$38,Разряды!$I$3,IF(H14&lt;=Разряды!$J$38,Разряды!$J$3,"б/р"))))))))</f>
        <v xml:space="preserve"> </v>
      </c>
      <c r="K14" s="62"/>
      <c r="L14" s="29" t="str">
        <f>IF(B14=0," ",VLOOKUP($B14,Женщины!$B:$H,7,FALSE))</f>
        <v xml:space="preserve"> </v>
      </c>
    </row>
    <row r="15" spans="1:12">
      <c r="A15" s="27">
        <v>3</v>
      </c>
      <c r="B15" s="41"/>
      <c r="C15" s="29" t="str">
        <f>IF(B15=0," ",VLOOKUP(B15,Женщины!B:H,2,FALSE))</f>
        <v xml:space="preserve"> </v>
      </c>
      <c r="D15" s="30" t="str">
        <f>IF(B15=0," ",VLOOKUP($B15,Женщины!$B:$H,3,FALSE))</f>
        <v xml:space="preserve"> </v>
      </c>
      <c r="E15" s="33" t="str">
        <f>IF(B15=0," ",IF(VLOOKUP($B15,Женщины!$B:$H,4,FALSE)=0," ",VLOOKUP($B15,Женщины!$B:$H,4,FALSE)))</f>
        <v xml:space="preserve"> </v>
      </c>
      <c r="F15" s="38" t="str">
        <f>IF(B15=0," ",VLOOKUP($B15,Женщины!$B:$H,5,FALSE))</f>
        <v xml:space="preserve"> </v>
      </c>
      <c r="G15" s="29" t="str">
        <f>IF(B15=0," ",VLOOKUP($B15,Женщины!$B:$H,6,FALSE))</f>
        <v xml:space="preserve"> </v>
      </c>
      <c r="H15" s="42"/>
      <c r="I15" s="42"/>
      <c r="J15" s="28" t="s">
        <v>147</v>
      </c>
      <c r="K15" s="31"/>
      <c r="L15" s="29" t="str">
        <f>IF(B15=0," ",VLOOKUP($B15,Женщины!$B:$H,7,FALSE))</f>
        <v xml:space="preserve"> </v>
      </c>
    </row>
    <row r="16" spans="1:12">
      <c r="A16" s="36">
        <v>4</v>
      </c>
      <c r="B16" s="41"/>
      <c r="C16" s="23" t="str">
        <f>IF(B16=0," ",VLOOKUP(B16,Женщины!B:H,2,FALSE))</f>
        <v xml:space="preserve"> </v>
      </c>
      <c r="D16" s="24" t="str">
        <f>IF(B16=0," ",VLOOKUP($B16,Женщины!$B:$H,3,FALSE))</f>
        <v xml:space="preserve"> </v>
      </c>
      <c r="E16" s="183" t="str">
        <f>IF(B16=0," ",IF(VLOOKUP($B16,Женщины!$B:$H,4,FALSE)=0," ",VLOOKUP($B16,Женщины!$B:$H,4,FALSE)))</f>
        <v xml:space="preserve"> </v>
      </c>
      <c r="F16" s="184" t="str">
        <f>IF(B16=0," ",VLOOKUP($B16,Женщины!$B:$H,5,FALSE))</f>
        <v xml:space="preserve"> </v>
      </c>
      <c r="G16" s="259" t="str">
        <f>IF(B16=0," ",VLOOKUP($B16,Женщины!$B:$H,6,FALSE))</f>
        <v xml:space="preserve"> </v>
      </c>
      <c r="H16" s="42"/>
      <c r="I16" s="42"/>
      <c r="J16" s="36" t="str">
        <f>IF(H16=0," ",IF(H16&lt;=Разряды!$D$38,Разряды!$D$3,IF(H16&lt;=Разряды!$E$38,Разряды!$E$3,IF(H16&lt;=Разряды!$F$38,Разряды!$F$3,IF(H16&lt;=Разряды!$G$38,Разряды!$G$3,IF(H16&lt;=Разряды!$H$38,Разряды!$H$3,IF(H16&lt;=Разряды!$I$38,Разряды!$I$3,IF(H16&lt;=Разряды!$J$38,Разряды!$J$3,"б/р"))))))))</f>
        <v xml:space="preserve"> </v>
      </c>
      <c r="K16" s="25"/>
      <c r="L16" s="23" t="str">
        <f>IF(B16=0," ",VLOOKUP($B16,Женщины!$B:$H,7,FALSE))</f>
        <v xml:space="preserve"> </v>
      </c>
    </row>
    <row r="17" spans="1:12">
      <c r="A17" s="36"/>
      <c r="B17" s="41"/>
      <c r="C17" s="29" t="str">
        <f>IF(B17=0," ",VLOOKUP(B17,Женщины!B:H,2,FALSE))</f>
        <v xml:space="preserve"> </v>
      </c>
      <c r="D17" s="30" t="str">
        <f>IF(B17=0," ",VLOOKUP($B17,Женщины!$B:$H,3,FALSE))</f>
        <v xml:space="preserve"> </v>
      </c>
      <c r="E17" s="33" t="str">
        <f>IF(B17=0," ",IF(VLOOKUP($B17,Женщины!$B:$H,4,FALSE)=0," ",VLOOKUP($B17,Женщины!$B:$H,4,FALSE)))</f>
        <v xml:space="preserve"> </v>
      </c>
      <c r="F17" s="38" t="str">
        <f>IF(B17=0," ",VLOOKUP($B17,Женщины!$B:$H,5,FALSE))</f>
        <v xml:space="preserve"> </v>
      </c>
      <c r="G17" s="29" t="str">
        <f>IF(B17=0," ",VLOOKUP($B17,Женщины!$B:$H,6,FALSE))</f>
        <v xml:space="preserve"> </v>
      </c>
      <c r="H17" s="732"/>
      <c r="I17" s="42"/>
      <c r="J17" s="28" t="str">
        <f>IF(H17=0," ",IF(H17&lt;=Разряды!$D$38,Разряды!$D$3,IF(H17&lt;=Разряды!$E$38,Разряды!$E$3,IF(H17&lt;=Разряды!$F$38,Разряды!$F$3,IF(H17&lt;=Разряды!$G$38,Разряды!$G$3,IF(H17&lt;=Разряды!$H$38,Разряды!$H$3,IF(H17&lt;=Разряды!$I$38,Разряды!$I$3,IF(H17&lt;=Разряды!$J$38,Разряды!$J$3,"б/р"))))))))</f>
        <v xml:space="preserve"> </v>
      </c>
      <c r="K17" s="62"/>
      <c r="L17" s="29" t="str">
        <f>IF(B17=0," ",VLOOKUP($B17,Женщины!$B:$H,7,FALSE))</f>
        <v xml:space="preserve"> </v>
      </c>
    </row>
    <row r="18" spans="1:12">
      <c r="A18" s="36"/>
      <c r="B18" s="36"/>
      <c r="C18" s="36"/>
      <c r="D18" s="733"/>
      <c r="E18" s="1319" t="s">
        <v>257</v>
      </c>
      <c r="F18" s="1319"/>
      <c r="G18" s="1319"/>
      <c r="H18" s="734"/>
      <c r="I18" s="1365"/>
      <c r="J18" s="1365"/>
      <c r="K18" s="57"/>
      <c r="L18" s="8"/>
    </row>
    <row r="19" spans="1:12" ht="15.95" customHeight="1">
      <c r="A19" s="27">
        <v>1</v>
      </c>
      <c r="B19" s="41"/>
      <c r="C19" s="29" t="str">
        <f>IF(B19=0," ",VLOOKUP(B19,Женщины!B:H,2,FALSE))</f>
        <v xml:space="preserve"> </v>
      </c>
      <c r="D19" s="30" t="str">
        <f>IF(B19=0," ",VLOOKUP($B19,Женщины!$B:$H,3,FALSE))</f>
        <v xml:space="preserve"> </v>
      </c>
      <c r="E19" s="33" t="str">
        <f>IF(B19=0," ",IF(VLOOKUP($B19,Женщины!$B:$H,4,FALSE)=0," ",VLOOKUP($B19,Женщины!$B:$H,4,FALSE)))</f>
        <v xml:space="preserve"> </v>
      </c>
      <c r="F19" s="38" t="str">
        <f>IF(B19=0," ",VLOOKUP($B19,Женщины!$B:$H,5,FALSE))</f>
        <v xml:space="preserve"> </v>
      </c>
      <c r="G19" s="38" t="str">
        <f>IF(B19=0," ",VLOOKUP($B19,Женщины!$B:$H,6,FALSE))</f>
        <v xml:space="preserve"> </v>
      </c>
      <c r="H19" s="42"/>
      <c r="I19" s="42"/>
      <c r="J19" s="33"/>
      <c r="K19" s="31"/>
      <c r="L19" s="29" t="str">
        <f>IF(B19=0," ",VLOOKUP($B19,Женщины!$B:$H,7,FALSE))</f>
        <v xml:space="preserve"> </v>
      </c>
    </row>
    <row r="20" spans="1:12" ht="15.95" customHeight="1">
      <c r="A20" s="21">
        <v>2</v>
      </c>
      <c r="B20" s="41"/>
      <c r="C20" s="29" t="str">
        <f>IF(B20=0," ",VLOOKUP(B20,Женщины!B:H,2,FALSE))</f>
        <v xml:space="preserve"> </v>
      </c>
      <c r="D20" s="30" t="str">
        <f>IF(B20=0," ",VLOOKUP($B20,Женщины!$B:$H,3,FALSE))</f>
        <v xml:space="preserve"> </v>
      </c>
      <c r="E20" s="33" t="str">
        <f>IF(B20=0," ",IF(VLOOKUP($B20,Женщины!$B:$H,4,FALSE)=0," ",VLOOKUP($B20,Женщины!$B:$H,4,FALSE)))</f>
        <v xml:space="preserve"> </v>
      </c>
      <c r="F20" s="38" t="str">
        <f>IF(B20=0," ",VLOOKUP($B20,Женщины!$B:$H,5,FALSE))</f>
        <v xml:space="preserve"> </v>
      </c>
      <c r="G20" s="38" t="str">
        <f>IF(B20=0," ",VLOOKUP($B20,Женщины!$B:$H,6,FALSE))</f>
        <v xml:space="preserve"> </v>
      </c>
      <c r="H20" s="42"/>
      <c r="I20" s="42"/>
      <c r="J20" s="33"/>
      <c r="K20" s="31"/>
      <c r="L20" s="29" t="str">
        <f>IF(B20=0," ",VLOOKUP($B20,Женщины!$B:$H,7,FALSE))</f>
        <v xml:space="preserve"> </v>
      </c>
    </row>
    <row r="21" spans="1:12">
      <c r="A21" s="36"/>
      <c r="B21" s="37"/>
      <c r="C21" s="38"/>
      <c r="D21" s="39"/>
      <c r="E21" s="31"/>
      <c r="F21" s="29"/>
      <c r="G21" s="29"/>
      <c r="H21" s="726"/>
      <c r="I21" s="732"/>
      <c r="J21" s="62"/>
      <c r="K21" s="62"/>
      <c r="L21" s="158"/>
    </row>
    <row r="22" spans="1:12">
      <c r="A22" s="36"/>
      <c r="B22" s="36"/>
      <c r="C22" s="36"/>
      <c r="D22" s="733"/>
      <c r="E22" s="1366" t="s">
        <v>258</v>
      </c>
      <c r="F22" s="1366"/>
      <c r="G22" s="1366"/>
      <c r="H22" s="734"/>
      <c r="I22" s="1367"/>
      <c r="J22" s="1367"/>
      <c r="K22" s="385"/>
      <c r="L22" s="8"/>
    </row>
    <row r="23" spans="1:12">
      <c r="A23" s="27">
        <v>1</v>
      </c>
      <c r="B23" s="41"/>
      <c r="C23" s="23" t="str">
        <f>IF(B23=0," ",VLOOKUP(B23,Женщины!B:H,2,FALSE))</f>
        <v xml:space="preserve"> </v>
      </c>
      <c r="D23" s="24" t="str">
        <f>IF(B23=0," ",VLOOKUP($B23,Женщины!$B:$H,3,FALSE))</f>
        <v xml:space="preserve"> </v>
      </c>
      <c r="E23" s="176" t="str">
        <f>IF(B23=0," ",IF(VLOOKUP($B23,Женщины!$B:$H,4,FALSE)=0," ",VLOOKUP($B23,Женщины!$B:$H,4,FALSE)))</f>
        <v xml:space="preserve"> </v>
      </c>
      <c r="F23" s="209" t="str">
        <f>IF(B23=0," ",VLOOKUP($B23,Женщины!$B:$H,5,FALSE))</f>
        <v xml:space="preserve"> </v>
      </c>
      <c r="G23" s="735" t="str">
        <f>IF(B23=0," ",VLOOKUP($B23,Женщины!$B:$H,6,FALSE))</f>
        <v xml:space="preserve"> </v>
      </c>
      <c r="H23" s="736"/>
      <c r="I23" s="736"/>
      <c r="J23" s="183"/>
      <c r="K23" s="183"/>
      <c r="L23" s="260" t="str">
        <f>IF(B23=0," ",VLOOKUP($B23,Женщины!$B:$H,7,FALSE))</f>
        <v xml:space="preserve"> </v>
      </c>
    </row>
    <row r="24" spans="1:12" ht="15.95" customHeight="1">
      <c r="A24" s="27">
        <v>2</v>
      </c>
      <c r="B24" s="41"/>
      <c r="C24" s="29" t="str">
        <f>IF(B24=0," ",VLOOKUP(B24,Женщины!B:H,2,FALSE))</f>
        <v xml:space="preserve"> </v>
      </c>
      <c r="D24" s="30" t="str">
        <f>IF(B24=0," ",VLOOKUP($B24,Женщины!$B:$H,3,FALSE))</f>
        <v xml:space="preserve"> </v>
      </c>
      <c r="E24" s="33" t="str">
        <f>IF(B24=0," ",IF(VLOOKUP($B24,Женщины!$B:$H,4,FALSE)=0," ",VLOOKUP($B24,Женщины!$B:$H,4,FALSE)))</f>
        <v xml:space="preserve"> </v>
      </c>
      <c r="F24" s="38" t="str">
        <f>IF(B24=0," ",VLOOKUP($B24,Женщины!$B:$H,5,FALSE))</f>
        <v xml:space="preserve"> </v>
      </c>
      <c r="G24" s="29" t="str">
        <f>IF(B24=0," ",VLOOKUP($B24,Женщины!$B:$H,6,FALSE))</f>
        <v xml:space="preserve"> </v>
      </c>
      <c r="H24" s="42"/>
      <c r="I24" s="42"/>
      <c r="J24" s="33"/>
      <c r="K24" s="62"/>
      <c r="L24" s="70" t="str">
        <f>IF(B24=0," ",VLOOKUP($B24,Женщины!$B:$H,7,FALSE))</f>
        <v xml:space="preserve"> </v>
      </c>
    </row>
    <row r="25" spans="1:12" ht="15.95" customHeight="1">
      <c r="A25" s="27">
        <v>3</v>
      </c>
      <c r="B25" s="41"/>
      <c r="C25" s="29" t="str">
        <f>IF(B25=0," ",VLOOKUP(B25,Женщины!B:H,2,FALSE))</f>
        <v xml:space="preserve"> </v>
      </c>
      <c r="D25" s="30" t="str">
        <f>IF(B25=0," ",VLOOKUP($B25,Женщины!$B:$H,3,FALSE))</f>
        <v xml:space="preserve"> </v>
      </c>
      <c r="E25" s="33" t="str">
        <f>IF(B25=0," ",IF(VLOOKUP($B25,Женщины!$B:$H,4,FALSE)=0," ",VLOOKUP($B25,Женщины!$B:$H,4,FALSE)))</f>
        <v xml:space="preserve"> </v>
      </c>
      <c r="F25" s="38" t="str">
        <f>IF(B25=0," ",VLOOKUP($B25,Женщины!$B:$H,5,FALSE))</f>
        <v xml:space="preserve"> </v>
      </c>
      <c r="G25" s="70" t="str">
        <f>IF(B25=0," ",VLOOKUP($B25,Женщины!$B:$H,6,FALSE))</f>
        <v xml:space="preserve"> </v>
      </c>
      <c r="H25" s="42"/>
      <c r="I25" s="42"/>
      <c r="J25" s="33"/>
      <c r="K25" s="31"/>
      <c r="L25" s="29" t="str">
        <f>IF(B25=0," ",VLOOKUP($B25,Женщины!$B:$H,7,FALSE))</f>
        <v xml:space="preserve"> </v>
      </c>
    </row>
    <row r="26" spans="1:12">
      <c r="A26" s="36"/>
      <c r="B26" s="37"/>
      <c r="C26" s="38"/>
      <c r="D26" s="39"/>
      <c r="E26" s="31"/>
      <c r="F26" s="29"/>
      <c r="G26" s="29"/>
      <c r="H26" s="726" t="s">
        <v>324</v>
      </c>
      <c r="I26" s="64"/>
      <c r="J26" s="64"/>
      <c r="K26" s="157"/>
      <c r="L26" s="158" t="s">
        <v>325</v>
      </c>
    </row>
    <row r="27" spans="1:12">
      <c r="A27" s="36"/>
      <c r="B27" s="36"/>
      <c r="C27" s="36"/>
      <c r="D27" s="733"/>
      <c r="E27" s="1366" t="s">
        <v>135</v>
      </c>
      <c r="F27" s="1366"/>
      <c r="G27" s="1366"/>
      <c r="H27" s="731"/>
      <c r="I27" s="157"/>
      <c r="J27" s="64"/>
      <c r="K27" s="57"/>
      <c r="L27" s="8"/>
    </row>
    <row r="28" spans="1:12">
      <c r="A28" s="27">
        <v>1</v>
      </c>
      <c r="B28" s="41"/>
      <c r="C28" s="29" t="str">
        <f>IF(B28=0," ",VLOOKUP(B28,Женщины!B:H,2,FALSE))</f>
        <v xml:space="preserve"> </v>
      </c>
      <c r="D28" s="30" t="str">
        <f>IF(B28=0," ",VLOOKUP($B28,Женщины!$B:$H,3,FALSE))</f>
        <v xml:space="preserve"> </v>
      </c>
      <c r="E28" s="299" t="str">
        <f>IF(B28=0," ",IF(VLOOKUP($B28,Женщины!$B:$H,4,FALSE)=0," ",VLOOKUP($B28,Женщины!$B:$H,4,FALSE)))</f>
        <v xml:space="preserve"> </v>
      </c>
      <c r="F28" s="297" t="str">
        <f>IF(B28=0," ",VLOOKUP($B28,Женщины!$B:$H,5,FALSE))</f>
        <v xml:space="preserve"> </v>
      </c>
      <c r="G28" s="297" t="str">
        <f>IF(B28=0," ",VLOOKUP($B28,Женщины!$B:$H,6,FALSE))</f>
        <v xml:space="preserve"> </v>
      </c>
      <c r="H28" s="736"/>
      <c r="I28" s="736"/>
      <c r="J28" s="33"/>
      <c r="K28" s="31"/>
      <c r="L28" s="29" t="str">
        <f>IF(B28=0," ",VLOOKUP($B28,Женщины!$B:$H,7,FALSE))</f>
        <v xml:space="preserve"> </v>
      </c>
    </row>
    <row r="29" spans="1:12">
      <c r="A29" s="21">
        <v>2</v>
      </c>
      <c r="B29" s="41"/>
      <c r="C29" s="29" t="str">
        <f>IF(B29=0," ",VLOOKUP(B29,Женщины!B:H,2,FALSE))</f>
        <v xml:space="preserve"> </v>
      </c>
      <c r="D29" s="30" t="str">
        <f>IF(B29=0," ",VLOOKUP($B29,Женщины!$B:$H,3,FALSE))</f>
        <v xml:space="preserve"> </v>
      </c>
      <c r="E29" s="33" t="str">
        <f>IF(B29=0," ",IF(VLOOKUP($B29,Женщины!$B:$H,4,FALSE)=0," ",VLOOKUP($B29,Женщины!$B:$H,4,FALSE)))</f>
        <v xml:space="preserve"> </v>
      </c>
      <c r="F29" s="38" t="str">
        <f>IF(B29=0," ",VLOOKUP($B29,Женщины!$B:$H,5,FALSE))</f>
        <v xml:space="preserve"> </v>
      </c>
      <c r="G29" s="38" t="str">
        <f>IF(B29=0," ",VLOOKUP($B29,Женщины!$B:$H,6,FALSE))</f>
        <v xml:space="preserve"> </v>
      </c>
      <c r="H29" s="42"/>
      <c r="I29" s="736"/>
      <c r="J29" s="33"/>
      <c r="K29" s="31"/>
      <c r="L29" s="29" t="str">
        <f>IF(B29=0," ",VLOOKUP($B29,Женщины!$B:$H,7,FALSE))</f>
        <v xml:space="preserve"> </v>
      </c>
    </row>
    <row r="30" spans="1:12">
      <c r="A30" s="338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</row>
    <row r="31" spans="1:12" ht="12.75" customHeight="1"/>
    <row r="42" spans="1:12" ht="22.5">
      <c r="A42" s="1273" t="s">
        <v>165</v>
      </c>
      <c r="B42" s="1273"/>
      <c r="C42" s="1273"/>
      <c r="D42" s="1273"/>
      <c r="E42" s="1273"/>
      <c r="F42" s="1273"/>
      <c r="G42" s="1273"/>
      <c r="H42" s="1273"/>
      <c r="I42" s="1273"/>
      <c r="J42" s="1273"/>
      <c r="K42" s="1273"/>
      <c r="L42" s="98"/>
    </row>
    <row r="43" spans="1:12" ht="20.25">
      <c r="A43" s="1296" t="s">
        <v>294</v>
      </c>
      <c r="B43" s="1296"/>
      <c r="C43" s="1296"/>
      <c r="D43" s="1296"/>
      <c r="E43" s="1296"/>
      <c r="F43" s="1296"/>
      <c r="G43" s="1296"/>
      <c r="H43" s="1296"/>
      <c r="I43" s="1296"/>
      <c r="J43" s="1296"/>
      <c r="K43" s="1296"/>
      <c r="L43" s="99"/>
    </row>
    <row r="44" spans="1:12">
      <c r="A44" s="1321" t="s">
        <v>198</v>
      </c>
      <c r="B44" s="1321"/>
      <c r="C44" s="71"/>
      <c r="H44" s="1322" t="s">
        <v>199</v>
      </c>
      <c r="I44" s="1322"/>
      <c r="J44" s="1322"/>
      <c r="K44" s="1322"/>
    </row>
    <row r="45" spans="1:12">
      <c r="A45" s="6" t="s">
        <v>200</v>
      </c>
      <c r="B45" s="6"/>
      <c r="C45" s="6"/>
      <c r="G45" s="73"/>
      <c r="H45" s="74"/>
      <c r="I45" s="100"/>
    </row>
    <row r="46" spans="1:12" ht="20.25">
      <c r="A46" s="1288" t="s">
        <v>326</v>
      </c>
      <c r="B46" s="1288"/>
      <c r="C46" s="1288"/>
      <c r="D46" s="1288"/>
      <c r="E46" s="1288"/>
      <c r="F46" s="1288"/>
      <c r="G46" s="1288"/>
      <c r="H46" s="1288"/>
      <c r="I46" s="1288"/>
      <c r="J46" s="1288"/>
      <c r="K46" s="1288"/>
    </row>
    <row r="47" spans="1:12" ht="15">
      <c r="A47" s="1276" t="s">
        <v>201</v>
      </c>
      <c r="B47" s="1276"/>
      <c r="C47" s="1276"/>
      <c r="D47" s="1276"/>
      <c r="E47" s="1276"/>
      <c r="F47" s="1276"/>
      <c r="G47" s="1276"/>
      <c r="H47" s="1276"/>
      <c r="I47" s="1276"/>
      <c r="J47" s="1276"/>
      <c r="K47" s="1276"/>
    </row>
    <row r="48" spans="1:12" ht="20.25">
      <c r="A48" s="77"/>
      <c r="B48" s="77"/>
      <c r="C48" s="3" t="s">
        <v>321</v>
      </c>
      <c r="H48" s="1290" t="s">
        <v>327</v>
      </c>
      <c r="I48" s="1290"/>
      <c r="J48" s="1290"/>
    </row>
    <row r="49" spans="1:11">
      <c r="A49" s="1263" t="s">
        <v>182</v>
      </c>
      <c r="B49" s="1263" t="s">
        <v>157</v>
      </c>
      <c r="C49" s="1263" t="s">
        <v>153</v>
      </c>
      <c r="D49" s="1263" t="s">
        <v>154</v>
      </c>
      <c r="E49" s="1263" t="s">
        <v>155</v>
      </c>
      <c r="F49" s="1263" t="s">
        <v>127</v>
      </c>
      <c r="G49" s="1261" t="s">
        <v>128</v>
      </c>
      <c r="H49" s="1263" t="s">
        <v>130</v>
      </c>
      <c r="I49" s="1291" t="s">
        <v>183</v>
      </c>
      <c r="J49" s="1292"/>
      <c r="K49" s="1293"/>
    </row>
    <row r="50" spans="1:11">
      <c r="A50" s="1301"/>
      <c r="B50" s="1301"/>
      <c r="C50" s="1301"/>
      <c r="D50" s="1301"/>
      <c r="E50" s="1301"/>
      <c r="F50" s="1301"/>
      <c r="G50" s="1265"/>
      <c r="H50" s="1301"/>
      <c r="I50" s="101">
        <v>1</v>
      </c>
      <c r="J50" s="102">
        <v>2</v>
      </c>
      <c r="K50" s="103">
        <v>3</v>
      </c>
    </row>
    <row r="51" spans="1:11">
      <c r="A51" s="81"/>
      <c r="B51" s="22"/>
      <c r="C51" s="22"/>
      <c r="D51" s="22"/>
      <c r="E51" s="173"/>
      <c r="F51" s="737" t="s">
        <v>184</v>
      </c>
      <c r="G51" s="738"/>
      <c r="H51" s="83"/>
      <c r="I51" s="104"/>
      <c r="J51" s="105"/>
      <c r="K51" s="105"/>
    </row>
    <row r="52" spans="1:11">
      <c r="A52" s="84">
        <v>1</v>
      </c>
      <c r="B52" s="29"/>
      <c r="C52" s="29" t="str">
        <f>IF(B52=0," ",VLOOKUP(B52,Женщины!B:H,2,FALSE))</f>
        <v xml:space="preserve"> </v>
      </c>
      <c r="D52" s="31" t="str">
        <f>IF(B52=0," ",VLOOKUP($B52,Женщины!$B:$H,3,FALSE))</f>
        <v xml:space="preserve"> </v>
      </c>
      <c r="E52" s="31" t="str">
        <f>IF(B52=0," ",IF(VLOOKUP($B52,Женщины!$B:$H,4,FALSE)=0," ",VLOOKUP($B52,Женщины!$B:$H,4,FALSE)))</f>
        <v xml:space="preserve"> </v>
      </c>
      <c r="F52" s="29" t="str">
        <f>IF(B52=0," ",VLOOKUP($B52,Женщины!$B:$H,5,FALSE))</f>
        <v xml:space="preserve"> </v>
      </c>
      <c r="G52" s="739" t="str">
        <f>IF(B52=0," ",VLOOKUP($B52,Женщины!$B:$H,6,FALSE))</f>
        <v xml:space="preserve"> </v>
      </c>
      <c r="H52" s="83"/>
      <c r="I52" s="104"/>
      <c r="J52" s="105"/>
      <c r="K52" s="105"/>
    </row>
    <row r="53" spans="1:11">
      <c r="A53" s="84">
        <v>2</v>
      </c>
      <c r="B53" s="90"/>
      <c r="C53" s="29" t="str">
        <f>IF(B53=0," ",VLOOKUP(B53,Женщины!B:H,2,FALSE))</f>
        <v xml:space="preserve"> </v>
      </c>
      <c r="D53" s="31" t="str">
        <f>IF(B53=0," ",VLOOKUP($B53,Женщины!$B:$H,3,FALSE))</f>
        <v xml:space="preserve"> </v>
      </c>
      <c r="E53" s="31" t="str">
        <f>IF(B53=0," ",IF(VLOOKUP($B53,Женщины!$B:$H,4,FALSE)=0," ",VLOOKUP($B53,Женщины!$B:$H,4,FALSE)))</f>
        <v xml:space="preserve"> </v>
      </c>
      <c r="F53" s="29" t="str">
        <f>IF(B53=0," ",VLOOKUP($B53,Женщины!$B:$H,5,FALSE))</f>
        <v xml:space="preserve"> </v>
      </c>
      <c r="G53" s="739" t="str">
        <f>IF(B53=0," ",VLOOKUP($B53,Женщины!$B:$H,6,FALSE))</f>
        <v xml:space="preserve"> </v>
      </c>
      <c r="H53" s="83"/>
      <c r="I53" s="104"/>
      <c r="J53" s="105"/>
      <c r="K53" s="105"/>
    </row>
    <row r="54" spans="1:11">
      <c r="A54" s="84">
        <v>3</v>
      </c>
      <c r="B54" s="31"/>
      <c r="C54" s="29" t="str">
        <f>IF(B54=0," ",VLOOKUP(B54,Женщины!B:H,2,FALSE))</f>
        <v xml:space="preserve"> </v>
      </c>
      <c r="D54" s="31" t="str">
        <f>IF(B54=0," ",VLOOKUP($B54,Женщины!$B:$H,3,FALSE))</f>
        <v xml:space="preserve"> </v>
      </c>
      <c r="E54" s="31" t="str">
        <f>IF(B54=0," ",IF(VLOOKUP($B54,Женщины!$B:$H,4,FALSE)=0," ",VLOOKUP($B54,Женщины!$B:$H,4,FALSE)))</f>
        <v xml:space="preserve"> </v>
      </c>
      <c r="F54" s="29" t="str">
        <f>IF(B54=0," ",VLOOKUP($B54,Женщины!$B:$H,5,FALSE))</f>
        <v xml:space="preserve"> </v>
      </c>
      <c r="G54" s="739" t="str">
        <f>IF(B54=0," ",VLOOKUP($B54,Женщины!$B:$H,6,FALSE))</f>
        <v xml:space="preserve"> </v>
      </c>
      <c r="H54" s="83"/>
      <c r="I54" s="104"/>
      <c r="J54" s="105"/>
      <c r="K54" s="105"/>
    </row>
    <row r="55" spans="1:11">
      <c r="A55" s="84">
        <v>4</v>
      </c>
      <c r="B55" s="31"/>
      <c r="C55" s="29" t="str">
        <f>IF(B55=0," ",VLOOKUP(B55,Женщины!B:H,2,FALSE))</f>
        <v xml:space="preserve"> </v>
      </c>
      <c r="D55" s="31" t="str">
        <f>IF(B55=0," ",VLOOKUP($B55,Женщины!$B:$H,3,FALSE))</f>
        <v xml:space="preserve"> </v>
      </c>
      <c r="E55" s="31" t="str">
        <f>IF(B55=0," ",IF(VLOOKUP($B55,Женщины!$B:$H,4,FALSE)=0," ",VLOOKUP($B55,Женщины!$B:$H,4,FALSE)))</f>
        <v xml:space="preserve"> </v>
      </c>
      <c r="F55" s="29" t="str">
        <f>IF(B55=0," ",VLOOKUP($B55,Женщины!$B:$H,5,FALSE))</f>
        <v xml:space="preserve"> </v>
      </c>
      <c r="G55" s="739" t="str">
        <f>IF(B55=0," ",VLOOKUP($B55,Женщины!$B:$H,6,FALSE))</f>
        <v xml:space="preserve"> </v>
      </c>
      <c r="H55" s="83"/>
      <c r="I55" s="104"/>
      <c r="J55" s="105"/>
      <c r="K55" s="105"/>
    </row>
    <row r="56" spans="1:11">
      <c r="A56" s="84">
        <v>5</v>
      </c>
      <c r="B56" s="31"/>
      <c r="C56" s="29" t="str">
        <f>IF(B56=0," ",VLOOKUP(B56,Женщины!B:H,2,FALSE))</f>
        <v xml:space="preserve"> </v>
      </c>
      <c r="D56" s="31" t="str">
        <f>IF(B56=0," ",VLOOKUP($B56,Женщины!$B:$H,3,FALSE))</f>
        <v xml:space="preserve"> </v>
      </c>
      <c r="E56" s="31" t="str">
        <f>IF(B56=0," ",IF(VLOOKUP($B56,Женщины!$B:$H,4,FALSE)=0," ",VLOOKUP($B56,Женщины!$B:$H,4,FALSE)))</f>
        <v xml:space="preserve"> </v>
      </c>
      <c r="F56" s="29" t="str">
        <f>IF(B56=0," ",VLOOKUP($B56,Женщины!$B:$H,5,FALSE))</f>
        <v xml:space="preserve"> </v>
      </c>
      <c r="G56" s="739" t="str">
        <f>IF(B56=0," ",VLOOKUP($B56,Женщины!$B:$H,6,FALSE))</f>
        <v xml:space="preserve"> </v>
      </c>
      <c r="H56" s="83"/>
      <c r="I56" s="104"/>
      <c r="J56" s="105"/>
      <c r="K56" s="105"/>
    </row>
    <row r="57" spans="1:11">
      <c r="A57" s="84">
        <v>6</v>
      </c>
      <c r="B57" s="29"/>
      <c r="C57" s="29" t="str">
        <f>IF(B57=0," ",VLOOKUP(B57,Женщины!B:H,2,FALSE))</f>
        <v xml:space="preserve"> </v>
      </c>
      <c r="D57" s="31" t="str">
        <f>IF(B57=0," ",VLOOKUP($B57,Женщины!$B:$H,3,FALSE))</f>
        <v xml:space="preserve"> </v>
      </c>
      <c r="E57" s="31" t="str">
        <f>IF(B57=0," ",IF(VLOOKUP($B57,Женщины!$B:$H,4,FALSE)=0," ",VLOOKUP($B57,Женщины!$B:$H,4,FALSE)))</f>
        <v xml:space="preserve"> </v>
      </c>
      <c r="F57" s="29" t="str">
        <f>IF(B57=0," ",VLOOKUP($B57,Женщины!$B:$H,5,FALSE))</f>
        <v xml:space="preserve"> </v>
      </c>
      <c r="G57" s="739" t="str">
        <f>IF(B57=0," ",VLOOKUP($B57,Женщины!$B:$H,6,FALSE))</f>
        <v xml:space="preserve"> </v>
      </c>
      <c r="H57" s="83"/>
      <c r="I57" s="104"/>
      <c r="J57" s="105"/>
      <c r="K57" s="105"/>
    </row>
    <row r="58" spans="1:11" ht="15">
      <c r="A58" s="1276" t="s">
        <v>328</v>
      </c>
      <c r="B58" s="1276"/>
      <c r="C58" s="1276"/>
      <c r="D58" s="1276"/>
      <c r="E58" s="1276"/>
      <c r="F58" s="1276"/>
      <c r="G58" s="1276"/>
      <c r="H58" s="1276"/>
      <c r="I58" s="1276"/>
      <c r="J58" s="1276"/>
      <c r="K58" s="1276"/>
    </row>
    <row r="59" spans="1:11">
      <c r="A59" s="1263" t="s">
        <v>182</v>
      </c>
      <c r="B59" s="1263" t="s">
        <v>157</v>
      </c>
      <c r="C59" s="1263" t="s">
        <v>153</v>
      </c>
      <c r="D59" s="1263" t="s">
        <v>154</v>
      </c>
      <c r="E59" s="1263" t="s">
        <v>155</v>
      </c>
      <c r="F59" s="1263" t="s">
        <v>127</v>
      </c>
      <c r="G59" s="1261" t="s">
        <v>128</v>
      </c>
      <c r="H59" s="1263" t="s">
        <v>130</v>
      </c>
      <c r="I59" s="1291" t="s">
        <v>183</v>
      </c>
      <c r="J59" s="1292"/>
      <c r="K59" s="1293"/>
    </row>
    <row r="60" spans="1:11">
      <c r="A60" s="1301"/>
      <c r="B60" s="1301"/>
      <c r="C60" s="1301"/>
      <c r="D60" s="1301"/>
      <c r="E60" s="1301"/>
      <c r="F60" s="1301"/>
      <c r="G60" s="1265"/>
      <c r="H60" s="1301"/>
      <c r="I60" s="101">
        <v>1</v>
      </c>
      <c r="J60" s="102">
        <v>2</v>
      </c>
      <c r="K60" s="103">
        <v>3</v>
      </c>
    </row>
    <row r="61" spans="1:11">
      <c r="A61" s="84"/>
      <c r="B61" s="95"/>
      <c r="C61" s="95"/>
      <c r="D61" s="95"/>
      <c r="E61" s="95"/>
      <c r="F61" s="96" t="s">
        <v>184</v>
      </c>
      <c r="G61" s="95"/>
      <c r="H61" s="83"/>
      <c r="I61" s="104"/>
      <c r="J61" s="105"/>
      <c r="K61" s="105"/>
    </row>
    <row r="62" spans="1:11">
      <c r="A62" s="84">
        <v>1</v>
      </c>
      <c r="B62" s="29"/>
      <c r="C62" s="29" t="str">
        <f>IF(B62=0," ",VLOOKUP(B62,Женщины!B:H,2,FALSE))</f>
        <v xml:space="preserve"> </v>
      </c>
      <c r="D62" s="31" t="str">
        <f>IF(B62=0," ",VLOOKUP($B62,Женщины!$B:$H,3,FALSE))</f>
        <v xml:space="preserve"> </v>
      </c>
      <c r="E62" s="31" t="str">
        <f>IF(B62=0," ",IF(VLOOKUP($B62,Женщины!$B:$H,4,FALSE)=0," ",VLOOKUP($B62,Женщины!$B:$H,4,FALSE)))</f>
        <v xml:space="preserve"> </v>
      </c>
      <c r="F62" s="29" t="str">
        <f>IF(B62=0," ",VLOOKUP($B62,Женщины!$B:$H,5,FALSE))</f>
        <v xml:space="preserve"> </v>
      </c>
      <c r="G62" s="739" t="str">
        <f>IF(B62=0," ",VLOOKUP($B62,Женщины!$B:$H,6,FALSE))</f>
        <v xml:space="preserve"> </v>
      </c>
      <c r="H62" s="83"/>
      <c r="I62" s="104"/>
      <c r="J62" s="105"/>
      <c r="K62" s="105"/>
    </row>
    <row r="63" spans="1:11">
      <c r="A63" s="84">
        <v>2</v>
      </c>
      <c r="B63" s="90"/>
      <c r="C63" s="29" t="str">
        <f>IF(B63=0," ",VLOOKUP(B63,Женщины!B:H,2,FALSE))</f>
        <v xml:space="preserve"> </v>
      </c>
      <c r="D63" s="31" t="str">
        <f>IF(B63=0," ",VLOOKUP($B63,Женщины!$B:$H,3,FALSE))</f>
        <v xml:space="preserve"> </v>
      </c>
      <c r="E63" s="31" t="str">
        <f>IF(B63=0," ",IF(VLOOKUP($B63,Женщины!$B:$H,4,FALSE)=0," ",VLOOKUP($B63,Женщины!$B:$H,4,FALSE)))</f>
        <v xml:space="preserve"> </v>
      </c>
      <c r="F63" s="29" t="str">
        <f>IF(B63=0," ",VLOOKUP($B63,Женщины!$B:$H,5,FALSE))</f>
        <v xml:space="preserve"> </v>
      </c>
      <c r="G63" s="739" t="str">
        <f>IF(B63=0," ",VLOOKUP($B63,Женщины!$B:$H,6,FALSE))</f>
        <v xml:space="preserve"> </v>
      </c>
      <c r="H63" s="88"/>
      <c r="I63" s="104"/>
      <c r="J63" s="105"/>
      <c r="K63" s="105"/>
    </row>
    <row r="64" spans="1:11">
      <c r="A64" s="84">
        <v>3</v>
      </c>
      <c r="B64" s="31"/>
      <c r="C64" s="29" t="str">
        <f>IF(B64=0," ",VLOOKUP(B64,Женщины!B:H,2,FALSE))</f>
        <v xml:space="preserve"> </v>
      </c>
      <c r="D64" s="31" t="str">
        <f>IF(B64=0," ",VLOOKUP($B64,Женщины!$B:$H,3,FALSE))</f>
        <v xml:space="preserve"> </v>
      </c>
      <c r="E64" s="31" t="str">
        <f>IF(B64=0," ",IF(VLOOKUP($B64,Женщины!$B:$H,4,FALSE)=0," ",VLOOKUP($B64,Женщины!$B:$H,4,FALSE)))</f>
        <v xml:space="preserve"> </v>
      </c>
      <c r="F64" s="29" t="str">
        <f>IF(B64=0," ",VLOOKUP($B64,Женщины!$B:$H,5,FALSE))</f>
        <v xml:space="preserve"> </v>
      </c>
      <c r="G64" s="739" t="str">
        <f>IF(B64=0," ",VLOOKUP($B64,Женщины!$B:$H,6,FALSE))</f>
        <v xml:space="preserve"> </v>
      </c>
      <c r="H64" s="83"/>
      <c r="I64" s="104"/>
      <c r="J64" s="105"/>
      <c r="K64" s="105"/>
    </row>
    <row r="65" spans="1:11">
      <c r="A65" s="84">
        <v>4</v>
      </c>
      <c r="B65" s="31"/>
      <c r="C65" s="29" t="str">
        <f>IF(B65=0," ",VLOOKUP(B65,Женщины!B:H,2,FALSE))</f>
        <v xml:space="preserve"> </v>
      </c>
      <c r="D65" s="31" t="str">
        <f>IF(B65=0," ",VLOOKUP($B65,Женщины!$B:$H,3,FALSE))</f>
        <v xml:space="preserve"> </v>
      </c>
      <c r="E65" s="31" t="str">
        <f>IF(B65=0," ",IF(VLOOKUP($B65,Женщины!$B:$H,4,FALSE)=0," ",VLOOKUP($B65,Женщины!$B:$H,4,FALSE)))</f>
        <v xml:space="preserve"> </v>
      </c>
      <c r="F65" s="29" t="str">
        <f>IF(B65=0," ",VLOOKUP($B65,Женщины!$B:$H,5,FALSE))</f>
        <v xml:space="preserve"> </v>
      </c>
      <c r="G65" s="740" t="str">
        <f>IF(B65=0," ",VLOOKUP($B65,Женщины!$B:$H,6,FALSE))</f>
        <v xml:space="preserve"> </v>
      </c>
      <c r="H65" s="83"/>
      <c r="I65" s="104"/>
      <c r="J65" s="105"/>
      <c r="K65" s="105"/>
    </row>
    <row r="66" spans="1:11">
      <c r="A66" s="84">
        <v>5</v>
      </c>
      <c r="B66" s="31"/>
      <c r="C66" s="29" t="str">
        <f>IF(B66=0," ",VLOOKUP(B66,Женщины!B:H,2,FALSE))</f>
        <v xml:space="preserve"> </v>
      </c>
      <c r="D66" s="31" t="str">
        <f>IF(B66=0," ",VLOOKUP($B66,Женщины!$B:$H,3,FALSE))</f>
        <v xml:space="preserve"> </v>
      </c>
      <c r="E66" s="31" t="str">
        <f>IF(B66=0," ",IF(VLOOKUP($B66,Женщины!$B:$H,4,FALSE)=0," ",VLOOKUP($B66,Женщины!$B:$H,4,FALSE)))</f>
        <v xml:space="preserve"> </v>
      </c>
      <c r="F66" s="29" t="str">
        <f>IF(B66=0," ",VLOOKUP($B66,Женщины!$B:$H,5,FALSE))</f>
        <v xml:space="preserve"> </v>
      </c>
      <c r="G66" s="739" t="str">
        <f>IF(B66=0," ",VLOOKUP($B66,Женщины!$B:$H,6,FALSE))</f>
        <v xml:space="preserve"> </v>
      </c>
      <c r="H66" s="83"/>
      <c r="I66" s="104"/>
      <c r="J66" s="105"/>
      <c r="K66" s="105"/>
    </row>
    <row r="67" spans="1:11">
      <c r="A67" s="84">
        <v>6</v>
      </c>
      <c r="B67" s="29"/>
      <c r="C67" s="29" t="str">
        <f>IF(B67=0," ",VLOOKUP(B67,Женщины!B:H,2,FALSE))</f>
        <v xml:space="preserve"> </v>
      </c>
      <c r="D67" s="31" t="str">
        <f>IF(B67=0," ",VLOOKUP($B67,Женщины!$B:$H,3,FALSE))</f>
        <v xml:space="preserve"> </v>
      </c>
      <c r="E67" s="31" t="str">
        <f>IF(B67=0," ",IF(VLOOKUP($B67,Женщины!$B:$H,4,FALSE)=0," ",VLOOKUP($B67,Женщины!$B:$H,4,FALSE)))</f>
        <v xml:space="preserve"> </v>
      </c>
      <c r="F67" s="29" t="str">
        <f>IF(B67=0," ",VLOOKUP($B67,Женщины!$B:$H,5,FALSE))</f>
        <v xml:space="preserve"> </v>
      </c>
      <c r="G67" s="739" t="str">
        <f>IF(B67=0," ",VLOOKUP($B67,Женщины!$B:$H,6,FALSE))</f>
        <v xml:space="preserve"> </v>
      </c>
      <c r="H67" s="83"/>
      <c r="I67" s="104"/>
      <c r="J67" s="105"/>
      <c r="K67" s="105"/>
    </row>
    <row r="68" spans="1:11" ht="15">
      <c r="A68" s="1276" t="s">
        <v>329</v>
      </c>
      <c r="B68" s="1276"/>
      <c r="C68" s="1276"/>
      <c r="D68" s="1276"/>
      <c r="E68" s="1276"/>
      <c r="F68" s="1276"/>
      <c r="G68" s="1276"/>
      <c r="H68" s="1276"/>
      <c r="I68" s="1276"/>
      <c r="J68" s="1276"/>
      <c r="K68" s="1276"/>
    </row>
    <row r="69" spans="1:11">
      <c r="A69" s="1263" t="s">
        <v>182</v>
      </c>
      <c r="B69" s="1263" t="s">
        <v>157</v>
      </c>
      <c r="C69" s="1263" t="s">
        <v>153</v>
      </c>
      <c r="D69" s="1263" t="s">
        <v>154</v>
      </c>
      <c r="E69" s="1263" t="s">
        <v>155</v>
      </c>
      <c r="F69" s="1263" t="s">
        <v>127</v>
      </c>
      <c r="G69" s="1261" t="s">
        <v>128</v>
      </c>
      <c r="H69" s="1263" t="s">
        <v>130</v>
      </c>
      <c r="I69" s="1291" t="s">
        <v>183</v>
      </c>
      <c r="J69" s="1292"/>
      <c r="K69" s="1293"/>
    </row>
    <row r="70" spans="1:11">
      <c r="A70" s="1301"/>
      <c r="B70" s="1301"/>
      <c r="C70" s="1301"/>
      <c r="D70" s="1301"/>
      <c r="E70" s="1301"/>
      <c r="F70" s="1301"/>
      <c r="G70" s="1265"/>
      <c r="H70" s="1301"/>
      <c r="I70" s="101">
        <v>1</v>
      </c>
      <c r="J70" s="102">
        <v>2</v>
      </c>
      <c r="K70" s="103">
        <v>3</v>
      </c>
    </row>
    <row r="71" spans="1:11">
      <c r="A71" s="473"/>
      <c r="B71" s="473"/>
      <c r="C71" s="473"/>
      <c r="D71" s="473"/>
      <c r="E71" s="473"/>
      <c r="F71" s="96" t="s">
        <v>184</v>
      </c>
      <c r="G71" s="741"/>
      <c r="H71" s="249"/>
      <c r="I71" s="449"/>
      <c r="J71" s="450"/>
      <c r="K71" s="743"/>
    </row>
    <row r="72" spans="1:11">
      <c r="A72" s="84">
        <v>1</v>
      </c>
      <c r="B72" s="31"/>
      <c r="C72" s="29" t="str">
        <f>IF(B72=0," ",VLOOKUP(B72,Женщины!B:H,2,FALSE))</f>
        <v xml:space="preserve"> </v>
      </c>
      <c r="D72" s="31" t="str">
        <f>IF(B72=0," ",VLOOKUP($B72,Женщины!$B:$H,3,FALSE))</f>
        <v xml:space="preserve"> </v>
      </c>
      <c r="E72" s="31" t="str">
        <f>IF(B72=0," ",IF(VLOOKUP($B72,Женщины!$B:$H,4,FALSE)=0," ",VLOOKUP($B72,Женщины!$B:$H,4,FALSE)))</f>
        <v xml:space="preserve"> </v>
      </c>
      <c r="F72" s="29" t="str">
        <f>IF(B72=0," ",VLOOKUP($B72,Женщины!$B:$H,5,FALSE))</f>
        <v xml:space="preserve"> </v>
      </c>
      <c r="G72" s="739" t="str">
        <f>IF(B72=0," ",VLOOKUP($B72,Женщины!$B:$H,6,FALSE))</f>
        <v xml:space="preserve"> </v>
      </c>
      <c r="H72" s="83"/>
      <c r="I72" s="104"/>
      <c r="J72" s="105"/>
      <c r="K72" s="105"/>
    </row>
    <row r="73" spans="1:11">
      <c r="A73" s="84">
        <v>2</v>
      </c>
      <c r="B73" s="31"/>
      <c r="C73" s="29" t="str">
        <f>IF(B73=0," ",VLOOKUP(B73,Женщины!B:H,2,FALSE))</f>
        <v xml:space="preserve"> </v>
      </c>
      <c r="D73" s="31" t="str">
        <f>IF(B73=0," ",VLOOKUP($B73,Женщины!$B:$H,3,FALSE))</f>
        <v xml:space="preserve"> </v>
      </c>
      <c r="E73" s="31" t="str">
        <f>IF(B73=0," ",IF(VLOOKUP($B73,Женщины!$B:$H,4,FALSE)=0," ",VLOOKUP($B73,Женщины!$B:$H,4,FALSE)))</f>
        <v xml:space="preserve"> </v>
      </c>
      <c r="F73" s="29" t="str">
        <f>IF(B73=0," ",VLOOKUP($B73,Женщины!$B:$H,5,FALSE))</f>
        <v xml:space="preserve"> </v>
      </c>
      <c r="G73" s="739" t="str">
        <f>IF(B73=0," ",VLOOKUP($B73,Женщины!$B:$H,6,FALSE))</f>
        <v xml:space="preserve"> </v>
      </c>
      <c r="H73" s="83"/>
      <c r="I73" s="104"/>
      <c r="J73" s="105"/>
      <c r="K73" s="105"/>
    </row>
    <row r="74" spans="1:11">
      <c r="A74" s="84">
        <v>3</v>
      </c>
      <c r="B74" s="31"/>
      <c r="C74" s="29" t="str">
        <f>IF(B74=0," ",VLOOKUP(B74,Женщины!B:H,2,FALSE))</f>
        <v xml:space="preserve"> </v>
      </c>
      <c r="D74" s="31" t="str">
        <f>IF(B74=0," ",VLOOKUP($B74,Женщины!$B:$H,3,FALSE))</f>
        <v xml:space="preserve"> </v>
      </c>
      <c r="E74" s="31" t="str">
        <f>IF(B74=0," ",IF(VLOOKUP($B74,Женщины!$B:$H,4,FALSE)=0," ",VLOOKUP($B74,Женщины!$B:$H,4,FALSE)))</f>
        <v xml:space="preserve"> </v>
      </c>
      <c r="F74" s="29" t="str">
        <f>IF(B74=0," ",VLOOKUP($B74,Женщины!$B:$H,5,FALSE))</f>
        <v xml:space="preserve"> </v>
      </c>
      <c r="G74" s="740" t="str">
        <f>IF(B74=0," ",VLOOKUP($B74,Женщины!$B:$H,6,FALSE))</f>
        <v xml:space="preserve"> </v>
      </c>
      <c r="H74" s="83"/>
      <c r="I74" s="104"/>
      <c r="J74" s="105"/>
      <c r="K74" s="105"/>
    </row>
    <row r="75" spans="1:11">
      <c r="A75" s="84">
        <v>4</v>
      </c>
      <c r="B75" s="31"/>
      <c r="C75" s="29" t="str">
        <f>IF(B75=0," ",VLOOKUP(B75,Женщины!B:H,2,FALSE))</f>
        <v xml:space="preserve"> </v>
      </c>
      <c r="D75" s="31" t="str">
        <f>IF(B75=0," ",VLOOKUP($B75,Женщины!$B:$H,3,FALSE))</f>
        <v xml:space="preserve"> </v>
      </c>
      <c r="E75" s="31" t="str">
        <f>IF(B75=0," ",IF(VLOOKUP($B75,Женщины!$B:$H,4,FALSE)=0," ",VLOOKUP($B75,Женщины!$B:$H,4,FALSE)))</f>
        <v xml:space="preserve"> </v>
      </c>
      <c r="F75" s="29" t="str">
        <f>IF(B75=0," ",VLOOKUP($B75,Женщины!$B:$H,5,FALSE))</f>
        <v xml:space="preserve"> </v>
      </c>
      <c r="G75" s="739" t="str">
        <f>IF(B75=0," ",VLOOKUP($B75,Женщины!$B:$H,6,FALSE))</f>
        <v xml:space="preserve"> </v>
      </c>
      <c r="H75" s="83"/>
      <c r="I75" s="104"/>
      <c r="J75" s="105"/>
      <c r="K75" s="105"/>
    </row>
    <row r="76" spans="1:11">
      <c r="A76" s="84">
        <v>5</v>
      </c>
      <c r="B76" s="29"/>
      <c r="C76" s="29" t="str">
        <f>IF(B76=0," ",VLOOKUP(B76,Женщины!B:H,2,FALSE))</f>
        <v xml:space="preserve"> </v>
      </c>
      <c r="D76" s="31" t="str">
        <f>IF(B76=0," ",VLOOKUP($B76,Женщины!$B:$H,3,FALSE))</f>
        <v xml:space="preserve"> </v>
      </c>
      <c r="E76" s="31" t="str">
        <f>IF(B76=0," ",IF(VLOOKUP($B76,Женщины!$B:$H,4,FALSE)=0," ",VLOOKUP($B76,Женщины!$B:$H,4,FALSE)))</f>
        <v xml:space="preserve"> </v>
      </c>
      <c r="F76" s="29" t="str">
        <f>IF(B76=0," ",VLOOKUP($B76,Женщины!$B:$H,5,FALSE))</f>
        <v xml:space="preserve"> </v>
      </c>
      <c r="G76" s="739" t="str">
        <f>IF(B76=0," ",VLOOKUP($B76,Женщины!$B:$H,6,FALSE))</f>
        <v xml:space="preserve"> </v>
      </c>
      <c r="H76" s="83"/>
      <c r="I76" s="104"/>
      <c r="J76" s="105"/>
      <c r="K76" s="105"/>
    </row>
    <row r="77" spans="1:11">
      <c r="A77" s="84">
        <v>6</v>
      </c>
      <c r="B77" s="29"/>
      <c r="C77" s="29" t="str">
        <f>IF(B77=0," ",VLOOKUP(B77,Женщины!B:H,2,FALSE))</f>
        <v xml:space="preserve"> </v>
      </c>
      <c r="D77" s="31" t="str">
        <f>IF(B77=0," ",VLOOKUP($B77,Женщины!$B:$H,3,FALSE))</f>
        <v xml:space="preserve"> </v>
      </c>
      <c r="E77" s="31" t="str">
        <f>IF(B77=0," ",IF(VLOOKUP($B77,Женщины!$B:$H,4,FALSE)=0," ",VLOOKUP($B77,Женщины!$B:$H,4,FALSE)))</f>
        <v xml:space="preserve"> </v>
      </c>
      <c r="F77" s="29" t="str">
        <f>IF(B77=0," ",VLOOKUP($B77,Женщины!$B:$H,5,FALSE))</f>
        <v xml:space="preserve"> </v>
      </c>
      <c r="G77" s="739" t="str">
        <f>IF(B77=0," ",VLOOKUP($B77,Женщины!$B:$H,6,FALSE))</f>
        <v xml:space="preserve"> </v>
      </c>
      <c r="H77" s="83"/>
      <c r="I77" s="104"/>
      <c r="J77" s="105"/>
      <c r="K77" s="105"/>
    </row>
    <row r="78" spans="1:11">
      <c r="A78" s="84"/>
      <c r="B78" s="29"/>
      <c r="C78" s="29"/>
      <c r="D78" s="31"/>
      <c r="E78" s="31"/>
      <c r="F78" s="29"/>
      <c r="G78" s="29"/>
      <c r="H78" s="83"/>
      <c r="I78" s="104"/>
      <c r="J78" s="105"/>
      <c r="K78" s="105"/>
    </row>
    <row r="79" spans="1:11">
      <c r="A79" s="84"/>
      <c r="B79" s="29"/>
      <c r="C79" s="29"/>
      <c r="D79" s="31"/>
      <c r="E79" s="31"/>
      <c r="F79" s="29"/>
      <c r="G79" s="29"/>
      <c r="H79" s="83"/>
      <c r="I79" s="104"/>
      <c r="J79" s="105"/>
      <c r="K79" s="105"/>
    </row>
    <row r="80" spans="1:11">
      <c r="A80" s="84"/>
      <c r="B80" s="29"/>
      <c r="C80" s="29"/>
      <c r="D80" s="31"/>
      <c r="E80" s="31"/>
      <c r="F80" s="29"/>
      <c r="G80" s="29"/>
      <c r="H80" s="83"/>
      <c r="I80" s="104"/>
      <c r="J80" s="105"/>
      <c r="K80" s="105"/>
    </row>
    <row r="81" spans="1:12">
      <c r="A81" s="84"/>
      <c r="B81" s="95"/>
      <c r="C81" s="95"/>
      <c r="D81" s="95"/>
      <c r="E81" s="95"/>
      <c r="F81" s="96"/>
      <c r="G81" s="95"/>
      <c r="H81" s="83"/>
      <c r="I81" s="104"/>
      <c r="J81" s="105"/>
      <c r="K81" s="105"/>
    </row>
    <row r="82" spans="1:12">
      <c r="A82" s="84"/>
      <c r="B82" s="90"/>
      <c r="C82" s="62"/>
      <c r="D82" s="62"/>
      <c r="E82" s="31"/>
      <c r="F82" s="106"/>
      <c r="G82" s="90"/>
      <c r="H82" s="83"/>
      <c r="I82" s="104"/>
      <c r="J82" s="105"/>
      <c r="K82" s="105"/>
    </row>
    <row r="83" spans="1:12" ht="22.5">
      <c r="A83" s="1273" t="s">
        <v>165</v>
      </c>
      <c r="B83" s="1273"/>
      <c r="C83" s="1273"/>
      <c r="D83" s="1273"/>
      <c r="E83" s="1273"/>
      <c r="F83" s="1273"/>
      <c r="G83" s="1273"/>
      <c r="H83" s="1273"/>
      <c r="I83" s="1273"/>
      <c r="J83" s="1273"/>
      <c r="K83" s="1273"/>
      <c r="L83" s="98"/>
    </row>
    <row r="84" spans="1:12" ht="20.25">
      <c r="A84" s="1296" t="s">
        <v>230</v>
      </c>
      <c r="B84" s="1296"/>
      <c r="C84" s="1296"/>
      <c r="D84" s="1296"/>
      <c r="E84" s="1296"/>
      <c r="F84" s="1296"/>
      <c r="G84" s="1296"/>
      <c r="H84" s="1296"/>
      <c r="I84" s="1296"/>
      <c r="J84" s="1296"/>
      <c r="K84" s="1296"/>
      <c r="L84" s="99"/>
    </row>
    <row r="85" spans="1:12">
      <c r="A85" s="1321" t="s">
        <v>198</v>
      </c>
      <c r="B85" s="1321"/>
      <c r="C85" s="71"/>
      <c r="H85" s="1322" t="s">
        <v>199</v>
      </c>
      <c r="I85" s="1322"/>
      <c r="J85" s="1322"/>
      <c r="K85" s="1322"/>
    </row>
    <row r="86" spans="1:12">
      <c r="A86" s="6" t="s">
        <v>200</v>
      </c>
      <c r="B86" s="6"/>
      <c r="C86" s="6"/>
      <c r="G86" s="73"/>
      <c r="H86" s="74"/>
      <c r="I86" s="100"/>
    </row>
    <row r="87" spans="1:12" ht="20.25">
      <c r="A87" s="1288" t="s">
        <v>326</v>
      </c>
      <c r="B87" s="1288"/>
      <c r="C87" s="1288"/>
      <c r="D87" s="1288"/>
      <c r="E87" s="1288"/>
      <c r="F87" s="1288"/>
      <c r="G87" s="1288"/>
      <c r="H87" s="1288"/>
      <c r="I87" s="1288"/>
      <c r="J87" s="1288"/>
      <c r="K87" s="1288"/>
    </row>
    <row r="88" spans="1:12" ht="15">
      <c r="A88" s="1276" t="s">
        <v>330</v>
      </c>
      <c r="B88" s="1276"/>
      <c r="C88" s="1276"/>
      <c r="D88" s="1276"/>
      <c r="E88" s="1276"/>
      <c r="F88" s="1276"/>
      <c r="G88" s="1276"/>
      <c r="H88" s="1276"/>
      <c r="I88" s="1276"/>
      <c r="J88" s="1276"/>
      <c r="K88" s="1276"/>
    </row>
    <row r="89" spans="1:12" ht="20.25">
      <c r="A89" s="77"/>
      <c r="B89" s="77"/>
      <c r="C89" s="3" t="s">
        <v>321</v>
      </c>
      <c r="H89" s="1290" t="s">
        <v>327</v>
      </c>
      <c r="I89" s="1290"/>
      <c r="J89" s="1290"/>
    </row>
    <row r="90" spans="1:12">
      <c r="A90" s="1263" t="s">
        <v>182</v>
      </c>
      <c r="B90" s="1263" t="s">
        <v>157</v>
      </c>
      <c r="C90" s="1263" t="s">
        <v>153</v>
      </c>
      <c r="D90" s="1263" t="s">
        <v>154</v>
      </c>
      <c r="E90" s="1263" t="s">
        <v>155</v>
      </c>
      <c r="F90" s="1263" t="s">
        <v>127</v>
      </c>
      <c r="G90" s="1261" t="s">
        <v>128</v>
      </c>
      <c r="H90" s="1263" t="s">
        <v>130</v>
      </c>
      <c r="I90" s="1291" t="s">
        <v>183</v>
      </c>
      <c r="J90" s="1292"/>
      <c r="K90" s="1293"/>
    </row>
    <row r="91" spans="1:12">
      <c r="A91" s="1301"/>
      <c r="B91" s="1301"/>
      <c r="C91" s="1301"/>
      <c r="D91" s="1301"/>
      <c r="E91" s="1301"/>
      <c r="F91" s="1301"/>
      <c r="G91" s="1265"/>
      <c r="H91" s="1301"/>
      <c r="I91" s="101">
        <v>1</v>
      </c>
      <c r="J91" s="102">
        <v>2</v>
      </c>
      <c r="K91" s="103">
        <v>3</v>
      </c>
    </row>
    <row r="92" spans="1:12">
      <c r="A92" s="81"/>
      <c r="B92" s="22"/>
      <c r="C92" s="22"/>
      <c r="D92" s="22"/>
      <c r="E92" s="22"/>
      <c r="F92" s="82" t="s">
        <v>184</v>
      </c>
      <c r="G92" s="22"/>
      <c r="H92" s="83"/>
      <c r="I92" s="104"/>
      <c r="J92" s="105"/>
      <c r="K92" s="105"/>
    </row>
    <row r="93" spans="1:12">
      <c r="A93" s="84">
        <v>1</v>
      </c>
      <c r="B93" s="29"/>
      <c r="C93" s="31"/>
      <c r="D93" s="62"/>
      <c r="E93" s="33"/>
      <c r="F93" s="89"/>
      <c r="G93" s="89"/>
      <c r="H93" s="83"/>
      <c r="I93" s="104"/>
      <c r="J93" s="105"/>
      <c r="K93" s="105"/>
    </row>
    <row r="94" spans="1:12">
      <c r="A94" s="84">
        <v>2</v>
      </c>
      <c r="B94" s="31"/>
      <c r="C94" s="29" t="str">
        <f>IF(B94=0," ",VLOOKUP(B94,Женщины!B:H,2,FALSE))</f>
        <v xml:space="preserve"> </v>
      </c>
      <c r="D94" s="31" t="str">
        <f>IF(B94=0," ",VLOOKUP($B94,Женщины!$B:$H,3,FALSE))</f>
        <v xml:space="preserve"> </v>
      </c>
      <c r="E94" s="31" t="str">
        <f>IF(B94=0," ",IF(VLOOKUP($B94,Женщины!$B:$H,4,FALSE)=0," ",VLOOKUP($B94,Женщины!$B:$H,4,FALSE)))</f>
        <v xml:space="preserve"> </v>
      </c>
      <c r="F94" s="29" t="str">
        <f>IF(B94=0," ",VLOOKUP($B94,Женщины!$B:$H,5,FALSE))</f>
        <v xml:space="preserve"> </v>
      </c>
      <c r="G94" s="739" t="str">
        <f>IF(B94=0," ",VLOOKUP($B94,Женщины!$B:$H,6,FALSE))</f>
        <v xml:space="preserve"> </v>
      </c>
      <c r="H94" s="83"/>
      <c r="I94" s="104"/>
      <c r="J94" s="105"/>
      <c r="K94" s="105"/>
    </row>
    <row r="95" spans="1:12">
      <c r="A95" s="84">
        <v>3</v>
      </c>
      <c r="B95" s="31"/>
      <c r="C95" s="29" t="str">
        <f>IF(B95=0," ",VLOOKUP(B95,Женщины!B:H,2,FALSE))</f>
        <v xml:space="preserve"> </v>
      </c>
      <c r="D95" s="31" t="str">
        <f>IF(B95=0," ",VLOOKUP($B95,Женщины!$B:$H,3,FALSE))</f>
        <v xml:space="preserve"> </v>
      </c>
      <c r="E95" s="31" t="str">
        <f>IF(B95=0," ",IF(VLOOKUP($B95,Женщины!$B:$H,4,FALSE)=0," ",VLOOKUP($B95,Женщины!$B:$H,4,FALSE)))</f>
        <v xml:space="preserve"> </v>
      </c>
      <c r="F95" s="29" t="str">
        <f>IF(B95=0," ",VLOOKUP($B95,Женщины!$B:$H,5,FALSE))</f>
        <v xml:space="preserve"> </v>
      </c>
      <c r="G95" s="740" t="str">
        <f>IF(B95=0," ",VLOOKUP($B95,Женщины!$B:$H,6,FALSE))</f>
        <v xml:space="preserve"> </v>
      </c>
      <c r="H95" s="83"/>
      <c r="I95" s="104"/>
      <c r="J95" s="105"/>
      <c r="K95" s="105"/>
    </row>
    <row r="96" spans="1:12">
      <c r="A96" s="84">
        <v>4</v>
      </c>
      <c r="B96" s="31"/>
      <c r="C96" s="29" t="str">
        <f>IF(B96=0," ",VLOOKUP(B96,Женщины!B:H,2,FALSE))</f>
        <v xml:space="preserve"> </v>
      </c>
      <c r="D96" s="31" t="str">
        <f>IF(B96=0," ",VLOOKUP($B96,Женщины!$B:$H,3,FALSE))</f>
        <v xml:space="preserve"> </v>
      </c>
      <c r="E96" s="31" t="str">
        <f>IF(B96=0," ",IF(VLOOKUP($B96,Женщины!$B:$H,4,FALSE)=0," ",VLOOKUP($B96,Женщины!$B:$H,4,FALSE)))</f>
        <v xml:space="preserve"> </v>
      </c>
      <c r="F96" s="29" t="str">
        <f>IF(B96=0," ",VLOOKUP($B96,Женщины!$B:$H,5,FALSE))</f>
        <v xml:space="preserve"> </v>
      </c>
      <c r="G96" s="739" t="str">
        <f>IF(B96=0," ",VLOOKUP($B96,Женщины!$B:$H,6,FALSE))</f>
        <v xml:space="preserve"> </v>
      </c>
      <c r="H96" s="83"/>
      <c r="I96" s="104"/>
      <c r="J96" s="105"/>
      <c r="K96" s="105"/>
    </row>
    <row r="97" spans="1:11">
      <c r="A97" s="84">
        <v>5</v>
      </c>
      <c r="B97" s="31"/>
      <c r="C97" s="29" t="str">
        <f>IF(B97=0," ",VLOOKUP(B97,Женщины!B:H,2,FALSE))</f>
        <v xml:space="preserve"> </v>
      </c>
      <c r="D97" s="31" t="str">
        <f>IF(B97=0," ",VLOOKUP($B97,Женщины!$B:$H,3,FALSE))</f>
        <v xml:space="preserve"> </v>
      </c>
      <c r="E97" s="31" t="str">
        <f>IF(B97=0," ",IF(VLOOKUP($B97,Женщины!$B:$H,4,FALSE)=0," ",VLOOKUP($B97,Женщины!$B:$H,4,FALSE)))</f>
        <v xml:space="preserve"> </v>
      </c>
      <c r="F97" s="29" t="str">
        <f>IF(B97=0," ",VLOOKUP($B97,Женщины!$B:$H,5,FALSE))</f>
        <v xml:space="preserve"> </v>
      </c>
      <c r="G97" s="739" t="str">
        <f>IF(B97=0," ",VLOOKUP($B97,Женщины!$B:$H,6,FALSE))</f>
        <v xml:space="preserve"> </v>
      </c>
      <c r="H97" s="83"/>
      <c r="I97" s="104"/>
      <c r="J97" s="105"/>
      <c r="K97" s="105"/>
    </row>
    <row r="98" spans="1:11">
      <c r="A98" s="84">
        <v>6</v>
      </c>
      <c r="B98" s="29"/>
      <c r="C98" s="31"/>
      <c r="D98" s="62"/>
      <c r="E98" s="31"/>
      <c r="F98" s="90"/>
      <c r="G98" s="90"/>
      <c r="H98" s="83"/>
      <c r="I98" s="104"/>
      <c r="J98" s="105"/>
      <c r="K98" s="105"/>
    </row>
    <row r="99" spans="1:11">
      <c r="A99" s="84"/>
      <c r="B99" s="22"/>
      <c r="C99" s="22"/>
      <c r="D99" s="22"/>
      <c r="E99" s="22"/>
      <c r="F99" s="82" t="s">
        <v>185</v>
      </c>
      <c r="G99" s="22"/>
      <c r="H99" s="83"/>
      <c r="I99" s="104"/>
      <c r="J99" s="105"/>
      <c r="K99" s="105"/>
    </row>
    <row r="100" spans="1:11">
      <c r="A100" s="84">
        <v>1</v>
      </c>
      <c r="B100" s="29"/>
      <c r="C100" s="31"/>
      <c r="D100" s="62"/>
      <c r="E100" s="31"/>
      <c r="F100" s="90"/>
      <c r="G100" s="90"/>
      <c r="H100" s="83"/>
      <c r="I100" s="104"/>
      <c r="J100" s="105"/>
      <c r="K100" s="105"/>
    </row>
    <row r="101" spans="1:11">
      <c r="A101" s="84">
        <v>2</v>
      </c>
      <c r="B101" s="31"/>
      <c r="C101" s="29" t="str">
        <f>IF(B101=0," ",VLOOKUP(B101,Женщины!B:H,2,FALSE))</f>
        <v xml:space="preserve"> </v>
      </c>
      <c r="D101" s="31" t="str">
        <f>IF(B101=0," ",VLOOKUP($B101,Женщины!$B:$H,3,FALSE))</f>
        <v xml:space="preserve"> </v>
      </c>
      <c r="E101" s="31" t="str">
        <f>IF(B101=0," ",IF(VLOOKUP($B101,Женщины!$B:$H,4,FALSE)=0," ",VLOOKUP($B101,Женщины!$B:$H,4,FALSE)))</f>
        <v xml:space="preserve"> </v>
      </c>
      <c r="F101" s="29" t="str">
        <f>IF(B101=0," ",VLOOKUP($B101,Женщины!$B:$H,5,FALSE))</f>
        <v xml:space="preserve"> </v>
      </c>
      <c r="G101" s="739" t="str">
        <f>IF(B101=0," ",VLOOKUP($B101,Женщины!$B:$H,6,FALSE))</f>
        <v xml:space="preserve"> </v>
      </c>
      <c r="H101" s="83"/>
      <c r="I101" s="104"/>
      <c r="J101" s="105"/>
      <c r="K101" s="105"/>
    </row>
    <row r="102" spans="1:11">
      <c r="A102" s="84">
        <v>3</v>
      </c>
      <c r="B102" s="31"/>
      <c r="C102" s="29" t="str">
        <f>IF(B102=0," ",VLOOKUP(B102,Женщины!B:H,2,FALSE))</f>
        <v xml:space="preserve"> </v>
      </c>
      <c r="D102" s="31" t="str">
        <f>IF(B102=0," ",VLOOKUP($B102,Женщины!$B:$H,3,FALSE))</f>
        <v xml:space="preserve"> </v>
      </c>
      <c r="E102" s="31" t="str">
        <f>IF(B102=0," ",IF(VLOOKUP($B102,Женщины!$B:$H,4,FALSE)=0," ",VLOOKUP($B102,Женщины!$B:$H,4,FALSE)))</f>
        <v xml:space="preserve"> </v>
      </c>
      <c r="F102" s="29" t="str">
        <f>IF(B102=0," ",VLOOKUP($B102,Женщины!$B:$H,5,FALSE))</f>
        <v xml:space="preserve"> </v>
      </c>
      <c r="G102" s="742" t="str">
        <f>IF(B102=0," ",VLOOKUP($B102,Женщины!$B:$H,6,FALSE))</f>
        <v xml:space="preserve"> </v>
      </c>
      <c r="H102" s="83"/>
      <c r="I102" s="104"/>
      <c r="J102" s="105"/>
      <c r="K102" s="105"/>
    </row>
    <row r="103" spans="1:11" ht="16.5" customHeight="1">
      <c r="A103" s="84">
        <v>4</v>
      </c>
      <c r="B103" s="31"/>
      <c r="C103" s="29" t="str">
        <f>IF(B103=0," ",VLOOKUP(B103,Женщины!B:H,2,FALSE))</f>
        <v xml:space="preserve"> </v>
      </c>
      <c r="D103" s="31" t="str">
        <f>IF(B103=0," ",VLOOKUP($B103,Женщины!$B:$H,3,FALSE))</f>
        <v xml:space="preserve"> </v>
      </c>
      <c r="E103" s="31" t="str">
        <f>IF(B103=0," ",IF(VLOOKUP($B103,Женщины!$B:$H,4,FALSE)=0," ",VLOOKUP($B103,Женщины!$B:$H,4,FALSE)))</f>
        <v xml:space="preserve"> </v>
      </c>
      <c r="F103" s="29" t="str">
        <f>IF(B103=0," ",VLOOKUP($B103,Женщины!$B:$H,5,FALSE))</f>
        <v xml:space="preserve"> </v>
      </c>
      <c r="G103" s="739" t="str">
        <f>IF(B103=0," ",VLOOKUP($B103,Женщины!$B:$H,6,FALSE))</f>
        <v xml:space="preserve"> </v>
      </c>
      <c r="H103" s="83"/>
      <c r="I103" s="104"/>
      <c r="J103" s="105"/>
      <c r="K103" s="105"/>
    </row>
    <row r="104" spans="1:11">
      <c r="A104" s="84">
        <v>5</v>
      </c>
      <c r="B104" s="29"/>
      <c r="C104" s="29" t="str">
        <f>IF(B104=0," ",VLOOKUP(B104,Женщины!B:H,2,FALSE))</f>
        <v xml:space="preserve"> </v>
      </c>
      <c r="D104" s="31" t="str">
        <f>IF(B104=0," ",VLOOKUP($B104,Женщины!$B:$H,3,FALSE))</f>
        <v xml:space="preserve"> </v>
      </c>
      <c r="E104" s="31" t="str">
        <f>IF(B104=0," ",IF(VLOOKUP($B104,Женщины!$B:$H,4,FALSE)=0," ",VLOOKUP($B104,Женщины!$B:$H,4,FALSE)))</f>
        <v xml:space="preserve"> </v>
      </c>
      <c r="F104" s="29" t="str">
        <f>IF(B104=0," ",VLOOKUP($B104,Женщины!$B:$H,5,FALSE))</f>
        <v xml:space="preserve"> </v>
      </c>
      <c r="G104" s="739" t="str">
        <f>IF(B104=0," ",VLOOKUP($B104,Женщины!$B:$H,6,FALSE))</f>
        <v xml:space="preserve"> </v>
      </c>
      <c r="H104" s="83"/>
      <c r="I104" s="104"/>
      <c r="J104" s="105"/>
      <c r="K104" s="105"/>
    </row>
    <row r="105" spans="1:11">
      <c r="A105" s="84">
        <v>6</v>
      </c>
      <c r="B105" s="29"/>
      <c r="C105" s="31"/>
      <c r="D105" s="62"/>
      <c r="E105" s="33"/>
      <c r="F105" s="89"/>
      <c r="G105" s="90"/>
      <c r="H105" s="83"/>
      <c r="I105" s="104"/>
      <c r="J105" s="105"/>
      <c r="K105" s="105"/>
    </row>
    <row r="106" spans="1:11">
      <c r="A106" s="84"/>
      <c r="B106" s="95"/>
      <c r="C106" s="95"/>
      <c r="D106" s="95"/>
      <c r="E106" s="95"/>
      <c r="F106" s="96"/>
      <c r="G106" s="95"/>
      <c r="H106" s="83"/>
      <c r="I106" s="104"/>
      <c r="J106" s="105"/>
      <c r="K106" s="105"/>
    </row>
    <row r="107" spans="1:11">
      <c r="A107" s="84"/>
      <c r="E107" s="95"/>
      <c r="F107" s="95"/>
      <c r="G107" s="95"/>
      <c r="H107" s="83"/>
      <c r="I107" s="104"/>
      <c r="J107" s="105"/>
      <c r="K107" s="105"/>
    </row>
    <row r="108" spans="1:11">
      <c r="A108" s="84"/>
      <c r="B108" s="29"/>
      <c r="C108" s="31"/>
      <c r="D108" s="62"/>
      <c r="E108" s="33"/>
      <c r="F108" s="89"/>
      <c r="G108" s="89"/>
      <c r="H108" s="88"/>
      <c r="I108" s="104"/>
      <c r="J108" s="105"/>
      <c r="K108" s="105"/>
    </row>
    <row r="109" spans="1:11">
      <c r="A109" s="84"/>
      <c r="B109" s="29"/>
      <c r="C109" s="31"/>
      <c r="D109" s="62"/>
      <c r="E109" s="31"/>
      <c r="F109" s="90"/>
      <c r="G109" s="90"/>
      <c r="H109" s="83"/>
      <c r="I109" s="104"/>
      <c r="J109" s="105"/>
      <c r="K109" s="105"/>
    </row>
    <row r="110" spans="1:11">
      <c r="A110" s="84"/>
      <c r="B110" s="29"/>
      <c r="C110" s="31"/>
      <c r="D110" s="62"/>
      <c r="E110" s="33"/>
      <c r="F110" s="89"/>
      <c r="G110" s="90"/>
      <c r="H110" s="83"/>
      <c r="I110" s="104"/>
      <c r="J110" s="105"/>
      <c r="K110" s="105"/>
    </row>
    <row r="111" spans="1:11">
      <c r="A111" s="84"/>
      <c r="B111" s="29"/>
      <c r="C111" s="31"/>
      <c r="D111" s="62"/>
      <c r="E111" s="33"/>
      <c r="F111" s="91"/>
      <c r="G111" s="90"/>
      <c r="H111" s="83"/>
      <c r="I111" s="104"/>
      <c r="J111" s="105"/>
      <c r="K111" s="105"/>
    </row>
    <row r="112" spans="1:11">
      <c r="A112" s="84"/>
      <c r="B112" s="92"/>
      <c r="C112" s="93"/>
      <c r="D112" s="94"/>
      <c r="E112" s="31"/>
      <c r="F112" s="90"/>
      <c r="G112" s="90"/>
      <c r="H112" s="83"/>
      <c r="I112" s="104"/>
      <c r="J112" s="105"/>
      <c r="K112" s="105"/>
    </row>
    <row r="113" spans="1:11">
      <c r="A113" s="84"/>
      <c r="B113" s="95"/>
      <c r="C113" s="95"/>
      <c r="D113" s="95"/>
      <c r="E113" s="95"/>
      <c r="F113" s="96"/>
      <c r="G113" s="95"/>
      <c r="H113" s="83"/>
      <c r="I113" s="104"/>
      <c r="J113" s="105"/>
      <c r="K113" s="105"/>
    </row>
    <row r="114" spans="1:11">
      <c r="A114" s="84"/>
      <c r="B114" s="29"/>
      <c r="C114" s="29"/>
      <c r="D114" s="62"/>
      <c r="E114" s="62"/>
      <c r="F114" s="89"/>
      <c r="G114" s="89"/>
      <c r="H114" s="83"/>
      <c r="I114" s="104"/>
      <c r="J114" s="105"/>
      <c r="K114" s="105"/>
    </row>
    <row r="115" spans="1:11">
      <c r="A115" s="84"/>
      <c r="B115" s="29"/>
      <c r="C115" s="31"/>
      <c r="D115" s="62"/>
      <c r="E115" s="31"/>
      <c r="F115" s="90"/>
      <c r="G115" s="89"/>
      <c r="H115" s="83"/>
      <c r="I115" s="104"/>
      <c r="J115" s="105"/>
      <c r="K115" s="105"/>
    </row>
    <row r="116" spans="1:11">
      <c r="A116" s="84"/>
      <c r="B116" s="29"/>
      <c r="C116" s="31"/>
      <c r="D116" s="62"/>
      <c r="E116" s="31"/>
      <c r="F116" s="90"/>
      <c r="G116" s="90"/>
      <c r="H116" s="83"/>
      <c r="I116" s="104"/>
      <c r="J116" s="105"/>
      <c r="K116" s="105"/>
    </row>
    <row r="117" spans="1:11">
      <c r="A117" s="84"/>
      <c r="B117" s="92"/>
      <c r="C117" s="93"/>
      <c r="D117" s="94"/>
      <c r="E117" s="33"/>
      <c r="F117" s="89"/>
      <c r="G117" s="89"/>
      <c r="H117" s="83"/>
      <c r="I117" s="104"/>
      <c r="J117" s="105"/>
      <c r="K117" s="105"/>
    </row>
    <row r="118" spans="1:11">
      <c r="A118" s="84"/>
      <c r="B118" s="29"/>
      <c r="C118" s="31"/>
      <c r="D118" s="62"/>
      <c r="E118" s="33"/>
      <c r="F118" s="97"/>
      <c r="G118" s="90"/>
      <c r="H118" s="83"/>
      <c r="I118" s="104"/>
      <c r="J118" s="105"/>
      <c r="K118" s="105"/>
    </row>
    <row r="119" spans="1:11">
      <c r="A119" s="84"/>
      <c r="B119" s="29"/>
      <c r="C119" s="31"/>
      <c r="D119" s="62"/>
      <c r="E119" s="31"/>
      <c r="F119" s="89"/>
      <c r="G119" s="89"/>
      <c r="H119" s="83"/>
      <c r="I119" s="104"/>
      <c r="J119" s="105"/>
      <c r="K119" s="105"/>
    </row>
    <row r="120" spans="1:11">
      <c r="A120" s="84"/>
      <c r="B120" s="95"/>
      <c r="C120" s="95"/>
      <c r="D120" s="95"/>
      <c r="E120" s="95"/>
      <c r="F120" s="96"/>
      <c r="G120" s="95"/>
      <c r="H120" s="83"/>
      <c r="I120" s="104"/>
      <c r="J120" s="105"/>
      <c r="K120" s="105"/>
    </row>
    <row r="121" spans="1:11">
      <c r="A121" s="84"/>
      <c r="B121" s="90"/>
      <c r="C121" s="62"/>
      <c r="D121" s="62"/>
      <c r="E121" s="31"/>
      <c r="F121" s="106"/>
      <c r="G121" s="90"/>
      <c r="H121" s="83"/>
      <c r="I121" s="104"/>
      <c r="J121" s="105"/>
      <c r="K121" s="105"/>
    </row>
    <row r="122" spans="1:11">
      <c r="A122" s="84"/>
      <c r="B122" s="29"/>
      <c r="C122" s="31"/>
      <c r="D122" s="62"/>
      <c r="E122" s="33"/>
      <c r="F122" s="90"/>
      <c r="G122" s="90"/>
      <c r="H122" s="83"/>
      <c r="I122" s="104"/>
      <c r="J122" s="105"/>
      <c r="K122" s="105"/>
    </row>
    <row r="123" spans="1:11">
      <c r="A123" s="84"/>
      <c r="B123" s="38"/>
      <c r="C123" s="33"/>
      <c r="D123" s="28"/>
      <c r="E123" s="33"/>
      <c r="F123" s="89"/>
      <c r="G123" s="89"/>
      <c r="H123" s="83"/>
      <c r="I123" s="104"/>
      <c r="J123" s="105"/>
      <c r="K123" s="105"/>
    </row>
  </sheetData>
  <mergeCells count="76">
    <mergeCell ref="K10:K11"/>
    <mergeCell ref="L10:L11"/>
    <mergeCell ref="G90:G91"/>
    <mergeCell ref="H49:H50"/>
    <mergeCell ref="H59:H60"/>
    <mergeCell ref="H69:H70"/>
    <mergeCell ref="H90:H91"/>
    <mergeCell ref="E90:E91"/>
    <mergeCell ref="F10:F11"/>
    <mergeCell ref="F49:F50"/>
    <mergeCell ref="F59:F60"/>
    <mergeCell ref="F69:F70"/>
    <mergeCell ref="F90:F91"/>
    <mergeCell ref="C90:C91"/>
    <mergeCell ref="D10:D11"/>
    <mergeCell ref="D49:D50"/>
    <mergeCell ref="D59:D60"/>
    <mergeCell ref="D69:D70"/>
    <mergeCell ref="D90:D91"/>
    <mergeCell ref="A88:K88"/>
    <mergeCell ref="H89:J89"/>
    <mergeCell ref="I90:K90"/>
    <mergeCell ref="A10:A11"/>
    <mergeCell ref="A49:A50"/>
    <mergeCell ref="A59:A60"/>
    <mergeCell ref="A69:A70"/>
    <mergeCell ref="A90:A91"/>
    <mergeCell ref="B10:B11"/>
    <mergeCell ref="B49:B50"/>
    <mergeCell ref="B59:B60"/>
    <mergeCell ref="B69:B70"/>
    <mergeCell ref="B90:B91"/>
    <mergeCell ref="C10:C11"/>
    <mergeCell ref="C49:C50"/>
    <mergeCell ref="C59:C60"/>
    <mergeCell ref="A83:K83"/>
    <mergeCell ref="A84:K84"/>
    <mergeCell ref="A85:B85"/>
    <mergeCell ref="H85:K85"/>
    <mergeCell ref="A87:K87"/>
    <mergeCell ref="I49:K49"/>
    <mergeCell ref="A58:K58"/>
    <mergeCell ref="I59:K59"/>
    <mergeCell ref="A68:K68"/>
    <mergeCell ref="I69:K69"/>
    <mergeCell ref="C69:C70"/>
    <mergeCell ref="E49:E50"/>
    <mergeCell ref="E59:E60"/>
    <mergeCell ref="E69:E70"/>
    <mergeCell ref="G49:G50"/>
    <mergeCell ref="G59:G60"/>
    <mergeCell ref="G69:G70"/>
    <mergeCell ref="A44:B44"/>
    <mergeCell ref="H44:K44"/>
    <mergeCell ref="A46:K46"/>
    <mergeCell ref="A47:K47"/>
    <mergeCell ref="H48:J48"/>
    <mergeCell ref="E22:G22"/>
    <mergeCell ref="I22:J22"/>
    <mergeCell ref="E27:G27"/>
    <mergeCell ref="A42:K42"/>
    <mergeCell ref="A43:K43"/>
    <mergeCell ref="I8:J8"/>
    <mergeCell ref="I9:J9"/>
    <mergeCell ref="H10:I10"/>
    <mergeCell ref="E12:G12"/>
    <mergeCell ref="E18:G18"/>
    <mergeCell ref="I18:J18"/>
    <mergeCell ref="E10:E11"/>
    <mergeCell ref="G10:G11"/>
    <mergeCell ref="J10:J11"/>
    <mergeCell ref="A1:L1"/>
    <mergeCell ref="A2:L2"/>
    <mergeCell ref="A3:L3"/>
    <mergeCell ref="A4:L4"/>
    <mergeCell ref="F6:G6"/>
  </mergeCells>
  <printOptions horizontalCentered="1"/>
  <pageMargins left="0" right="0" top="0" bottom="0" header="0.31496062992126" footer="0.31496062992126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A1:N95"/>
  <sheetViews>
    <sheetView topLeftCell="A46" workbookViewId="0">
      <selection activeCell="B60" sqref="B60"/>
    </sheetView>
  </sheetViews>
  <sheetFormatPr defaultColWidth="9" defaultRowHeight="12.75"/>
  <cols>
    <col min="1" max="1" width="4.5703125" customWidth="1"/>
    <col min="2" max="2" width="9.140625" customWidth="1"/>
    <col min="3" max="3" width="20.85546875" customWidth="1"/>
    <col min="4" max="4" width="10.140625" style="725" customWidth="1"/>
    <col min="5" max="5" width="6.28515625" customWidth="1"/>
    <col min="6" max="6" width="18.42578125" customWidth="1"/>
    <col min="7" max="7" width="29.85546875" customWidth="1"/>
    <col min="8" max="8" width="6.28515625" customWidth="1"/>
    <col min="9" max="10" width="5.140625" customWidth="1"/>
    <col min="11" max="11" width="5.7109375" customWidth="1"/>
    <col min="12" max="12" width="22.140625" customWidth="1"/>
    <col min="13" max="13" width="8" customWidth="1"/>
    <col min="14" max="14" width="8.140625" customWidth="1"/>
    <col min="15" max="15" width="6.140625" customWidth="1"/>
    <col min="16" max="17" width="8.42578125" customWidth="1"/>
  </cols>
  <sheetData>
    <row r="1" spans="1:14" ht="20.25">
      <c r="A1" s="1287" t="s">
        <v>238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</row>
    <row r="2" spans="1:14" ht="20.25">
      <c r="A2" s="1287" t="s">
        <v>239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</row>
    <row r="3" spans="1:14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1:14" ht="20.25">
      <c r="A4" s="1296" t="s">
        <v>230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</row>
    <row r="5" spans="1:14" ht="18">
      <c r="A5" s="1368"/>
      <c r="B5" s="1368"/>
      <c r="C5" s="1368"/>
      <c r="D5" s="4"/>
      <c r="E5" s="4"/>
      <c r="F5" s="4" t="s">
        <v>166</v>
      </c>
      <c r="G5" s="4"/>
      <c r="H5" s="4"/>
      <c r="I5" s="4"/>
      <c r="J5" s="4"/>
      <c r="K5" s="4"/>
      <c r="L5" s="4"/>
    </row>
    <row r="6" spans="1:14" ht="15.75">
      <c r="A6" s="1368"/>
      <c r="B6" s="1368"/>
      <c r="C6" s="1368"/>
      <c r="D6" s="5"/>
      <c r="E6" s="5"/>
      <c r="F6" s="1363" t="s">
        <v>331</v>
      </c>
      <c r="G6" s="1363"/>
      <c r="H6" s="5"/>
      <c r="K6" s="6" t="s">
        <v>200</v>
      </c>
    </row>
    <row r="7" spans="1:14">
      <c r="A7" s="1368"/>
      <c r="B7" s="1368"/>
      <c r="C7" s="1368"/>
      <c r="D7"/>
      <c r="F7" s="3"/>
      <c r="G7" s="3"/>
      <c r="H7" s="8"/>
      <c r="I7" s="8"/>
      <c r="J7" s="8"/>
      <c r="K7" s="8" t="s">
        <v>199</v>
      </c>
      <c r="L7" s="8"/>
      <c r="M7" s="8"/>
      <c r="N7" s="8"/>
    </row>
    <row r="8" spans="1:14" ht="18.75">
      <c r="A8" s="1369"/>
      <c r="B8" s="1369"/>
      <c r="C8" s="1369"/>
      <c r="D8"/>
      <c r="E8" s="10"/>
      <c r="F8" s="3"/>
      <c r="G8" s="3"/>
      <c r="H8" s="10"/>
      <c r="I8" s="1278"/>
      <c r="J8" s="1278"/>
      <c r="K8" s="55"/>
      <c r="L8" s="8"/>
    </row>
    <row r="9" spans="1:14">
      <c r="A9" s="13" t="s">
        <v>332</v>
      </c>
      <c r="B9" s="12"/>
      <c r="C9" s="12"/>
      <c r="D9" s="12"/>
      <c r="E9" s="13"/>
      <c r="F9" s="3"/>
      <c r="G9" s="3"/>
      <c r="H9" s="14"/>
      <c r="I9" s="1316" t="s">
        <v>322</v>
      </c>
      <c r="J9" s="1316"/>
      <c r="K9" s="57"/>
      <c r="L9" s="8" t="s">
        <v>333</v>
      </c>
    </row>
    <row r="10" spans="1:14">
      <c r="A10" s="1299" t="s">
        <v>152</v>
      </c>
      <c r="B10" s="1299" t="s">
        <v>157</v>
      </c>
      <c r="C10" s="1299" t="s">
        <v>153</v>
      </c>
      <c r="D10" s="1263" t="s">
        <v>154</v>
      </c>
      <c r="E10" s="1263" t="s">
        <v>155</v>
      </c>
      <c r="F10" s="1263" t="s">
        <v>127</v>
      </c>
      <c r="G10" s="1263" t="s">
        <v>156</v>
      </c>
      <c r="H10" s="1280" t="s">
        <v>129</v>
      </c>
      <c r="I10" s="1281"/>
      <c r="J10" s="1299" t="s">
        <v>158</v>
      </c>
      <c r="K10" s="1263" t="s">
        <v>159</v>
      </c>
      <c r="L10" s="1305" t="s">
        <v>133</v>
      </c>
    </row>
    <row r="11" spans="1:14">
      <c r="A11" s="1300"/>
      <c r="B11" s="1300"/>
      <c r="C11" s="1300"/>
      <c r="D11" s="1300"/>
      <c r="E11" s="1300"/>
      <c r="F11" s="1300"/>
      <c r="G11" s="1300"/>
      <c r="H11" s="1282" t="s">
        <v>334</v>
      </c>
      <c r="I11" s="1283"/>
      <c r="J11" s="1300"/>
      <c r="K11" s="1301"/>
      <c r="L11" s="1262"/>
    </row>
    <row r="12" spans="1:14">
      <c r="A12" s="33"/>
      <c r="B12" s="33"/>
      <c r="C12" s="33"/>
      <c r="D12" s="28"/>
      <c r="E12" s="33"/>
      <c r="F12" s="1370" t="s">
        <v>264</v>
      </c>
      <c r="G12" s="1370"/>
      <c r="H12" s="726"/>
      <c r="I12" s="729"/>
    </row>
    <row r="13" spans="1:14" ht="15.95" customHeight="1">
      <c r="A13" s="21">
        <v>1</v>
      </c>
      <c r="B13" s="41"/>
      <c r="C13" s="29" t="str">
        <f>IF(B13=0," ",VLOOKUP(B13,Спортсмены!B:H,2,FALSE))</f>
        <v xml:space="preserve"> </v>
      </c>
      <c r="D13" s="30" t="str">
        <f>IF(B13=0," ",VLOOKUP($B13,Спортсмены!$B:$H,3,FALSE))</f>
        <v xml:space="preserve"> </v>
      </c>
      <c r="E13" s="31" t="str">
        <f>IF(B13=0," ",IF(VLOOKUP($B13,Спортсмены!$B:$H,4,FALSE)=0," ",VLOOKUP($B13,Спортсмены!$B:$H,4,FALSE)))</f>
        <v xml:space="preserve"> </v>
      </c>
      <c r="F13" s="29" t="str">
        <f>IF(B13=0," ",VLOOKUP($B13,Спортсмены!$B:$H,5,FALSE))</f>
        <v xml:space="preserve"> </v>
      </c>
      <c r="G13" s="29" t="str">
        <f>IF(B13=0," ",VLOOKUP($B13,Спортсмены!$B:$H,6,FALSE))</f>
        <v xml:space="preserve"> </v>
      </c>
      <c r="H13" s="727"/>
      <c r="I13" s="727"/>
      <c r="J13" s="31" t="str">
        <f>IF(H13=0," ",IF(H13&lt;=Разряды!$D$12,Разряды!$D$3,IF(H13&lt;=Разряды!$E$12,Разряды!$E$3,IF(H13&lt;=Разряды!$F$12,Разряды!$F$3,IF(H13&lt;=Разряды!$G$12,Разряды!$G$3,IF(H13&lt;=Разряды!$H$12,Разряды!$H$3,IF(H13&lt;=Разряды!$I$12,Разряды!$I$3,IF(H13&lt;=Разряды!$J$12,Разряды!$J$3,"б/р"))))))))</f>
        <v xml:space="preserve"> </v>
      </c>
      <c r="K13" s="31"/>
      <c r="L13" s="29" t="str">
        <f>IF(B13=0," ",VLOOKUP($B13,Спортсмены!$B:$H,7,FALSE))</f>
        <v xml:space="preserve"> </v>
      </c>
    </row>
    <row r="14" spans="1:14" ht="15.95" customHeight="1">
      <c r="A14" s="21">
        <v>2</v>
      </c>
      <c r="B14" s="41"/>
      <c r="C14" s="29" t="str">
        <f>IF(B14=0," ",VLOOKUP(B14,Спортсмены!B:H,2,FALSE))</f>
        <v xml:space="preserve"> </v>
      </c>
      <c r="D14" s="30" t="str">
        <f>IF(B14=0," ",VLOOKUP($B14,Спортсмены!$B:$H,3,FALSE))</f>
        <v xml:space="preserve"> </v>
      </c>
      <c r="E14" s="31" t="str">
        <f>IF(B14=0," ",IF(VLOOKUP($B14,Спортсмены!$B:$H,4,FALSE)=0," ",VLOOKUP($B14,Спортсмены!$B:$H,4,FALSE)))</f>
        <v xml:space="preserve"> </v>
      </c>
      <c r="F14" s="29" t="str">
        <f>IF(B14=0," ",VLOOKUP($B14,Спортсмены!$B:$H,5,FALSE))</f>
        <v xml:space="preserve"> </v>
      </c>
      <c r="G14" s="29" t="str">
        <f>IF(B14=0," ",VLOOKUP($B14,Спортсмены!$B:$H,6,FALSE))</f>
        <v xml:space="preserve"> </v>
      </c>
      <c r="H14" s="727"/>
      <c r="I14" s="727"/>
      <c r="J14" s="31" t="str">
        <f>IF(H14=0," ",IF(H14&lt;=Разряды!$D$12,Разряды!$D$3,IF(H14&lt;=Разряды!$E$12,Разряды!$E$3,IF(H14&lt;=Разряды!$F$12,Разряды!$F$3,IF(H14&lt;=Разряды!$G$12,Разряды!$G$3,IF(H14&lt;=Разряды!$H$12,Разряды!$H$3,IF(H14&lt;=Разряды!$I$12,Разряды!$I$3,IF(H14&lt;=Разряды!$J$12,Разряды!$J$3,"б/р"))))))))</f>
        <v xml:space="preserve"> </v>
      </c>
      <c r="K14" s="31"/>
      <c r="L14" s="29" t="str">
        <f>IF(B14=0," ",VLOOKUP($B14,Спортсмены!$B:$H,7,FALSE))</f>
        <v xml:space="preserve"> </v>
      </c>
    </row>
    <row r="15" spans="1:14" ht="15.95" customHeight="1">
      <c r="A15" s="21">
        <v>3</v>
      </c>
      <c r="B15" s="62"/>
      <c r="C15" s="29" t="str">
        <f>IF(B15=0," ",VLOOKUP(B15,Спортсмены!B:H,2,FALSE))</f>
        <v xml:space="preserve"> </v>
      </c>
      <c r="D15" s="30" t="str">
        <f>IF(B15=0," ",VLOOKUP($B15,Спортсмены!$B:$H,3,FALSE))</f>
        <v xml:space="preserve"> </v>
      </c>
      <c r="E15" s="31" t="str">
        <f>IF(B15=0," ",IF(VLOOKUP($B15,Спортсмены!$B:$H,4,FALSE)=0," ",VLOOKUP($B15,Спортсмены!$B:$H,4,FALSE)))</f>
        <v xml:space="preserve"> </v>
      </c>
      <c r="F15" s="29" t="str">
        <f>IF(B15=0," ",VLOOKUP($B15,Спортсмены!$B:$H,5,FALSE))</f>
        <v xml:space="preserve"> </v>
      </c>
      <c r="G15" s="29" t="str">
        <f>IF(B15=0," ",VLOOKUP($B15,Спортсмены!$B:$H,6,FALSE))</f>
        <v xml:space="preserve"> </v>
      </c>
      <c r="H15" s="727"/>
      <c r="I15" s="727"/>
      <c r="J15" s="31" t="str">
        <f>IF(H15=0," ",IF(H15&lt;=Разряды!$D$12,Разряды!$D$3,IF(H15&lt;=Разряды!$E$12,Разряды!$E$3,IF(H15&lt;=Разряды!$F$12,Разряды!$F$3,IF(H15&lt;=Разряды!$G$12,Разряды!$G$3,IF(H15&lt;=Разряды!$H$12,Разряды!$H$3,IF(H15&lt;=Разряды!$I$12,Разряды!$I$3,IF(H15&lt;=Разряды!$J$12,Разряды!$J$3,"б/р"))))))))</f>
        <v xml:space="preserve"> </v>
      </c>
      <c r="K15" s="62"/>
      <c r="L15" s="29" t="str">
        <f>IF(B15=0," ",VLOOKUP($B15,Спортсмены!$B:$H,7,FALSE))</f>
        <v xml:space="preserve"> </v>
      </c>
    </row>
    <row r="16" spans="1:14" ht="15.95" customHeight="1">
      <c r="A16" s="22"/>
      <c r="B16" s="41"/>
      <c r="C16" s="29" t="str">
        <f>IF(B16=0," ",VLOOKUP(B16,Спортсмены!B:H,2,FALSE))</f>
        <v xml:space="preserve"> </v>
      </c>
      <c r="D16" s="30" t="str">
        <f>IF(B16=0," ",VLOOKUP($B16,Спортсмены!$B:$H,3,FALSE))</f>
        <v xml:space="preserve"> </v>
      </c>
      <c r="E16" s="31" t="str">
        <f>IF(B16=0," ",IF(VLOOKUP($B16,Спортсмены!$B:$H,4,FALSE)=0," ",VLOOKUP($B16,Спортсмены!$B:$H,4,FALSE)))</f>
        <v xml:space="preserve"> </v>
      </c>
      <c r="F16" s="29" t="str">
        <f>IF(B16=0," ",VLOOKUP($B16,Спортсмены!$B:$H,5,FALSE))</f>
        <v xml:space="preserve"> </v>
      </c>
      <c r="G16" s="29" t="str">
        <f>IF(B16=0," ",VLOOKUP($B16,Спортсмены!$B:$H,6,FALSE))</f>
        <v xml:space="preserve"> </v>
      </c>
      <c r="H16" s="147"/>
      <c r="I16" s="727"/>
      <c r="J16" s="31"/>
      <c r="K16" s="31"/>
      <c r="L16" s="29" t="str">
        <f>IF(B16=0," ",VLOOKUP($B16,Спортсмены!$B:$H,7,FALSE))</f>
        <v xml:space="preserve"> </v>
      </c>
    </row>
    <row r="17" spans="1:13">
      <c r="A17" s="22"/>
      <c r="B17" s="41"/>
      <c r="C17" s="29" t="str">
        <f>IF(B17=0," ",VLOOKUP(B17,Спортсмены!B:H,2,FALSE))</f>
        <v xml:space="preserve"> </v>
      </c>
      <c r="D17" s="30" t="str">
        <f>IF(B17=0," ",VLOOKUP($B17,Спортсмены!$B:$H,3,FALSE))</f>
        <v xml:space="preserve"> </v>
      </c>
      <c r="E17" s="31" t="str">
        <f>IF(B17=0," ",IF(VLOOKUP($B17,Спортсмены!$B:$H,4,FALSE)=0," ",VLOOKUP($B17,Спортсмены!$B:$H,4,FALSE)))</f>
        <v xml:space="preserve"> </v>
      </c>
      <c r="F17" s="29" t="str">
        <f>IF(B17=0," ",VLOOKUP($B17,Спортсмены!$B:$H,5,FALSE))</f>
        <v xml:space="preserve"> </v>
      </c>
      <c r="G17" s="29" t="str">
        <f>IF(B17=0," ",VLOOKUP($B17,Спортсмены!$B:$H,6,FALSE))</f>
        <v xml:space="preserve"> </v>
      </c>
      <c r="H17" s="32"/>
      <c r="I17" s="32"/>
      <c r="J17" s="31" t="str">
        <f>IF(H17=0," ",IF(H17&lt;=Разряды!$D$12,Разряды!$D$3,IF(H17&lt;=Разряды!$E$12,Разряды!$E$3,IF(H17&lt;=Разряды!$F$12,Разряды!$F$3,IF(H17&lt;=Разряды!$G$12,Разряды!$G$3,IF(H17&lt;=Разряды!$H$12,Разряды!$H$3,IF(H17&lt;=Разряды!$I$12,Разряды!$I$3,IF(H17&lt;=Разряды!$J$12,Разряды!$J$3,"б/р"))))))))</f>
        <v xml:space="preserve"> </v>
      </c>
      <c r="K17" s="62"/>
      <c r="L17" s="29" t="str">
        <f>IF(B17=0," ",VLOOKUP($B17,Спортсмены!$B:$H,7,FALSE))</f>
        <v xml:space="preserve"> </v>
      </c>
    </row>
    <row r="18" spans="1:13" ht="16.5" customHeight="1">
      <c r="A18" s="33"/>
      <c r="B18" s="33"/>
      <c r="C18" s="33"/>
      <c r="D18" s="380"/>
      <c r="E18" s="33"/>
      <c r="F18" s="1370" t="s">
        <v>335</v>
      </c>
      <c r="G18" s="1370"/>
      <c r="H18" s="34"/>
      <c r="I18" s="63"/>
    </row>
    <row r="19" spans="1:13" ht="17.25" customHeight="1">
      <c r="A19" s="21">
        <v>1</v>
      </c>
      <c r="B19" s="41"/>
      <c r="C19" s="29" t="str">
        <f>IF(B19=0," ",VLOOKUP(B19,Спортсмены!B:H,2,FALSE))</f>
        <v xml:space="preserve"> </v>
      </c>
      <c r="D19" s="30" t="str">
        <f>IF(B19=0," ",VLOOKUP($B19,Спортсмены!$B:$H,3,FALSE))</f>
        <v xml:space="preserve"> </v>
      </c>
      <c r="E19" s="31" t="str">
        <f>IF(B19=0," ",IF(VLOOKUP($B19,Спортсмены!$B:$H,4,FALSE)=0," ",VLOOKUP($B19,Спортсмены!$B:$H,4,FALSE)))</f>
        <v xml:space="preserve"> </v>
      </c>
      <c r="F19" s="29" t="str">
        <f>IF(B19=0," ",VLOOKUP($B19,Спортсмены!$B:$H,5,FALSE))</f>
        <v xml:space="preserve"> </v>
      </c>
      <c r="G19" s="29" t="str">
        <f>IF(B19=0," ",VLOOKUP($B19,Спортсмены!$B:$H,6,FALSE))</f>
        <v xml:space="preserve"> </v>
      </c>
      <c r="H19" s="727"/>
      <c r="I19" s="32"/>
      <c r="J19" s="62"/>
      <c r="K19" s="31"/>
      <c r="L19" s="29" t="str">
        <f>IF(B19=0," ",VLOOKUP($B19,Спортсмены!$B:$H,7,FALSE))</f>
        <v xml:space="preserve"> </v>
      </c>
    </row>
    <row r="20" spans="1:13" ht="18" customHeight="1">
      <c r="A20" s="21">
        <v>2</v>
      </c>
      <c r="B20" s="41"/>
      <c r="C20" s="29" t="str">
        <f>IF(B20=0," ",VLOOKUP(B20,Спортсмены!B:H,2,FALSE))</f>
        <v xml:space="preserve"> </v>
      </c>
      <c r="D20" s="30" t="str">
        <f>IF(B20=0," ",VLOOKUP($B20,Спортсмены!$B:$H,3,FALSE))</f>
        <v xml:space="preserve"> </v>
      </c>
      <c r="E20" s="31" t="str">
        <f>IF(B20=0," ",IF(VLOOKUP($B20,Спортсмены!$B:$H,4,FALSE)=0," ",VLOOKUP($B20,Спортсмены!$B:$H,4,FALSE)))</f>
        <v xml:space="preserve"> </v>
      </c>
      <c r="F20" s="29" t="str">
        <f>IF(B20=0," ",VLOOKUP($B20,Спортсмены!$B:$H,5,FALSE))</f>
        <v xml:space="preserve"> </v>
      </c>
      <c r="G20" s="29" t="str">
        <f>IF(B20=0," ",VLOOKUP($B20,Спортсмены!$B:$H,6,FALSE))</f>
        <v xml:space="preserve"> </v>
      </c>
      <c r="H20" s="727"/>
      <c r="I20" s="32"/>
      <c r="J20" s="62"/>
      <c r="K20" s="31"/>
      <c r="L20" s="29" t="str">
        <f>IF(B20=0," ",VLOOKUP($B20,Спортсмены!$B:$H,7,FALSE))</f>
        <v xml:space="preserve"> </v>
      </c>
    </row>
    <row r="21" spans="1:13" ht="15" customHeight="1">
      <c r="A21" s="251">
        <v>3</v>
      </c>
      <c r="B21" s="217"/>
      <c r="C21" s="29" t="str">
        <f>IF(B21=0," ",VLOOKUP(B21,Спортсмены!B:H,2,FALSE))</f>
        <v xml:space="preserve"> </v>
      </c>
      <c r="D21" s="30" t="str">
        <f>IF(B21=0," ",VLOOKUP($B21,Спортсмены!$B:$H,3,FALSE))</f>
        <v xml:space="preserve"> </v>
      </c>
      <c r="E21" s="31" t="str">
        <f>IF(B21=0," ",IF(VLOOKUP($B21,Спортсмены!$B:$H,4,FALSE)=0," ",VLOOKUP($B21,Спортсмены!$B:$H,4,FALSE)))</f>
        <v xml:space="preserve"> </v>
      </c>
      <c r="F21" s="29" t="str">
        <f>IF(B21=0," ",VLOOKUP($B21,Спортсмены!$B:$H,5,FALSE))</f>
        <v xml:space="preserve"> </v>
      </c>
      <c r="G21" s="29" t="str">
        <f>IF(B21=0," ",VLOOKUP($B21,Спортсмены!$B:$H,6,FALSE))</f>
        <v xml:space="preserve"> </v>
      </c>
      <c r="H21" s="727"/>
      <c r="I21" s="32"/>
      <c r="J21" s="62"/>
      <c r="K21" s="31"/>
      <c r="L21" s="29" t="str">
        <f>IF(B21=0," ",VLOOKUP($B21,Спортсмены!$B:$H,7,FALSE))</f>
        <v xml:space="preserve"> </v>
      </c>
    </row>
    <row r="22" spans="1:13" ht="15" customHeight="1">
      <c r="A22" s="251"/>
      <c r="B22" s="217"/>
      <c r="C22" s="29"/>
      <c r="D22" s="30"/>
      <c r="E22" s="31"/>
      <c r="F22" s="29"/>
      <c r="G22" s="29"/>
      <c r="H22" s="727"/>
      <c r="I22" s="32"/>
      <c r="J22" s="31"/>
      <c r="K22" s="31"/>
      <c r="L22" s="29"/>
    </row>
    <row r="23" spans="1:13">
      <c r="A23" s="122"/>
      <c r="B23" s="217"/>
      <c r="C23" s="546"/>
      <c r="D23" s="547"/>
      <c r="E23" s="325"/>
      <c r="F23" s="1370" t="s">
        <v>336</v>
      </c>
      <c r="G23" s="1370"/>
      <c r="H23" s="728"/>
      <c r="I23" s="730"/>
      <c r="J23" s="325"/>
      <c r="K23" s="561"/>
      <c r="L23" s="546"/>
    </row>
    <row r="24" spans="1:13">
      <c r="A24" s="251">
        <v>1</v>
      </c>
      <c r="B24" s="217"/>
      <c r="C24" s="29" t="str">
        <f>IF(B24=0," ",VLOOKUP(B24,Спортсмены!B:H,2,FALSE))</f>
        <v xml:space="preserve"> </v>
      </c>
      <c r="D24" s="30" t="str">
        <f>IF(B24=0," ",VLOOKUP($B24,Спортсмены!$B:$H,3,FALSE))</f>
        <v xml:space="preserve"> </v>
      </c>
      <c r="E24" s="31" t="str">
        <f>IF(B24=0," ",IF(VLOOKUP($B24,Спортсмены!$B:$H,4,FALSE)=0," ",VLOOKUP($B24,Спортсмены!$B:$H,4,FALSE)))</f>
        <v xml:space="preserve"> </v>
      </c>
      <c r="F24" s="29" t="str">
        <f>IF(B24=0," ",VLOOKUP($B24,Спортсмены!$B:$H,5,FALSE))</f>
        <v xml:space="preserve"> </v>
      </c>
      <c r="G24" s="29" t="str">
        <f>IF(B24=0," ",VLOOKUP($B24,Спортсмены!$B:$H,6,FALSE))</f>
        <v xml:space="preserve"> </v>
      </c>
      <c r="H24" s="727"/>
      <c r="I24" s="32"/>
      <c r="J24" s="62"/>
      <c r="K24" s="62"/>
      <c r="L24" s="29" t="str">
        <f>IF(B24=0," ",VLOOKUP($B24,Спортсмены!$B:$H,7,FALSE))</f>
        <v xml:space="preserve"> </v>
      </c>
    </row>
    <row r="25" spans="1:13">
      <c r="A25" s="122"/>
      <c r="B25" s="217"/>
      <c r="C25" s="546"/>
      <c r="D25" s="547"/>
      <c r="E25" s="325"/>
      <c r="F25" s="29"/>
      <c r="G25" s="29"/>
      <c r="H25" s="728"/>
      <c r="I25" s="730"/>
      <c r="J25" s="325"/>
      <c r="K25" s="561"/>
      <c r="L25" s="546"/>
    </row>
    <row r="26" spans="1:13">
      <c r="A26" s="122"/>
      <c r="B26" s="217"/>
      <c r="C26" s="546"/>
      <c r="D26" s="547"/>
      <c r="E26" s="325"/>
      <c r="F26" s="1370" t="s">
        <v>143</v>
      </c>
      <c r="G26" s="1370"/>
      <c r="H26" s="728"/>
      <c r="I26" s="730"/>
      <c r="J26" s="325"/>
      <c r="K26" s="561"/>
      <c r="L26" s="546"/>
    </row>
    <row r="27" spans="1:13">
      <c r="A27" s="251">
        <v>1</v>
      </c>
      <c r="B27" s="217"/>
      <c r="C27" s="29" t="str">
        <f>IF(B27=0," ",VLOOKUP(B27,Спортсмены!B:H,2,FALSE))</f>
        <v xml:space="preserve"> </v>
      </c>
      <c r="D27" s="30" t="str">
        <f>IF(B27=0," ",VLOOKUP($B27,Спортсмены!$B:$H,3,FALSE))</f>
        <v xml:space="preserve"> </v>
      </c>
      <c r="E27" s="31" t="str">
        <f>IF(B27=0," ",IF(VLOOKUP($B27,Спортсмены!$B:$H,4,FALSE)=0," ",VLOOKUP($B27,Спортсмены!$B:$H,4,FALSE)))</f>
        <v xml:space="preserve"> </v>
      </c>
      <c r="F27" s="29" t="str">
        <f>IF(B27=0," ",VLOOKUP($B27,Спортсмены!$B:$H,5,FALSE))</f>
        <v xml:space="preserve"> </v>
      </c>
      <c r="G27" s="29" t="str">
        <f>IF(B27=0," ",VLOOKUP($B27,Спортсмены!$B:$H,6,FALSE))</f>
        <v xml:space="preserve"> </v>
      </c>
      <c r="H27" s="727"/>
      <c r="I27" s="32"/>
      <c r="J27" s="62"/>
      <c r="K27" s="62"/>
      <c r="L27" s="29" t="str">
        <f>IF(B27=0," ",VLOOKUP($B27,Спортсмены!$B:$H,7,FALSE))</f>
        <v xml:space="preserve"> </v>
      </c>
    </row>
    <row r="28" spans="1:13">
      <c r="A28" s="122"/>
      <c r="B28" s="217"/>
      <c r="C28" s="546"/>
      <c r="D28" s="547"/>
      <c r="E28" s="325"/>
      <c r="F28" s="29"/>
      <c r="G28" s="29"/>
      <c r="H28" s="728"/>
      <c r="I28" s="730"/>
      <c r="J28" s="325"/>
      <c r="K28" s="561"/>
      <c r="L28" s="546"/>
    </row>
    <row r="29" spans="1:13">
      <c r="A29" s="122"/>
      <c r="B29" s="217"/>
      <c r="C29" s="546"/>
      <c r="D29" s="547"/>
      <c r="E29" s="325"/>
      <c r="F29" s="546"/>
      <c r="G29" s="546"/>
      <c r="H29" s="728"/>
      <c r="I29" s="730"/>
      <c r="J29" s="325"/>
      <c r="K29" s="561"/>
      <c r="L29" s="546"/>
    </row>
    <row r="30" spans="1:13">
      <c r="A30" s="122"/>
      <c r="B30" s="217"/>
      <c r="C30" s="546"/>
      <c r="D30" s="547"/>
      <c r="E30" s="325"/>
      <c r="F30" s="546"/>
      <c r="G30" s="546"/>
      <c r="H30" s="728"/>
      <c r="I30" s="730"/>
      <c r="J30" s="325"/>
      <c r="K30" s="561"/>
      <c r="L30" s="546"/>
    </row>
    <row r="31" spans="1:13" ht="12.75" customHeight="1">
      <c r="A31" s="43"/>
      <c r="B31" s="44"/>
      <c r="C31" s="45"/>
      <c r="D31" s="46"/>
      <c r="E31" s="46"/>
      <c r="F31" s="45"/>
      <c r="G31" s="45"/>
      <c r="H31" s="47"/>
      <c r="I31" s="47"/>
      <c r="J31" s="46"/>
      <c r="K31" s="66"/>
      <c r="L31" s="45"/>
    </row>
    <row r="32" spans="1:13">
      <c r="A32" s="48"/>
      <c r="B32" s="49"/>
      <c r="C32" s="50"/>
      <c r="D32" s="51"/>
      <c r="E32" s="51"/>
      <c r="F32" s="50"/>
      <c r="G32" s="50"/>
      <c r="H32" s="52"/>
      <c r="I32" s="52"/>
      <c r="J32" s="51"/>
      <c r="K32" s="68"/>
      <c r="L32" s="50"/>
      <c r="M32" s="53"/>
    </row>
    <row r="33" spans="1:13">
      <c r="A33" s="48"/>
      <c r="B33" s="49"/>
      <c r="C33" s="50"/>
      <c r="D33" s="51"/>
      <c r="E33" s="51"/>
      <c r="F33" s="50"/>
      <c r="G33" s="50"/>
      <c r="H33" s="52"/>
      <c r="I33" s="52"/>
      <c r="J33" s="51"/>
      <c r="K33" s="68"/>
      <c r="L33" s="50"/>
      <c r="M33" s="53"/>
    </row>
    <row r="34" spans="1:13">
      <c r="A34" s="48"/>
      <c r="B34" s="20"/>
      <c r="C34" s="50"/>
      <c r="D34" s="51"/>
      <c r="E34" s="51"/>
      <c r="F34" s="50"/>
      <c r="G34" s="50"/>
      <c r="H34" s="52"/>
      <c r="I34" s="52"/>
      <c r="J34" s="51"/>
      <c r="K34" s="68"/>
      <c r="L34" s="50"/>
      <c r="M34" s="53"/>
    </row>
    <row r="35" spans="1:13">
      <c r="A35" s="48"/>
      <c r="B35" s="49"/>
      <c r="C35" s="50"/>
      <c r="D35" s="51"/>
      <c r="E35" s="51"/>
      <c r="F35" s="50"/>
      <c r="G35" s="50"/>
      <c r="H35" s="52"/>
      <c r="I35" s="52"/>
      <c r="J35" s="51"/>
      <c r="K35" s="68"/>
      <c r="L35" s="50"/>
      <c r="M35" s="53"/>
    </row>
    <row r="36" spans="1:13">
      <c r="A36" s="48"/>
      <c r="B36" s="49"/>
      <c r="C36" s="50"/>
      <c r="D36" s="51"/>
      <c r="E36" s="51"/>
      <c r="F36" s="50"/>
      <c r="G36" s="50"/>
      <c r="H36" s="52"/>
      <c r="I36" s="52"/>
      <c r="J36" s="51"/>
      <c r="K36" s="68"/>
      <c r="L36" s="50"/>
      <c r="M36" s="53"/>
    </row>
    <row r="37" spans="1:13">
      <c r="A37" s="48"/>
      <c r="B37" s="457"/>
      <c r="C37" s="50"/>
      <c r="D37" s="51"/>
      <c r="E37" s="51"/>
      <c r="F37" s="50"/>
      <c r="G37" s="50"/>
      <c r="H37" s="52"/>
      <c r="I37" s="52"/>
      <c r="J37" s="51"/>
      <c r="K37" s="68"/>
      <c r="L37" s="50"/>
      <c r="M37" s="53"/>
    </row>
    <row r="38" spans="1:13">
      <c r="A38" s="48"/>
      <c r="B38" s="457"/>
      <c r="C38" s="50"/>
      <c r="D38" s="51"/>
      <c r="E38" s="51"/>
      <c r="F38" s="50"/>
      <c r="G38" s="50"/>
      <c r="H38" s="52"/>
      <c r="I38" s="52"/>
      <c r="J38" s="51"/>
      <c r="K38" s="68"/>
      <c r="L38" s="50"/>
      <c r="M38" s="53"/>
    </row>
    <row r="39" spans="1:13">
      <c r="A39" s="48"/>
      <c r="B39" s="457"/>
      <c r="C39" s="50"/>
      <c r="D39" s="51"/>
      <c r="E39" s="51"/>
      <c r="F39" s="50"/>
      <c r="G39" s="50"/>
      <c r="H39" s="52"/>
      <c r="I39" s="52"/>
      <c r="J39" s="51"/>
      <c r="K39" s="68"/>
      <c r="L39" s="50"/>
      <c r="M39" s="53"/>
    </row>
    <row r="40" spans="1:13">
      <c r="A40" s="48"/>
      <c r="B40" s="457"/>
      <c r="C40" s="50"/>
      <c r="D40" s="51"/>
      <c r="E40" s="51"/>
      <c r="F40" s="50"/>
      <c r="G40" s="50"/>
      <c r="H40" s="52"/>
      <c r="I40" s="52"/>
      <c r="J40" s="51"/>
      <c r="K40" s="68"/>
      <c r="L40" s="50"/>
      <c r="M40" s="53"/>
    </row>
    <row r="41" spans="1:13">
      <c r="A41" s="48"/>
      <c r="B41" s="457"/>
      <c r="C41" s="50"/>
      <c r="D41" s="51"/>
      <c r="E41" s="51"/>
      <c r="F41" s="50"/>
      <c r="G41" s="50"/>
      <c r="H41" s="52"/>
      <c r="I41" s="52"/>
      <c r="J41" s="51"/>
      <c r="K41" s="68"/>
      <c r="L41" s="50"/>
      <c r="M41" s="53"/>
    </row>
    <row r="42" spans="1:13">
      <c r="A42" s="48"/>
      <c r="B42" s="457"/>
      <c r="C42" s="50"/>
      <c r="D42" s="51"/>
      <c r="E42" s="51"/>
      <c r="F42" s="50"/>
      <c r="G42" s="50"/>
      <c r="H42" s="52"/>
      <c r="I42" s="52"/>
      <c r="J42" s="51"/>
      <c r="K42" s="68"/>
      <c r="L42" s="50"/>
      <c r="M42" s="53"/>
    </row>
    <row r="43" spans="1:13">
      <c r="A43" s="48"/>
      <c r="B43" s="457"/>
      <c r="C43" s="50"/>
      <c r="D43" s="51"/>
      <c r="E43" s="51"/>
      <c r="F43" s="50"/>
      <c r="G43" s="50"/>
      <c r="H43" s="52"/>
      <c r="I43" s="52"/>
      <c r="J43" s="51"/>
      <c r="K43" s="68"/>
      <c r="L43" s="50"/>
      <c r="M43" s="53"/>
    </row>
    <row r="44" spans="1:13">
      <c r="A44" s="48"/>
      <c r="B44" s="457"/>
      <c r="C44" s="50"/>
      <c r="D44" s="51"/>
      <c r="E44" s="51"/>
      <c r="F44" s="50"/>
      <c r="G44" s="50"/>
      <c r="H44" s="52"/>
      <c r="I44" s="52"/>
      <c r="J44" s="51"/>
      <c r="K44" s="68"/>
      <c r="L44" s="50"/>
      <c r="M44" s="53"/>
    </row>
    <row r="45" spans="1:13">
      <c r="A45" s="48"/>
      <c r="B45" s="457"/>
      <c r="C45" s="50"/>
      <c r="D45" s="51"/>
      <c r="E45" s="51"/>
      <c r="F45" s="50"/>
      <c r="G45" s="50"/>
      <c r="H45" s="52"/>
      <c r="I45" s="52"/>
      <c r="J45" s="51"/>
      <c r="K45" s="68"/>
      <c r="L45" s="50"/>
      <c r="M45" s="53"/>
    </row>
    <row r="46" spans="1:13">
      <c r="A46" s="48"/>
      <c r="B46" s="49"/>
      <c r="C46" s="50"/>
      <c r="D46" s="51"/>
      <c r="E46" s="51"/>
      <c r="F46" s="50"/>
      <c r="G46" s="50"/>
      <c r="H46" s="52"/>
      <c r="I46" s="52"/>
      <c r="J46" s="51"/>
      <c r="K46" s="68"/>
      <c r="L46" s="50"/>
      <c r="M46" s="53"/>
    </row>
    <row r="50" spans="1:11" ht="22.5">
      <c r="A50" s="1273" t="s">
        <v>165</v>
      </c>
      <c r="B50" s="1273"/>
      <c r="C50" s="1273"/>
      <c r="D50" s="1273"/>
      <c r="E50" s="1273"/>
      <c r="F50" s="1273"/>
      <c r="G50" s="1273"/>
      <c r="H50" s="1273"/>
      <c r="I50" s="1273"/>
      <c r="J50" s="1273"/>
      <c r="K50" s="1273"/>
    </row>
    <row r="51" spans="1:11" ht="20.25">
      <c r="A51" s="1296" t="s">
        <v>230</v>
      </c>
      <c r="B51" s="1296"/>
      <c r="C51" s="1296"/>
      <c r="D51" s="1296"/>
      <c r="E51" s="1296"/>
      <c r="F51" s="1296"/>
      <c r="G51" s="1296"/>
      <c r="H51" s="1296"/>
      <c r="I51" s="1296"/>
      <c r="J51" s="1296"/>
      <c r="K51" s="1296"/>
    </row>
    <row r="52" spans="1:11">
      <c r="A52" s="1321" t="s">
        <v>198</v>
      </c>
      <c r="B52" s="1321"/>
      <c r="C52" s="71"/>
      <c r="D52"/>
      <c r="H52" s="1322" t="s">
        <v>199</v>
      </c>
      <c r="I52" s="1322"/>
      <c r="J52" s="1322"/>
      <c r="K52" s="1322"/>
    </row>
    <row r="53" spans="1:11" ht="20.25">
      <c r="A53" s="1288" t="s">
        <v>326</v>
      </c>
      <c r="B53" s="1288"/>
      <c r="C53" s="1288"/>
      <c r="D53" s="1288"/>
      <c r="E53" s="1288"/>
      <c r="F53" s="1288"/>
      <c r="G53" s="1288"/>
      <c r="H53" s="1288"/>
      <c r="I53" s="1288"/>
      <c r="J53" s="1288"/>
      <c r="K53" s="1288"/>
    </row>
    <row r="54" spans="1:11" ht="15">
      <c r="A54" s="1276" t="s">
        <v>337</v>
      </c>
      <c r="B54" s="1276"/>
      <c r="C54" s="1276"/>
      <c r="D54" s="1276"/>
      <c r="E54" s="1276"/>
      <c r="F54" s="1276"/>
      <c r="G54" s="1276"/>
      <c r="H54" s="1276"/>
      <c r="I54" s="1276"/>
      <c r="J54" s="1276"/>
      <c r="K54" s="1276"/>
    </row>
    <row r="55" spans="1:11" ht="20.25">
      <c r="A55" s="77"/>
      <c r="B55" s="77"/>
      <c r="C55" s="13" t="s">
        <v>332</v>
      </c>
      <c r="D55"/>
      <c r="H55" s="1290" t="s">
        <v>338</v>
      </c>
      <c r="I55" s="1290"/>
      <c r="J55" s="1290"/>
    </row>
    <row r="56" spans="1:11" ht="25.5" customHeight="1">
      <c r="A56" s="1263" t="s">
        <v>182</v>
      </c>
      <c r="B56" s="1263" t="s">
        <v>157</v>
      </c>
      <c r="C56" s="1263" t="s">
        <v>153</v>
      </c>
      <c r="D56" s="1263" t="s">
        <v>154</v>
      </c>
      <c r="E56" s="1263" t="s">
        <v>155</v>
      </c>
      <c r="F56" s="1263" t="s">
        <v>127</v>
      </c>
      <c r="G56" s="1261" t="s">
        <v>128</v>
      </c>
      <c r="H56" s="1263" t="s">
        <v>130</v>
      </c>
      <c r="I56" s="1291" t="s">
        <v>183</v>
      </c>
      <c r="J56" s="1292"/>
      <c r="K56" s="1293"/>
    </row>
    <row r="57" spans="1:11" ht="12" customHeight="1">
      <c r="A57" s="1301"/>
      <c r="B57" s="1301"/>
      <c r="C57" s="1301"/>
      <c r="D57" s="1301"/>
      <c r="E57" s="1301"/>
      <c r="F57" s="1301"/>
      <c r="G57" s="1265"/>
      <c r="H57" s="1301"/>
      <c r="I57" s="101">
        <v>1</v>
      </c>
      <c r="J57" s="102">
        <v>2</v>
      </c>
      <c r="K57" s="103">
        <v>3</v>
      </c>
    </row>
    <row r="58" spans="1:11">
      <c r="A58" s="81"/>
      <c r="B58" s="22"/>
      <c r="C58" s="22"/>
      <c r="D58" s="22"/>
      <c r="E58" s="22"/>
      <c r="F58" s="82" t="s">
        <v>184</v>
      </c>
      <c r="G58" s="22"/>
      <c r="H58" s="83"/>
      <c r="I58" s="104"/>
      <c r="J58" s="105"/>
      <c r="K58" s="105"/>
    </row>
    <row r="59" spans="1:11">
      <c r="A59" s="84">
        <v>1</v>
      </c>
      <c r="B59" s="29"/>
      <c r="C59" s="29" t="str">
        <f>IF(B59=0," ",VLOOKUP(B59,Спортсмены!B:H,2,FALSE))</f>
        <v xml:space="preserve"> </v>
      </c>
      <c r="D59" s="31" t="str">
        <f>IF(B59=0," ",VLOOKUP($B59,Спортсмены!$B:$H,3,FALSE))</f>
        <v xml:space="preserve"> </v>
      </c>
      <c r="E59" s="31" t="str">
        <f>IF(B59=0," ",IF(VLOOKUP($B59,Спортсмены!$B:$H,4,FALSE)=0," ",VLOOKUP($B59,Спортсмены!$B:$H,4,FALSE)))</f>
        <v xml:space="preserve"> </v>
      </c>
      <c r="F59" s="29" t="str">
        <f>IF(B59=0," ",VLOOKUP($B59,Спортсмены!$B:$H,5,FALSE))</f>
        <v xml:space="preserve"> </v>
      </c>
      <c r="G59" s="29" t="str">
        <f>IF(B59=0," ",VLOOKUP($B59,Спортсмены!$B:$H,6,FALSE))</f>
        <v xml:space="preserve"> </v>
      </c>
      <c r="H59" s="83"/>
      <c r="I59" s="104"/>
      <c r="J59" s="105"/>
      <c r="K59" s="105"/>
    </row>
    <row r="60" spans="1:11">
      <c r="A60" s="84">
        <v>2</v>
      </c>
      <c r="B60" s="31"/>
      <c r="C60" s="29" t="str">
        <f>IF(B60=0," ",VLOOKUP(B60,Спортсмены!B:H,2,FALSE))</f>
        <v xml:space="preserve"> </v>
      </c>
      <c r="D60" s="31" t="str">
        <f>IF(B60=0," ",VLOOKUP($B60,Спортсмены!$B:$H,3,FALSE))</f>
        <v xml:space="preserve"> </v>
      </c>
      <c r="E60" s="31" t="str">
        <f>IF(B60=0," ",IF(VLOOKUP($B60,Спортсмены!$B:$H,4,FALSE)=0," ",VLOOKUP($B60,Спортсмены!$B:$H,4,FALSE)))</f>
        <v xml:space="preserve"> </v>
      </c>
      <c r="F60" s="29" t="str">
        <f>IF(B60=0," ",VLOOKUP($B60,Спортсмены!$B:$H,5,FALSE))</f>
        <v xml:space="preserve"> </v>
      </c>
      <c r="G60" s="29" t="str">
        <f>IF(B60=0," ",VLOOKUP($B60,Спортсмены!$B:$H,6,FALSE))</f>
        <v xml:space="preserve"> </v>
      </c>
      <c r="H60" s="83"/>
      <c r="I60" s="104"/>
      <c r="J60" s="105"/>
      <c r="K60" s="105"/>
    </row>
    <row r="61" spans="1:11">
      <c r="A61" s="84">
        <v>3</v>
      </c>
      <c r="B61" s="31"/>
      <c r="C61" s="29" t="str">
        <f>IF(B61=0," ",VLOOKUP(B61,Спортсмены!B:H,2,FALSE))</f>
        <v xml:space="preserve"> </v>
      </c>
      <c r="D61" s="31" t="str">
        <f>IF(B61=0," ",VLOOKUP($B61,Спортсмены!$B:$H,3,FALSE))</f>
        <v xml:space="preserve"> </v>
      </c>
      <c r="E61" s="31" t="str">
        <f>IF(B61=0," ",IF(VLOOKUP($B61,Спортсмены!$B:$H,4,FALSE)=0," ",VLOOKUP($B61,Спортсмены!$B:$H,4,FALSE)))</f>
        <v xml:space="preserve"> </v>
      </c>
      <c r="F61" s="29" t="str">
        <f>IF(B61=0," ",VLOOKUP($B61,Спортсмены!$B:$H,5,FALSE))</f>
        <v xml:space="preserve"> </v>
      </c>
      <c r="G61" s="29" t="str">
        <f>IF(B61=0," ",VLOOKUP($B61,Спортсмены!$B:$H,6,FALSE))</f>
        <v xml:space="preserve"> </v>
      </c>
      <c r="H61" s="83"/>
      <c r="I61" s="104"/>
      <c r="J61" s="105"/>
      <c r="K61" s="105"/>
    </row>
    <row r="62" spans="1:11">
      <c r="A62" s="84">
        <v>4</v>
      </c>
      <c r="B62" s="31"/>
      <c r="C62" s="29" t="str">
        <f>IF(B62=0," ",VLOOKUP(B62,Спортсмены!B:H,2,FALSE))</f>
        <v xml:space="preserve"> </v>
      </c>
      <c r="D62" s="31" t="str">
        <f>IF(B62=0," ",VLOOKUP($B62,Спортсмены!$B:$H,3,FALSE))</f>
        <v xml:space="preserve"> </v>
      </c>
      <c r="E62" s="31" t="str">
        <f>IF(B62=0," ",IF(VLOOKUP($B62,Спортсмены!$B:$H,4,FALSE)=0," ",VLOOKUP($B62,Спортсмены!$B:$H,4,FALSE)))</f>
        <v xml:space="preserve"> </v>
      </c>
      <c r="F62" s="29" t="str">
        <f>IF(B62=0," ",VLOOKUP($B62,Спортсмены!$B:$H,5,FALSE))</f>
        <v xml:space="preserve"> </v>
      </c>
      <c r="G62" s="29" t="str">
        <f>IF(B62=0," ",VLOOKUP($B62,Спортсмены!$B:$H,6,FALSE))</f>
        <v xml:space="preserve"> </v>
      </c>
      <c r="H62" s="83"/>
      <c r="I62" s="104"/>
      <c r="J62" s="105"/>
      <c r="K62" s="105"/>
    </row>
    <row r="63" spans="1:11">
      <c r="A63" s="84">
        <v>5</v>
      </c>
      <c r="B63" s="31"/>
      <c r="C63" s="29" t="str">
        <f>IF(B63=0," ",VLOOKUP(B63,Спортсмены!B:H,2,FALSE))</f>
        <v xml:space="preserve"> </v>
      </c>
      <c r="D63" s="31" t="str">
        <f>IF(B63=0," ",VLOOKUP($B63,Спортсмены!$B:$H,3,FALSE))</f>
        <v xml:space="preserve"> </v>
      </c>
      <c r="E63" s="31" t="str">
        <f>IF(B63=0," ",IF(VLOOKUP($B63,Спортсмены!$B:$H,4,FALSE)=0," ",VLOOKUP($B63,Спортсмены!$B:$H,4,FALSE)))</f>
        <v xml:space="preserve"> </v>
      </c>
      <c r="F63" s="29" t="str">
        <f>IF(B63=0," ",VLOOKUP($B63,Спортсмены!$B:$H,5,FALSE))</f>
        <v xml:space="preserve"> </v>
      </c>
      <c r="G63" s="29" t="str">
        <f>IF(B63=0," ",VLOOKUP($B63,Спортсмены!$B:$H,6,FALSE))</f>
        <v xml:space="preserve"> </v>
      </c>
      <c r="H63" s="83"/>
      <c r="I63" s="104"/>
      <c r="J63" s="105"/>
      <c r="K63" s="105"/>
    </row>
    <row r="64" spans="1:11">
      <c r="A64" s="84">
        <v>6</v>
      </c>
      <c r="B64" s="31"/>
      <c r="C64" s="29" t="str">
        <f>IF(B64=0," ",VLOOKUP(B64,Спортсмены!B:H,2,FALSE))</f>
        <v xml:space="preserve"> </v>
      </c>
      <c r="D64" s="31" t="str">
        <f>IF(B64=0," ",VLOOKUP($B64,Спортсмены!$B:$H,3,FALSE))</f>
        <v xml:space="preserve"> </v>
      </c>
      <c r="E64" s="31" t="str">
        <f>IF(B64=0," ",IF(VLOOKUP($B64,Спортсмены!$B:$H,4,FALSE)=0," ",VLOOKUP($B64,Спортсмены!$B:$H,4,FALSE)))</f>
        <v xml:space="preserve"> </v>
      </c>
      <c r="F64" s="29" t="str">
        <f>IF(B64=0," ",VLOOKUP($B64,Спортсмены!$B:$H,5,FALSE))</f>
        <v xml:space="preserve"> </v>
      </c>
      <c r="G64" s="29" t="str">
        <f>IF(B64=0," ",VLOOKUP($B64,Спортсмены!$B:$H,6,FALSE))</f>
        <v xml:space="preserve"> </v>
      </c>
      <c r="H64" s="83"/>
      <c r="I64" s="104"/>
      <c r="J64" s="105"/>
      <c r="K64" s="105"/>
    </row>
    <row r="65" spans="1:11" ht="15">
      <c r="A65" s="1276" t="s">
        <v>232</v>
      </c>
      <c r="B65" s="1276"/>
      <c r="C65" s="1276"/>
      <c r="D65" s="1276"/>
      <c r="E65" s="1276"/>
      <c r="F65" s="1276"/>
      <c r="G65" s="1276"/>
      <c r="H65" s="1276"/>
      <c r="I65" s="1276"/>
      <c r="J65" s="1276"/>
      <c r="K65" s="1276"/>
    </row>
    <row r="66" spans="1:11">
      <c r="A66" s="1263" t="s">
        <v>182</v>
      </c>
      <c r="B66" s="1263" t="s">
        <v>157</v>
      </c>
      <c r="C66" s="1263" t="s">
        <v>153</v>
      </c>
      <c r="D66" s="1263" t="s">
        <v>154</v>
      </c>
      <c r="E66" s="1263" t="s">
        <v>155</v>
      </c>
      <c r="F66" s="1263" t="s">
        <v>127</v>
      </c>
      <c r="G66" s="1261" t="s">
        <v>128</v>
      </c>
      <c r="H66" s="1263" t="s">
        <v>130</v>
      </c>
      <c r="I66" s="1291" t="s">
        <v>183</v>
      </c>
      <c r="J66" s="1292"/>
      <c r="K66" s="1293"/>
    </row>
    <row r="67" spans="1:11">
      <c r="A67" s="1301"/>
      <c r="B67" s="1301"/>
      <c r="C67" s="1301"/>
      <c r="D67" s="1301"/>
      <c r="E67" s="1301"/>
      <c r="F67" s="1301"/>
      <c r="G67" s="1265"/>
      <c r="H67" s="1301"/>
      <c r="I67" s="101">
        <v>1</v>
      </c>
      <c r="J67" s="102">
        <v>2</v>
      </c>
      <c r="K67" s="103">
        <v>3</v>
      </c>
    </row>
    <row r="68" spans="1:11">
      <c r="A68" s="81"/>
      <c r="B68" s="22"/>
      <c r="C68" s="22"/>
      <c r="D68" s="22"/>
      <c r="E68" s="22"/>
      <c r="F68" s="82" t="s">
        <v>184</v>
      </c>
      <c r="G68" s="22"/>
      <c r="H68" s="83"/>
      <c r="I68" s="104"/>
      <c r="J68" s="105"/>
      <c r="K68" s="105"/>
    </row>
    <row r="69" spans="1:11">
      <c r="A69" s="84">
        <v>1</v>
      </c>
      <c r="B69" s="29"/>
      <c r="C69" s="31"/>
      <c r="D69" s="62"/>
      <c r="E69" s="33"/>
      <c r="F69" s="89"/>
      <c r="G69" s="89"/>
      <c r="H69" s="83"/>
      <c r="I69" s="104"/>
      <c r="J69" s="105"/>
      <c r="K69" s="105"/>
    </row>
    <row r="70" spans="1:11">
      <c r="A70" s="84">
        <v>2</v>
      </c>
      <c r="B70" s="90"/>
      <c r="C70" s="62"/>
      <c r="D70" s="62"/>
      <c r="E70" s="31"/>
      <c r="F70" s="90"/>
      <c r="G70" s="90"/>
      <c r="H70" s="83"/>
      <c r="I70" s="104"/>
      <c r="J70" s="105"/>
      <c r="K70" s="105"/>
    </row>
    <row r="71" spans="1:11">
      <c r="A71" s="84">
        <v>3</v>
      </c>
      <c r="B71" s="31"/>
      <c r="C71" s="29" t="str">
        <f>IF(B71=0," ",VLOOKUP(B71,Спортсмены!B:H,2,FALSE))</f>
        <v xml:space="preserve"> </v>
      </c>
      <c r="D71" s="31" t="str">
        <f>IF(B71=0," ",VLOOKUP($B71,Спортсмены!$B:$H,3,FALSE))</f>
        <v xml:space="preserve"> </v>
      </c>
      <c r="E71" s="31" t="str">
        <f>IF(B71=0," ",IF(VLOOKUP($B71,Спортсмены!$B:$H,4,FALSE)=0," ",VLOOKUP($B71,Спортсмены!$B:$H,4,FALSE)))</f>
        <v xml:space="preserve"> </v>
      </c>
      <c r="F71" s="29" t="str">
        <f>IF(B71=0," ",VLOOKUP($B71,Спортсмены!$B:$H,5,FALSE))</f>
        <v xml:space="preserve"> </v>
      </c>
      <c r="G71" s="29" t="str">
        <f>IF(B71=0," ",VLOOKUP($B71,Спортсмены!$B:$H,6,FALSE))</f>
        <v xml:space="preserve"> </v>
      </c>
      <c r="H71" s="83"/>
      <c r="I71" s="104"/>
      <c r="J71" s="105"/>
      <c r="K71" s="105"/>
    </row>
    <row r="72" spans="1:11">
      <c r="A72" s="84">
        <v>4</v>
      </c>
      <c r="B72" s="31"/>
      <c r="C72" s="29" t="str">
        <f>IF(B72=0," ",VLOOKUP(B72,Спортсмены!B:H,2,FALSE))</f>
        <v xml:space="preserve"> </v>
      </c>
      <c r="D72" s="31" t="str">
        <f>IF(B72=0," ",VLOOKUP($B72,Спортсмены!$B:$H,3,FALSE))</f>
        <v xml:space="preserve"> </v>
      </c>
      <c r="E72" s="31" t="str">
        <f>IF(B72=0," ",IF(VLOOKUP($B72,Спортсмены!$B:$H,4,FALSE)=0," ",VLOOKUP($B72,Спортсмены!$B:$H,4,FALSE)))</f>
        <v xml:space="preserve"> </v>
      </c>
      <c r="F72" s="29" t="str">
        <f>IF(B72=0," ",VLOOKUP($B72,Спортсмены!$B:$H,5,FALSE))</f>
        <v xml:space="preserve"> </v>
      </c>
      <c r="G72" s="29" t="str">
        <f>IF(B72=0," ",VLOOKUP($B72,Спортсмены!$B:$H,6,FALSE))</f>
        <v xml:space="preserve"> </v>
      </c>
      <c r="H72" s="83"/>
      <c r="I72" s="104"/>
      <c r="J72" s="105"/>
      <c r="K72" s="105"/>
    </row>
    <row r="73" spans="1:11">
      <c r="A73" s="84">
        <v>5</v>
      </c>
      <c r="B73" s="29"/>
      <c r="C73" s="31"/>
      <c r="D73" s="62"/>
      <c r="E73" s="31"/>
      <c r="F73" s="89"/>
      <c r="G73" s="90"/>
      <c r="H73" s="83"/>
      <c r="I73" s="104"/>
      <c r="J73" s="105"/>
      <c r="K73" s="105"/>
    </row>
    <row r="74" spans="1:11">
      <c r="A74" s="84">
        <v>6</v>
      </c>
      <c r="B74" s="29"/>
      <c r="C74" s="31"/>
      <c r="D74" s="62"/>
      <c r="E74" s="31"/>
      <c r="F74" s="90"/>
      <c r="G74" s="90"/>
      <c r="H74" s="83"/>
      <c r="I74" s="104"/>
      <c r="J74" s="105"/>
      <c r="K74" s="105"/>
    </row>
    <row r="75" spans="1:11" ht="15">
      <c r="A75" s="1276" t="s">
        <v>339</v>
      </c>
      <c r="B75" s="1276"/>
      <c r="C75" s="1276"/>
      <c r="D75" s="1276"/>
      <c r="E75" s="1276"/>
      <c r="F75" s="1276"/>
      <c r="G75" s="1276"/>
      <c r="H75" s="1276"/>
      <c r="I75" s="1276"/>
      <c r="J75" s="1276"/>
      <c r="K75" s="1276"/>
    </row>
    <row r="76" spans="1:11">
      <c r="A76" s="1263" t="s">
        <v>182</v>
      </c>
      <c r="B76" s="1263" t="s">
        <v>157</v>
      </c>
      <c r="C76" s="1263" t="s">
        <v>153</v>
      </c>
      <c r="D76" s="1263" t="s">
        <v>154</v>
      </c>
      <c r="E76" s="1263" t="s">
        <v>155</v>
      </c>
      <c r="F76" s="1263" t="s">
        <v>127</v>
      </c>
      <c r="G76" s="1261" t="s">
        <v>128</v>
      </c>
      <c r="H76" s="1263" t="s">
        <v>130</v>
      </c>
      <c r="I76" s="1291" t="s">
        <v>183</v>
      </c>
      <c r="J76" s="1292"/>
      <c r="K76" s="1293"/>
    </row>
    <row r="77" spans="1:11">
      <c r="A77" s="1301"/>
      <c r="B77" s="1301"/>
      <c r="C77" s="1301"/>
      <c r="D77" s="1301"/>
      <c r="E77" s="1301"/>
      <c r="F77" s="1301"/>
      <c r="G77" s="1265"/>
      <c r="H77" s="1301"/>
      <c r="I77" s="101">
        <v>1</v>
      </c>
      <c r="J77" s="102">
        <v>2</v>
      </c>
      <c r="K77" s="103">
        <v>3</v>
      </c>
    </row>
    <row r="78" spans="1:11">
      <c r="A78" s="81"/>
      <c r="B78" s="22"/>
      <c r="C78" s="22"/>
      <c r="D78" s="22"/>
      <c r="E78" s="22"/>
      <c r="F78" s="82" t="s">
        <v>184</v>
      </c>
      <c r="G78" s="22"/>
      <c r="H78" s="83"/>
      <c r="I78" s="104"/>
      <c r="J78" s="105"/>
      <c r="K78" s="105"/>
    </row>
    <row r="79" spans="1:11">
      <c r="A79" s="84">
        <v>1</v>
      </c>
      <c r="B79" s="29"/>
      <c r="C79" s="31"/>
      <c r="D79" s="62"/>
      <c r="E79" s="33"/>
      <c r="F79" s="89"/>
      <c r="G79" s="89"/>
      <c r="H79" s="83"/>
      <c r="I79" s="104"/>
      <c r="J79" s="105"/>
      <c r="K79" s="105"/>
    </row>
    <row r="80" spans="1:11">
      <c r="A80" s="84">
        <v>2</v>
      </c>
      <c r="B80" s="90"/>
      <c r="C80" s="62"/>
      <c r="D80" s="62"/>
      <c r="E80" s="31"/>
      <c r="F80" s="90"/>
      <c r="G80" s="90"/>
      <c r="H80" s="83"/>
      <c r="I80" s="104"/>
      <c r="J80" s="105"/>
      <c r="K80" s="105"/>
    </row>
    <row r="81" spans="1:11">
      <c r="A81" s="84">
        <v>3</v>
      </c>
      <c r="B81" s="31"/>
      <c r="C81" s="29" t="str">
        <f>IF(B81=0," ",VLOOKUP(B81,Спортсмены!B:H,2,FALSE))</f>
        <v xml:space="preserve"> </v>
      </c>
      <c r="D81" s="31" t="str">
        <f>IF(B81=0," ",VLOOKUP($B81,Спортсмены!$B:$H,3,FALSE))</f>
        <v xml:space="preserve"> </v>
      </c>
      <c r="E81" s="31" t="str">
        <f>IF(B81=0," ",IF(VLOOKUP($B81,Спортсмены!$B:$H,4,FALSE)=0," ",VLOOKUP($B81,Спортсмены!$B:$H,4,FALSE)))</f>
        <v xml:space="preserve"> </v>
      </c>
      <c r="F81" s="29" t="str">
        <f>IF(B81=0," ",VLOOKUP($B81,Спортсмены!$B:$H,5,FALSE))</f>
        <v xml:space="preserve"> </v>
      </c>
      <c r="G81" s="29" t="str">
        <f>IF(B81=0," ",VLOOKUP($B81,Спортсмены!$B:$H,6,FALSE))</f>
        <v xml:space="preserve"> </v>
      </c>
      <c r="H81" s="83"/>
      <c r="I81" s="104"/>
      <c r="J81" s="105"/>
      <c r="K81" s="105"/>
    </row>
    <row r="82" spans="1:11">
      <c r="A82" s="84">
        <v>4</v>
      </c>
      <c r="B82" s="31"/>
      <c r="C82" s="29" t="str">
        <f>IF(B82=0," ",VLOOKUP(B82,Спортсмены!B:H,2,FALSE))</f>
        <v xml:space="preserve"> </v>
      </c>
      <c r="D82" s="31" t="str">
        <f>IF(B82=0," ",VLOOKUP($B82,Спортсмены!$B:$H,3,FALSE))</f>
        <v xml:space="preserve"> </v>
      </c>
      <c r="E82" s="31" t="str">
        <f>IF(B82=0," ",IF(VLOOKUP($B82,Спортсмены!$B:$H,4,FALSE)=0," ",VLOOKUP($B82,Спортсмены!$B:$H,4,FALSE)))</f>
        <v xml:space="preserve"> </v>
      </c>
      <c r="F82" s="29" t="str">
        <f>IF(B82=0," ",VLOOKUP($B82,Спортсмены!$B:$H,5,FALSE))</f>
        <v xml:space="preserve"> </v>
      </c>
      <c r="G82" s="29" t="str">
        <f>IF(B82=0," ",VLOOKUP($B82,Спортсмены!$B:$H,6,FALSE))</f>
        <v xml:space="preserve"> </v>
      </c>
      <c r="H82" s="83"/>
      <c r="I82" s="104"/>
      <c r="J82" s="105"/>
      <c r="K82" s="105"/>
    </row>
    <row r="83" spans="1:11">
      <c r="A83" s="84">
        <v>5</v>
      </c>
      <c r="B83" s="31"/>
      <c r="C83" s="29" t="str">
        <f>IF(B83=0," ",VLOOKUP(B83,Спортсмены!B:H,2,FALSE))</f>
        <v xml:space="preserve"> </v>
      </c>
      <c r="D83" s="31" t="str">
        <f>IF(B83=0," ",VLOOKUP($B83,Спортсмены!$B:$H,3,FALSE))</f>
        <v xml:space="preserve"> </v>
      </c>
      <c r="E83" s="31" t="str">
        <f>IF(B83=0," ",IF(VLOOKUP($B83,Спортсмены!$B:$H,4,FALSE)=0," ",VLOOKUP($B83,Спортсмены!$B:$H,4,FALSE)))</f>
        <v xml:space="preserve"> </v>
      </c>
      <c r="F83" s="29" t="str">
        <f>IF(B83=0," ",VLOOKUP($B83,Спортсмены!$B:$H,5,FALSE))</f>
        <v xml:space="preserve"> </v>
      </c>
      <c r="G83" s="29" t="str">
        <f>IF(B83=0," ",VLOOKUP($B83,Спортсмены!$B:$H,6,FALSE))</f>
        <v xml:space="preserve"> </v>
      </c>
      <c r="H83" s="83"/>
      <c r="I83" s="104"/>
      <c r="J83" s="105"/>
      <c r="K83" s="105"/>
    </row>
    <row r="84" spans="1:11">
      <c r="A84" s="84">
        <v>6</v>
      </c>
      <c r="B84" s="29"/>
      <c r="C84" s="31"/>
      <c r="D84" s="62"/>
      <c r="E84" s="31"/>
      <c r="F84" s="90"/>
      <c r="G84" s="90"/>
      <c r="H84" s="83"/>
      <c r="I84" s="104"/>
      <c r="J84" s="105"/>
      <c r="K84" s="105"/>
    </row>
    <row r="85" spans="1:11" ht="15">
      <c r="A85" s="1276" t="s">
        <v>340</v>
      </c>
      <c r="B85" s="1276"/>
      <c r="C85" s="1276"/>
      <c r="D85" s="1276"/>
      <c r="E85" s="1276"/>
      <c r="F85" s="1276"/>
      <c r="G85" s="1276"/>
      <c r="H85" s="1276"/>
      <c r="I85" s="1276"/>
      <c r="J85" s="1276"/>
      <c r="K85" s="1276"/>
    </row>
    <row r="86" spans="1:11">
      <c r="A86" s="1263" t="s">
        <v>182</v>
      </c>
      <c r="B86" s="1263" t="s">
        <v>157</v>
      </c>
      <c r="C86" s="1263" t="s">
        <v>153</v>
      </c>
      <c r="D86" s="1263" t="s">
        <v>154</v>
      </c>
      <c r="E86" s="1263" t="s">
        <v>155</v>
      </c>
      <c r="F86" s="1263" t="s">
        <v>127</v>
      </c>
      <c r="G86" s="1261" t="s">
        <v>128</v>
      </c>
      <c r="H86" s="1263" t="s">
        <v>130</v>
      </c>
      <c r="I86" s="1291" t="s">
        <v>183</v>
      </c>
      <c r="J86" s="1292"/>
      <c r="K86" s="1293"/>
    </row>
    <row r="87" spans="1:11">
      <c r="A87" s="1301"/>
      <c r="B87" s="1301"/>
      <c r="C87" s="1301"/>
      <c r="D87" s="1301"/>
      <c r="E87" s="1301"/>
      <c r="F87" s="1301"/>
      <c r="G87" s="1265"/>
      <c r="H87" s="1301"/>
      <c r="I87" s="101">
        <v>1</v>
      </c>
      <c r="J87" s="102">
        <v>2</v>
      </c>
      <c r="K87" s="103">
        <v>3</v>
      </c>
    </row>
    <row r="88" spans="1:11">
      <c r="A88" s="81"/>
      <c r="B88" s="22"/>
      <c r="C88" s="22"/>
      <c r="D88" s="22"/>
      <c r="E88" s="22"/>
      <c r="F88" s="82" t="s">
        <v>184</v>
      </c>
      <c r="G88" s="22"/>
      <c r="H88" s="83"/>
      <c r="I88" s="104"/>
      <c r="J88" s="105"/>
      <c r="K88" s="105"/>
    </row>
    <row r="89" spans="1:11">
      <c r="A89" s="84">
        <v>1</v>
      </c>
      <c r="B89" s="29"/>
      <c r="C89" s="29"/>
      <c r="D89" s="62"/>
      <c r="E89" s="62"/>
      <c r="F89" s="89"/>
      <c r="G89" s="89"/>
      <c r="H89" s="83"/>
      <c r="I89" s="104"/>
      <c r="J89" s="105"/>
      <c r="K89" s="105"/>
    </row>
    <row r="90" spans="1:11">
      <c r="A90" s="84">
        <v>2</v>
      </c>
      <c r="B90" s="31"/>
      <c r="C90" s="29" t="str">
        <f>IF(B90=0," ",VLOOKUP(B90,Спортсмены!B:H,2,FALSE))</f>
        <v xml:space="preserve"> </v>
      </c>
      <c r="D90" s="31" t="str">
        <f>IF(B90=0," ",VLOOKUP($B90,Спортсмены!$B:$H,3,FALSE))</f>
        <v xml:space="preserve"> </v>
      </c>
      <c r="E90" s="31" t="str">
        <f>IF(B90=0," ",IF(VLOOKUP($B90,Спортсмены!$B:$H,4,FALSE)=0," ",VLOOKUP($B90,Спортсмены!$B:$H,4,FALSE)))</f>
        <v xml:space="preserve"> </v>
      </c>
      <c r="F90" s="29" t="str">
        <f>IF(B90=0," ",VLOOKUP($B90,Спортсмены!$B:$H,5,FALSE))</f>
        <v xml:space="preserve"> </v>
      </c>
      <c r="G90" s="29" t="str">
        <f>IF(B90=0," ",VLOOKUP($B90,Спортсмены!$B:$H,6,FALSE))</f>
        <v xml:space="preserve"> </v>
      </c>
      <c r="H90" s="83"/>
      <c r="I90" s="104"/>
      <c r="J90" s="105"/>
      <c r="K90" s="105"/>
    </row>
    <row r="91" spans="1:11">
      <c r="A91" s="84">
        <v>3</v>
      </c>
      <c r="B91" s="31"/>
      <c r="C91" s="29" t="str">
        <f>IF(B91=0," ",VLOOKUP(B91,Спортсмены!B:H,2,FALSE))</f>
        <v xml:space="preserve"> </v>
      </c>
      <c r="D91" s="31" t="str">
        <f>IF(B91=0," ",VLOOKUP($B91,Спортсмены!$B:$H,3,FALSE))</f>
        <v xml:space="preserve"> </v>
      </c>
      <c r="E91" s="31" t="str">
        <f>IF(B91=0," ",IF(VLOOKUP($B91,Спортсмены!$B:$H,4,FALSE)=0," ",VLOOKUP($B91,Спортсмены!$B:$H,4,FALSE)))</f>
        <v xml:space="preserve"> </v>
      </c>
      <c r="F91" s="29" t="str">
        <f>IF(B91=0," ",VLOOKUP($B91,Спортсмены!$B:$H,5,FALSE))</f>
        <v xml:space="preserve"> </v>
      </c>
      <c r="G91" s="29" t="str">
        <f>IF(B91=0," ",VLOOKUP($B91,Спортсмены!$B:$H,6,FALSE))</f>
        <v xml:space="preserve"> </v>
      </c>
      <c r="H91" s="83"/>
      <c r="I91" s="104"/>
      <c r="J91" s="105"/>
      <c r="K91" s="105"/>
    </row>
    <row r="92" spans="1:11">
      <c r="A92" s="84">
        <v>4</v>
      </c>
      <c r="B92" s="93"/>
      <c r="C92" s="29" t="str">
        <f>IF(B92=0," ",VLOOKUP(B92,Спортсмены!B:H,2,FALSE))</f>
        <v xml:space="preserve"> </v>
      </c>
      <c r="D92" s="31" t="str">
        <f>IF(B92=0," ",VLOOKUP($B92,Спортсмены!$B:$H,3,FALSE))</f>
        <v xml:space="preserve"> </v>
      </c>
      <c r="E92" s="31" t="str">
        <f>IF(B92=0," ",IF(VLOOKUP($B92,Спортсмены!$B:$H,4,FALSE)=0," ",VLOOKUP($B92,Спортсмены!$B:$H,4,FALSE)))</f>
        <v xml:space="preserve"> </v>
      </c>
      <c r="F92" s="29" t="str">
        <f>IF(B92=0," ",VLOOKUP($B92,Спортсмены!$B:$H,5,FALSE))</f>
        <v xml:space="preserve"> </v>
      </c>
      <c r="G92" s="29" t="str">
        <f>IF(B92=0," ",VLOOKUP($B92,Спортсмены!$B:$H,6,FALSE))</f>
        <v xml:space="preserve"> </v>
      </c>
      <c r="H92" s="83"/>
      <c r="I92" s="104"/>
      <c r="J92" s="105"/>
      <c r="K92" s="105"/>
    </row>
    <row r="93" spans="1:11">
      <c r="A93" s="84">
        <v>5</v>
      </c>
      <c r="B93" s="31"/>
      <c r="C93" s="29" t="str">
        <f>IF(B93=0," ",VLOOKUP(B93,Спортсмены!B:H,2,FALSE))</f>
        <v xml:space="preserve"> </v>
      </c>
      <c r="D93" s="31" t="str">
        <f>IF(B93=0," ",VLOOKUP($B93,Спортсмены!$B:$H,3,FALSE))</f>
        <v xml:space="preserve"> </v>
      </c>
      <c r="E93" s="31" t="str">
        <f>IF(B93=0," ",IF(VLOOKUP($B93,Спортсмены!$B:$H,4,FALSE)=0," ",VLOOKUP($B93,Спортсмены!$B:$H,4,FALSE)))</f>
        <v xml:space="preserve"> </v>
      </c>
      <c r="F93" s="29" t="str">
        <f>IF(B93=0," ",VLOOKUP($B93,Спортсмены!$B:$H,5,FALSE))</f>
        <v xml:space="preserve"> </v>
      </c>
      <c r="G93" s="29" t="str">
        <f>IF(B93=0," ",VLOOKUP($B93,Спортсмены!$B:$H,6,FALSE))</f>
        <v xml:space="preserve"> </v>
      </c>
      <c r="H93" s="83"/>
      <c r="I93" s="104"/>
      <c r="J93" s="105"/>
      <c r="K93" s="105"/>
    </row>
    <row r="94" spans="1:11">
      <c r="A94" s="84">
        <v>6</v>
      </c>
      <c r="B94" s="29"/>
      <c r="C94" s="31"/>
      <c r="D94" s="62"/>
      <c r="E94" s="31"/>
      <c r="F94" s="89"/>
      <c r="G94" s="89"/>
      <c r="H94" s="83"/>
      <c r="I94" s="104"/>
      <c r="J94" s="105"/>
      <c r="K94" s="105"/>
    </row>
    <row r="95" spans="1:11">
      <c r="A95" s="84"/>
      <c r="B95" s="95"/>
      <c r="C95" s="95"/>
      <c r="D95" s="95"/>
      <c r="E95" s="95"/>
      <c r="F95" s="96"/>
      <c r="G95" s="95"/>
      <c r="H95" s="83"/>
      <c r="I95" s="104"/>
      <c r="J95" s="105"/>
      <c r="K95" s="105"/>
    </row>
  </sheetData>
  <mergeCells count="73">
    <mergeCell ref="K10:K11"/>
    <mergeCell ref="L10:L11"/>
    <mergeCell ref="E10:E11"/>
    <mergeCell ref="E56:E57"/>
    <mergeCell ref="E66:E67"/>
    <mergeCell ref="E76:E77"/>
    <mergeCell ref="E86:E87"/>
    <mergeCell ref="D10:D11"/>
    <mergeCell ref="D56:D57"/>
    <mergeCell ref="D66:D67"/>
    <mergeCell ref="D76:D77"/>
    <mergeCell ref="D86:D87"/>
    <mergeCell ref="C10:C11"/>
    <mergeCell ref="C56:C57"/>
    <mergeCell ref="C66:C67"/>
    <mergeCell ref="C76:C77"/>
    <mergeCell ref="C86:C87"/>
    <mergeCell ref="B10:B11"/>
    <mergeCell ref="B56:B57"/>
    <mergeCell ref="B66:B67"/>
    <mergeCell ref="B76:B77"/>
    <mergeCell ref="B86:B87"/>
    <mergeCell ref="A10:A11"/>
    <mergeCell ref="A56:A57"/>
    <mergeCell ref="A66:A67"/>
    <mergeCell ref="A76:A77"/>
    <mergeCell ref="A86:A87"/>
    <mergeCell ref="I66:K66"/>
    <mergeCell ref="A75:K75"/>
    <mergeCell ref="I76:K76"/>
    <mergeCell ref="A85:K85"/>
    <mergeCell ref="I86:K86"/>
    <mergeCell ref="F66:F67"/>
    <mergeCell ref="F76:F77"/>
    <mergeCell ref="F86:F87"/>
    <mergeCell ref="G66:G67"/>
    <mergeCell ref="G76:G77"/>
    <mergeCell ref="G86:G87"/>
    <mergeCell ref="H66:H67"/>
    <mergeCell ref="H76:H77"/>
    <mergeCell ref="H86:H87"/>
    <mergeCell ref="A53:K53"/>
    <mergeCell ref="A54:K54"/>
    <mergeCell ref="H55:J55"/>
    <mergeCell ref="I56:K56"/>
    <mergeCell ref="A65:K65"/>
    <mergeCell ref="F56:F57"/>
    <mergeCell ref="G56:G57"/>
    <mergeCell ref="H56:H57"/>
    <mergeCell ref="F23:G23"/>
    <mergeCell ref="F26:G26"/>
    <mergeCell ref="A50:K50"/>
    <mergeCell ref="A51:K51"/>
    <mergeCell ref="A52:B52"/>
    <mergeCell ref="H52:K52"/>
    <mergeCell ref="I9:J9"/>
    <mergeCell ref="H10:I10"/>
    <mergeCell ref="H11:I11"/>
    <mergeCell ref="F12:G12"/>
    <mergeCell ref="F18:G18"/>
    <mergeCell ref="F10:F11"/>
    <mergeCell ref="G10:G11"/>
    <mergeCell ref="J10:J11"/>
    <mergeCell ref="A6:C6"/>
    <mergeCell ref="F6:G6"/>
    <mergeCell ref="A7:C7"/>
    <mergeCell ref="A8:C8"/>
    <mergeCell ref="I8:J8"/>
    <mergeCell ref="A1:L1"/>
    <mergeCell ref="A2:L2"/>
    <mergeCell ref="A3:L3"/>
    <mergeCell ref="A4:L4"/>
    <mergeCell ref="A5:C5"/>
  </mergeCells>
  <printOptions horizontalCentered="1"/>
  <pageMargins left="0" right="0" top="0" bottom="0" header="0.31496062992126" footer="0.31496062992126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P46"/>
  <sheetViews>
    <sheetView workbookViewId="0"/>
  </sheetViews>
  <sheetFormatPr defaultColWidth="9" defaultRowHeight="12.75"/>
  <cols>
    <col min="1" max="1" width="6.28515625" customWidth="1"/>
    <col min="2" max="2" width="5.5703125" customWidth="1"/>
    <col min="3" max="3" width="19.28515625" customWidth="1"/>
    <col min="4" max="4" width="5" customWidth="1"/>
    <col min="5" max="5" width="7.28515625" customWidth="1"/>
    <col min="6" max="6" width="10.7109375" customWidth="1"/>
    <col min="7" max="7" width="13.7109375" customWidth="1"/>
    <col min="8" max="8" width="10.140625" customWidth="1"/>
    <col min="9" max="9" width="10.140625" hidden="1" customWidth="1"/>
    <col min="10" max="10" width="5.5703125" hidden="1" customWidth="1"/>
    <col min="11" max="11" width="7.42578125" hidden="1" customWidth="1"/>
    <col min="12" max="14" width="8" hidden="1" customWidth="1"/>
    <col min="15" max="15" width="7" customWidth="1"/>
    <col min="16" max="16" width="16.140625" customWidth="1"/>
  </cols>
  <sheetData>
    <row r="1" spans="1:16" ht="15">
      <c r="A1" s="1245" t="s">
        <v>111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</row>
    <row r="2" spans="1:16">
      <c r="A2" s="1247" t="s">
        <v>112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</row>
    <row r="3" spans="1:16">
      <c r="A3" s="1248" t="s">
        <v>341</v>
      </c>
      <c r="B3" s="1248"/>
      <c r="C3" s="1248"/>
      <c r="H3" s="1249" t="s">
        <v>114</v>
      </c>
      <c r="I3" s="1249"/>
      <c r="J3" s="1249"/>
      <c r="K3" s="1249"/>
      <c r="L3" s="1249"/>
      <c r="M3" s="1249"/>
      <c r="N3" s="1249"/>
      <c r="O3" s="1249"/>
      <c r="P3" s="1249"/>
    </row>
    <row r="4" spans="1:16" ht="15">
      <c r="A4" s="1248" t="s">
        <v>342</v>
      </c>
      <c r="B4" s="1248"/>
      <c r="C4" s="1248"/>
      <c r="E4" s="1245" t="s">
        <v>343</v>
      </c>
      <c r="F4" s="1245"/>
      <c r="G4" s="1245"/>
    </row>
    <row r="5" spans="1:16">
      <c r="A5" s="1248" t="s">
        <v>344</v>
      </c>
      <c r="B5" s="1248"/>
      <c r="C5" s="1248"/>
      <c r="H5" s="720">
        <v>39810</v>
      </c>
      <c r="I5" s="723"/>
      <c r="J5" s="723"/>
      <c r="K5" s="1250" t="s">
        <v>118</v>
      </c>
      <c r="L5" s="1250"/>
      <c r="M5" s="1250"/>
      <c r="N5" s="1250"/>
    </row>
    <row r="6" spans="1:16">
      <c r="A6" s="1251" t="s">
        <v>345</v>
      </c>
      <c r="B6" s="1251"/>
      <c r="C6" s="1251"/>
      <c r="H6" s="582" t="s">
        <v>346</v>
      </c>
      <c r="I6" s="718"/>
      <c r="J6" s="718"/>
      <c r="K6" s="1252" t="s">
        <v>121</v>
      </c>
      <c r="L6" s="1253"/>
      <c r="M6" s="1253"/>
      <c r="N6" s="1253"/>
    </row>
    <row r="7" spans="1:16">
      <c r="A7" s="1258" t="s">
        <v>122</v>
      </c>
      <c r="B7" s="1258" t="s">
        <v>123</v>
      </c>
      <c r="C7" s="1254" t="s">
        <v>124</v>
      </c>
      <c r="D7" s="1254" t="s">
        <v>125</v>
      </c>
      <c r="E7" s="1254" t="s">
        <v>126</v>
      </c>
      <c r="F7" s="1254" t="s">
        <v>127</v>
      </c>
      <c r="G7" s="1254" t="s">
        <v>128</v>
      </c>
      <c r="H7" s="1259" t="s">
        <v>129</v>
      </c>
      <c r="I7" s="705"/>
      <c r="J7" s="1258" t="s">
        <v>123</v>
      </c>
      <c r="K7" s="1261" t="s">
        <v>130</v>
      </c>
      <c r="L7" s="1254" t="s">
        <v>131</v>
      </c>
      <c r="M7" s="1255"/>
      <c r="N7" s="1255"/>
      <c r="O7" s="1263" t="s">
        <v>132</v>
      </c>
      <c r="P7" s="1305" t="s">
        <v>133</v>
      </c>
    </row>
    <row r="8" spans="1:16">
      <c r="A8" s="1255"/>
      <c r="B8" s="1255"/>
      <c r="C8" s="1255"/>
      <c r="D8" s="1255"/>
      <c r="E8" s="1255"/>
      <c r="F8" s="1254"/>
      <c r="G8" s="1254"/>
      <c r="H8" s="1260"/>
      <c r="I8" s="420" t="s">
        <v>141</v>
      </c>
      <c r="J8" s="1255"/>
      <c r="K8" s="1262"/>
      <c r="L8" s="126">
        <v>1</v>
      </c>
      <c r="M8" s="126">
        <v>2</v>
      </c>
      <c r="N8" s="126">
        <v>3</v>
      </c>
      <c r="O8" s="1262"/>
      <c r="P8" s="1262"/>
    </row>
    <row r="9" spans="1:16">
      <c r="F9" s="1256" t="s">
        <v>134</v>
      </c>
      <c r="G9" s="1256"/>
    </row>
    <row r="10" spans="1:16">
      <c r="A10" s="62">
        <v>1</v>
      </c>
      <c r="B10" s="41">
        <v>15</v>
      </c>
      <c r="C10" s="29" t="e">
        <f>IF(B10=0," ",VLOOKUP(B10,Женщины!B:H,2,FALSE))</f>
        <v>#N/A</v>
      </c>
      <c r="D10" s="31" t="e">
        <f>IF(B10=0," ",VLOOKUP($B10,Женщины!$B:$H,3,FALSE))</f>
        <v>#N/A</v>
      </c>
      <c r="E10" s="31" t="e">
        <f>IF(B10=0," ",IF(VLOOKUP($B10,Женщины!$B:$H,4,FALSE)=0," ",VLOOKUP($B10,Женщины!$B:$H,4,FALSE)))</f>
        <v>#N/A</v>
      </c>
      <c r="F10" s="29" t="e">
        <f>IF(B10=0," ",VLOOKUP($B10,Женщины!$B:$H,5,FALSE))</f>
        <v>#N/A</v>
      </c>
      <c r="G10" s="29" t="e">
        <f>IF(B10=0," ",VLOOKUP($B10,Женщины!$B:$H,6,FALSE))</f>
        <v>#N/A</v>
      </c>
      <c r="H10" s="351">
        <v>1.65740740740741E-3</v>
      </c>
      <c r="I10" s="95"/>
      <c r="J10" s="62">
        <f t="shared" ref="J10:J18" si="0">B10</f>
        <v>15</v>
      </c>
      <c r="K10" s="709"/>
      <c r="L10" s="709"/>
      <c r="M10" s="709"/>
      <c r="N10" s="709"/>
      <c r="O10" s="62" t="str">
        <f>IF(H10=0," ",IF(H10&lt;=Разряды!$D$33,Разряды!$D$3,IF(H10&lt;=Разряды!$E$33,Разряды!$E$3,IF(H10&lt;=Разряды!$F$33,Разряды!$F$3,IF(H10&lt;=Разряды!$G$33,Разряды!$G$3,IF(H10&lt;=Разряды!$H$33,Разряды!$H$3,IF(H10&lt;=Разряды!$I$33,Разряды!$I$3,IF(H10&lt;=Разряды!$J$33,Разряды!$J$3,"б/р"))))))))</f>
        <v>1р</v>
      </c>
      <c r="P10" s="29" t="e">
        <f>IF(B10=0," ",VLOOKUP($B10,Женщины!$B:$H,7,FALSE))</f>
        <v>#N/A</v>
      </c>
    </row>
    <row r="11" spans="1:16">
      <c r="A11" s="62">
        <v>2</v>
      </c>
      <c r="B11" s="353" t="s">
        <v>347</v>
      </c>
      <c r="C11" s="29" t="e">
        <f>IF(B11=0," ",VLOOKUP(B11,Женщины!B:H,2,FALSE))</f>
        <v>#N/A</v>
      </c>
      <c r="D11" s="31" t="e">
        <f>IF(B11=0," ",VLOOKUP($B11,Женщины!$B:$H,3,FALSE))</f>
        <v>#N/A</v>
      </c>
      <c r="E11" s="31" t="e">
        <f>IF(B11=0," ",IF(VLOOKUP($B11,Женщины!$B:$H,4,FALSE)=0," ",VLOOKUP($B11,Женщины!$B:$H,4,FALSE)))</f>
        <v>#N/A</v>
      </c>
      <c r="F11" s="29" t="e">
        <f>IF(B11=0," ",VLOOKUP($B11,Женщины!$B:$H,5,FALSE))</f>
        <v>#N/A</v>
      </c>
      <c r="G11" s="29" t="e">
        <f>IF(B11=0," ",VLOOKUP($B11,Женщины!$B:$H,6,FALSE))</f>
        <v>#N/A</v>
      </c>
      <c r="H11" s="351">
        <v>1.7581018518518501E-3</v>
      </c>
      <c r="I11" s="95"/>
      <c r="J11" s="62" t="str">
        <f t="shared" si="0"/>
        <v>1    13    1</v>
      </c>
      <c r="K11" s="724" t="s">
        <v>147</v>
      </c>
      <c r="L11" s="709"/>
      <c r="M11" s="709"/>
      <c r="N11" s="709"/>
      <c r="O11" s="62" t="str">
        <f>IF(H11=0," ",IF(H11&lt;=Разряды!$D$33,Разряды!$D$3,IF(H11&lt;=Разряды!$E$33,Разряды!$E$3,IF(H11&lt;=Разряды!$F$33,Разряды!$F$3,IF(H11&lt;=Разряды!$G$33,Разряды!$G$3,IF(H11&lt;=Разряды!$H$33,Разряды!$H$3,IF(H11&lt;=Разряды!$I$33,Разряды!$I$3,IF(H11&lt;=Разряды!$J$33,Разряды!$J$3,"б/р"))))))))</f>
        <v>2р</v>
      </c>
      <c r="P11" s="29" t="e">
        <f>IF(B11=0," ",VLOOKUP($B11,Женщины!$B:$H,7,FALSE))</f>
        <v>#N/A</v>
      </c>
    </row>
    <row r="12" spans="1:16">
      <c r="A12" s="62">
        <v>3</v>
      </c>
      <c r="B12" s="41">
        <v>548</v>
      </c>
      <c r="C12" s="29" t="e">
        <f>IF(B12=0," ",VLOOKUP(B12,Женщины!B:H,2,FALSE))</f>
        <v>#N/A</v>
      </c>
      <c r="D12" s="31" t="e">
        <f>IF(B12=0," ",VLOOKUP($B12,Женщины!$B:$H,3,FALSE))</f>
        <v>#N/A</v>
      </c>
      <c r="E12" s="31" t="e">
        <f>IF(B12=0," ",IF(VLOOKUP($B12,Женщины!$B:$H,4,FALSE)=0," ",VLOOKUP($B12,Женщины!$B:$H,4,FALSE)))</f>
        <v>#N/A</v>
      </c>
      <c r="F12" s="29" t="e">
        <f>IF(B12=0," ",VLOOKUP($B12,Женщины!$B:$H,5,FALSE))</f>
        <v>#N/A</v>
      </c>
      <c r="G12" s="29" t="e">
        <f>IF(B12=0," ",VLOOKUP($B12,Женщины!$B:$H,6,FALSE))</f>
        <v>#N/A</v>
      </c>
      <c r="H12" s="351">
        <v>1.7881944444444399E-3</v>
      </c>
      <c r="I12" s="95"/>
      <c r="J12" s="62">
        <f t="shared" si="0"/>
        <v>548</v>
      </c>
      <c r="K12" s="709"/>
      <c r="L12" s="709"/>
      <c r="M12" s="709"/>
      <c r="N12" s="709"/>
      <c r="O12" s="62" t="str">
        <f>IF(H12=0," ",IF(H12&lt;=Разряды!$D$33,Разряды!$D$3,IF(H12&lt;=Разряды!$E$33,Разряды!$E$3,IF(H12&lt;=Разряды!$F$33,Разряды!$F$3,IF(H12&lt;=Разряды!$G$33,Разряды!$G$3,IF(H12&lt;=Разряды!$H$33,Разряды!$H$3,IF(H12&lt;=Разряды!$I$33,Разряды!$I$3,IF(H12&lt;=Разряды!$J$33,Разряды!$J$3,"б/р"))))))))</f>
        <v>2р</v>
      </c>
      <c r="P12" s="29" t="e">
        <f>IF(B12=0," ",VLOOKUP($B12,Женщины!$B:$H,7,FALSE))</f>
        <v>#N/A</v>
      </c>
    </row>
    <row r="13" spans="1:16">
      <c r="A13" s="62">
        <v>4</v>
      </c>
      <c r="B13" s="41">
        <v>83</v>
      </c>
      <c r="C13" s="29" t="e">
        <f>IF(B13=0," ",VLOOKUP(B13,Женщины!B:H,2,FALSE))</f>
        <v>#N/A</v>
      </c>
      <c r="D13" s="31" t="e">
        <f>IF(B13=0," ",VLOOKUP($B13,Женщины!$B:$H,3,FALSE))</f>
        <v>#N/A</v>
      </c>
      <c r="E13" s="31" t="e">
        <f>IF(B13=0," ",IF(VLOOKUP($B13,Женщины!$B:$H,4,FALSE)=0," ",VLOOKUP($B13,Женщины!$B:$H,4,FALSE)))</f>
        <v>#N/A</v>
      </c>
      <c r="F13" s="29" t="e">
        <f>IF(B13=0," ",VLOOKUP($B13,Женщины!$B:$H,5,FALSE))</f>
        <v>#N/A</v>
      </c>
      <c r="G13" s="29" t="e">
        <f>IF(B13=0," ",VLOOKUP($B13,Женщины!$B:$H,6,FALSE))</f>
        <v>#N/A</v>
      </c>
      <c r="H13" s="351">
        <v>1.80208333333333E-3</v>
      </c>
      <c r="I13" s="95"/>
      <c r="J13" s="62">
        <f t="shared" si="0"/>
        <v>83</v>
      </c>
      <c r="K13" s="709"/>
      <c r="L13" s="709"/>
      <c r="M13" s="709"/>
      <c r="N13" s="709"/>
      <c r="O13" s="62" t="str">
        <f>IF(H13=0," ",IF(H13&lt;=Разряды!$D$33,Разряды!$D$3,IF(H13&lt;=Разряды!$E$33,Разряды!$E$3,IF(H13&lt;=Разряды!$F$33,Разряды!$F$3,IF(H13&lt;=Разряды!$G$33,Разряды!$G$3,IF(H13&lt;=Разряды!$H$33,Разряды!$H$3,IF(H13&lt;=Разряды!$I$33,Разряды!$I$3,IF(H13&lt;=Разряды!$J$33,Разряды!$J$3,"б/р"))))))))</f>
        <v>2р</v>
      </c>
      <c r="P13" s="29" t="e">
        <f>IF(B13=0," ",VLOOKUP($B13,Женщины!$B:$H,7,FALSE))</f>
        <v>#N/A</v>
      </c>
    </row>
    <row r="14" spans="1:16">
      <c r="A14" s="62">
        <v>5</v>
      </c>
      <c r="B14" s="41">
        <v>116</v>
      </c>
      <c r="C14" s="29" t="e">
        <f>IF(B14=0," ",VLOOKUP(B14,Женщины!B:H,2,FALSE))</f>
        <v>#N/A</v>
      </c>
      <c r="D14" s="31" t="e">
        <f>IF(B14=0," ",VLOOKUP($B14,Женщины!$B:$H,3,FALSE))</f>
        <v>#N/A</v>
      </c>
      <c r="E14" s="31" t="e">
        <f>IF(B14=0," ",IF(VLOOKUP($B14,Женщины!$B:$H,4,FALSE)=0," ",VLOOKUP($B14,Женщины!$B:$H,4,FALSE)))</f>
        <v>#N/A</v>
      </c>
      <c r="F14" s="29" t="e">
        <f>IF(B14=0," ",VLOOKUP($B14,Женщины!$B:$H,5,FALSE))</f>
        <v>#N/A</v>
      </c>
      <c r="G14" s="29" t="e">
        <f>IF(B14=0," ",VLOOKUP($B14,Женщины!$B:$H,6,FALSE))</f>
        <v>#N/A</v>
      </c>
      <c r="H14" s="351">
        <v>1.82523148148148E-3</v>
      </c>
      <c r="I14" s="95"/>
      <c r="J14" s="62">
        <f t="shared" si="0"/>
        <v>116</v>
      </c>
      <c r="K14" s="709"/>
      <c r="L14" s="709"/>
      <c r="M14" s="709"/>
      <c r="N14" s="709"/>
      <c r="O14" s="62" t="str">
        <f>IF(H14=0," ",IF(H14&lt;=Разряды!$D$33,Разряды!$D$3,IF(H14&lt;=Разряды!$E$33,Разряды!$E$3,IF(H14&lt;=Разряды!$F$33,Разряды!$F$3,IF(H14&lt;=Разряды!$G$33,Разряды!$G$3,IF(H14&lt;=Разряды!$H$33,Разряды!$H$3,IF(H14&lt;=Разряды!$I$33,Разряды!$I$3,IF(H14&lt;=Разряды!$J$33,Разряды!$J$3,"б/р"))))))))</f>
        <v>3р</v>
      </c>
      <c r="P14" s="29" t="e">
        <f>IF(B14=0," ",VLOOKUP($B14,Женщины!$B:$H,7,FALSE))</f>
        <v>#N/A</v>
      </c>
    </row>
    <row r="15" spans="1:16">
      <c r="A15" s="62">
        <v>6</v>
      </c>
      <c r="B15" s="41">
        <v>16</v>
      </c>
      <c r="C15" s="29" t="str">
        <f>IF(B15=0," ",VLOOKUP(B15,Женщины!B:H,2,FALSE))</f>
        <v>Рудакова Наталья</v>
      </c>
      <c r="D15" s="31" t="str">
        <f>IF(B15=0," ",VLOOKUP($B15,Женщины!$B:$H,3,FALSE))</f>
        <v>1979</v>
      </c>
      <c r="E15" s="31" t="str">
        <f>IF(B15=0," ",IF(VLOOKUP($B15,Женщины!$B:$H,4,FALSE)=0," ",VLOOKUP($B15,Женщины!$B:$H,4,FALSE)))</f>
        <v>Ж40-49</v>
      </c>
      <c r="F15" s="29">
        <f>IF(B15=0," ",VLOOKUP($B15,Женщины!$B:$H,5,FALSE))</f>
        <v>0</v>
      </c>
      <c r="G15" s="29" t="str">
        <f>IF(B15=0," ",VLOOKUP($B15,Женщины!$B:$H,6,FALSE))</f>
        <v>г.Архангельск,ШБ А.В.Чернова</v>
      </c>
      <c r="H15" s="351">
        <v>1.91319444444444E-3</v>
      </c>
      <c r="I15" s="95"/>
      <c r="J15" s="62">
        <f t="shared" si="0"/>
        <v>16</v>
      </c>
      <c r="K15" s="724" t="s">
        <v>147</v>
      </c>
      <c r="L15" s="709"/>
      <c r="M15" s="709"/>
      <c r="N15" s="709"/>
      <c r="O15" s="62" t="str">
        <f>IF(H15=0," ",IF(H15&lt;=Разряды!$D$33,Разряды!$D$3,IF(H15&lt;=Разряды!$E$33,Разряды!$E$3,IF(H15&lt;=Разряды!$F$33,Разряды!$F$3,IF(H15&lt;=Разряды!$G$33,Разряды!$G$3,IF(H15&lt;=Разряды!$H$33,Разряды!$H$3,IF(H15&lt;=Разряды!$I$33,Разряды!$I$3,IF(H15&lt;=Разряды!$J$33,Разряды!$J$3,"б/р"))))))))</f>
        <v>3р</v>
      </c>
      <c r="P15" s="29" t="str">
        <f>IF(B15=0," ",VLOOKUP($B15,Женщины!$B:$H,7,FALSE))</f>
        <v>А.В.Чернов</v>
      </c>
    </row>
    <row r="16" spans="1:16">
      <c r="A16" s="62">
        <v>7</v>
      </c>
      <c r="B16" s="41">
        <v>144</v>
      </c>
      <c r="C16" s="29" t="e">
        <f>IF(B16=0," ",VLOOKUP(B16,Женщины!B:H,2,FALSE))</f>
        <v>#N/A</v>
      </c>
      <c r="D16" s="31" t="e">
        <f>IF(B16=0," ",VLOOKUP($B16,Женщины!$B:$H,3,FALSE))</f>
        <v>#N/A</v>
      </c>
      <c r="E16" s="31" t="e">
        <f>IF(B16=0," ",IF(VLOOKUP($B16,Женщины!$B:$H,4,FALSE)=0," ",VLOOKUP($B16,Женщины!$B:$H,4,FALSE)))</f>
        <v>#N/A</v>
      </c>
      <c r="F16" s="29" t="e">
        <f>IF(B16=0," ",VLOOKUP($B16,Женщины!$B:$H,5,FALSE))</f>
        <v>#N/A</v>
      </c>
      <c r="G16" s="29" t="e">
        <f>IF(B16=0," ",VLOOKUP($B16,Женщины!$B:$H,6,FALSE))</f>
        <v>#N/A</v>
      </c>
      <c r="H16" s="351">
        <v>1.93634259259259E-3</v>
      </c>
      <c r="I16" s="95"/>
      <c r="J16" s="62">
        <f t="shared" si="0"/>
        <v>144</v>
      </c>
      <c r="K16" s="709"/>
      <c r="L16" s="709"/>
      <c r="M16" s="709"/>
      <c r="N16" s="709"/>
      <c r="O16" s="62" t="str">
        <f>IF(H16=0," ",IF(H16&lt;=Разряды!$D$33,Разряды!$D$3,IF(H16&lt;=Разряды!$E$33,Разряды!$E$3,IF(H16&lt;=Разряды!$F$33,Разряды!$F$3,IF(H16&lt;=Разряды!$G$33,Разряды!$G$3,IF(H16&lt;=Разряды!$H$33,Разряды!$H$3,IF(H16&lt;=Разряды!$I$33,Разряды!$I$3,IF(H16&lt;=Разряды!$J$33,Разряды!$J$3,"б/р"))))))))</f>
        <v>1юр</v>
      </c>
      <c r="P16" s="29" t="e">
        <f>IF(B16=0," ",VLOOKUP($B16,Женщины!$B:$H,7,FALSE))</f>
        <v>#N/A</v>
      </c>
    </row>
    <row r="17" spans="1:16" hidden="1">
      <c r="A17" s="62"/>
      <c r="B17" s="353" t="s">
        <v>304</v>
      </c>
      <c r="C17" s="29" t="e">
        <f>IF(B17=0," ",VLOOKUP(B17,Женщины!B:H,2,FALSE))</f>
        <v>#N/A</v>
      </c>
      <c r="D17" s="31" t="e">
        <f>IF(B17=0," ",VLOOKUP($B17,Женщины!$B:$H,3,FALSE))</f>
        <v>#N/A</v>
      </c>
      <c r="E17" s="31" t="e">
        <f>IF(B17=0," ",IF(VLOOKUP($B17,Женщины!$B:$H,4,FALSE)=0," ",VLOOKUP($B17,Женщины!$B:$H,4,FALSE)))</f>
        <v>#N/A</v>
      </c>
      <c r="F17" s="29" t="e">
        <f>IF(B17=0," ",VLOOKUP($B17,Женщины!$B:$H,5,FALSE))</f>
        <v>#N/A</v>
      </c>
      <c r="G17" s="29" t="e">
        <f>IF(B17=0," ",VLOOKUP($B17,Женщины!$B:$H,6,FALSE))</f>
        <v>#N/A</v>
      </c>
      <c r="H17" s="351"/>
      <c r="I17" s="95"/>
      <c r="J17" s="62" t="str">
        <f t="shared" si="0"/>
        <v>1   485   1</v>
      </c>
      <c r="K17" s="724" t="s">
        <v>147</v>
      </c>
      <c r="L17" s="709"/>
      <c r="M17" s="709"/>
      <c r="N17" s="709"/>
      <c r="O17" s="62" t="str">
        <f>IF(H17=0," ",IF(H17&lt;=Разряды!$D$33,Разряды!$D$3,IF(H17&lt;=Разряды!$E$33,Разряды!$E$3,IF(H17&lt;=Разряды!$F$33,Разряды!$F$3,IF(H17&lt;=Разряды!$G$33,Разряды!$G$3,IF(H17&lt;=Разряды!$H$33,Разряды!$H$3,IF(H17&lt;=Разряды!$I$33,Разряды!$I$3,IF(H17&lt;=Разряды!$J$33,Разряды!$J$3,"б/р"))))))))</f>
        <v xml:space="preserve"> </v>
      </c>
      <c r="P17" s="29" t="e">
        <f>IF(B17=0," ",VLOOKUP($B17,Женщины!$B:$H,7,FALSE))</f>
        <v>#N/A</v>
      </c>
    </row>
    <row r="18" spans="1:16" hidden="1">
      <c r="A18" s="62"/>
      <c r="B18" s="353" t="s">
        <v>348</v>
      </c>
      <c r="C18" s="29" t="e">
        <f>IF(B18=0," ",VLOOKUP(B18,Женщины!B:H,2,FALSE))</f>
        <v>#N/A</v>
      </c>
      <c r="D18" s="31" t="e">
        <f>IF(B18=0," ",VLOOKUP($B18,Женщины!$B:$H,3,FALSE))</f>
        <v>#N/A</v>
      </c>
      <c r="E18" s="31" t="e">
        <f>IF(B18=0," ",IF(VLOOKUP($B18,Женщины!$B:$H,4,FALSE)=0," ",VLOOKUP($B18,Женщины!$B:$H,4,FALSE)))</f>
        <v>#N/A</v>
      </c>
      <c r="F18" s="29" t="e">
        <f>IF(B18=0," ",VLOOKUP($B18,Женщины!$B:$H,5,FALSE))</f>
        <v>#N/A</v>
      </c>
      <c r="G18" s="29" t="e">
        <f>IF(B18=0," ",VLOOKUP($B18,Женщины!$B:$H,6,FALSE))</f>
        <v>#N/A</v>
      </c>
      <c r="H18" s="351"/>
      <c r="I18" s="95"/>
      <c r="J18" s="62" t="str">
        <f t="shared" si="0"/>
        <v>1     2     1</v>
      </c>
      <c r="K18" s="709"/>
      <c r="L18" s="709"/>
      <c r="M18" s="709"/>
      <c r="N18" s="709"/>
      <c r="O18" s="62" t="str">
        <f>IF(H18=0," ",IF(H18&lt;=Разряды!$D$33,Разряды!$D$3,IF(H18&lt;=Разряды!$E$33,Разряды!$E$3,IF(H18&lt;=Разряды!$F$33,Разряды!$F$3,IF(H18&lt;=Разряды!$G$33,Разряды!$G$3,IF(H18&lt;=Разряды!$H$33,Разряды!$H$3,IF(H18&lt;=Разряды!$I$33,Разряды!$I$3,IF(H18&lt;=Разряды!$J$33,Разряды!$J$3,"б/р"))))))))</f>
        <v xml:space="preserve"> </v>
      </c>
      <c r="P18" s="29" t="e">
        <f>IF(B18=0," ",VLOOKUP($B18,Женщины!$B:$H,7,FALSE))</f>
        <v>#N/A</v>
      </c>
    </row>
    <row r="19" spans="1:16" hidden="1">
      <c r="A19" s="62"/>
      <c r="B19" s="25"/>
      <c r="C19" s="29" t="str">
        <f>IF(B19=0," ",VLOOKUP(B19,Женщины!B:H,2,FALSE))</f>
        <v xml:space="preserve"> </v>
      </c>
      <c r="D19" s="31" t="str">
        <f>IF(B19=0," ",VLOOKUP($B19,Женщины!$B:$H,3,FALSE))</f>
        <v xml:space="preserve"> </v>
      </c>
      <c r="E19" s="31" t="str">
        <f>IF(B19=0," ",IF(VLOOKUP($B19,Женщины!$B:$H,4,FALSE)=0," ",VLOOKUP($B19,Женщины!$B:$H,4,FALSE)))</f>
        <v xml:space="preserve"> </v>
      </c>
      <c r="F19" s="29" t="str">
        <f>IF(B19=0," ",VLOOKUP($B19,Женщины!$B:$H,5,FALSE))</f>
        <v xml:space="preserve"> </v>
      </c>
      <c r="G19" s="29" t="str">
        <f>IF(B19=0," ",VLOOKUP($B19,Женщины!$B:$H,6,FALSE))</f>
        <v xml:space="preserve"> </v>
      </c>
      <c r="H19" s="351"/>
      <c r="I19" s="95"/>
      <c r="J19" s="62"/>
      <c r="K19" s="709"/>
      <c r="L19" s="709"/>
      <c r="M19" s="709"/>
      <c r="N19" s="709"/>
      <c r="O19" s="62" t="str">
        <f>IF(H19=0," ",IF(H19&lt;=Разряды!$D$33,Разряды!$D$3,IF(H19&lt;=Разряды!$E$33,Разряды!$E$3,IF(H19&lt;=Разряды!$F$33,Разряды!$F$3,IF(H19&lt;=Разряды!$G$33,Разряды!$G$3,IF(H19&lt;=Разряды!$H$33,Разряды!$H$3,IF(H19&lt;=Разряды!$I$33,Разряды!$I$3,IF(H19&lt;=Разряды!$J$33,Разряды!$J$3,"б/р"))))))))</f>
        <v xml:space="preserve"> </v>
      </c>
      <c r="P19" s="29" t="str">
        <f>IF(B19=0," ",VLOOKUP($B19,Женщины!$B:$H,7,FALSE))</f>
        <v xml:space="preserve"> </v>
      </c>
    </row>
    <row r="20" spans="1:16" hidden="1">
      <c r="A20" s="62"/>
      <c r="B20" s="25"/>
      <c r="C20" s="29" t="str">
        <f>IF(B20=0," ",VLOOKUP(B20,Женщины!B:H,2,FALSE))</f>
        <v xml:space="preserve"> </v>
      </c>
      <c r="D20" s="31" t="str">
        <f>IF(B20=0," ",VLOOKUP($B20,Женщины!$B:$H,3,FALSE))</f>
        <v xml:space="preserve"> </v>
      </c>
      <c r="E20" s="31" t="str">
        <f>IF(B20=0," ",IF(VLOOKUP($B20,Женщины!$B:$H,4,FALSE)=0," ",VLOOKUP($B20,Женщины!$B:$H,4,FALSE)))</f>
        <v xml:space="preserve"> </v>
      </c>
      <c r="F20" s="29" t="str">
        <f>IF(B20=0," ",VLOOKUP($B20,Женщины!$B:$H,5,FALSE))</f>
        <v xml:space="preserve"> </v>
      </c>
      <c r="G20" s="29" t="str">
        <f>IF(B20=0," ",VLOOKUP($B20,Женщины!$B:$H,6,FALSE))</f>
        <v xml:space="preserve"> </v>
      </c>
      <c r="H20" s="351"/>
      <c r="I20" s="95"/>
      <c r="J20" s="62"/>
      <c r="K20" s="709"/>
      <c r="L20" s="709"/>
      <c r="M20" s="709"/>
      <c r="N20" s="709"/>
      <c r="O20" s="62" t="str">
        <f>IF(H20=0," ",IF(H20&lt;=Разряды!$D$33,Разряды!$D$3,IF(H20&lt;=Разряды!$E$33,Разряды!$E$3,IF(H20&lt;=Разряды!$F$33,Разряды!$F$3,IF(H20&lt;=Разряды!$G$33,Разряды!$G$3,IF(H20&lt;=Разряды!$H$33,Разряды!$H$3,IF(H20&lt;=Разряды!$I$33,Разряды!$I$3,IF(H20&lt;=Разряды!$J$33,Разряды!$J$3,"б/р"))))))))</f>
        <v xml:space="preserve"> </v>
      </c>
      <c r="P20" s="29" t="str">
        <f>IF(B20=0," ",VLOOKUP($B20,Женщины!$B:$H,7,FALSE))</f>
        <v xml:space="preserve"> </v>
      </c>
    </row>
    <row r="21" spans="1:16" hidden="1">
      <c r="A21" s="62"/>
      <c r="B21" s="25"/>
      <c r="C21" s="29" t="str">
        <f>IF(B21=0," ",VLOOKUP(B21,Женщины!B:H,2,FALSE))</f>
        <v xml:space="preserve"> </v>
      </c>
      <c r="D21" s="31" t="str">
        <f>IF(B21=0," ",VLOOKUP($B21,Женщины!$B:$H,3,FALSE))</f>
        <v xml:space="preserve"> </v>
      </c>
      <c r="E21" s="31" t="str">
        <f>IF(B21=0," ",IF(VLOOKUP($B21,Женщины!$B:$H,4,FALSE)=0," ",VLOOKUP($B21,Женщины!$B:$H,4,FALSE)))</f>
        <v xml:space="preserve"> </v>
      </c>
      <c r="F21" s="29" t="str">
        <f>IF(B21=0," ",VLOOKUP($B21,Женщины!$B:$H,5,FALSE))</f>
        <v xml:space="preserve"> </v>
      </c>
      <c r="G21" s="29" t="str">
        <f>IF(B21=0," ",VLOOKUP($B21,Женщины!$B:$H,6,FALSE))</f>
        <v xml:space="preserve"> </v>
      </c>
      <c r="H21" s="351"/>
      <c r="I21" s="95"/>
      <c r="J21" s="62"/>
      <c r="K21" s="709"/>
      <c r="L21" s="709"/>
      <c r="M21" s="709"/>
      <c r="N21" s="709"/>
      <c r="O21" s="62" t="str">
        <f>IF(H21=0," ",IF(H21&lt;=Разряды!$D$33,Разряды!$D$3,IF(H21&lt;=Разряды!$E$33,Разряды!$E$3,IF(H21&lt;=Разряды!$F$33,Разряды!$F$3,IF(H21&lt;=Разряды!$G$33,Разряды!$G$3,IF(H21&lt;=Разряды!$H$33,Разряды!$H$3,IF(H21&lt;=Разряды!$I$33,Разряды!$I$3,IF(H21&lt;=Разряды!$J$33,Разряды!$J$3,"б/р"))))))))</f>
        <v xml:space="preserve"> </v>
      </c>
      <c r="P21" s="29" t="str">
        <f>IF(B21=0," ",VLOOKUP($B21,Женщины!$B:$H,7,FALSE))</f>
        <v xml:space="preserve"> </v>
      </c>
    </row>
    <row r="22" spans="1:16" hidden="1">
      <c r="A22" s="62"/>
      <c r="B22" s="62"/>
      <c r="C22" s="29" t="str">
        <f>IF(B22=0," ",VLOOKUP(B22,Женщины!B:H,2,FALSE))</f>
        <v xml:space="preserve"> </v>
      </c>
      <c r="D22" s="31" t="str">
        <f>IF(B22=0," ",VLOOKUP($B22,Женщины!$B:$H,3,FALSE))</f>
        <v xml:space="preserve"> </v>
      </c>
      <c r="E22" s="31" t="str">
        <f>IF(B22=0," ",IF(VLOOKUP($B22,Женщины!$B:$H,4,FALSE)=0," ",VLOOKUP($B22,Женщины!$B:$H,4,FALSE)))</f>
        <v xml:space="preserve"> </v>
      </c>
      <c r="F22" s="29" t="str">
        <f>IF(B22=0," ",VLOOKUP($B22,Женщины!$B:$H,5,FALSE))</f>
        <v xml:space="preserve"> </v>
      </c>
      <c r="G22" s="29" t="str">
        <f>IF(B22=0," ",VLOOKUP($B22,Женщины!$B:$H,6,FALSE))</f>
        <v xml:space="preserve"> </v>
      </c>
      <c r="H22" s="351"/>
      <c r="I22" s="95"/>
      <c r="J22" s="62"/>
      <c r="K22" s="709"/>
      <c r="L22" s="709"/>
      <c r="M22" s="709"/>
      <c r="N22" s="709"/>
      <c r="O22" s="62" t="str">
        <f>IF(H22=0," ",IF(H22&lt;=Разряды!$D$33,Разряды!$D$3,IF(H22&lt;=Разряды!$E$33,Разряды!$E$3,IF(H22&lt;=Разряды!$F$33,Разряды!$F$3,IF(H22&lt;=Разряды!$G$33,Разряды!$G$3,IF(H22&lt;=Разряды!$H$33,Разряды!$H$3,IF(H22&lt;=Разряды!$I$33,Разряды!$I$3,IF(H22&lt;=Разряды!$J$33,Разряды!$J$3,"б/р"))))))))</f>
        <v xml:space="preserve"> </v>
      </c>
      <c r="P22" s="29" t="str">
        <f>IF(B22=0," ",VLOOKUP($B22,Женщины!$B:$H,7,FALSE))</f>
        <v xml:space="preserve"> </v>
      </c>
    </row>
    <row r="23" spans="1:16" hidden="1">
      <c r="A23" s="62"/>
      <c r="B23" s="62"/>
      <c r="C23" s="29" t="str">
        <f>IF(B23=0," ",VLOOKUP(B23,Женщины!B:H,2,FALSE))</f>
        <v xml:space="preserve"> </v>
      </c>
      <c r="D23" s="31" t="str">
        <f>IF(B23=0," ",VLOOKUP($B23,Женщины!$B:$H,3,FALSE))</f>
        <v xml:space="preserve"> </v>
      </c>
      <c r="E23" s="31" t="str">
        <f>IF(B23=0," ",IF(VLOOKUP($B23,Женщины!$B:$H,4,FALSE)=0," ",VLOOKUP($B23,Женщины!$B:$H,4,FALSE)))</f>
        <v xml:space="preserve"> </v>
      </c>
      <c r="F23" s="29" t="str">
        <f>IF(B23=0," ",VLOOKUP($B23,Женщины!$B:$H,5,FALSE))</f>
        <v xml:space="preserve"> </v>
      </c>
      <c r="G23" s="29" t="str">
        <f>IF(B23=0," ",VLOOKUP($B23,Женщины!$B:$H,6,FALSE))</f>
        <v xml:space="preserve"> </v>
      </c>
      <c r="H23" s="351"/>
      <c r="I23" s="95"/>
      <c r="J23" s="62"/>
      <c r="K23" s="709"/>
      <c r="L23" s="709"/>
      <c r="M23" s="709"/>
      <c r="N23" s="709"/>
      <c r="O23" s="62" t="str">
        <f>IF(H23=0," ",IF(H23&lt;=Разряды!$D$33,Разряды!$D$3,IF(H23&lt;=Разряды!$E$33,Разряды!$E$3,IF(H23&lt;=Разряды!$F$33,Разряды!$F$3,IF(H23&lt;=Разряды!$G$33,Разряды!$G$3,IF(H23&lt;=Разряды!$H$33,Разряды!$H$3,IF(H23&lt;=Разряды!$I$33,Разряды!$I$3,IF(H23&lt;=Разряды!$J$33,Разряды!$J$3,"б/р"))))))))</f>
        <v xml:space="preserve"> </v>
      </c>
      <c r="P23" s="29" t="str">
        <f>IF(B23=0," ",VLOOKUP($B23,Женщины!$B:$H,7,FALSE))</f>
        <v xml:space="preserve"> </v>
      </c>
    </row>
    <row r="24" spans="1:16" hidden="1">
      <c r="A24" s="62"/>
      <c r="B24" s="62"/>
      <c r="C24" s="29" t="str">
        <f>IF(B24=0," ",VLOOKUP(B24,Женщины!B:H,2,FALSE))</f>
        <v xml:space="preserve"> </v>
      </c>
      <c r="D24" s="31" t="str">
        <f>IF(B24=0," ",VLOOKUP($B24,Женщины!$B:$H,3,FALSE))</f>
        <v xml:space="preserve"> </v>
      </c>
      <c r="E24" s="31" t="str">
        <f>IF(B24=0," ",IF(VLOOKUP($B24,Женщины!$B:$H,4,FALSE)=0," ",VLOOKUP($B24,Женщины!$B:$H,4,FALSE)))</f>
        <v xml:space="preserve"> </v>
      </c>
      <c r="F24" s="29" t="str">
        <f>IF(B24=0," ",VLOOKUP($B24,Женщины!$B:$H,5,FALSE))</f>
        <v xml:space="preserve"> </v>
      </c>
      <c r="G24" s="29" t="str">
        <f>IF(B24=0," ",VLOOKUP($B24,Женщины!$B:$H,6,FALSE))</f>
        <v xml:space="preserve"> </v>
      </c>
      <c r="H24" s="351"/>
      <c r="I24" s="95"/>
      <c r="J24" s="62"/>
      <c r="K24" s="709"/>
      <c r="L24" s="709"/>
      <c r="M24" s="709"/>
      <c r="N24" s="709"/>
      <c r="O24" s="62" t="str">
        <f>IF(H24=0," ",IF(H24&lt;=Разряды!$D$33,Разряды!$D$3,IF(H24&lt;=Разряды!$E$33,Разряды!$E$3,IF(H24&lt;=Разряды!$F$33,Разряды!$F$3,IF(H24&lt;=Разряды!$G$33,Разряды!$G$3,IF(H24&lt;=Разряды!$H$33,Разряды!$H$3,IF(H24&lt;=Разряды!$I$33,Разряды!$I$3,IF(H24&lt;=Разряды!$J$33,Разряды!$J$3,"б/р"))))))))</f>
        <v xml:space="preserve"> </v>
      </c>
      <c r="P24" s="29" t="str">
        <f>IF(B24=0," ",VLOOKUP($B24,Женщины!$B:$H,7,FALSE))</f>
        <v xml:space="preserve"> </v>
      </c>
    </row>
    <row r="25" spans="1:16" hidden="1">
      <c r="A25" s="62"/>
      <c r="B25" s="62"/>
      <c r="C25" s="29" t="str">
        <f>IF(B25=0," ",VLOOKUP(B25,Женщины!B:H,2,FALSE))</f>
        <v xml:space="preserve"> </v>
      </c>
      <c r="D25" s="31" t="str">
        <f>IF(B25=0," ",VLOOKUP($B25,Женщины!$B:$H,3,FALSE))</f>
        <v xml:space="preserve"> </v>
      </c>
      <c r="E25" s="31" t="str">
        <f>IF(B25=0," ",IF(VLOOKUP($B25,Женщины!$B:$H,4,FALSE)=0," ",VLOOKUP($B25,Женщины!$B:$H,4,FALSE)))</f>
        <v xml:space="preserve"> </v>
      </c>
      <c r="F25" s="29" t="str">
        <f>IF(B25=0," ",VLOOKUP($B25,Женщины!$B:$H,5,FALSE))</f>
        <v xml:space="preserve"> </v>
      </c>
      <c r="G25" s="29" t="str">
        <f>IF(B25=0," ",VLOOKUP($B25,Женщины!$B:$H,6,FALSE))</f>
        <v xml:space="preserve"> </v>
      </c>
      <c r="H25" s="351"/>
      <c r="I25" s="95"/>
      <c r="J25" s="62"/>
      <c r="K25" s="709"/>
      <c r="L25" s="709"/>
      <c r="M25" s="709"/>
      <c r="N25" s="709"/>
      <c r="O25" s="62" t="str">
        <f>IF(H25=0," ",IF(H25&lt;=Разряды!$D$33,Разряды!$D$3,IF(H25&lt;=Разряды!$E$33,Разряды!$E$3,IF(H25&lt;=Разряды!$F$33,Разряды!$F$3,IF(H25&lt;=Разряды!$G$33,Разряды!$G$3,IF(H25&lt;=Разряды!$H$33,Разряды!$H$3,IF(H25&lt;=Разряды!$I$33,Разряды!$I$3,IF(H25&lt;=Разряды!$J$33,Разряды!$J$3,"б/р"))))))))</f>
        <v xml:space="preserve"> </v>
      </c>
      <c r="P25" s="29" t="str">
        <f>IF(B25=0," ",VLOOKUP($B25,Женщины!$B:$H,7,FALSE))</f>
        <v xml:space="preserve"> </v>
      </c>
    </row>
    <row r="26" spans="1:16">
      <c r="A26" s="62"/>
      <c r="B26" s="62"/>
      <c r="C26" s="29" t="str">
        <f>IF(B26=0," ",VLOOKUP(B26,Женщины!B:H,2,FALSE))</f>
        <v xml:space="preserve"> </v>
      </c>
      <c r="D26" s="31" t="str">
        <f>IF(B26=0," ",VLOOKUP($B26,Женщины!$B:$H,3,FALSE))</f>
        <v xml:space="preserve"> </v>
      </c>
      <c r="E26" s="31" t="str">
        <f>IF(B26=0," ",IF(VLOOKUP($B26,Женщины!$B:$H,4,FALSE)=0," ",VLOOKUP($B26,Женщины!$B:$H,4,FALSE)))</f>
        <v xml:space="preserve"> </v>
      </c>
      <c r="F26" s="29" t="str">
        <f>IF(B26=0," ",VLOOKUP($B26,Женщины!$B:$H,5,FALSE))</f>
        <v xml:space="preserve"> </v>
      </c>
      <c r="G26" s="29" t="str">
        <f>IF(B26=0," ",VLOOKUP($B26,Женщины!$B:$H,6,FALSE))</f>
        <v xml:space="preserve"> </v>
      </c>
      <c r="H26" s="351"/>
      <c r="I26" s="95"/>
      <c r="J26" s="62"/>
      <c r="K26" s="709"/>
      <c r="L26" s="709"/>
      <c r="M26" s="709"/>
      <c r="N26" s="709"/>
      <c r="O26" s="62"/>
      <c r="P26" s="29" t="str">
        <f>IF(B26=0," ",VLOOKUP($B26,Женщины!$B:$H,7,FALSE))</f>
        <v xml:space="preserve"> </v>
      </c>
    </row>
    <row r="27" spans="1:16">
      <c r="A27" s="62"/>
      <c r="B27" s="62"/>
      <c r="C27" s="95"/>
      <c r="D27" s="62"/>
      <c r="E27" s="62"/>
      <c r="F27" s="1257" t="s">
        <v>135</v>
      </c>
      <c r="G27" s="1257"/>
      <c r="H27" s="351"/>
      <c r="I27" s="95"/>
      <c r="J27" s="62"/>
      <c r="K27" s="709"/>
      <c r="L27" s="709"/>
      <c r="M27" s="709"/>
      <c r="N27" s="709"/>
      <c r="O27" s="62" t="str">
        <f>IF(H27=0," ",IF(H27&lt;=Разряды!$D$33,Разряды!$D$3,IF(H27&lt;=Разряды!$E$33,Разряды!$E$3,IF(H27&lt;=Разряды!$F$33,Разряды!$F$3,IF(H27&lt;=Разряды!$G$33,Разряды!$G$3,IF(H27&lt;=Разряды!$H$33,Разряды!$H$3,IF(H27&lt;=Разряды!$I$33,Разряды!$I$3,IF(H27&lt;=Разряды!$J$33,Разряды!$J$3,"б/р"))))))))</f>
        <v xml:space="preserve"> </v>
      </c>
      <c r="P27" s="29" t="str">
        <f>IF(B27=0," ",VLOOKUP($B27,Женщины!$B:$H,7,FALSE))</f>
        <v xml:space="preserve"> </v>
      </c>
    </row>
    <row r="28" spans="1:16">
      <c r="A28" s="62">
        <v>1</v>
      </c>
      <c r="B28" s="41">
        <v>82</v>
      </c>
      <c r="C28" s="29" t="e">
        <f>IF(B28=0," ",VLOOKUP(B28,Женщины!B:H,2,FALSE))</f>
        <v>#N/A</v>
      </c>
      <c r="D28" s="31" t="e">
        <f>IF(B28=0," ",VLOOKUP($B28,Женщины!$B:$H,3,FALSE))</f>
        <v>#N/A</v>
      </c>
      <c r="E28" s="31" t="e">
        <f>IF(B28=0," ",IF(VLOOKUP($B28,Женщины!$B:$H,4,FALSE)=0," ",VLOOKUP($B28,Женщины!$B:$H,4,FALSE)))</f>
        <v>#N/A</v>
      </c>
      <c r="F28" s="29" t="e">
        <f>IF(B28=0," ",VLOOKUP($B28,Женщины!$B:$H,5,FALSE))</f>
        <v>#N/A</v>
      </c>
      <c r="G28" s="29" t="e">
        <f>IF(B28=0," ",VLOOKUP($B28,Женщины!$B:$H,6,FALSE))</f>
        <v>#N/A</v>
      </c>
      <c r="H28" s="351">
        <v>1.57986111111111E-3</v>
      </c>
      <c r="I28" s="95"/>
      <c r="J28" s="62">
        <f t="shared" ref="J28:J35" si="1">B28</f>
        <v>82</v>
      </c>
      <c r="K28" s="709"/>
      <c r="L28" s="709"/>
      <c r="M28" s="709"/>
      <c r="N28" s="709"/>
      <c r="O28" s="62" t="str">
        <f>IF(H28=0," ",IF(H28&lt;=Разряды!$D$33,Разряды!$D$3,IF(H28&lt;=Разряды!$E$33,Разряды!$E$3,IF(H28&lt;=Разряды!$F$33,Разряды!$F$3,IF(H28&lt;=Разряды!$G$33,Разряды!$G$3,IF(H28&lt;=Разряды!$H$33,Разряды!$H$3,IF(H28&lt;=Разряды!$I$33,Разряды!$I$3,IF(H28&lt;=Разряды!$J$33,Разряды!$J$3,"б/р"))))))))</f>
        <v>1р</v>
      </c>
      <c r="P28" s="29" t="e">
        <f>IF(B28=0," ",VLOOKUP($B28,Женщины!$B:$H,7,FALSE))</f>
        <v>#N/A</v>
      </c>
    </row>
    <row r="29" spans="1:16">
      <c r="A29" s="62">
        <v>2</v>
      </c>
      <c r="B29" s="41">
        <v>96</v>
      </c>
      <c r="C29" s="29" t="e">
        <f>IF(B29=0," ",VLOOKUP(B29,Женщины!B:H,2,FALSE))</f>
        <v>#N/A</v>
      </c>
      <c r="D29" s="31" t="e">
        <f>IF(B29=0," ",VLOOKUP($B29,Женщины!$B:$H,3,FALSE))</f>
        <v>#N/A</v>
      </c>
      <c r="E29" s="31" t="e">
        <f>IF(B29=0," ",IF(VLOOKUP($B29,Женщины!$B:$H,4,FALSE)=0," ",VLOOKUP($B29,Женщины!$B:$H,4,FALSE)))</f>
        <v>#N/A</v>
      </c>
      <c r="F29" s="29" t="e">
        <f>IF(B29=0," ",VLOOKUP($B29,Женщины!$B:$H,5,FALSE))</f>
        <v>#N/A</v>
      </c>
      <c r="G29" s="29" t="e">
        <f>IF(B29=0," ",VLOOKUP($B29,Женщины!$B:$H,6,FALSE))</f>
        <v>#N/A</v>
      </c>
      <c r="H29" s="351">
        <v>1.6678240740740701E-3</v>
      </c>
      <c r="I29" s="95"/>
      <c r="J29" s="62">
        <f t="shared" si="1"/>
        <v>96</v>
      </c>
      <c r="K29" s="709"/>
      <c r="L29" s="709"/>
      <c r="M29" s="709"/>
      <c r="N29" s="709"/>
      <c r="O29" s="62" t="str">
        <f>IF(H29=0," ",IF(H29&lt;=Разряды!$D$33,Разряды!$D$3,IF(H29&lt;=Разряды!$E$33,Разряды!$E$3,IF(H29&lt;=Разряды!$F$33,Разряды!$F$3,IF(H29&lt;=Разряды!$G$33,Разряды!$G$3,IF(H29&lt;=Разряды!$H$33,Разряды!$H$3,IF(H29&lt;=Разряды!$I$33,Разряды!$I$3,IF(H29&lt;=Разряды!$J$33,Разряды!$J$3,"б/р"))))))))</f>
        <v>1р</v>
      </c>
      <c r="P29" s="29" t="e">
        <f>IF(B29=0," ",VLOOKUP($B29,Женщины!$B:$H,7,FALSE))</f>
        <v>#N/A</v>
      </c>
    </row>
    <row r="30" spans="1:16">
      <c r="A30" s="62">
        <v>3</v>
      </c>
      <c r="B30" s="41">
        <v>485</v>
      </c>
      <c r="C30" s="29" t="e">
        <f>IF(B30=0," ",VLOOKUP(B30,Женщины!B:H,2,FALSE))</f>
        <v>#N/A</v>
      </c>
      <c r="D30" s="31" t="e">
        <f>IF(B30=0," ",VLOOKUP($B30,Женщины!$B:$H,3,FALSE))</f>
        <v>#N/A</v>
      </c>
      <c r="E30" s="31" t="e">
        <f>IF(B30=0," ",IF(VLOOKUP($B30,Женщины!$B:$H,4,FALSE)=0," ",VLOOKUP($B30,Женщины!$B:$H,4,FALSE)))</f>
        <v>#N/A</v>
      </c>
      <c r="F30" s="29" t="e">
        <f>IF(B30=0," ",VLOOKUP($B30,Женщины!$B:$H,5,FALSE))</f>
        <v>#N/A</v>
      </c>
      <c r="G30" s="29" t="e">
        <f>IF(B30=0," ",VLOOKUP($B30,Женщины!$B:$H,6,FALSE))</f>
        <v>#N/A</v>
      </c>
      <c r="H30" s="351">
        <v>1.7118055555555599E-3</v>
      </c>
      <c r="I30" s="95"/>
      <c r="J30" s="62">
        <f t="shared" si="1"/>
        <v>485</v>
      </c>
      <c r="K30" s="709"/>
      <c r="L30" s="709"/>
      <c r="M30" s="709"/>
      <c r="N30" s="709"/>
      <c r="O30" s="62" t="str">
        <f>IF(H30=0," ",IF(H30&lt;=Разряды!$D$33,Разряды!$D$3,IF(H30&lt;=Разряды!$E$33,Разряды!$E$3,IF(H30&lt;=Разряды!$F$33,Разряды!$F$3,IF(H30&lt;=Разряды!$G$33,Разряды!$G$3,IF(H30&lt;=Разряды!$H$33,Разряды!$H$3,IF(H30&lt;=Разряды!$I$33,Разряды!$I$3,IF(H30&lt;=Разряды!$J$33,Разряды!$J$3,"б/р"))))))))</f>
        <v>2р</v>
      </c>
      <c r="P30" s="29" t="e">
        <f>IF(B30=0," ",VLOOKUP($B30,Женщины!$B:$H,7,FALSE))</f>
        <v>#N/A</v>
      </c>
    </row>
    <row r="31" spans="1:16">
      <c r="A31" s="62">
        <v>4</v>
      </c>
      <c r="B31" s="41">
        <v>1</v>
      </c>
      <c r="C31" s="29" t="e">
        <f>IF(B31=0," ",VLOOKUP(B31,Женщины!B:H,2,FALSE))</f>
        <v>#N/A</v>
      </c>
      <c r="D31" s="31" t="e">
        <f>IF(B31=0," ",VLOOKUP($B31,Женщины!$B:$H,3,FALSE))</f>
        <v>#N/A</v>
      </c>
      <c r="E31" s="31" t="e">
        <f>IF(B31=0," ",IF(VLOOKUP($B31,Женщины!$B:$H,4,FALSE)=0," ",VLOOKUP($B31,Женщины!$B:$H,4,FALSE)))</f>
        <v>#N/A</v>
      </c>
      <c r="F31" s="29" t="e">
        <f>IF(B31=0," ",VLOOKUP($B31,Женщины!$B:$H,5,FALSE))</f>
        <v>#N/A</v>
      </c>
      <c r="G31" s="29" t="e">
        <f>IF(B31=0," ",VLOOKUP($B31,Женщины!$B:$H,6,FALSE))</f>
        <v>#N/A</v>
      </c>
      <c r="H31" s="351">
        <v>1.7662037037037E-3</v>
      </c>
      <c r="I31" s="95"/>
      <c r="J31" s="62">
        <f t="shared" si="1"/>
        <v>1</v>
      </c>
      <c r="K31" s="709"/>
      <c r="L31" s="709"/>
      <c r="M31" s="709"/>
      <c r="N31" s="709"/>
      <c r="O31" s="62"/>
      <c r="P31" s="29" t="e">
        <f>IF(B31=0," ",VLOOKUP($B31,Женщины!$B:$H,7,FALSE))</f>
        <v>#N/A</v>
      </c>
    </row>
    <row r="32" spans="1:16">
      <c r="A32" s="62">
        <v>5</v>
      </c>
      <c r="B32" s="41">
        <v>63</v>
      </c>
      <c r="C32" s="29" t="e">
        <f>IF(B32=0," ",VLOOKUP(B32,Женщины!B:H,2,FALSE))</f>
        <v>#N/A</v>
      </c>
      <c r="D32" s="31" t="e">
        <f>IF(B32=0," ",VLOOKUP($B32,Женщины!$B:$H,3,FALSE))</f>
        <v>#N/A</v>
      </c>
      <c r="E32" s="31" t="e">
        <f>IF(B32=0," ",IF(VLOOKUP($B32,Женщины!$B:$H,4,FALSE)=0," ",VLOOKUP($B32,Женщины!$B:$H,4,FALSE)))</f>
        <v>#N/A</v>
      </c>
      <c r="F32" s="29" t="e">
        <f>IF(B32=0," ",VLOOKUP($B32,Женщины!$B:$H,5,FALSE))</f>
        <v>#N/A</v>
      </c>
      <c r="G32" s="29" t="e">
        <f>IF(B32=0," ",VLOOKUP($B32,Женщины!$B:$H,6,FALSE))</f>
        <v>#N/A</v>
      </c>
      <c r="H32" s="351">
        <v>1.77083333333333E-3</v>
      </c>
      <c r="I32" s="95"/>
      <c r="J32" s="62">
        <f t="shared" si="1"/>
        <v>63</v>
      </c>
      <c r="K32" s="709"/>
      <c r="L32" s="709"/>
      <c r="M32" s="709"/>
      <c r="N32" s="709"/>
      <c r="O32" s="62" t="str">
        <f>IF(H32=0," ",IF(H32&lt;=Разряды!$D$33,Разряды!$D$3,IF(H32&lt;=Разряды!$E$33,Разряды!$E$3,IF(H32&lt;=Разряды!$F$33,Разряды!$F$3,IF(H32&lt;=Разряды!$G$33,Разряды!$G$3,IF(H32&lt;=Разряды!$H$33,Разряды!$H$3,IF(H32&lt;=Разряды!$I$33,Разряды!$I$3,IF(H32&lt;=Разряды!$J$33,Разряды!$J$3,"б/р"))))))))</f>
        <v>2р</v>
      </c>
      <c r="P32" s="29" t="e">
        <f>IF(B32=0," ",VLOOKUP($B32,Женщины!$B:$H,7,FALSE))</f>
        <v>#N/A</v>
      </c>
    </row>
    <row r="33" spans="1:16">
      <c r="A33" s="62">
        <v>6</v>
      </c>
      <c r="B33" s="41">
        <v>32</v>
      </c>
      <c r="C33" s="29" t="str">
        <f>IF(B33=0," ",VLOOKUP(B33,Женщины!B:H,2,FALSE))</f>
        <v>Быкова Анна</v>
      </c>
      <c r="D33" s="31" t="str">
        <f>IF(B33=0," ",VLOOKUP($B33,Женщины!$B:$H,3,FALSE))</f>
        <v>1987</v>
      </c>
      <c r="E33" s="31" t="str">
        <f>IF(B33=0," ",IF(VLOOKUP($B33,Женщины!$B:$H,4,FALSE)=0," ",VLOOKUP($B33,Женщины!$B:$H,4,FALSE)))</f>
        <v>Ж30-39</v>
      </c>
      <c r="F33" s="29">
        <f>IF(B33=0," ",VLOOKUP($B33,Женщины!$B:$H,5,FALSE))</f>
        <v>0</v>
      </c>
      <c r="G33" s="29" t="str">
        <f>IF(B33=0," ",VLOOKUP($B33,Женщины!$B:$H,6,FALSE))</f>
        <v>г.Архангельск</v>
      </c>
      <c r="H33" s="351">
        <v>1.8067129629629601E-3</v>
      </c>
      <c r="I33" s="95"/>
      <c r="J33" s="62">
        <f t="shared" si="1"/>
        <v>32</v>
      </c>
      <c r="K33" s="709"/>
      <c r="L33" s="709"/>
      <c r="M33" s="709"/>
      <c r="N33" s="709"/>
      <c r="O33" s="62" t="str">
        <f>IF(H33=0," ",IF(H33&lt;=Разряды!$D$33,Разряды!$D$3,IF(H33&lt;=Разряды!$E$33,Разряды!$E$3,IF(H33&lt;=Разряды!$F$33,Разряды!$F$3,IF(H33&lt;=Разряды!$G$33,Разряды!$G$3,IF(H33&lt;=Разряды!$H$33,Разряды!$H$3,IF(H33&lt;=Разряды!$I$33,Разряды!$I$3,IF(H33&lt;=Разряды!$J$33,Разряды!$J$3,"б/р"))))))))</f>
        <v>2р</v>
      </c>
      <c r="P33" s="29">
        <f>IF(B33=0," ",VLOOKUP($B33,Женщины!$B:$H,7,FALSE))</f>
        <v>0</v>
      </c>
    </row>
    <row r="34" spans="1:16" hidden="1">
      <c r="A34" s="62"/>
      <c r="B34" s="41">
        <v>31</v>
      </c>
      <c r="C34" s="29" t="e">
        <f>IF(B34=0," ",VLOOKUP(B34,Женщины!B:H,2,FALSE))</f>
        <v>#N/A</v>
      </c>
      <c r="D34" s="31" t="e">
        <f>IF(B34=0," ",VLOOKUP($B34,Женщины!$B:$H,3,FALSE))</f>
        <v>#N/A</v>
      </c>
      <c r="E34" s="31" t="e">
        <f>IF(B34=0," ",IF(VLOOKUP($B34,Женщины!$B:$H,4,FALSE)=0," ",VLOOKUP($B34,Женщины!$B:$H,4,FALSE)))</f>
        <v>#N/A</v>
      </c>
      <c r="F34" s="29" t="e">
        <f>IF(B34=0," ",VLOOKUP($B34,Женщины!$B:$H,5,FALSE))</f>
        <v>#N/A</v>
      </c>
      <c r="G34" s="29" t="e">
        <f>IF(B34=0," ",VLOOKUP($B34,Женщины!$B:$H,6,FALSE))</f>
        <v>#N/A</v>
      </c>
      <c r="H34" s="351"/>
      <c r="I34" s="95"/>
      <c r="J34" s="62">
        <f t="shared" si="1"/>
        <v>31</v>
      </c>
      <c r="K34" s="709"/>
      <c r="L34" s="709"/>
      <c r="M34" s="709"/>
      <c r="N34" s="709"/>
      <c r="O34" s="62" t="str">
        <f>IF(H34=0," ",IF(H34&lt;=Разряды!$D$33,Разряды!$D$3,IF(H34&lt;=Разряды!$E$33,Разряды!$E$3,IF(H34&lt;=Разряды!$F$33,Разряды!$F$3,IF(H34&lt;=Разряды!$G$33,Разряды!$G$3,IF(H34&lt;=Разряды!$H$33,Разряды!$H$3,IF(H34&lt;=Разряды!$I$33,Разряды!$I$3,IF(H34&lt;=Разряды!$J$33,Разряды!$J$3,"б/р"))))))))</f>
        <v xml:space="preserve"> </v>
      </c>
      <c r="P34" s="29" t="e">
        <f>IF(B34=0," ",VLOOKUP($B34,Женщины!$B:$H,7,FALSE))</f>
        <v>#N/A</v>
      </c>
    </row>
    <row r="35" spans="1:16" hidden="1">
      <c r="A35" s="62"/>
      <c r="B35" s="41">
        <v>85</v>
      </c>
      <c r="C35" s="29" t="e">
        <f>IF(B35=0," ",VLOOKUP(B35,Женщины!B:H,2,FALSE))</f>
        <v>#N/A</v>
      </c>
      <c r="D35" s="31" t="e">
        <f>IF(B35=0," ",VLOOKUP($B35,Женщины!$B:$H,3,FALSE))</f>
        <v>#N/A</v>
      </c>
      <c r="E35" s="31" t="e">
        <f>IF(B35=0," ",IF(VLOOKUP($B35,Женщины!$B:$H,4,FALSE)=0," ",VLOOKUP($B35,Женщины!$B:$H,4,FALSE)))</f>
        <v>#N/A</v>
      </c>
      <c r="F35" s="29" t="e">
        <f>IF(B35=0," ",VLOOKUP($B35,Женщины!$B:$H,5,FALSE))</f>
        <v>#N/A</v>
      </c>
      <c r="G35" s="29" t="e">
        <f>IF(B35=0," ",VLOOKUP($B35,Женщины!$B:$H,6,FALSE))</f>
        <v>#N/A</v>
      </c>
      <c r="H35" s="351"/>
      <c r="I35" s="95"/>
      <c r="J35" s="62">
        <f t="shared" si="1"/>
        <v>85</v>
      </c>
      <c r="K35" s="709"/>
      <c r="L35" s="709"/>
      <c r="M35" s="709"/>
      <c r="N35" s="709"/>
      <c r="O35" s="62" t="str">
        <f>IF(H35=0," ",IF(H35&lt;=Разряды!$D$33,Разряды!$D$3,IF(H35&lt;=Разряды!$E$33,Разряды!$E$3,IF(H35&lt;=Разряды!$F$33,Разряды!$F$3,IF(H35&lt;=Разряды!$G$33,Разряды!$G$3,IF(H35&lt;=Разряды!$H$33,Разряды!$H$3,IF(H35&lt;=Разряды!$I$33,Разряды!$I$3,IF(H35&lt;=Разряды!$J$33,Разряды!$J$3,"б/р"))))))))</f>
        <v xml:space="preserve"> </v>
      </c>
      <c r="P35" s="29" t="e">
        <f>IF(B35=0," ",VLOOKUP($B35,Женщины!$B:$H,7,FALSE))</f>
        <v>#N/A</v>
      </c>
    </row>
    <row r="36" spans="1:16">
      <c r="A36" s="326"/>
      <c r="B36" s="326"/>
      <c r="C36" s="326"/>
      <c r="D36" s="561"/>
      <c r="E36" s="561"/>
      <c r="F36" s="721"/>
      <c r="G36" s="721"/>
      <c r="H36" s="326"/>
      <c r="I36" s="326"/>
      <c r="J36" s="326"/>
      <c r="K36" s="716"/>
      <c r="L36" s="716"/>
      <c r="M36" s="716"/>
      <c r="N36" s="716"/>
      <c r="O36" s="326"/>
    </row>
    <row r="37" spans="1:16">
      <c r="A37" s="53"/>
      <c r="B37" s="53"/>
      <c r="C37" s="53"/>
      <c r="D37" s="68"/>
      <c r="E37" s="68"/>
      <c r="F37" s="722"/>
      <c r="G37" s="722"/>
      <c r="H37" s="53"/>
      <c r="I37" s="53"/>
      <c r="J37" s="53"/>
      <c r="K37" s="53"/>
      <c r="L37" s="53"/>
      <c r="M37" s="53"/>
      <c r="N37" s="53"/>
      <c r="O37" s="53"/>
    </row>
    <row r="38" spans="1:16">
      <c r="A38" s="53"/>
      <c r="B38" s="53"/>
      <c r="C38" s="53"/>
      <c r="D38" s="68"/>
      <c r="E38" s="68"/>
      <c r="F38" s="722"/>
      <c r="G38" s="722"/>
      <c r="H38" s="53"/>
      <c r="I38" s="53"/>
      <c r="J38" s="53"/>
      <c r="K38" s="53"/>
      <c r="L38" s="53"/>
      <c r="M38" s="53"/>
      <c r="N38" s="53"/>
    </row>
    <row r="39" spans="1:16">
      <c r="A39" s="53"/>
      <c r="B39" s="53"/>
      <c r="C39" s="53"/>
      <c r="D39" s="68"/>
      <c r="E39" s="68"/>
      <c r="F39" s="53"/>
      <c r="G39" s="53"/>
      <c r="H39" s="53"/>
      <c r="I39" s="53"/>
      <c r="J39" s="53"/>
      <c r="K39" s="53"/>
      <c r="L39" s="53"/>
      <c r="M39" s="53"/>
      <c r="N39" s="53"/>
    </row>
    <row r="40" spans="1:16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6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6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6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6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6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6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</sheetData>
  <mergeCells count="25">
    <mergeCell ref="O7:O8"/>
    <mergeCell ref="P7:P8"/>
    <mergeCell ref="F9:G9"/>
    <mergeCell ref="F27:G27"/>
    <mergeCell ref="A7:A8"/>
    <mergeCell ref="B7:B8"/>
    <mergeCell ref="C7:C8"/>
    <mergeCell ref="D7:D8"/>
    <mergeCell ref="E7:E8"/>
    <mergeCell ref="F7:F8"/>
    <mergeCell ref="G7:G8"/>
    <mergeCell ref="A5:C5"/>
    <mergeCell ref="K5:N5"/>
    <mergeCell ref="A6:C6"/>
    <mergeCell ref="K6:N6"/>
    <mergeCell ref="L7:N7"/>
    <mergeCell ref="H7:H8"/>
    <mergeCell ref="J7:J8"/>
    <mergeCell ref="K7:K8"/>
    <mergeCell ref="A1:P1"/>
    <mergeCell ref="A2:P2"/>
    <mergeCell ref="A3:C3"/>
    <mergeCell ref="H3:P3"/>
    <mergeCell ref="A4:C4"/>
    <mergeCell ref="E4:G4"/>
  </mergeCells>
  <printOptions horizontalCentered="1"/>
  <pageMargins left="0.31496062992126" right="0.118110236220472" top="0.55118110236220497" bottom="0.55118110236220497" header="0.31496062992126" footer="0.31496062992126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A1:P159"/>
  <sheetViews>
    <sheetView topLeftCell="A11" workbookViewId="0">
      <selection activeCell="O39" sqref="O39:O41"/>
    </sheetView>
  </sheetViews>
  <sheetFormatPr defaultColWidth="9" defaultRowHeight="12.75"/>
  <cols>
    <col min="1" max="1" width="7.7109375" customWidth="1"/>
    <col min="2" max="2" width="6" customWidth="1"/>
    <col min="3" max="3" width="19.28515625" customWidth="1"/>
    <col min="4" max="4" width="5" customWidth="1"/>
    <col min="5" max="5" width="7.28515625" customWidth="1"/>
    <col min="6" max="6" width="14" customWidth="1"/>
    <col min="7" max="7" width="13.7109375" customWidth="1"/>
    <col min="8" max="8" width="10.140625" customWidth="1"/>
    <col min="9" max="9" width="10.7109375" hidden="1" customWidth="1"/>
    <col min="10" max="10" width="5.5703125" hidden="1" customWidth="1"/>
    <col min="11" max="11" width="7.42578125" hidden="1" customWidth="1"/>
    <col min="12" max="14" width="8" hidden="1" customWidth="1"/>
    <col min="15" max="15" width="7" customWidth="1"/>
    <col min="16" max="16" width="15.5703125" customWidth="1"/>
  </cols>
  <sheetData>
    <row r="1" spans="1:16" ht="15">
      <c r="A1" s="1245" t="s">
        <v>111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</row>
    <row r="2" spans="1:16">
      <c r="A2" s="1247" t="s">
        <v>112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</row>
    <row r="3" spans="1:16">
      <c r="A3" s="1248" t="s">
        <v>349</v>
      </c>
      <c r="B3" s="1248"/>
      <c r="C3" s="1248"/>
      <c r="H3" s="1249" t="s">
        <v>114</v>
      </c>
      <c r="I3" s="1249"/>
      <c r="J3" s="1249"/>
      <c r="K3" s="1249"/>
      <c r="L3" s="1249"/>
      <c r="M3" s="1249"/>
      <c r="N3" s="1249"/>
      <c r="O3" s="1249"/>
      <c r="P3" s="1249"/>
    </row>
    <row r="4" spans="1:16" ht="15">
      <c r="A4" s="1248" t="s">
        <v>350</v>
      </c>
      <c r="B4" s="1248"/>
      <c r="C4" s="1248"/>
      <c r="E4" s="1245" t="s">
        <v>343</v>
      </c>
      <c r="F4" s="1245"/>
      <c r="G4" s="1245"/>
    </row>
    <row r="5" spans="1:16">
      <c r="A5" s="1248" t="s">
        <v>351</v>
      </c>
      <c r="B5" s="1248"/>
      <c r="C5" s="1248"/>
      <c r="H5" s="717">
        <v>39810</v>
      </c>
      <c r="I5" s="704">
        <v>39789</v>
      </c>
      <c r="J5" s="704"/>
      <c r="K5" s="1250" t="s">
        <v>118</v>
      </c>
      <c r="L5" s="1250"/>
      <c r="M5" s="1250"/>
      <c r="N5" s="1250"/>
    </row>
    <row r="6" spans="1:16" ht="25.5" customHeight="1">
      <c r="A6" s="1371" t="s">
        <v>352</v>
      </c>
      <c r="B6" s="1371"/>
      <c r="C6" s="1371"/>
      <c r="H6" s="718" t="s">
        <v>353</v>
      </c>
      <c r="I6" s="718" t="s">
        <v>354</v>
      </c>
      <c r="J6" s="718"/>
      <c r="K6" s="1252" t="s">
        <v>121</v>
      </c>
      <c r="L6" s="1253"/>
      <c r="M6" s="1253"/>
      <c r="N6" s="1253"/>
    </row>
    <row r="7" spans="1:16">
      <c r="A7" s="1258" t="s">
        <v>122</v>
      </c>
      <c r="B7" s="1258" t="s">
        <v>123</v>
      </c>
      <c r="C7" s="1254" t="s">
        <v>124</v>
      </c>
      <c r="D7" s="1254" t="s">
        <v>125</v>
      </c>
      <c r="E7" s="1254" t="s">
        <v>126</v>
      </c>
      <c r="F7" s="1254" t="s">
        <v>127</v>
      </c>
      <c r="G7" s="1254" t="s">
        <v>128</v>
      </c>
      <c r="H7" s="1259" t="s">
        <v>129</v>
      </c>
      <c r="I7" s="705"/>
      <c r="J7" s="1258" t="s">
        <v>123</v>
      </c>
      <c r="K7" s="1261" t="s">
        <v>130</v>
      </c>
      <c r="L7" s="1254" t="s">
        <v>131</v>
      </c>
      <c r="M7" s="1255"/>
      <c r="N7" s="1255"/>
      <c r="O7" s="1263" t="s">
        <v>132</v>
      </c>
      <c r="P7" s="1261" t="s">
        <v>133</v>
      </c>
    </row>
    <row r="8" spans="1:16">
      <c r="A8" s="1255"/>
      <c r="B8" s="1255"/>
      <c r="C8" s="1255"/>
      <c r="D8" s="1255"/>
      <c r="E8" s="1255"/>
      <c r="F8" s="1254"/>
      <c r="G8" s="1254"/>
      <c r="H8" s="1260"/>
      <c r="I8" s="420" t="s">
        <v>141</v>
      </c>
      <c r="J8" s="1255"/>
      <c r="K8" s="1262"/>
      <c r="L8" s="126">
        <v>1</v>
      </c>
      <c r="M8" s="126">
        <v>2</v>
      </c>
      <c r="N8" s="126">
        <v>3</v>
      </c>
      <c r="O8" s="1262"/>
      <c r="P8" s="1265"/>
    </row>
    <row r="9" spans="1:16">
      <c r="A9" s="719"/>
      <c r="B9" s="719"/>
      <c r="C9" s="719"/>
      <c r="D9" s="719"/>
      <c r="E9" s="719"/>
      <c r="F9" s="1256" t="s">
        <v>142</v>
      </c>
      <c r="G9" s="1256"/>
      <c r="H9" s="719"/>
      <c r="I9" s="719"/>
      <c r="J9" s="719"/>
      <c r="K9" s="719"/>
      <c r="L9" s="719"/>
      <c r="M9" s="719"/>
      <c r="N9" s="719"/>
      <c r="O9" s="719"/>
    </row>
    <row r="10" spans="1:16">
      <c r="A10" s="62">
        <v>1</v>
      </c>
      <c r="B10" s="62" t="s">
        <v>355</v>
      </c>
      <c r="C10" s="29" t="e">
        <f>IF(B10=0," ",VLOOKUP(B10,Спортсмены!B:H,2,FALSE))</f>
        <v>#N/A</v>
      </c>
      <c r="D10" s="31" t="e">
        <f>IF(B10=0," ",VLOOKUP($B10,Спортсмены!$B:$H,3,FALSE))</f>
        <v>#N/A</v>
      </c>
      <c r="E10" s="31" t="e">
        <f>IF(B10=0," ",IF(VLOOKUP($B10,Спортсмены!$B:$H,4,FALSE)=0," ",VLOOKUP($B10,Спортсмены!$B:$H,4,FALSE)))</f>
        <v>#N/A</v>
      </c>
      <c r="F10" s="29" t="e">
        <f>IF(B10=0," ",VLOOKUP($B10,Спортсмены!$B:$H,5,FALSE))</f>
        <v>#N/A</v>
      </c>
      <c r="G10" s="29" t="e">
        <f>IF(B10=0," ",VLOOKUP($B10,Спортсмены!$B:$H,6,FALSE))</f>
        <v>#N/A</v>
      </c>
      <c r="H10" s="351">
        <v>1.44560185185185E-3</v>
      </c>
      <c r="I10" s="95"/>
      <c r="J10" s="62" t="str">
        <f>B10</f>
        <v>1    1    1</v>
      </c>
      <c r="K10" s="709"/>
      <c r="L10" s="709"/>
      <c r="M10" s="709"/>
      <c r="N10" s="709"/>
      <c r="O10" s="31" t="str">
        <f>IF(H10=0," ",IF(H10&lt;=Разряды!$D$7,Разряды!$D$3,IF(H10&lt;=Разряды!$E$7,Разряды!$E$3,IF(H10&lt;=Разряды!$F$7,Разряды!$F$3,IF(H10&lt;=Разряды!$G$7,Разряды!$G$3,IF(H10&lt;=Разряды!$H$7,Разряды!$H$3,IF(H10&lt;=Разряды!$I$7,Разряды!$I$3,IF(H10&lt;=Разряды!$J$7,Разряды!$J$3,"б/р"))))))))</f>
        <v>2р</v>
      </c>
      <c r="P10" s="29" t="e">
        <f>IF(B10=0," ",VLOOKUP($B10,Спортсмены!$B:$H,7,FALSE))</f>
        <v>#N/A</v>
      </c>
    </row>
    <row r="11" spans="1:16">
      <c r="A11" s="62">
        <v>2</v>
      </c>
      <c r="B11" s="62">
        <v>222</v>
      </c>
      <c r="C11" s="29" t="e">
        <f>IF(B11=0," ",VLOOKUP(B11,Спортсмены!B:H,2,FALSE))</f>
        <v>#N/A</v>
      </c>
      <c r="D11" s="31" t="e">
        <f>IF(B11=0," ",VLOOKUP($B11,Спортсмены!$B:$H,3,FALSE))</f>
        <v>#N/A</v>
      </c>
      <c r="E11" s="31" t="e">
        <f>IF(B11=0," ",IF(VLOOKUP($B11,Спортсмены!$B:$H,4,FALSE)=0," ",VLOOKUP($B11,Спортсмены!$B:$H,4,FALSE)))</f>
        <v>#N/A</v>
      </c>
      <c r="F11" s="29" t="e">
        <f>IF(B11=0," ",VLOOKUP($B11,Спортсмены!$B:$H,5,FALSE))</f>
        <v>#N/A</v>
      </c>
      <c r="G11" s="29" t="e">
        <f>IF(B11=0," ",VLOOKUP($B11,Спортсмены!$B:$H,6,FALSE))</f>
        <v>#N/A</v>
      </c>
      <c r="H11" s="351">
        <v>1.4583333333333299E-3</v>
      </c>
      <c r="I11" s="95"/>
      <c r="J11" s="62">
        <f t="shared" ref="J11:J39" si="0">B11</f>
        <v>222</v>
      </c>
      <c r="K11" s="709"/>
      <c r="L11" s="709"/>
      <c r="M11" s="709"/>
      <c r="N11" s="709"/>
      <c r="O11" s="31" t="str">
        <f>IF(H11=0," ",IF(H11&lt;=Разряды!$D$7,Разряды!$D$3,IF(H11&lt;=Разряды!$E$7,Разряды!$E$3,IF(H11&lt;=Разряды!$F$7,Разряды!$F$3,IF(H11&lt;=Разряды!$G$7,Разряды!$G$3,IF(H11&lt;=Разряды!$H$7,Разряды!$H$3,IF(H11&lt;=Разряды!$I$7,Разряды!$I$3,IF(H11&lt;=Разряды!$J$7,Разряды!$J$3,"б/р"))))))))</f>
        <v>2р</v>
      </c>
      <c r="P11" s="29" t="e">
        <f>IF(B11=0," ",VLOOKUP($B11,Спортсмены!$B:$H,7,FALSE))</f>
        <v>#N/A</v>
      </c>
    </row>
    <row r="12" spans="1:16">
      <c r="A12" s="62">
        <v>3</v>
      </c>
      <c r="B12" s="62">
        <v>42</v>
      </c>
      <c r="C12" s="29" t="str">
        <f>IF(B12=0," ",VLOOKUP(B12,Спортсмены!B:H,2,FALSE))</f>
        <v>Симков Дмитрий</v>
      </c>
      <c r="D12" s="31">
        <f>IF(B12=0," ",VLOOKUP($B12,Спортсмены!$B:$H,3,FALSE))</f>
        <v>1999</v>
      </c>
      <c r="E12" s="31" t="str">
        <f>IF(B12=0," ",IF(VLOOKUP($B12,Спортсмены!$B:$H,4,FALSE)=0," ",VLOOKUP($B12,Спортсмены!$B:$H,4,FALSE)))</f>
        <v>М18-22</v>
      </c>
      <c r="F12" s="29">
        <f>IF(B12=0," ",VLOOKUP($B12,Спортсмены!$B:$H,5,FALSE))</f>
        <v>0</v>
      </c>
      <c r="G12" s="29" t="str">
        <f>IF(B12=0," ",VLOOKUP($B12,Спортсмены!$B:$H,6,FALSE))</f>
        <v>г.Архангельск</v>
      </c>
      <c r="H12" s="351">
        <v>1.51851851851852E-3</v>
      </c>
      <c r="I12" s="95"/>
      <c r="J12" s="62">
        <f t="shared" si="0"/>
        <v>42</v>
      </c>
      <c r="K12" s="709"/>
      <c r="L12" s="709"/>
      <c r="M12" s="709"/>
      <c r="N12" s="709"/>
      <c r="O12" s="31" t="str">
        <f>IF(H12=0," ",IF(H12&lt;=Разряды!$D$7,Разряды!$D$3,IF(H12&lt;=Разряды!$E$7,Разряды!$E$3,IF(H12&lt;=Разряды!$F$7,Разряды!$F$3,IF(H12&lt;=Разряды!$G$7,Разряды!$G$3,IF(H12&lt;=Разряды!$H$7,Разряды!$H$3,IF(H12&lt;=Разряды!$I$7,Разряды!$I$3,IF(H12&lt;=Разряды!$J$7,Разряды!$J$3,"б/р"))))))))</f>
        <v>3р</v>
      </c>
      <c r="P12" s="29">
        <f>IF(B12=0," ",VLOOKUP($B12,Спортсмены!$B:$H,7,FALSE))</f>
        <v>0</v>
      </c>
    </row>
    <row r="13" spans="1:16">
      <c r="A13" s="62">
        <v>4</v>
      </c>
      <c r="B13" s="25">
        <v>704</v>
      </c>
      <c r="C13" s="29" t="e">
        <f>IF(B13=0," ",VLOOKUP(B13,Спортсмены!B:H,2,FALSE))</f>
        <v>#N/A</v>
      </c>
      <c r="D13" s="31" t="e">
        <f>IF(B13=0," ",VLOOKUP($B13,Спортсмены!$B:$H,3,FALSE))</f>
        <v>#N/A</v>
      </c>
      <c r="E13" s="31" t="e">
        <f>IF(B13=0," ",IF(VLOOKUP($B13,Спортсмены!$B:$H,4,FALSE)=0," ",VLOOKUP($B13,Спортсмены!$B:$H,4,FALSE)))</f>
        <v>#N/A</v>
      </c>
      <c r="F13" s="29" t="e">
        <f>IF(B13=0," ",VLOOKUP($B13,Спортсмены!$B:$H,5,FALSE))</f>
        <v>#N/A</v>
      </c>
      <c r="G13" s="29" t="e">
        <f>IF(B13=0," ",VLOOKUP($B13,Спортсмены!$B:$H,6,FALSE))</f>
        <v>#N/A</v>
      </c>
      <c r="H13" s="351">
        <v>1.5428240740740699E-3</v>
      </c>
      <c r="I13" s="95"/>
      <c r="J13" s="62">
        <f t="shared" si="0"/>
        <v>704</v>
      </c>
      <c r="K13" s="709"/>
      <c r="L13" s="709"/>
      <c r="M13" s="709"/>
      <c r="N13" s="709"/>
      <c r="O13" s="31" t="str">
        <f>IF(H13=0," ",IF(H13&lt;=Разряды!$D$7,Разряды!$D$3,IF(H13&lt;=Разряды!$E$7,Разряды!$E$3,IF(H13&lt;=Разряды!$F$7,Разряды!$F$3,IF(H13&lt;=Разряды!$G$7,Разряды!$G$3,IF(H13&lt;=Разряды!$H$7,Разряды!$H$3,IF(H13&lt;=Разряды!$I$7,Разряды!$I$3,IF(H13&lt;=Разряды!$J$7,Разряды!$J$3,"б/р"))))))))</f>
        <v>3р</v>
      </c>
      <c r="P13" s="29" t="e">
        <f>IF(B13=0," ",VLOOKUP($B13,Спортсмены!$B:$H,7,FALSE))</f>
        <v>#N/A</v>
      </c>
    </row>
    <row r="14" spans="1:16">
      <c r="A14" s="62">
        <v>5</v>
      </c>
      <c r="B14" s="62">
        <v>173</v>
      </c>
      <c r="C14" s="29" t="e">
        <f>IF(B14=0," ",VLOOKUP(B14,Спортсмены!B:H,2,FALSE))</f>
        <v>#N/A</v>
      </c>
      <c r="D14" s="31" t="e">
        <f>IF(B14=0," ",VLOOKUP($B14,Спортсмены!$B:$H,3,FALSE))</f>
        <v>#N/A</v>
      </c>
      <c r="E14" s="31" t="e">
        <f>IF(B14=0," ",IF(VLOOKUP($B14,Спортсмены!$B:$H,4,FALSE)=0," ",VLOOKUP($B14,Спортсмены!$B:$H,4,FALSE)))</f>
        <v>#N/A</v>
      </c>
      <c r="F14" s="29" t="e">
        <f>IF(B14=0," ",VLOOKUP($B14,Спортсмены!$B:$H,5,FALSE))</f>
        <v>#N/A</v>
      </c>
      <c r="G14" s="29" t="e">
        <f>IF(B14=0," ",VLOOKUP($B14,Спортсмены!$B:$H,6,FALSE))</f>
        <v>#N/A</v>
      </c>
      <c r="H14" s="351">
        <v>1.55324074074074E-3</v>
      </c>
      <c r="I14" s="95"/>
      <c r="J14" s="62">
        <f t="shared" si="0"/>
        <v>173</v>
      </c>
      <c r="K14" s="709"/>
      <c r="L14" s="709"/>
      <c r="M14" s="709"/>
      <c r="N14" s="709"/>
      <c r="O14" s="31" t="str">
        <f>IF(H14=0," ",IF(H14&lt;=Разряды!$D$7,Разряды!$D$3,IF(H14&lt;=Разряды!$E$7,Разряды!$E$3,IF(H14&lt;=Разряды!$F$7,Разряды!$F$3,IF(H14&lt;=Разряды!$G$7,Разряды!$G$3,IF(H14&lt;=Разряды!$H$7,Разряды!$H$3,IF(H14&lt;=Разряды!$I$7,Разряды!$I$3,IF(H14&lt;=Разряды!$J$7,Разряды!$J$3,"б/р"))))))))</f>
        <v>3р</v>
      </c>
      <c r="P14" s="29" t="e">
        <f>IF(B14=0," ",VLOOKUP($B14,Спортсмены!$B:$H,7,FALSE))</f>
        <v>#N/A</v>
      </c>
    </row>
    <row r="15" spans="1:16">
      <c r="A15" s="62">
        <v>6</v>
      </c>
      <c r="B15" s="25">
        <v>27</v>
      </c>
      <c r="C15" s="29" t="e">
        <f>IF(B15=0," ",VLOOKUP(B15,Спортсмены!B:H,2,FALSE))</f>
        <v>#N/A</v>
      </c>
      <c r="D15" s="31" t="e">
        <f>IF(B15=0," ",VLOOKUP($B15,Спортсмены!$B:$H,3,FALSE))</f>
        <v>#N/A</v>
      </c>
      <c r="E15" s="31" t="e">
        <f>IF(B15=0," ",IF(VLOOKUP($B15,Спортсмены!$B:$H,4,FALSE)=0," ",VLOOKUP($B15,Спортсмены!$B:$H,4,FALSE)))</f>
        <v>#N/A</v>
      </c>
      <c r="F15" s="29" t="e">
        <f>IF(B15=0," ",VLOOKUP($B15,Спортсмены!$B:$H,5,FALSE))</f>
        <v>#N/A</v>
      </c>
      <c r="G15" s="29" t="e">
        <f>IF(B15=0," ",VLOOKUP($B15,Спортсмены!$B:$H,6,FALSE))</f>
        <v>#N/A</v>
      </c>
      <c r="H15" s="351">
        <v>1.5717592592592599E-3</v>
      </c>
      <c r="I15" s="95"/>
      <c r="J15" s="62">
        <f t="shared" si="0"/>
        <v>27</v>
      </c>
      <c r="K15" s="709"/>
      <c r="L15" s="709"/>
      <c r="M15" s="709"/>
      <c r="N15" s="709"/>
      <c r="O15" s="31" t="str">
        <f>IF(H15=0," ",IF(H15&lt;=Разряды!$D$7,Разряды!$D$3,IF(H15&lt;=Разряды!$E$7,Разряды!$E$3,IF(H15&lt;=Разряды!$F$7,Разряды!$F$3,IF(H15&lt;=Разряды!$G$7,Разряды!$G$3,IF(H15&lt;=Разряды!$H$7,Разряды!$H$3,IF(H15&lt;=Разряды!$I$7,Разряды!$I$3,IF(H15&lt;=Разряды!$J$7,Разряды!$J$3,"б/р"))))))))</f>
        <v>3р</v>
      </c>
      <c r="P15" s="29" t="e">
        <f>IF(B15=0," ",VLOOKUP($B15,Спортсмены!$B:$H,7,FALSE))</f>
        <v>#N/A</v>
      </c>
    </row>
    <row r="16" spans="1:16">
      <c r="A16" s="62">
        <v>7</v>
      </c>
      <c r="B16" s="25">
        <v>31</v>
      </c>
      <c r="C16" s="29" t="str">
        <f>IF(B16=0," ",VLOOKUP(B16,Спортсмены!B:H,2,FALSE))</f>
        <v>Гайпулин Александр</v>
      </c>
      <c r="D16" s="31">
        <f>IF(B16=0," ",VLOOKUP($B16,Спортсмены!$B:$H,3,FALSE))</f>
        <v>1989</v>
      </c>
      <c r="E16" s="31" t="str">
        <f>IF(B16=0," ",IF(VLOOKUP($B16,Спортсмены!$B:$H,4,FALSE)=0," ",VLOOKUP($B16,Спортсмены!$B:$H,4,FALSE)))</f>
        <v>М30-39</v>
      </c>
      <c r="F16" s="29">
        <f>IF(B16=0," ",VLOOKUP($B16,Спортсмены!$B:$H,5,FALSE))</f>
        <v>0</v>
      </c>
      <c r="G16" s="29" t="str">
        <f>IF(B16=0," ",VLOOKUP($B16,Спортсмены!$B:$H,6,FALSE))</f>
        <v>г.Архангельск</v>
      </c>
      <c r="H16" s="351">
        <v>1.58101851851852E-3</v>
      </c>
      <c r="I16" s="95"/>
      <c r="J16" s="62">
        <f t="shared" si="0"/>
        <v>31</v>
      </c>
      <c r="K16" s="709"/>
      <c r="L16" s="709"/>
      <c r="M16" s="709"/>
      <c r="N16" s="709"/>
      <c r="O16" s="31" t="str">
        <f>IF(H16=0," ",IF(H16&lt;=Разряды!$D$7,Разряды!$D$3,IF(H16&lt;=Разряды!$E$7,Разряды!$E$3,IF(H16&lt;=Разряды!$F$7,Разряды!$F$3,IF(H16&lt;=Разряды!$G$7,Разряды!$G$3,IF(H16&lt;=Разряды!$H$7,Разряды!$H$3,IF(H16&lt;=Разряды!$I$7,Разряды!$I$3,IF(H16&lt;=Разряды!$J$7,Разряды!$J$3,"б/р"))))))))</f>
        <v>3р</v>
      </c>
      <c r="P16" s="29">
        <f>IF(B16=0," ",VLOOKUP($B16,Спортсмены!$B:$H,7,FALSE))</f>
        <v>0</v>
      </c>
    </row>
    <row r="17" spans="1:16">
      <c r="A17" s="62">
        <v>8</v>
      </c>
      <c r="B17" s="62" t="s">
        <v>356</v>
      </c>
      <c r="C17" s="29" t="e">
        <f>IF(B17=0," ",VLOOKUP(B17,Спортсмены!B:H,2,FALSE))</f>
        <v>#N/A</v>
      </c>
      <c r="D17" s="31" t="e">
        <f>IF(B17=0," ",VLOOKUP($B17,Спортсмены!$B:$H,3,FALSE))</f>
        <v>#N/A</v>
      </c>
      <c r="E17" s="31" t="e">
        <f>IF(B17=0," ",IF(VLOOKUP($B17,Спортсмены!$B:$H,4,FALSE)=0," ",VLOOKUP($B17,Спортсмены!$B:$H,4,FALSE)))</f>
        <v>#N/A</v>
      </c>
      <c r="F17" s="29" t="e">
        <f>IF(B17=0," ",VLOOKUP($B17,Спортсмены!$B:$H,5,FALSE))</f>
        <v>#N/A</v>
      </c>
      <c r="G17" s="29" t="e">
        <f>IF(B17=0," ",VLOOKUP($B17,Спортсмены!$B:$H,6,FALSE))</f>
        <v>#N/A</v>
      </c>
      <c r="H17" s="351">
        <v>1.77199074074074E-3</v>
      </c>
      <c r="I17" s="95"/>
      <c r="J17" s="62" t="str">
        <f t="shared" si="0"/>
        <v>1     7    1</v>
      </c>
      <c r="K17" s="709"/>
      <c r="L17" s="709"/>
      <c r="M17" s="709"/>
      <c r="N17" s="709"/>
      <c r="O17" s="31" t="str">
        <f>IF(H17=0," ",IF(H17&lt;=Разряды!$D$7,Разряды!$D$3,IF(H17&lt;=Разряды!$E$7,Разряды!$E$3,IF(H17&lt;=Разряды!$F$7,Разряды!$F$3,IF(H17&lt;=Разряды!$G$7,Разряды!$G$3,IF(H17&lt;=Разряды!$H$7,Разряды!$H$3,IF(H17&lt;=Разряды!$I$7,Разряды!$I$3,IF(H17&lt;=Разряды!$J$7,Разряды!$J$3,"б/р"))))))))</f>
        <v>2юр</v>
      </c>
      <c r="P17" s="29" t="e">
        <f>IF(B17=0," ",VLOOKUP($B17,Спортсмены!$B:$H,7,FALSE))</f>
        <v>#N/A</v>
      </c>
    </row>
    <row r="18" spans="1:16" hidden="1">
      <c r="A18" s="62"/>
      <c r="B18" s="25">
        <v>118</v>
      </c>
      <c r="C18" s="29" t="e">
        <f>IF(B18=0," ",VLOOKUP(B18,Спортсмены!B:H,2,FALSE))</f>
        <v>#N/A</v>
      </c>
      <c r="D18" s="31" t="e">
        <f>IF(B18=0," ",VLOOKUP($B18,Спортсмены!$B:$H,3,FALSE))</f>
        <v>#N/A</v>
      </c>
      <c r="E18" s="31" t="e">
        <f>IF(B18=0," ",IF(VLOOKUP($B18,Спортсмены!$B:$H,4,FALSE)=0," ",VLOOKUP($B18,Спортсмены!$B:$H,4,FALSE)))</f>
        <v>#N/A</v>
      </c>
      <c r="F18" s="29" t="e">
        <f>IF(B18=0," ",VLOOKUP($B18,Спортсмены!$B:$H,5,FALSE))</f>
        <v>#N/A</v>
      </c>
      <c r="G18" s="29" t="e">
        <f>IF(B18=0," ",VLOOKUP($B18,Спортсмены!$B:$H,6,FALSE))</f>
        <v>#N/A</v>
      </c>
      <c r="H18" s="351"/>
      <c r="I18" s="95"/>
      <c r="J18" s="62">
        <f t="shared" si="0"/>
        <v>118</v>
      </c>
      <c r="K18" s="709" t="s">
        <v>147</v>
      </c>
      <c r="L18" s="709"/>
      <c r="M18" s="709"/>
      <c r="N18" s="709"/>
      <c r="O18" s="31" t="str">
        <f>IF(H18=0," ",IF(H18&lt;=Разряды!$D$7,Разряды!$D$3,IF(H18&lt;=Разряды!$E$7,Разряды!$E$3,IF(H18&lt;=Разряды!$F$7,Разряды!$F$3,IF(H18&lt;=Разряды!$G$7,Разряды!$G$3,IF(H18&lt;=Разряды!$H$7,Разряды!$H$3,IF(H18&lt;=Разряды!$I$7,Разряды!$I$3,IF(H18&lt;=Разряды!$J$7,Разряды!$J$3,"б/р"))))))))</f>
        <v xml:space="preserve"> </v>
      </c>
      <c r="P18" s="29" t="e">
        <f>IF(B18=0," ",VLOOKUP($B18,Спортсмены!$B:$H,7,FALSE))</f>
        <v>#N/A</v>
      </c>
    </row>
    <row r="19" spans="1:16" hidden="1">
      <c r="A19" s="62"/>
      <c r="B19" s="25">
        <v>667</v>
      </c>
      <c r="C19" s="29" t="e">
        <f>IF(B19=0," ",VLOOKUP(B19,Спортсмены!B:H,2,FALSE))</f>
        <v>#N/A</v>
      </c>
      <c r="D19" s="31" t="e">
        <f>IF(B19=0," ",VLOOKUP($B19,Спортсмены!$B:$H,3,FALSE))</f>
        <v>#N/A</v>
      </c>
      <c r="E19" s="31" t="e">
        <f>IF(B19=0," ",IF(VLOOKUP($B19,Спортсмены!$B:$H,4,FALSE)=0," ",VLOOKUP($B19,Спортсмены!$B:$H,4,FALSE)))</f>
        <v>#N/A</v>
      </c>
      <c r="F19" s="29" t="e">
        <f>IF(B19=0," ",VLOOKUP($B19,Спортсмены!$B:$H,5,FALSE))</f>
        <v>#N/A</v>
      </c>
      <c r="G19" s="29" t="e">
        <f>IF(B19=0," ",VLOOKUP($B19,Спортсмены!$B:$H,6,FALSE))</f>
        <v>#N/A</v>
      </c>
      <c r="H19" s="351"/>
      <c r="I19" s="95"/>
      <c r="J19" s="62">
        <f t="shared" si="0"/>
        <v>667</v>
      </c>
      <c r="K19" s="709" t="s">
        <v>147</v>
      </c>
      <c r="L19" s="709"/>
      <c r="M19" s="709"/>
      <c r="N19" s="709"/>
      <c r="O19" s="31" t="str">
        <f>IF(H19=0," ",IF(H19&lt;=Разряды!$D$7,Разряды!$D$3,IF(H19&lt;=Разряды!$E$7,Разряды!$E$3,IF(H19&lt;=Разряды!$F$7,Разряды!$F$3,IF(H19&lt;=Разряды!$G$7,Разряды!$G$3,IF(H19&lt;=Разряды!$H$7,Разряды!$H$3,IF(H19&lt;=Разряды!$I$7,Разряды!$I$3,IF(H19&lt;=Разряды!$J$7,Разряды!$J$3,"б/р"))))))))</f>
        <v xml:space="preserve"> </v>
      </c>
      <c r="P19" s="29" t="e">
        <f>IF(B19=0," ",VLOOKUP($B19,Спортсмены!$B:$H,7,FALSE))</f>
        <v>#N/A</v>
      </c>
    </row>
    <row r="20" spans="1:16" hidden="1">
      <c r="A20" s="62"/>
      <c r="B20" s="62">
        <v>129</v>
      </c>
      <c r="C20" s="29" t="e">
        <f>IF(B20=0," ",VLOOKUP(B20,Спортсмены!B:H,2,FALSE))</f>
        <v>#N/A</v>
      </c>
      <c r="D20" s="31" t="e">
        <f>IF(B20=0," ",VLOOKUP($B20,Спортсмены!$B:$H,3,FALSE))</f>
        <v>#N/A</v>
      </c>
      <c r="E20" s="31" t="e">
        <f>IF(B20=0," ",IF(VLOOKUP($B20,Спортсмены!$B:$H,4,FALSE)=0," ",VLOOKUP($B20,Спортсмены!$B:$H,4,FALSE)))</f>
        <v>#N/A</v>
      </c>
      <c r="F20" s="29" t="e">
        <f>IF(B20=0," ",VLOOKUP($B20,Спортсмены!$B:$H,5,FALSE))</f>
        <v>#N/A</v>
      </c>
      <c r="G20" s="29" t="e">
        <f>IF(B20=0," ",VLOOKUP($B20,Спортсмены!$B:$H,6,FALSE))</f>
        <v>#N/A</v>
      </c>
      <c r="H20" s="351"/>
      <c r="I20" s="95"/>
      <c r="J20" s="62"/>
      <c r="K20" s="709"/>
      <c r="L20" s="709"/>
      <c r="M20" s="709"/>
      <c r="N20" s="709"/>
      <c r="O20" s="31" t="str">
        <f>IF(H20=0," ",IF(H20&lt;=Разряды!$D$7,Разряды!$D$3,IF(H20&lt;=Разряды!$E$7,Разряды!$E$3,IF(H20&lt;=Разряды!$F$7,Разряды!$F$3,IF(H20&lt;=Разряды!$G$7,Разряды!$G$3,IF(H20&lt;=Разряды!$H$7,Разряды!$H$3,IF(H20&lt;=Разряды!$I$7,Разряды!$I$3,IF(H20&lt;=Разряды!$J$7,Разряды!$J$3,"б/р"))))))))</f>
        <v xml:space="preserve"> </v>
      </c>
      <c r="P20" s="29" t="e">
        <f>IF(B20=0," ",VLOOKUP($B20,Спортсмены!$B:$H,7,FALSE))</f>
        <v>#N/A</v>
      </c>
    </row>
    <row r="21" spans="1:16" hidden="1">
      <c r="A21" s="62"/>
      <c r="B21" s="62"/>
      <c r="C21" s="29"/>
      <c r="D21" s="31"/>
      <c r="E21" s="31"/>
      <c r="F21" s="29"/>
      <c r="G21" s="29"/>
      <c r="H21" s="351"/>
      <c r="I21" s="95"/>
      <c r="J21" s="62"/>
      <c r="K21" s="709"/>
      <c r="L21" s="709"/>
      <c r="M21" s="709"/>
      <c r="N21" s="709"/>
      <c r="O21" s="31"/>
      <c r="P21" s="29"/>
    </row>
    <row r="22" spans="1:16" hidden="1">
      <c r="A22" s="62"/>
      <c r="B22" s="62"/>
      <c r="C22" s="29"/>
      <c r="D22" s="31"/>
      <c r="E22" s="31"/>
      <c r="F22" s="29"/>
      <c r="G22" s="29"/>
      <c r="H22" s="351"/>
      <c r="I22" s="95"/>
      <c r="J22" s="62"/>
      <c r="K22" s="709"/>
      <c r="L22" s="709"/>
      <c r="M22" s="709"/>
      <c r="N22" s="709"/>
      <c r="O22" s="31"/>
      <c r="P22" s="29"/>
    </row>
    <row r="23" spans="1:16">
      <c r="A23" s="95"/>
      <c r="B23" s="62"/>
      <c r="C23" s="95"/>
      <c r="D23" s="62"/>
      <c r="E23" s="62"/>
      <c r="F23" s="95"/>
      <c r="G23" s="95"/>
      <c r="H23" s="351"/>
      <c r="I23" s="95"/>
      <c r="J23" s="62"/>
      <c r="K23" s="709"/>
      <c r="L23" s="709"/>
      <c r="M23" s="709"/>
      <c r="N23" s="709"/>
      <c r="O23" s="31" t="str">
        <f>IF(H23=0," ",IF(H23&lt;=Разряды!$D$7,Разряды!$D$3,IF(H23&lt;=Разряды!$E$7,Разряды!$E$3,IF(H23&lt;=Разряды!$F$7,Разряды!$F$3,IF(H23&lt;=Разряды!$G$7,Разряды!$G$3,IF(H23&lt;=Разряды!$H$7,Разряды!$H$3,IF(H23&lt;=Разряды!$I$7,Разряды!$I$3,IF(H23&lt;=Разряды!$J$7,Разряды!$J$3,"б/р"))))))))</f>
        <v xml:space="preserve"> </v>
      </c>
      <c r="P23" s="29" t="str">
        <f>IF(B23=0," ",VLOOKUP($B23,Спортсмены!$B:$H,7,FALSE))</f>
        <v xml:space="preserve"> </v>
      </c>
    </row>
    <row r="24" spans="1:16">
      <c r="A24" s="95"/>
      <c r="B24" s="62"/>
      <c r="C24" s="95"/>
      <c r="D24" s="62"/>
      <c r="E24" s="62"/>
      <c r="F24" s="1257" t="s">
        <v>143</v>
      </c>
      <c r="G24" s="1257"/>
      <c r="H24" s="351"/>
      <c r="I24" s="95"/>
      <c r="J24" s="62"/>
      <c r="K24" s="709"/>
      <c r="L24" s="709"/>
      <c r="M24" s="709"/>
      <c r="N24" s="709"/>
      <c r="O24" s="31" t="str">
        <f>IF(H24=0," ",IF(H24&lt;=Разряды!$D$7,Разряды!$D$3,IF(H24&lt;=Разряды!$E$7,Разряды!$E$3,IF(H24&lt;=Разряды!$F$7,Разряды!$F$3,IF(H24&lt;=Разряды!$G$7,Разряды!$G$3,IF(H24&lt;=Разряды!$H$7,Разряды!$H$3,IF(H24&lt;=Разряды!$I$7,Разряды!$I$3,IF(H24&lt;=Разряды!$J$7,Разряды!$J$3,"б/р"))))))))</f>
        <v xml:space="preserve"> </v>
      </c>
      <c r="P24" s="29" t="str">
        <f>IF(B24=0," ",VLOOKUP($B24,Спортсмены!$B:$H,7,FALSE))</f>
        <v xml:space="preserve"> </v>
      </c>
    </row>
    <row r="25" spans="1:16">
      <c r="A25" s="62">
        <v>1</v>
      </c>
      <c r="B25" s="25">
        <v>555</v>
      </c>
      <c r="C25" s="29" t="e">
        <f>IF(B25=0," ",VLOOKUP(B25,Спортсмены!B:H,2,FALSE))</f>
        <v>#N/A</v>
      </c>
      <c r="D25" s="31" t="e">
        <f>IF(B25=0," ",VLOOKUP($B25,Спортсмены!$B:$H,3,FALSE))</f>
        <v>#N/A</v>
      </c>
      <c r="E25" s="31" t="e">
        <f>IF(B25=0," ",IF(VLOOKUP($B25,Спортсмены!$B:$H,4,FALSE)=0," ",VLOOKUP($B25,Спортсмены!$B:$H,4,FALSE)))</f>
        <v>#N/A</v>
      </c>
      <c r="F25" s="29" t="e">
        <f>IF(B25=0," ",VLOOKUP($B25,Спортсмены!$B:$H,5,FALSE))</f>
        <v>#N/A</v>
      </c>
      <c r="G25" s="29" t="e">
        <f>IF(B25=0," ",VLOOKUP($B25,Спортсмены!$B:$H,6,FALSE))</f>
        <v>#N/A</v>
      </c>
      <c r="H25" s="351">
        <v>1.3287037037037E-3</v>
      </c>
      <c r="I25" s="95"/>
      <c r="J25" s="62">
        <f t="shared" si="0"/>
        <v>555</v>
      </c>
      <c r="K25" s="709"/>
      <c r="L25" s="709"/>
      <c r="M25" s="709"/>
      <c r="N25" s="709"/>
      <c r="O25" s="31" t="str">
        <f>IF(H25=0," ",IF(H25&lt;=Разряды!$D$7,Разряды!$D$3,IF(H25&lt;=Разряды!$E$7,Разряды!$E$3,IF(H25&lt;=Разряды!$F$7,Разряды!$F$3,IF(H25&lt;=Разряды!$G$7,Разряды!$G$3,IF(H25&lt;=Разряды!$H$7,Разряды!$H$3,IF(H25&lt;=Разряды!$I$7,Разряды!$I$3,IF(H25&lt;=Разряды!$J$7,Разряды!$J$3,"б/р"))))))))</f>
        <v>кмс</v>
      </c>
      <c r="P25" s="29" t="e">
        <f>IF(B25=0," ",VLOOKUP($B25,Спортсмены!$B:$H,7,FALSE))</f>
        <v>#N/A</v>
      </c>
    </row>
    <row r="26" spans="1:16">
      <c r="A26" s="62">
        <v>2</v>
      </c>
      <c r="B26" s="62">
        <v>745</v>
      </c>
      <c r="C26" s="29" t="e">
        <f>IF(B26=0," ",VLOOKUP(B26,Спортсмены!B:H,2,FALSE))</f>
        <v>#N/A</v>
      </c>
      <c r="D26" s="31" t="e">
        <f>IF(B26=0," ",VLOOKUP($B26,Спортсмены!$B:$H,3,FALSE))</f>
        <v>#N/A</v>
      </c>
      <c r="E26" s="31" t="e">
        <f>IF(B26=0," ",IF(VLOOKUP($B26,Спортсмены!$B:$H,4,FALSE)=0," ",VLOOKUP($B26,Спортсмены!$B:$H,4,FALSE)))</f>
        <v>#N/A</v>
      </c>
      <c r="F26" s="29" t="e">
        <f>IF(B26=0," ",VLOOKUP($B26,Спортсмены!$B:$H,5,FALSE))</f>
        <v>#N/A</v>
      </c>
      <c r="G26" s="29" t="e">
        <f>IF(B26=0," ",VLOOKUP($B26,Спортсмены!$B:$H,6,FALSE))</f>
        <v>#N/A</v>
      </c>
      <c r="H26" s="351">
        <v>1.33333333333333E-3</v>
      </c>
      <c r="I26" s="95"/>
      <c r="J26" s="62">
        <f t="shared" si="0"/>
        <v>745</v>
      </c>
      <c r="K26" s="709" t="s">
        <v>147</v>
      </c>
      <c r="L26" s="709"/>
      <c r="M26" s="709"/>
      <c r="N26" s="709"/>
      <c r="O26" s="31" t="str">
        <f>IF(H26=0," ",IF(H26&lt;=Разряды!$D$7,Разряды!$D$3,IF(H26&lt;=Разряды!$E$7,Разряды!$E$3,IF(H26&lt;=Разряды!$F$7,Разряды!$F$3,IF(H26&lt;=Разряды!$G$7,Разряды!$G$3,IF(H26&lt;=Разряды!$H$7,Разряды!$H$3,IF(H26&lt;=Разряды!$I$7,Разряды!$I$3,IF(H26&lt;=Разряды!$J$7,Разряды!$J$3,"б/р"))))))))</f>
        <v>1р</v>
      </c>
      <c r="P26" s="29" t="e">
        <f>IF(B26=0," ",VLOOKUP($B26,Спортсмены!$B:$H,7,FALSE))</f>
        <v>#N/A</v>
      </c>
    </row>
    <row r="27" spans="1:16">
      <c r="A27" s="62">
        <v>3</v>
      </c>
      <c r="B27" s="62">
        <v>54</v>
      </c>
      <c r="C27" s="29" t="e">
        <f>IF(B27=0," ",VLOOKUP(B27,Спортсмены!B:H,2,FALSE))</f>
        <v>#N/A</v>
      </c>
      <c r="D27" s="31" t="e">
        <f>IF(B27=0," ",VLOOKUP($B27,Спортсмены!$B:$H,3,FALSE))</f>
        <v>#N/A</v>
      </c>
      <c r="E27" s="31" t="e">
        <f>IF(B27=0," ",IF(VLOOKUP($B27,Спортсмены!$B:$H,4,FALSE)=0," ",VLOOKUP($B27,Спортсмены!$B:$H,4,FALSE)))</f>
        <v>#N/A</v>
      </c>
      <c r="F27" s="29" t="e">
        <f>IF(B27=0," ",VLOOKUP($B27,Спортсмены!$B:$H,5,FALSE))</f>
        <v>#N/A</v>
      </c>
      <c r="G27" s="29" t="e">
        <f>IF(B27=0," ",VLOOKUP($B27,Спортсмены!$B:$H,6,FALSE))</f>
        <v>#N/A</v>
      </c>
      <c r="H27" s="351">
        <v>1.3379629629629601E-3</v>
      </c>
      <c r="I27" s="95"/>
      <c r="J27" s="62">
        <f t="shared" si="0"/>
        <v>54</v>
      </c>
      <c r="K27" s="709"/>
      <c r="L27" s="709"/>
      <c r="M27" s="709"/>
      <c r="N27" s="709"/>
      <c r="O27" s="31" t="str">
        <f>IF(H27=0," ",IF(H27&lt;=Разряды!$D$7,Разряды!$D$3,IF(H27&lt;=Разряды!$E$7,Разряды!$E$3,IF(H27&lt;=Разряды!$F$7,Разряды!$F$3,IF(H27&lt;=Разряды!$G$7,Разряды!$G$3,IF(H27&lt;=Разряды!$H$7,Разряды!$H$3,IF(H27&lt;=Разряды!$I$7,Разряды!$I$3,IF(H27&lt;=Разряды!$J$7,Разряды!$J$3,"б/р"))))))))</f>
        <v>1р</v>
      </c>
      <c r="P27" s="29" t="e">
        <f>IF(B27=0," ",VLOOKUP($B27,Спортсмены!$B:$H,7,FALSE))</f>
        <v>#N/A</v>
      </c>
    </row>
    <row r="28" spans="1:16">
      <c r="A28" s="62">
        <v>4</v>
      </c>
      <c r="B28" s="22" t="s">
        <v>357</v>
      </c>
      <c r="C28" s="29" t="e">
        <f>IF(B28=0," ",VLOOKUP(B28,Спортсмены!B:H,2,FALSE))</f>
        <v>#N/A</v>
      </c>
      <c r="D28" s="31" t="e">
        <f>IF(B28=0," ",VLOOKUP($B28,Спортсмены!$B:$H,3,FALSE))</f>
        <v>#N/A</v>
      </c>
      <c r="E28" s="31" t="e">
        <f>IF(B28=0," ",IF(VLOOKUP($B28,Спортсмены!$B:$H,4,FALSE)=0," ",VLOOKUP($B28,Спортсмены!$B:$H,4,FALSE)))</f>
        <v>#N/A</v>
      </c>
      <c r="F28" s="29" t="e">
        <f>IF(B28=0," ",VLOOKUP($B28,Спортсмены!$B:$H,5,FALSE))</f>
        <v>#N/A</v>
      </c>
      <c r="G28" s="29" t="e">
        <f>IF(B28=0," ",VLOOKUP($B28,Спортсмены!$B:$H,6,FALSE))</f>
        <v>#N/A</v>
      </c>
      <c r="H28" s="351">
        <v>1.3460648148148099E-3</v>
      </c>
      <c r="I28" s="95"/>
      <c r="J28" s="62" t="str">
        <f t="shared" si="0"/>
        <v>1     81    1</v>
      </c>
      <c r="K28" s="709"/>
      <c r="L28" s="709"/>
      <c r="M28" s="709"/>
      <c r="N28" s="709"/>
      <c r="O28" s="31" t="str">
        <f>IF(H28=0," ",IF(H28&lt;=Разряды!$D$7,Разряды!$D$3,IF(H28&lt;=Разряды!$E$7,Разряды!$E$3,IF(H28&lt;=Разряды!$F$7,Разряды!$F$3,IF(H28&lt;=Разряды!$G$7,Разряды!$G$3,IF(H28&lt;=Разряды!$H$7,Разряды!$H$3,IF(H28&lt;=Разряды!$I$7,Разряды!$I$3,IF(H28&lt;=Разряды!$J$7,Разряды!$J$3,"б/р"))))))))</f>
        <v>1р</v>
      </c>
      <c r="P28" s="29" t="e">
        <f>IF(B28=0," ",VLOOKUP($B28,Спортсмены!$B:$H,7,FALSE))</f>
        <v>#N/A</v>
      </c>
    </row>
    <row r="29" spans="1:16">
      <c r="A29" s="62">
        <v>5</v>
      </c>
      <c r="B29" s="62">
        <v>85</v>
      </c>
      <c r="C29" s="29" t="e">
        <f>IF(B29=0," ",VLOOKUP(B29,Спортсмены!B:H,2,FALSE))</f>
        <v>#N/A</v>
      </c>
      <c r="D29" s="31" t="e">
        <f>IF(B29=0," ",VLOOKUP($B29,Спортсмены!$B:$H,3,FALSE))</f>
        <v>#N/A</v>
      </c>
      <c r="E29" s="31" t="e">
        <f>IF(B29=0," ",IF(VLOOKUP($B29,Спортсмены!$B:$H,4,FALSE)=0," ",VLOOKUP($B29,Спортсмены!$B:$H,4,FALSE)))</f>
        <v>#N/A</v>
      </c>
      <c r="F29" s="29" t="e">
        <f>IF(B29=0," ",VLOOKUP($B29,Спортсмены!$B:$H,5,FALSE))</f>
        <v>#N/A</v>
      </c>
      <c r="G29" s="29" t="e">
        <f>IF(B29=0," ",VLOOKUP($B29,Спортсмены!$B:$H,6,FALSE))</f>
        <v>#N/A</v>
      </c>
      <c r="H29" s="351">
        <v>1.41087962962963E-3</v>
      </c>
      <c r="I29" s="95"/>
      <c r="J29" s="62">
        <f t="shared" si="0"/>
        <v>85</v>
      </c>
      <c r="K29" s="709" t="s">
        <v>147</v>
      </c>
      <c r="L29" s="709"/>
      <c r="M29" s="709"/>
      <c r="N29" s="709"/>
      <c r="O29" s="31" t="str">
        <f>IF(H29=0," ",IF(H29&lt;=Разряды!$D$7,Разряды!$D$3,IF(H29&lt;=Разряды!$E$7,Разряды!$E$3,IF(H29&lt;=Разряды!$F$7,Разряды!$F$3,IF(H29&lt;=Разряды!$G$7,Разряды!$G$3,IF(H29&lt;=Разряды!$H$7,Разряды!$H$3,IF(H29&lt;=Разряды!$I$7,Разряды!$I$3,IF(H29&lt;=Разряды!$J$7,Разряды!$J$3,"б/р"))))))))</f>
        <v>2р</v>
      </c>
      <c r="P29" s="29" t="e">
        <f>IF(B29=0," ",VLOOKUP($B29,Спортсмены!$B:$H,7,FALSE))</f>
        <v>#N/A</v>
      </c>
    </row>
    <row r="30" spans="1:16">
      <c r="A30" s="62">
        <v>6</v>
      </c>
      <c r="B30" s="25">
        <v>169</v>
      </c>
      <c r="C30" s="29" t="e">
        <f>IF(B30=0," ",VLOOKUP(B30,Спортсмены!B:H,2,FALSE))</f>
        <v>#N/A</v>
      </c>
      <c r="D30" s="31" t="e">
        <f>IF(B30=0," ",VLOOKUP($B30,Спортсмены!$B:$H,3,FALSE))</f>
        <v>#N/A</v>
      </c>
      <c r="E30" s="31" t="e">
        <f>IF(B30=0," ",IF(VLOOKUP($B30,Спортсмены!$B:$H,4,FALSE)=0," ",VLOOKUP($B30,Спортсмены!$B:$H,4,FALSE)))</f>
        <v>#N/A</v>
      </c>
      <c r="F30" s="29" t="e">
        <f>IF(B30=0," ",VLOOKUP($B30,Спортсмены!$B:$H,5,FALSE))</f>
        <v>#N/A</v>
      </c>
      <c r="G30" s="29" t="e">
        <f>IF(B30=0," ",VLOOKUP($B30,Спортсмены!$B:$H,6,FALSE))</f>
        <v>#N/A</v>
      </c>
      <c r="H30" s="351">
        <v>1.4189814814814801E-3</v>
      </c>
      <c r="I30" s="95"/>
      <c r="J30" s="62">
        <f t="shared" si="0"/>
        <v>169</v>
      </c>
      <c r="K30" s="709"/>
      <c r="L30" s="709"/>
      <c r="M30" s="709"/>
      <c r="N30" s="709"/>
      <c r="O30" s="31" t="str">
        <f>IF(H30=0," ",IF(H30&lt;=Разряды!$D$7,Разряды!$D$3,IF(H30&lt;=Разряды!$E$7,Разряды!$E$3,IF(H30&lt;=Разряды!$F$7,Разряды!$F$3,IF(H30&lt;=Разряды!$G$7,Разряды!$G$3,IF(H30&lt;=Разряды!$H$7,Разряды!$H$3,IF(H30&lt;=Разряды!$I$7,Разряды!$I$3,IF(H30&lt;=Разряды!$J$7,Разряды!$J$3,"б/р"))))))))</f>
        <v>2р</v>
      </c>
      <c r="P30" s="29" t="e">
        <f>IF(B30=0," ",VLOOKUP($B30,Спортсмены!$B:$H,7,FALSE))</f>
        <v>#N/A</v>
      </c>
    </row>
    <row r="31" spans="1:16">
      <c r="A31" s="62">
        <v>7</v>
      </c>
      <c r="B31" s="62">
        <v>177</v>
      </c>
      <c r="C31" s="29" t="e">
        <f>IF(B31=0," ",VLOOKUP(B31,Спортсмены!B:H,2,FALSE))</f>
        <v>#N/A</v>
      </c>
      <c r="D31" s="31" t="e">
        <f>IF(B31=0," ",VLOOKUP($B31,Спортсмены!$B:$H,3,FALSE))</f>
        <v>#N/A</v>
      </c>
      <c r="E31" s="31" t="e">
        <f>IF(B31=0," ",IF(VLOOKUP($B31,Спортсмены!$B:$H,4,FALSE)=0," ",VLOOKUP($B31,Спортсмены!$B:$H,4,FALSE)))</f>
        <v>#N/A</v>
      </c>
      <c r="F31" s="29" t="e">
        <f>IF(B31=0," ",VLOOKUP($B31,Спортсмены!$B:$H,5,FALSE))</f>
        <v>#N/A</v>
      </c>
      <c r="G31" s="29" t="e">
        <f>IF(B31=0," ",VLOOKUP($B31,Спортсмены!$B:$H,6,FALSE))</f>
        <v>#N/A</v>
      </c>
      <c r="H31" s="351">
        <v>1.4293981481481499E-3</v>
      </c>
      <c r="I31" s="95"/>
      <c r="J31" s="62">
        <f t="shared" si="0"/>
        <v>177</v>
      </c>
      <c r="K31" s="709"/>
      <c r="L31" s="709"/>
      <c r="M31" s="709"/>
      <c r="N31" s="709"/>
      <c r="O31" s="31" t="str">
        <f>IF(H31=0," ",IF(H31&lt;=Разряды!$D$7,Разряды!$D$3,IF(H31&lt;=Разряды!$E$7,Разряды!$E$3,IF(H31&lt;=Разряды!$F$7,Разряды!$F$3,IF(H31&lt;=Разряды!$G$7,Разряды!$G$3,IF(H31&lt;=Разряды!$H$7,Разряды!$H$3,IF(H31&lt;=Разряды!$I$7,Разряды!$I$3,IF(H31&lt;=Разряды!$J$7,Разряды!$J$3,"б/р"))))))))</f>
        <v>2р</v>
      </c>
      <c r="P31" s="29" t="e">
        <f>IF(B31=0," ",VLOOKUP($B31,Спортсмены!$B:$H,7,FALSE))</f>
        <v>#N/A</v>
      </c>
    </row>
    <row r="32" spans="1:16">
      <c r="A32" s="62">
        <v>8</v>
      </c>
      <c r="B32" s="25">
        <v>525</v>
      </c>
      <c r="C32" s="29" t="e">
        <f>IF(B32=0," ",VLOOKUP(B32,Спортсмены!B:H,2,FALSE))</f>
        <v>#N/A</v>
      </c>
      <c r="D32" s="31" t="e">
        <f>IF(B32=0," ",VLOOKUP($B32,Спортсмены!$B:$H,3,FALSE))</f>
        <v>#N/A</v>
      </c>
      <c r="E32" s="31" t="e">
        <f>IF(B32=0," ",IF(VLOOKUP($B32,Спортсмены!$B:$H,4,FALSE)=0," ",VLOOKUP($B32,Спортсмены!$B:$H,4,FALSE)))</f>
        <v>#N/A</v>
      </c>
      <c r="F32" s="29" t="e">
        <f>IF(B32=0," ",VLOOKUP($B32,Спортсмены!$B:$H,5,FALSE))</f>
        <v>#N/A</v>
      </c>
      <c r="G32" s="29" t="e">
        <f>IF(B32=0," ",VLOOKUP($B32,Спортсмены!$B:$H,6,FALSE))</f>
        <v>#N/A</v>
      </c>
      <c r="H32" s="351">
        <v>1.4583333333333299E-3</v>
      </c>
      <c r="I32" s="95"/>
      <c r="J32" s="62">
        <f t="shared" si="0"/>
        <v>525</v>
      </c>
      <c r="K32" s="709"/>
      <c r="L32" s="709"/>
      <c r="M32" s="709"/>
      <c r="N32" s="709"/>
      <c r="O32" s="31" t="str">
        <f>IF(H32=0," ",IF(H32&lt;=Разряды!$D$7,Разряды!$D$3,IF(H32&lt;=Разряды!$E$7,Разряды!$E$3,IF(H32&lt;=Разряды!$F$7,Разряды!$F$3,IF(H32&lt;=Разряды!$G$7,Разряды!$G$3,IF(H32&lt;=Разряды!$H$7,Разряды!$H$3,IF(H32&lt;=Разряды!$I$7,Разряды!$I$3,IF(H32&lt;=Разряды!$J$7,Разряды!$J$3,"б/р"))))))))</f>
        <v>2р</v>
      </c>
      <c r="P32" s="29" t="e">
        <f>IF(B32=0," ",VLOOKUP($B32,Спортсмены!$B:$H,7,FALSE))</f>
        <v>#N/A</v>
      </c>
    </row>
    <row r="33" spans="1:16">
      <c r="A33" s="62">
        <v>9</v>
      </c>
      <c r="B33" s="62">
        <v>152</v>
      </c>
      <c r="C33" s="29" t="e">
        <f>IF(B33=0," ",VLOOKUP(B33,Спортсмены!B:H,2,FALSE))</f>
        <v>#N/A</v>
      </c>
      <c r="D33" s="31" t="e">
        <f>IF(B33=0," ",VLOOKUP($B33,Спортсмены!$B:$H,3,FALSE))</f>
        <v>#N/A</v>
      </c>
      <c r="E33" s="31" t="e">
        <f>IF(B33=0," ",IF(VLOOKUP($B33,Спортсмены!$B:$H,4,FALSE)=0," ",VLOOKUP($B33,Спортсмены!$B:$H,4,FALSE)))</f>
        <v>#N/A</v>
      </c>
      <c r="F33" s="29" t="e">
        <f>IF(B33=0," ",VLOOKUP($B33,Спортсмены!$B:$H,5,FALSE))</f>
        <v>#N/A</v>
      </c>
      <c r="G33" s="29" t="e">
        <f>IF(B33=0," ",VLOOKUP($B33,Спортсмены!$B:$H,6,FALSE))</f>
        <v>#N/A</v>
      </c>
      <c r="H33" s="351">
        <v>1.46759259259259E-3</v>
      </c>
      <c r="I33" s="95"/>
      <c r="J33" s="62">
        <f t="shared" si="0"/>
        <v>152</v>
      </c>
      <c r="K33" s="709"/>
      <c r="L33" s="709"/>
      <c r="M33" s="709"/>
      <c r="N33" s="709"/>
      <c r="O33" s="31" t="str">
        <f>IF(H33=0," ",IF(H33&lt;=Разряды!$D$7,Разряды!$D$3,IF(H33&lt;=Разряды!$E$7,Разряды!$E$3,IF(H33&lt;=Разряды!$F$7,Разряды!$F$3,IF(H33&lt;=Разряды!$G$7,Разряды!$G$3,IF(H33&lt;=Разряды!$H$7,Разряды!$H$3,IF(H33&lt;=Разряды!$I$7,Разряды!$I$3,IF(H33&lt;=Разряды!$J$7,Разряды!$J$3,"б/р"))))))))</f>
        <v>2р</v>
      </c>
      <c r="P33" s="29" t="e">
        <f>IF(B33=0," ",VLOOKUP($B33,Спортсмены!$B:$H,7,FALSE))</f>
        <v>#N/A</v>
      </c>
    </row>
    <row r="34" spans="1:16">
      <c r="A34" s="62">
        <v>10</v>
      </c>
      <c r="B34" s="25">
        <v>97</v>
      </c>
      <c r="C34" s="29" t="e">
        <f>IF(B34=0," ",VLOOKUP(B34,Спортсмены!B:H,2,FALSE))</f>
        <v>#N/A</v>
      </c>
      <c r="D34" s="31" t="e">
        <f>IF(B34=0," ",VLOOKUP($B34,Спортсмены!$B:$H,3,FALSE))</f>
        <v>#N/A</v>
      </c>
      <c r="E34" s="31" t="e">
        <f>IF(B34=0," ",IF(VLOOKUP($B34,Спортсмены!$B:$H,4,FALSE)=0," ",VLOOKUP($B34,Спортсмены!$B:$H,4,FALSE)))</f>
        <v>#N/A</v>
      </c>
      <c r="F34" s="29" t="e">
        <f>IF(B34=0," ",VLOOKUP($B34,Спортсмены!$B:$H,5,FALSE))</f>
        <v>#N/A</v>
      </c>
      <c r="G34" s="29" t="e">
        <f>IF(B34=0," ",VLOOKUP($B34,Спортсмены!$B:$H,6,FALSE))</f>
        <v>#N/A</v>
      </c>
      <c r="H34" s="351">
        <v>1.49652777777778E-3</v>
      </c>
      <c r="I34" s="95"/>
      <c r="J34" s="62">
        <f t="shared" si="0"/>
        <v>97</v>
      </c>
      <c r="K34" s="709"/>
      <c r="L34" s="709"/>
      <c r="M34" s="709"/>
      <c r="N34" s="709"/>
      <c r="O34" s="31" t="str">
        <f>IF(H34=0," ",IF(H34&lt;=Разряды!$D$7,Разряды!$D$3,IF(H34&lt;=Разряды!$E$7,Разряды!$E$3,IF(H34&lt;=Разряды!$F$7,Разряды!$F$3,IF(H34&lt;=Разряды!$G$7,Разряды!$G$3,IF(H34&lt;=Разряды!$H$7,Разряды!$H$3,IF(H34&lt;=Разряды!$I$7,Разряды!$I$3,IF(H34&lt;=Разряды!$J$7,Разряды!$J$3,"б/р"))))))))</f>
        <v>2р</v>
      </c>
      <c r="P34" s="29" t="e">
        <f>IF(B34=0," ",VLOOKUP($B34,Спортсмены!$B:$H,7,FALSE))</f>
        <v>#N/A</v>
      </c>
    </row>
    <row r="35" spans="1:16">
      <c r="A35" s="62">
        <v>11</v>
      </c>
      <c r="B35" s="25">
        <v>24</v>
      </c>
      <c r="C35" s="29" t="str">
        <f>IF(B35=0," ",VLOOKUP(B35,Спортсмены!B:H,2,FALSE))</f>
        <v>Андреев Евгений</v>
      </c>
      <c r="D35" s="31">
        <f>IF(B35=0," ",VLOOKUP($B35,Спортсмены!$B:$H,3,FALSE))</f>
        <v>1986</v>
      </c>
      <c r="E35" s="31" t="str">
        <f>IF(B35=0," ",IF(VLOOKUP($B35,Спортсмены!$B:$H,4,FALSE)=0," ",VLOOKUP($B35,Спортсмены!$B:$H,4,FALSE)))</f>
        <v>М30-39</v>
      </c>
      <c r="F35" s="29">
        <f>IF(B35=0," ",VLOOKUP($B35,Спортсмены!$B:$H,5,FALSE))</f>
        <v>0</v>
      </c>
      <c r="G35" s="29" t="str">
        <f>IF(B35=0," ",VLOOKUP($B35,Спортсмены!$B:$H,6,FALSE))</f>
        <v>г.Архангельск</v>
      </c>
      <c r="H35" s="351">
        <v>1.49768518518519E-3</v>
      </c>
      <c r="I35" s="95"/>
      <c r="J35" s="62">
        <f t="shared" si="0"/>
        <v>24</v>
      </c>
      <c r="K35" s="709"/>
      <c r="L35" s="709"/>
      <c r="M35" s="709"/>
      <c r="N35" s="709"/>
      <c r="O35" s="31" t="str">
        <f>IF(H35=0," ",IF(H35&lt;=Разряды!$D$7,Разряды!$D$3,IF(H35&lt;=Разряды!$E$7,Разряды!$E$3,IF(H35&lt;=Разряды!$F$7,Разряды!$F$3,IF(H35&lt;=Разряды!$G$7,Разряды!$G$3,IF(H35&lt;=Разряды!$H$7,Разряды!$H$3,IF(H35&lt;=Разряды!$I$7,Разряды!$I$3,IF(H35&lt;=Разряды!$J$7,Разряды!$J$3,"б/р"))))))))</f>
        <v>2р</v>
      </c>
      <c r="P35" s="29">
        <f>IF(B35=0," ",VLOOKUP($B35,Спортсмены!$B:$H,7,FALSE))</f>
        <v>0</v>
      </c>
    </row>
    <row r="36" spans="1:16">
      <c r="A36" s="62">
        <v>12</v>
      </c>
      <c r="B36" s="62">
        <v>60</v>
      </c>
      <c r="C36" s="29" t="e">
        <f>IF(B36=0," ",VLOOKUP(B36,Спортсмены!B:H,2,FALSE))</f>
        <v>#N/A</v>
      </c>
      <c r="D36" s="31" t="e">
        <f>IF(B36=0," ",VLOOKUP($B36,Спортсмены!$B:$H,3,FALSE))</f>
        <v>#N/A</v>
      </c>
      <c r="E36" s="31" t="e">
        <f>IF(B36=0," ",IF(VLOOKUP($B36,Спортсмены!$B:$H,4,FALSE)=0," ",VLOOKUP($B36,Спортсмены!$B:$H,4,FALSE)))</f>
        <v>#N/A</v>
      </c>
      <c r="F36" s="29" t="e">
        <f>IF(B36=0," ",VLOOKUP($B36,Спортсмены!$B:$H,5,FALSE))</f>
        <v>#N/A</v>
      </c>
      <c r="G36" s="29" t="e">
        <f>IF(B36=0," ",VLOOKUP($B36,Спортсмены!$B:$H,6,FALSE))</f>
        <v>#N/A</v>
      </c>
      <c r="H36" s="351">
        <v>1.5104166666666701E-3</v>
      </c>
      <c r="I36" s="95"/>
      <c r="J36" s="62">
        <f t="shared" si="0"/>
        <v>60</v>
      </c>
      <c r="K36" s="709"/>
      <c r="L36" s="709"/>
      <c r="M36" s="709"/>
      <c r="N36" s="709"/>
      <c r="O36" s="31" t="str">
        <f>IF(H36=0," ",IF(H36&lt;=Разряды!$D$7,Разряды!$D$3,IF(H36&lt;=Разряды!$E$7,Разряды!$E$3,IF(H36&lt;=Разряды!$F$7,Разряды!$F$3,IF(H36&lt;=Разряды!$G$7,Разряды!$G$3,IF(H36&lt;=Разряды!$H$7,Разряды!$H$3,IF(H36&lt;=Разряды!$I$7,Разряды!$I$3,IF(H36&lt;=Разряды!$J$7,Разряды!$J$3,"б/р"))))))))</f>
        <v>2р</v>
      </c>
      <c r="P36" s="29" t="e">
        <f>IF(B36=0," ",VLOOKUP($B36,Спортсмены!$B:$H,7,FALSE))</f>
        <v>#N/A</v>
      </c>
    </row>
    <row r="37" spans="1:16">
      <c r="A37" s="62">
        <v>13</v>
      </c>
      <c r="B37" s="62">
        <v>228</v>
      </c>
      <c r="C37" s="29" t="e">
        <f>IF(B37=0," ",VLOOKUP(B37,Спортсмены!B:H,2,FALSE))</f>
        <v>#N/A</v>
      </c>
      <c r="D37" s="31" t="e">
        <f>IF(B37=0," ",VLOOKUP($B37,Спортсмены!$B:$H,3,FALSE))</f>
        <v>#N/A</v>
      </c>
      <c r="E37" s="31" t="e">
        <f>IF(B37=0," ",IF(VLOOKUP($B37,Спортсмены!$B:$H,4,FALSE)=0," ",VLOOKUP($B37,Спортсмены!$B:$H,4,FALSE)))</f>
        <v>#N/A</v>
      </c>
      <c r="F37" s="29" t="e">
        <f>IF(B37=0," ",VLOOKUP($B37,Спортсмены!$B:$H,5,FALSE))</f>
        <v>#N/A</v>
      </c>
      <c r="G37" s="29" t="e">
        <f>IF(B37=0," ",VLOOKUP($B37,Спортсмены!$B:$H,6,FALSE))</f>
        <v>#N/A</v>
      </c>
      <c r="H37" s="351">
        <v>1.5127314814814799E-3</v>
      </c>
      <c r="I37" s="95"/>
      <c r="J37" s="62">
        <f t="shared" si="0"/>
        <v>228</v>
      </c>
      <c r="K37" s="709" t="s">
        <v>147</v>
      </c>
      <c r="L37" s="709"/>
      <c r="M37" s="709"/>
      <c r="N37" s="709"/>
      <c r="O37" s="31" t="str">
        <f>IF(H37=0," ",IF(H37&lt;=Разряды!$D$7,Разряды!$D$3,IF(H37&lt;=Разряды!$E$7,Разряды!$E$3,IF(H37&lt;=Разряды!$F$7,Разряды!$F$3,IF(H37&lt;=Разряды!$G$7,Разряды!$G$3,IF(H37&lt;=Разряды!$H$7,Разряды!$H$3,IF(H37&lt;=Разряды!$I$7,Разряды!$I$3,IF(H37&lt;=Разряды!$J$7,Разряды!$J$3,"б/р"))))))))</f>
        <v>2р</v>
      </c>
      <c r="P37" s="29" t="e">
        <f>IF(B37=0," ",VLOOKUP($B37,Спортсмены!$B:$H,7,FALSE))</f>
        <v>#N/A</v>
      </c>
    </row>
    <row r="38" spans="1:16">
      <c r="A38" s="62">
        <v>14</v>
      </c>
      <c r="B38" s="25" t="s">
        <v>358</v>
      </c>
      <c r="C38" s="29" t="e">
        <f>IF(B38=0," ",VLOOKUP(B38,Спортсмены!B:H,2,FALSE))</f>
        <v>#N/A</v>
      </c>
      <c r="D38" s="31" t="e">
        <f>IF(B38=0," ",VLOOKUP($B38,Спортсмены!$B:$H,3,FALSE))</f>
        <v>#N/A</v>
      </c>
      <c r="E38" s="31" t="e">
        <f>IF(B38=0," ",IF(VLOOKUP($B38,Спортсмены!$B:$H,4,FALSE)=0," ",VLOOKUP($B38,Спортсмены!$B:$H,4,FALSE)))</f>
        <v>#N/A</v>
      </c>
      <c r="F38" s="29" t="e">
        <f>IF(B38=0," ",VLOOKUP($B38,Спортсмены!$B:$H,5,FALSE))</f>
        <v>#N/A</v>
      </c>
      <c r="G38" s="29" t="e">
        <f>IF(B38=0," ",VLOOKUP($B38,Спортсмены!$B:$H,6,FALSE))</f>
        <v>#N/A</v>
      </c>
      <c r="H38" s="351">
        <v>1.5150462962962999E-3</v>
      </c>
      <c r="I38" s="95"/>
      <c r="J38" s="62" t="str">
        <f t="shared" si="0"/>
        <v>1   174   1</v>
      </c>
      <c r="K38" s="709"/>
      <c r="L38" s="709"/>
      <c r="M38" s="709"/>
      <c r="N38" s="709"/>
      <c r="O38" s="31" t="str">
        <f>IF(H38=0," ",IF(H38&lt;=Разряды!$D$7,Разряды!$D$3,IF(H38&lt;=Разряды!$E$7,Разряды!$E$3,IF(H38&lt;=Разряды!$F$7,Разряды!$F$3,IF(H38&lt;=Разряды!$G$7,Разряды!$G$3,IF(H38&lt;=Разряды!$H$7,Разряды!$H$3,IF(H38&lt;=Разряды!$I$7,Разряды!$I$3,IF(H38&lt;=Разряды!$J$7,Разряды!$J$3,"б/р"))))))))</f>
        <v>2р</v>
      </c>
      <c r="P38" s="29" t="e">
        <f>IF(B38=0," ",VLOOKUP($B38,Спортсмены!$B:$H,7,FALSE))</f>
        <v>#N/A</v>
      </c>
    </row>
    <row r="39" spans="1:16">
      <c r="A39" s="62">
        <v>15</v>
      </c>
      <c r="B39" s="62" t="s">
        <v>359</v>
      </c>
      <c r="C39" s="29" t="e">
        <f>IF(B39=0," ",VLOOKUP(B39,Спортсмены!B:H,2,FALSE))</f>
        <v>#N/A</v>
      </c>
      <c r="D39" s="31" t="e">
        <f>IF(B39=0," ",VLOOKUP($B39,Спортсмены!$B:$H,3,FALSE))</f>
        <v>#N/A</v>
      </c>
      <c r="E39" s="31" t="e">
        <f>IF(B39=0," ",IF(VLOOKUP($B39,Спортсмены!$B:$H,4,FALSE)=0," ",VLOOKUP($B39,Спортсмены!$B:$H,4,FALSE)))</f>
        <v>#N/A</v>
      </c>
      <c r="F39" s="29" t="e">
        <f>IF(B39=0," ",VLOOKUP($B39,Спортсмены!$B:$H,5,FALSE))</f>
        <v>#N/A</v>
      </c>
      <c r="G39" s="29" t="e">
        <f>IF(B39=0," ",VLOOKUP($B39,Спортсмены!$B:$H,6,FALSE))</f>
        <v>#N/A</v>
      </c>
      <c r="H39" s="351">
        <v>1.51967592592593E-3</v>
      </c>
      <c r="I39" s="95"/>
      <c r="J39" s="62" t="str">
        <f t="shared" si="0"/>
        <v>2    85    2</v>
      </c>
      <c r="K39" s="709" t="s">
        <v>147</v>
      </c>
      <c r="L39" s="709"/>
      <c r="M39" s="709"/>
      <c r="N39" s="709"/>
      <c r="O39" s="31" t="str">
        <f>IF(H39=0," ",IF(H39&lt;=Разряды!$D$7,Разряды!$D$3,IF(H39&lt;=Разряды!$E$7,Разряды!$E$3,IF(H39&lt;=Разряды!$F$7,Разряды!$F$3,IF(H39&lt;=Разряды!$G$7,Разряды!$G$3,IF(H39&lt;=Разряды!$H$7,Разряды!$H$3,IF(H39&lt;=Разряды!$I$7,Разряды!$I$3,IF(H39&lt;=Разряды!$J$7,Разряды!$J$3,"б/р"))))))))</f>
        <v>3р</v>
      </c>
      <c r="P39" s="29" t="e">
        <f>IF(B39=0," ",VLOOKUP($B39,Спортсмены!$B:$H,7,FALSE))</f>
        <v>#N/A</v>
      </c>
    </row>
    <row r="40" spans="1:16">
      <c r="A40" s="62">
        <v>16</v>
      </c>
      <c r="B40" s="25">
        <v>18</v>
      </c>
      <c r="C40" s="29" t="e">
        <f>IF(B40=0," ",VLOOKUP(B40,Спортсмены!B:H,2,FALSE))</f>
        <v>#N/A</v>
      </c>
      <c r="D40" s="31" t="e">
        <f>IF(B40=0," ",VLOOKUP($B40,Спортсмены!$B:$H,3,FALSE))</f>
        <v>#N/A</v>
      </c>
      <c r="E40" s="31" t="e">
        <f>IF(B40=0," ",IF(VLOOKUP($B40,Спортсмены!$B:$H,4,FALSE)=0," ",VLOOKUP($B40,Спортсмены!$B:$H,4,FALSE)))</f>
        <v>#N/A</v>
      </c>
      <c r="F40" s="29" t="e">
        <f>IF(B40=0," ",VLOOKUP($B40,Спортсмены!$B:$H,5,FALSE))</f>
        <v>#N/A</v>
      </c>
      <c r="G40" s="29" t="e">
        <f>IF(B40=0," ",VLOOKUP($B40,Спортсмены!$B:$H,6,FALSE))</f>
        <v>#N/A</v>
      </c>
      <c r="H40" s="351">
        <v>1.5312500000000001E-3</v>
      </c>
      <c r="I40" s="95"/>
      <c r="J40" s="62"/>
      <c r="K40" s="709"/>
      <c r="L40" s="709"/>
      <c r="M40" s="709"/>
      <c r="N40" s="709"/>
      <c r="O40" s="31" t="str">
        <f>IF(H40=0," ",IF(H40&lt;=Разряды!$D$7,Разряды!$D$3,IF(H40&lt;=Разряды!$E$7,Разряды!$E$3,IF(H40&lt;=Разряды!$F$7,Разряды!$F$3,IF(H40&lt;=Разряды!$G$7,Разряды!$G$3,IF(H40&lt;=Разряды!$H$7,Разряды!$H$3,IF(H40&lt;=Разряды!$I$7,Разряды!$I$3,IF(H40&lt;=Разряды!$J$7,Разряды!$J$3,"б/р"))))))))</f>
        <v>3р</v>
      </c>
      <c r="P40" s="29" t="e">
        <f>IF(B40=0," ",VLOOKUP($B40,Спортсмены!$B:$H,7,FALSE))</f>
        <v>#N/A</v>
      </c>
    </row>
    <row r="41" spans="1:16">
      <c r="A41" s="62">
        <v>17</v>
      </c>
      <c r="B41" s="25">
        <v>9</v>
      </c>
      <c r="C41" s="29" t="e">
        <f>IF(B41=0," ",VLOOKUP(B41,Спортсмены!B:H,2,FALSE))</f>
        <v>#N/A</v>
      </c>
      <c r="D41" s="31" t="e">
        <f>IF(B41=0," ",VLOOKUP($B41,Спортсмены!$B:$H,3,FALSE))</f>
        <v>#N/A</v>
      </c>
      <c r="E41" s="31" t="e">
        <f>IF(B41=0," ",IF(VLOOKUP($B41,Спортсмены!$B:$H,4,FALSE)=0," ",VLOOKUP($B41,Спортсмены!$B:$H,4,FALSE)))</f>
        <v>#N/A</v>
      </c>
      <c r="F41" s="29" t="e">
        <f>IF(B41=0," ",VLOOKUP($B41,Спортсмены!$B:$H,5,FALSE))</f>
        <v>#N/A</v>
      </c>
      <c r="G41" s="29" t="e">
        <f>IF(B41=0," ",VLOOKUP($B41,Спортсмены!$B:$H,6,FALSE))</f>
        <v>#N/A</v>
      </c>
      <c r="H41" s="351">
        <v>1.5729166666666699E-3</v>
      </c>
      <c r="I41" s="95"/>
      <c r="J41" s="62"/>
      <c r="K41" s="709"/>
      <c r="L41" s="709"/>
      <c r="M41" s="709"/>
      <c r="N41" s="709"/>
      <c r="O41" s="31" t="str">
        <f>IF(H41=0," ",IF(H41&lt;=Разряды!$D$7,Разряды!$D$3,IF(H41&lt;=Разряды!$E$7,Разряды!$E$3,IF(H41&lt;=Разряды!$F$7,Разряды!$F$3,IF(H41&lt;=Разряды!$G$7,Разряды!$G$3,IF(H41&lt;=Разряды!$H$7,Разряды!$H$3,IF(H41&lt;=Разряды!$I$7,Разряды!$I$3,IF(H41&lt;=Разряды!$J$7,Разряды!$J$3,"б/р"))))))))</f>
        <v>3р</v>
      </c>
      <c r="P41" s="29" t="e">
        <f>IF(B41=0," ",VLOOKUP($B41,Спортсмены!$B:$H,7,FALSE))</f>
        <v>#N/A</v>
      </c>
    </row>
    <row r="42" spans="1:16">
      <c r="A42" s="62">
        <v>18</v>
      </c>
      <c r="B42" s="62">
        <v>2</v>
      </c>
      <c r="C42" s="29" t="e">
        <f>IF(B42=0," ",VLOOKUP(B42,Спортсмены!B:H,2,FALSE))</f>
        <v>#N/A</v>
      </c>
      <c r="D42" s="31" t="e">
        <f>IF(B42=0," ",VLOOKUP($B42,Спортсмены!$B:$H,3,FALSE))</f>
        <v>#N/A</v>
      </c>
      <c r="E42" s="31" t="e">
        <f>IF(B42=0," ",IF(VLOOKUP($B42,Спортсмены!$B:$H,4,FALSE)=0," ",VLOOKUP($B42,Спортсмены!$B:$H,4,FALSE)))</f>
        <v>#N/A</v>
      </c>
      <c r="F42" s="29" t="e">
        <f>IF(B42=0," ",VLOOKUP($B42,Спортсмены!$B:$H,5,FALSE))</f>
        <v>#N/A</v>
      </c>
      <c r="G42" s="29" t="e">
        <f>IF(B42=0," ",VLOOKUP($B42,Спортсмены!$B:$H,6,FALSE))</f>
        <v>#N/A</v>
      </c>
      <c r="H42" s="351">
        <v>1.6712962962963001E-3</v>
      </c>
      <c r="I42" s="95"/>
      <c r="J42" s="62">
        <f t="shared" ref="J42:J48" si="1">B42</f>
        <v>2</v>
      </c>
      <c r="K42" s="709"/>
      <c r="L42" s="709"/>
      <c r="M42" s="709"/>
      <c r="N42" s="709"/>
      <c r="O42" s="31" t="str">
        <f>IF(H42=0," ",IF(H42&lt;=Разряды!$D$7,Разряды!$D$3,IF(H42&lt;=Разряды!$E$7,Разряды!$E$3,IF(H42&lt;=Разряды!$F$7,Разряды!$F$3,IF(H42&lt;=Разряды!$G$7,Разряды!$G$3,IF(H42&lt;=Разряды!$H$7,Разряды!$H$3,IF(H42&lt;=Разряды!$I$7,Разряды!$I$3,IF(H42&lt;=Разряды!$J$7,Разряды!$J$3,"б/р"))))))))</f>
        <v>1юр</v>
      </c>
      <c r="P42" s="29" t="e">
        <f>IF(B42=0," ",VLOOKUP($B42,Спортсмены!$B:$H,7,FALSE))</f>
        <v>#N/A</v>
      </c>
    </row>
    <row r="43" spans="1:16" hidden="1">
      <c r="A43" s="62"/>
      <c r="B43" s="22" t="s">
        <v>360</v>
      </c>
      <c r="C43" s="29" t="e">
        <f>IF(B43=0," ",VLOOKUP(B43,Спортсмены!B:H,2,FALSE))</f>
        <v>#N/A</v>
      </c>
      <c r="D43" s="31" t="e">
        <f>IF(B43=0," ",VLOOKUP($B43,Спортсмены!$B:$H,3,FALSE))</f>
        <v>#N/A</v>
      </c>
      <c r="E43" s="31" t="e">
        <f>IF(B43=0," ",IF(VLOOKUP($B43,Спортсмены!$B:$H,4,FALSE)=0," ",VLOOKUP($B43,Спортсмены!$B:$H,4,FALSE)))</f>
        <v>#N/A</v>
      </c>
      <c r="F43" s="29" t="e">
        <f>IF(B43=0," ",VLOOKUP($B43,Спортсмены!$B:$H,5,FALSE))</f>
        <v>#N/A</v>
      </c>
      <c r="G43" s="29" t="e">
        <f>IF(B43=0," ",VLOOKUP($B43,Спортсмены!$B:$H,6,FALSE))</f>
        <v>#N/A</v>
      </c>
      <c r="H43" s="351"/>
      <c r="I43" s="95"/>
      <c r="J43" s="62" t="str">
        <f t="shared" si="1"/>
        <v>1    127    1</v>
      </c>
      <c r="K43" s="709" t="s">
        <v>147</v>
      </c>
      <c r="L43" s="709"/>
      <c r="M43" s="709"/>
      <c r="N43" s="709"/>
      <c r="O43" s="31" t="str">
        <f>IF(H43=0," ",IF(H43&lt;=Разряды!$D$7,Разряды!$D$3,IF(H43&lt;=Разряды!$E$7,Разряды!$E$3,IF(H43&lt;=Разряды!$F$7,Разряды!$F$3,IF(H43&lt;=Разряды!$G$7,Разряды!$G$3,IF(H43&lt;=Разряды!$H$7,Разряды!$H$3,IF(H43&lt;=Разряды!$I$7,Разряды!$I$3,IF(H43&lt;=Разряды!$J$7,Разряды!$J$3,"б/р"))))))))</f>
        <v xml:space="preserve"> </v>
      </c>
      <c r="P43" s="29" t="e">
        <f>IF(B43=0," ",VLOOKUP($B43,Спортсмены!$B:$H,7,FALSE))</f>
        <v>#N/A</v>
      </c>
    </row>
    <row r="44" spans="1:16" hidden="1">
      <c r="A44" s="62"/>
      <c r="B44" s="62">
        <v>393</v>
      </c>
      <c r="C44" s="29" t="e">
        <f>IF(B44=0," ",VLOOKUP(B44,Спортсмены!B:H,2,FALSE))</f>
        <v>#N/A</v>
      </c>
      <c r="D44" s="31" t="e">
        <f>IF(B44=0," ",VLOOKUP($B44,Спортсмены!$B:$H,3,FALSE))</f>
        <v>#N/A</v>
      </c>
      <c r="E44" s="31" t="e">
        <f>IF(B44=0," ",IF(VLOOKUP($B44,Спортсмены!$B:$H,4,FALSE)=0," ",VLOOKUP($B44,Спортсмены!$B:$H,4,FALSE)))</f>
        <v>#N/A</v>
      </c>
      <c r="F44" s="29" t="e">
        <f>IF(B44=0," ",VLOOKUP($B44,Спортсмены!$B:$H,5,FALSE))</f>
        <v>#N/A</v>
      </c>
      <c r="G44" s="29" t="e">
        <f>IF(B44=0," ",VLOOKUP($B44,Спортсмены!$B:$H,6,FALSE))</f>
        <v>#N/A</v>
      </c>
      <c r="H44" s="351"/>
      <c r="I44" s="95"/>
      <c r="J44" s="62">
        <f t="shared" si="1"/>
        <v>393</v>
      </c>
      <c r="K44" s="709"/>
      <c r="L44" s="709"/>
      <c r="M44" s="709"/>
      <c r="N44" s="709"/>
      <c r="O44" s="31" t="str">
        <f>IF(H44=0," ",IF(H44&lt;=Разряды!$D$7,Разряды!$D$3,IF(H44&lt;=Разряды!$E$7,Разряды!$E$3,IF(H44&lt;=Разряды!$F$7,Разряды!$F$3,IF(H44&lt;=Разряды!$G$7,Разряды!$G$3,IF(H44&lt;=Разряды!$H$7,Разряды!$H$3,IF(H44&lt;=Разряды!$I$7,Разряды!$I$3,IF(H44&lt;=Разряды!$J$7,Разряды!$J$3,"б/р"))))))))</f>
        <v xml:space="preserve"> </v>
      </c>
      <c r="P44" s="29" t="e">
        <f>IF(B44=0," ",VLOOKUP($B44,Спортсмены!$B:$H,7,FALSE))</f>
        <v>#N/A</v>
      </c>
    </row>
    <row r="45" spans="1:16" hidden="1">
      <c r="A45" s="62"/>
      <c r="B45" s="22" t="s">
        <v>361</v>
      </c>
      <c r="C45" s="29" t="e">
        <f>IF(B45=0," ",VLOOKUP(B45,Спортсмены!B:H,2,FALSE))</f>
        <v>#N/A</v>
      </c>
      <c r="D45" s="31" t="e">
        <f>IF(B45=0," ",VLOOKUP($B45,Спортсмены!$B:$H,3,FALSE))</f>
        <v>#N/A</v>
      </c>
      <c r="E45" s="31" t="e">
        <f>IF(B45=0," ",IF(VLOOKUP($B45,Спортсмены!$B:$H,4,FALSE)=0," ",VLOOKUP($B45,Спортсмены!$B:$H,4,FALSE)))</f>
        <v>#N/A</v>
      </c>
      <c r="F45" s="29" t="e">
        <f>IF(B45=0," ",VLOOKUP($B45,Спортсмены!$B:$H,5,FALSE))</f>
        <v>#N/A</v>
      </c>
      <c r="G45" s="29" t="e">
        <f>IF(B45=0," ",VLOOKUP($B45,Спортсмены!$B:$H,6,FALSE))</f>
        <v>#N/A</v>
      </c>
      <c r="H45" s="351"/>
      <c r="I45" s="95"/>
      <c r="J45" s="62" t="str">
        <f t="shared" si="1"/>
        <v>1    33    1</v>
      </c>
      <c r="K45" s="709" t="s">
        <v>147</v>
      </c>
      <c r="L45" s="709"/>
      <c r="M45" s="709"/>
      <c r="N45" s="709"/>
      <c r="O45" s="31" t="str">
        <f>IF(H45=0," ",IF(H45&lt;=Разряды!$D$7,Разряды!$D$3,IF(H45&lt;=Разряды!$E$7,Разряды!$E$3,IF(H45&lt;=Разряды!$F$7,Разряды!$F$3,IF(H45&lt;=Разряды!$G$7,Разряды!$G$3,IF(H45&lt;=Разряды!$H$7,Разряды!$H$3,IF(H45&lt;=Разряды!$I$7,Разряды!$I$3,IF(H45&lt;=Разряды!$J$7,Разряды!$J$3,"б/р"))))))))</f>
        <v xml:space="preserve"> </v>
      </c>
      <c r="P45" s="29" t="e">
        <f>IF(B45=0," ",VLOOKUP($B45,Спортсмены!$B:$H,7,FALSE))</f>
        <v>#N/A</v>
      </c>
    </row>
    <row r="46" spans="1:16" hidden="1">
      <c r="A46" s="62"/>
      <c r="B46" s="62">
        <v>17</v>
      </c>
      <c r="C46" s="29" t="e">
        <f>IF(B46=0," ",VLOOKUP(B46,Спортсмены!B:H,2,FALSE))</f>
        <v>#N/A</v>
      </c>
      <c r="D46" s="31" t="e">
        <f>IF(B46=0," ",VLOOKUP($B46,Спортсмены!$B:$H,3,FALSE))</f>
        <v>#N/A</v>
      </c>
      <c r="E46" s="31" t="e">
        <f>IF(B46=0," ",IF(VLOOKUP($B46,Спортсмены!$B:$H,4,FALSE)=0," ",VLOOKUP($B46,Спортсмены!$B:$H,4,FALSE)))</f>
        <v>#N/A</v>
      </c>
      <c r="F46" s="29" t="e">
        <f>IF(B46=0," ",VLOOKUP($B46,Спортсмены!$B:$H,5,FALSE))</f>
        <v>#N/A</v>
      </c>
      <c r="G46" s="29" t="e">
        <f>IF(B46=0," ",VLOOKUP($B46,Спортсмены!$B:$H,6,FALSE))</f>
        <v>#N/A</v>
      </c>
      <c r="H46" s="351"/>
      <c r="I46" s="95"/>
      <c r="J46" s="62">
        <f t="shared" si="1"/>
        <v>17</v>
      </c>
      <c r="K46" s="709"/>
      <c r="L46" s="709"/>
      <c r="M46" s="709"/>
      <c r="N46" s="709"/>
      <c r="O46" s="31" t="str">
        <f>IF(H46=0," ",IF(H46&lt;=Разряды!$D$7,Разряды!$D$3,IF(H46&lt;=Разряды!$E$7,Разряды!$E$3,IF(H46&lt;=Разряды!$F$7,Разряды!$F$3,IF(H46&lt;=Разряды!$G$7,Разряды!$G$3,IF(H46&lt;=Разряды!$H$7,Разряды!$H$3,IF(H46&lt;=Разряды!$I$7,Разряды!$I$3,IF(H46&lt;=Разряды!$J$7,Разряды!$J$3,"б/р"))))))))</f>
        <v xml:space="preserve"> </v>
      </c>
      <c r="P46" s="29" t="e">
        <f>IF(B46=0," ",VLOOKUP($B46,Спортсмены!$B:$H,7,FALSE))</f>
        <v>#N/A</v>
      </c>
    </row>
    <row r="47" spans="1:16" hidden="1">
      <c r="A47" s="62"/>
      <c r="B47" s="22" t="s">
        <v>362</v>
      </c>
      <c r="C47" s="29" t="e">
        <f>IF(B47=0," ",VLOOKUP(B47,Спортсмены!B:H,2,FALSE))</f>
        <v>#N/A</v>
      </c>
      <c r="D47" s="31" t="e">
        <f>IF(B47=0," ",VLOOKUP($B47,Спортсмены!$B:$H,3,FALSE))</f>
        <v>#N/A</v>
      </c>
      <c r="E47" s="31" t="e">
        <f>IF(B47=0," ",IF(VLOOKUP($B47,Спортсмены!$B:$H,4,FALSE)=0," ",VLOOKUP($B47,Спортсмены!$B:$H,4,FALSE)))</f>
        <v>#N/A</v>
      </c>
      <c r="F47" s="29" t="e">
        <f>IF(B47=0," ",VLOOKUP($B47,Спортсмены!$B:$H,5,FALSE))</f>
        <v>#N/A</v>
      </c>
      <c r="G47" s="29" t="e">
        <f>IF(B47=0," ",VLOOKUP($B47,Спортсмены!$B:$H,6,FALSE))</f>
        <v>#N/A</v>
      </c>
      <c r="H47" s="351"/>
      <c r="I47" s="95"/>
      <c r="J47" s="62" t="str">
        <f t="shared" si="1"/>
        <v>1      2      1</v>
      </c>
      <c r="K47" s="709"/>
      <c r="L47" s="709"/>
      <c r="M47" s="709"/>
      <c r="N47" s="709"/>
      <c r="O47" s="31" t="str">
        <f>IF(H47=0," ",IF(H47&lt;=Разряды!$D$7,Разряды!$D$3,IF(H47&lt;=Разряды!$E$7,Разряды!$E$3,IF(H47&lt;=Разряды!$F$7,Разряды!$F$3,IF(H47&lt;=Разряды!$G$7,Разряды!$G$3,IF(H47&lt;=Разряды!$H$7,Разряды!$H$3,IF(H47&lt;=Разряды!$I$7,Разряды!$I$3,IF(H47&lt;=Разряды!$J$7,Разряды!$J$3,"б/р"))))))))</f>
        <v xml:space="preserve"> </v>
      </c>
      <c r="P47" s="29" t="e">
        <f>IF(B47=0," ",VLOOKUP($B47,Спортсмены!$B:$H,7,FALSE))</f>
        <v>#N/A</v>
      </c>
    </row>
    <row r="48" spans="1:16" hidden="1">
      <c r="A48" s="62"/>
      <c r="B48" s="62">
        <v>166</v>
      </c>
      <c r="C48" s="29" t="e">
        <f>IF(B48=0," ",VLOOKUP(B48,Спортсмены!B:H,2,FALSE))</f>
        <v>#N/A</v>
      </c>
      <c r="D48" s="31" t="e">
        <f>IF(B48=0," ",VLOOKUP($B48,Спортсмены!$B:$H,3,FALSE))</f>
        <v>#N/A</v>
      </c>
      <c r="E48" s="31" t="e">
        <f>IF(B48=0," ",IF(VLOOKUP($B48,Спортсмены!$B:$H,4,FALSE)=0," ",VLOOKUP($B48,Спортсмены!$B:$H,4,FALSE)))</f>
        <v>#N/A</v>
      </c>
      <c r="F48" s="29" t="e">
        <f>IF(B48=0," ",VLOOKUP($B48,Спортсмены!$B:$H,5,FALSE))</f>
        <v>#N/A</v>
      </c>
      <c r="G48" s="29" t="e">
        <f>IF(B48=0," ",VLOOKUP($B48,Спортсмены!$B:$H,6,FALSE))</f>
        <v>#N/A</v>
      </c>
      <c r="H48" s="351"/>
      <c r="I48" s="95"/>
      <c r="J48" s="62">
        <f t="shared" si="1"/>
        <v>166</v>
      </c>
      <c r="K48" s="709"/>
      <c r="L48" s="709"/>
      <c r="M48" s="709"/>
      <c r="N48" s="709"/>
      <c r="O48" s="31" t="str">
        <f>IF(H48=0," ",IF(H48&lt;=Разряды!$D$7,Разряды!$D$3,IF(H48&lt;=Разряды!$E$7,Разряды!$E$3,IF(H48&lt;=Разряды!$F$7,Разряды!$F$3,IF(H48&lt;=Разряды!$G$7,Разряды!$G$3,IF(H48&lt;=Разряды!$H$7,Разряды!$H$3,IF(H48&lt;=Разряды!$I$7,Разряды!$I$3,IF(H48&lt;=Разряды!$J$7,Разряды!$J$3,"б/р"))))))))</f>
        <v xml:space="preserve"> </v>
      </c>
      <c r="P48" s="29" t="e">
        <f>IF(B48=0," ",VLOOKUP($B48,Спортсмены!$B:$H,7,FALSE))</f>
        <v>#N/A</v>
      </c>
    </row>
    <row r="49" spans="1:16">
      <c r="A49" s="62"/>
      <c r="B49" s="62"/>
      <c r="C49" s="29" t="str">
        <f>IF(B49=0," ",VLOOKUP(B49,Спортсмены!B:H,2,FALSE))</f>
        <v xml:space="preserve"> </v>
      </c>
      <c r="D49" s="31" t="str">
        <f>IF(B49=0," ",VLOOKUP($B49,Спортсмены!$B:$H,3,FALSE))</f>
        <v xml:space="preserve"> </v>
      </c>
      <c r="E49" s="31" t="str">
        <f>IF(B49=0," ",IF(VLOOKUP($B49,Спортсмены!$B:$H,4,FALSE)=0," ",VLOOKUP($B49,Спортсмены!$B:$H,4,FALSE)))</f>
        <v xml:space="preserve"> </v>
      </c>
      <c r="F49" s="29" t="str">
        <f>IF(B49=0," ",VLOOKUP($B49,Спортсмены!$B:$H,5,FALSE))</f>
        <v xml:space="preserve"> </v>
      </c>
      <c r="G49" s="29" t="str">
        <f>IF(B49=0," ",VLOOKUP($B49,Спортсмены!$B:$H,6,FALSE))</f>
        <v xml:space="preserve"> </v>
      </c>
      <c r="H49" s="351"/>
      <c r="I49" s="95"/>
      <c r="J49" s="62"/>
      <c r="K49" s="709"/>
      <c r="L49" s="709"/>
      <c r="M49" s="709"/>
      <c r="N49" s="709"/>
      <c r="O49" s="31" t="str">
        <f>IF(H49=0," ",IF(H49&lt;=Разряды!$D$7,Разряды!$D$3,IF(H49&lt;=Разряды!$E$7,Разряды!$E$3,IF(H49&lt;=Разряды!$F$7,Разряды!$F$3,IF(H49&lt;=Разряды!$G$7,Разряды!$G$3,IF(H49&lt;=Разряды!$H$7,Разряды!$H$3,IF(H49&lt;=Разряды!$I$7,Разряды!$I$3,IF(H49&lt;=Разряды!$J$7,Разряды!$J$3,"б/р"))))))))</f>
        <v xml:space="preserve"> </v>
      </c>
      <c r="P49" s="29" t="str">
        <f>IF(B49=0," ",VLOOKUP($B49,Спортсмены!$B:$H,7,FALSE))</f>
        <v xml:space="preserve"> </v>
      </c>
    </row>
    <row r="50" spans="1:16">
      <c r="A50" s="62"/>
      <c r="B50" s="62"/>
      <c r="C50" s="29" t="str">
        <f>IF(B50=0," ",VLOOKUP(B50,Спортсмены!B:H,2,FALSE))</f>
        <v xml:space="preserve"> </v>
      </c>
      <c r="D50" s="31" t="str">
        <f>IF(B50=0," ",VLOOKUP($B50,Спортсмены!$B:$H,3,FALSE))</f>
        <v xml:space="preserve"> </v>
      </c>
      <c r="E50" s="31" t="str">
        <f>IF(B50=0," ",IF(VLOOKUP($B50,Спортсмены!$B:$H,4,FALSE)=0," ",VLOOKUP($B50,Спортсмены!$B:$H,4,FALSE)))</f>
        <v xml:space="preserve"> </v>
      </c>
      <c r="F50" s="29" t="str">
        <f>IF(B50=0," ",VLOOKUP($B50,Спортсмены!$B:$H,5,FALSE))</f>
        <v xml:space="preserve"> </v>
      </c>
      <c r="G50" s="29" t="str">
        <f>IF(B50=0," ",VLOOKUP($B50,Спортсмены!$B:$H,6,FALSE))</f>
        <v xml:space="preserve"> </v>
      </c>
      <c r="H50" s="351"/>
      <c r="I50" s="95"/>
      <c r="J50" s="62"/>
      <c r="K50" s="709"/>
      <c r="L50" s="709"/>
      <c r="M50" s="709"/>
      <c r="N50" s="709"/>
      <c r="O50" s="31" t="str">
        <f>IF(H50=0," ",IF(H50&lt;=Разряды!$D$7,Разряды!$D$3,IF(H50&lt;=Разряды!$E$7,Разряды!$E$3,IF(H50&lt;=Разряды!$F$7,Разряды!$F$3,IF(H50&lt;=Разряды!$G$7,Разряды!$G$3,IF(H50&lt;=Разряды!$H$7,Разряды!$H$3,IF(H50&lt;=Разряды!$I$7,Разряды!$I$3,IF(H50&lt;=Разряды!$J$7,Разряды!$J$3,"б/р"))))))))</f>
        <v xml:space="preserve"> </v>
      </c>
      <c r="P50" s="29" t="str">
        <f>IF(B50=0," ",VLOOKUP($B50,Спортсмены!$B:$H,7,FALSE))</f>
        <v xml:space="preserve"> </v>
      </c>
    </row>
    <row r="51" spans="1:16">
      <c r="A51" s="62"/>
      <c r="B51" s="62"/>
      <c r="C51" s="29" t="str">
        <f>IF(B51=0," ",VLOOKUP(B51,Спортсмены!B:H,2,FALSE))</f>
        <v xml:space="preserve"> </v>
      </c>
      <c r="D51" s="31" t="str">
        <f>IF(B51=0," ",VLOOKUP($B51,Спортсмены!$B:$H,3,FALSE))</f>
        <v xml:space="preserve"> </v>
      </c>
      <c r="E51" s="31" t="str">
        <f>IF(B51=0," ",IF(VLOOKUP($B51,Спортсмены!$B:$H,4,FALSE)=0," ",VLOOKUP($B51,Спортсмены!$B:$H,4,FALSE)))</f>
        <v xml:space="preserve"> </v>
      </c>
      <c r="F51" s="29" t="str">
        <f>IF(B51=0," ",VLOOKUP($B51,Спортсмены!$B:$H,5,FALSE))</f>
        <v xml:space="preserve"> </v>
      </c>
      <c r="G51" s="29" t="str">
        <f>IF(B51=0," ",VLOOKUP($B51,Спортсмены!$B:$H,6,FALSE))</f>
        <v xml:space="preserve"> </v>
      </c>
      <c r="H51" s="351"/>
      <c r="I51" s="95"/>
      <c r="J51" s="62"/>
      <c r="K51" s="709"/>
      <c r="L51" s="709"/>
      <c r="M51" s="709"/>
      <c r="N51" s="709"/>
      <c r="O51" s="31" t="str">
        <f>IF(H51=0," ",IF(H51&lt;=Разряды!$D$7,Разряды!$D$3,IF(H51&lt;=Разряды!$E$7,Разряды!$E$3,IF(H51&lt;=Разряды!$F$7,Разряды!$F$3,IF(H51&lt;=Разряды!$G$7,Разряды!$G$3,IF(H51&lt;=Разряды!$H$7,Разряды!$H$3,IF(H51&lt;=Разряды!$I$7,Разряды!$I$3,IF(H51&lt;=Разряды!$J$7,Разряды!$J$3,"б/р"))))))))</f>
        <v xml:space="preserve"> </v>
      </c>
      <c r="P51" s="29" t="str">
        <f>IF(B51=0," ",VLOOKUP($B51,Спортсмены!$B:$H,7,FALSE))</f>
        <v xml:space="preserve"> </v>
      </c>
    </row>
    <row r="52" spans="1:16">
      <c r="A52" s="62"/>
      <c r="B52" s="62"/>
      <c r="C52" s="29" t="str">
        <f>IF(B52=0," ",VLOOKUP(B52,Спортсмены!B:H,2,FALSE))</f>
        <v xml:space="preserve"> </v>
      </c>
      <c r="D52" s="31" t="str">
        <f>IF(B52=0," ",VLOOKUP($B52,Спортсмены!$B:$H,3,FALSE))</f>
        <v xml:space="preserve"> </v>
      </c>
      <c r="E52" s="31" t="str">
        <f>IF(B52=0," ",IF(VLOOKUP($B52,Спортсмены!$B:$H,4,FALSE)=0," ",VLOOKUP($B52,Спортсмены!$B:$H,4,FALSE)))</f>
        <v xml:space="preserve"> </v>
      </c>
      <c r="F52" s="29" t="str">
        <f>IF(B52=0," ",VLOOKUP($B52,Спортсмены!$B:$H,5,FALSE))</f>
        <v xml:space="preserve"> </v>
      </c>
      <c r="G52" s="29" t="str">
        <f>IF(B52=0," ",VLOOKUP($B52,Спортсмены!$B:$H,6,FALSE))</f>
        <v xml:space="preserve"> </v>
      </c>
      <c r="H52" s="351"/>
      <c r="I52" s="95"/>
      <c r="J52" s="62"/>
      <c r="K52" s="709"/>
      <c r="L52" s="709"/>
      <c r="M52" s="709"/>
      <c r="N52" s="709"/>
      <c r="O52" s="31" t="str">
        <f>IF(H52=0," ",IF(H52&lt;=Разряды!$D$7,Разряды!$D$3,IF(H52&lt;=Разряды!$E$7,Разряды!$E$3,IF(H52&lt;=Разряды!$F$7,Разряды!$F$3,IF(H52&lt;=Разряды!$G$7,Разряды!$G$3,IF(H52&lt;=Разряды!$H$7,Разряды!$H$3,IF(H52&lt;=Разряды!$I$7,Разряды!$I$3,IF(H52&lt;=Разряды!$J$7,Разряды!$J$3,"б/р"))))))))</f>
        <v xml:space="preserve"> </v>
      </c>
      <c r="P52" s="29" t="str">
        <f>IF(B52=0," ",VLOOKUP($B52,Спортсмены!$B:$H,7,FALSE))</f>
        <v xml:space="preserve"> </v>
      </c>
    </row>
    <row r="53" spans="1:16">
      <c r="A53" s="62"/>
      <c r="B53" s="62"/>
      <c r="C53" s="29" t="str">
        <f>IF(B53=0," ",VLOOKUP(B53,Спортсмены!B:H,2,FALSE))</f>
        <v xml:space="preserve"> </v>
      </c>
      <c r="D53" s="31" t="str">
        <f>IF(B53=0," ",VLOOKUP($B53,Спортсмены!$B:$H,3,FALSE))</f>
        <v xml:space="preserve"> </v>
      </c>
      <c r="E53" s="31" t="str">
        <f>IF(B53=0," ",IF(VLOOKUP($B53,Спортсмены!$B:$H,4,FALSE)=0," ",VLOOKUP($B53,Спортсмены!$B:$H,4,FALSE)))</f>
        <v xml:space="preserve"> </v>
      </c>
      <c r="F53" s="29" t="str">
        <f>IF(B53=0," ",VLOOKUP($B53,Спортсмены!$B:$H,5,FALSE))</f>
        <v xml:space="preserve"> </v>
      </c>
      <c r="G53" s="29" t="str">
        <f>IF(B53=0," ",VLOOKUP($B53,Спортсмены!$B:$H,6,FALSE))</f>
        <v xml:space="preserve"> </v>
      </c>
      <c r="H53" s="351"/>
      <c r="I53" s="95"/>
      <c r="J53" s="62"/>
      <c r="K53" s="709"/>
      <c r="L53" s="709"/>
      <c r="M53" s="709"/>
      <c r="N53" s="709"/>
      <c r="O53" s="31" t="str">
        <f>IF(H53=0," ",IF(H53&lt;=Разряды!$D$7,Разряды!$D$3,IF(H53&lt;=Разряды!$E$7,Разряды!$E$3,IF(H53&lt;=Разряды!$F$7,Разряды!$F$3,IF(H53&lt;=Разряды!$G$7,Разряды!$G$3,IF(H53&lt;=Разряды!$H$7,Разряды!$H$3,IF(H53&lt;=Разряды!$I$7,Разряды!$I$3,IF(H53&lt;=Разряды!$J$7,Разряды!$J$3,"б/р"))))))))</f>
        <v xml:space="preserve"> </v>
      </c>
      <c r="P53" s="29" t="str">
        <f>IF(B53=0," ",VLOOKUP($B53,Спортсмены!$B:$H,7,FALSE))</f>
        <v xml:space="preserve"> </v>
      </c>
    </row>
    <row r="54" spans="1:16">
      <c r="A54" s="62"/>
      <c r="B54" s="62"/>
      <c r="C54" s="29" t="str">
        <f>IF(B54=0," ",VLOOKUP(B54,Спортсмены!B:H,2,FALSE))</f>
        <v xml:space="preserve"> </v>
      </c>
      <c r="D54" s="31" t="str">
        <f>IF(B54=0," ",VLOOKUP($B54,Спортсмены!$B:$H,3,FALSE))</f>
        <v xml:space="preserve"> </v>
      </c>
      <c r="E54" s="31" t="str">
        <f>IF(B54=0," ",IF(VLOOKUP($B54,Спортсмены!$B:$H,4,FALSE)=0," ",VLOOKUP($B54,Спортсмены!$B:$H,4,FALSE)))</f>
        <v xml:space="preserve"> </v>
      </c>
      <c r="F54" s="29" t="str">
        <f>IF(B54=0," ",VLOOKUP($B54,Спортсмены!$B:$H,5,FALSE))</f>
        <v xml:space="preserve"> </v>
      </c>
      <c r="G54" s="29" t="str">
        <f>IF(B54=0," ",VLOOKUP($B54,Спортсмены!$B:$H,6,FALSE))</f>
        <v xml:space="preserve"> </v>
      </c>
      <c r="H54" s="351"/>
      <c r="I54" s="95"/>
      <c r="J54" s="62"/>
      <c r="K54" s="709"/>
      <c r="L54" s="709"/>
      <c r="M54" s="709"/>
      <c r="N54" s="709"/>
      <c r="O54" s="31" t="str">
        <f>IF(H54=0," ",IF(H54&lt;=Разряды!$D$7,Разряды!$D$3,IF(H54&lt;=Разряды!$E$7,Разряды!$E$3,IF(H54&lt;=Разряды!$F$7,Разряды!$F$3,IF(H54&lt;=Разряды!$G$7,Разряды!$G$3,IF(H54&lt;=Разряды!$H$7,Разряды!$H$3,IF(H54&lt;=Разряды!$I$7,Разряды!$I$3,IF(H54&lt;=Разряды!$J$7,Разряды!$J$3,"б/р"))))))))</f>
        <v xml:space="preserve"> </v>
      </c>
      <c r="P54" s="29" t="str">
        <f>IF(B54=0," ",VLOOKUP($B54,Спортсмены!$B:$H,7,FALSE))</f>
        <v xml:space="preserve"> </v>
      </c>
    </row>
    <row r="55" spans="1:16">
      <c r="A55" s="62"/>
      <c r="B55" s="62"/>
      <c r="C55" s="29" t="str">
        <f>IF(B55=0," ",VLOOKUP(B55,Спортсмены!B:H,2,FALSE))</f>
        <v xml:space="preserve"> </v>
      </c>
      <c r="D55" s="31" t="str">
        <f>IF(B55=0," ",VLOOKUP($B55,Спортсмены!$B:$H,3,FALSE))</f>
        <v xml:space="preserve"> </v>
      </c>
      <c r="E55" s="31" t="str">
        <f>IF(B55=0," ",IF(VLOOKUP($B55,Спортсмены!$B:$H,4,FALSE)=0," ",VLOOKUP($B55,Спортсмены!$B:$H,4,FALSE)))</f>
        <v xml:space="preserve"> </v>
      </c>
      <c r="F55" s="29" t="str">
        <f>IF(B55=0," ",VLOOKUP($B55,Спортсмены!$B:$H,5,FALSE))</f>
        <v xml:space="preserve"> </v>
      </c>
      <c r="G55" s="29" t="str">
        <f>IF(B55=0," ",VLOOKUP($B55,Спортсмены!$B:$H,6,FALSE))</f>
        <v xml:space="preserve"> </v>
      </c>
      <c r="H55" s="351"/>
      <c r="I55" s="95"/>
      <c r="J55" s="62"/>
      <c r="K55" s="709"/>
      <c r="L55" s="709"/>
      <c r="M55" s="709"/>
      <c r="N55" s="709"/>
      <c r="O55" s="31" t="str">
        <f>IF(H55=0," ",IF(H55&lt;=Разряды!$D$7,Разряды!$D$3,IF(H55&lt;=Разряды!$E$7,Разряды!$E$3,IF(H55&lt;=Разряды!$F$7,Разряды!$F$3,IF(H55&lt;=Разряды!$G$7,Разряды!$G$3,IF(H55&lt;=Разряды!$H$7,Разряды!$H$3,IF(H55&lt;=Разряды!$I$7,Разряды!$I$3,IF(H55&lt;=Разряды!$J$7,Разряды!$J$3,"б/р"))))))))</f>
        <v xml:space="preserve"> </v>
      </c>
      <c r="P55" s="29" t="str">
        <f>IF(B55=0," ",VLOOKUP($B55,Спортсмены!$B:$H,7,FALSE))</f>
        <v xml:space="preserve"> </v>
      </c>
    </row>
    <row r="56" spans="1:16">
      <c r="A56" s="62"/>
      <c r="B56" s="62"/>
      <c r="C56" s="29" t="str">
        <f>IF(B56=0," ",VLOOKUP(B56,Спортсмены!B:H,2,FALSE))</f>
        <v xml:space="preserve"> </v>
      </c>
      <c r="D56" s="31" t="str">
        <f>IF(B56=0," ",VLOOKUP($B56,Спортсмены!$B:$H,3,FALSE))</f>
        <v xml:space="preserve"> </v>
      </c>
      <c r="E56" s="31" t="str">
        <f>IF(B56=0," ",IF(VLOOKUP($B56,Спортсмены!$B:$H,4,FALSE)=0," ",VLOOKUP($B56,Спортсмены!$B:$H,4,FALSE)))</f>
        <v xml:space="preserve"> </v>
      </c>
      <c r="F56" s="29" t="str">
        <f>IF(B56=0," ",VLOOKUP($B56,Спортсмены!$B:$H,5,FALSE))</f>
        <v xml:space="preserve"> </v>
      </c>
      <c r="G56" s="29" t="str">
        <f>IF(B56=0," ",VLOOKUP($B56,Спортсмены!$B:$H,6,FALSE))</f>
        <v xml:space="preserve"> </v>
      </c>
      <c r="H56" s="351"/>
      <c r="I56" s="95"/>
      <c r="J56" s="62"/>
      <c r="K56" s="709"/>
      <c r="L56" s="709"/>
      <c r="M56" s="709"/>
      <c r="N56" s="709"/>
      <c r="O56" s="31" t="str">
        <f>IF(H56=0," ",IF(H56&lt;=Разряды!$D$7,Разряды!$D$3,IF(H56&lt;=Разряды!$E$7,Разряды!$E$3,IF(H56&lt;=Разряды!$F$7,Разряды!$F$3,IF(H56&lt;=Разряды!$G$7,Разряды!$G$3,IF(H56&lt;=Разряды!$H$7,Разряды!$H$3,IF(H56&lt;=Разряды!$I$7,Разряды!$I$3,IF(H56&lt;=Разряды!$J$7,Разряды!$J$3,"б/р"))))))))</f>
        <v xml:space="preserve"> </v>
      </c>
      <c r="P56" s="29" t="str">
        <f>IF(B56=0," ",VLOOKUP($B56,Спортсмены!$B:$H,7,FALSE))</f>
        <v xml:space="preserve"> </v>
      </c>
    </row>
    <row r="57" spans="1:16">
      <c r="A57" s="62"/>
      <c r="B57" s="62"/>
      <c r="C57" s="29" t="str">
        <f>IF(B57=0," ",VLOOKUP(B57,Спортсмены!B:H,2,FALSE))</f>
        <v xml:space="preserve"> </v>
      </c>
      <c r="D57" s="31" t="str">
        <f>IF(B57=0," ",VLOOKUP($B57,Спортсмены!$B:$H,3,FALSE))</f>
        <v xml:space="preserve"> </v>
      </c>
      <c r="E57" s="31" t="str">
        <f>IF(B57=0," ",IF(VLOOKUP($B57,Спортсмены!$B:$H,4,FALSE)=0," ",VLOOKUP($B57,Спортсмены!$B:$H,4,FALSE)))</f>
        <v xml:space="preserve"> </v>
      </c>
      <c r="F57" s="29" t="str">
        <f>IF(B57=0," ",VLOOKUP($B57,Спортсмены!$B:$H,5,FALSE))</f>
        <v xml:space="preserve"> </v>
      </c>
      <c r="G57" s="29" t="str">
        <f>IF(B57=0," ",VLOOKUP($B57,Спортсмены!$B:$H,6,FALSE))</f>
        <v xml:space="preserve"> </v>
      </c>
      <c r="H57" s="95"/>
      <c r="I57" s="95"/>
      <c r="J57" s="62"/>
      <c r="K57" s="709"/>
      <c r="L57" s="709"/>
      <c r="M57" s="709"/>
      <c r="N57" s="709"/>
      <c r="O57" s="31" t="str">
        <f>IF(H57=0," ",IF(H57&lt;=Разряды!$D$7,Разряды!$D$3,IF(H57&lt;=Разряды!$E$7,Разряды!$E$3,IF(H57&lt;=Разряды!$F$7,Разряды!$F$3,IF(H57&lt;=Разряды!$G$7,Разряды!$G$3,IF(H57&lt;=Разряды!$H$7,Разряды!$H$3,IF(H57&lt;=Разряды!$I$7,Разряды!$I$3,IF(H57&lt;=Разряды!$J$7,Разряды!$J$3,"б/р"))))))))</f>
        <v xml:space="preserve"> </v>
      </c>
      <c r="P57" s="29" t="str">
        <f>IF(B57=0," ",VLOOKUP($B57,Спортсмены!$B:$H,7,FALSE))</f>
        <v xml:space="preserve"> </v>
      </c>
    </row>
    <row r="58" spans="1:16">
      <c r="B58" s="87"/>
      <c r="D58" s="87"/>
      <c r="E58" s="87"/>
    </row>
    <row r="59" spans="1:16">
      <c r="B59" s="87"/>
      <c r="D59" s="87"/>
      <c r="E59" s="87"/>
    </row>
    <row r="60" spans="1:16">
      <c r="B60" s="87"/>
      <c r="D60" s="87"/>
      <c r="E60" s="87"/>
    </row>
    <row r="61" spans="1:16">
      <c r="B61" s="87"/>
      <c r="D61" s="87"/>
      <c r="E61" s="87"/>
    </row>
    <row r="62" spans="1:16">
      <c r="B62" s="87"/>
      <c r="D62" s="87"/>
      <c r="E62" s="87"/>
    </row>
    <row r="63" spans="1:16">
      <c r="B63" s="87"/>
      <c r="D63" s="87"/>
      <c r="E63" s="87"/>
    </row>
    <row r="64" spans="1:16">
      <c r="B64" s="87"/>
      <c r="D64" s="87"/>
      <c r="E64" s="87"/>
    </row>
    <row r="65" spans="2:5">
      <c r="B65" s="87"/>
      <c r="D65" s="87"/>
      <c r="E65" s="87"/>
    </row>
    <row r="66" spans="2:5">
      <c r="B66" s="87"/>
      <c r="D66" s="87"/>
      <c r="E66" s="87"/>
    </row>
    <row r="67" spans="2:5">
      <c r="B67" s="87"/>
      <c r="D67" s="87"/>
      <c r="E67" s="87"/>
    </row>
    <row r="68" spans="2:5">
      <c r="B68" s="87"/>
      <c r="D68" s="87"/>
      <c r="E68" s="87"/>
    </row>
    <row r="69" spans="2:5">
      <c r="B69" s="87"/>
      <c r="D69" s="87"/>
      <c r="E69" s="87"/>
    </row>
    <row r="70" spans="2:5">
      <c r="B70" s="87"/>
      <c r="D70" s="87"/>
      <c r="E70" s="87"/>
    </row>
    <row r="71" spans="2:5">
      <c r="B71" s="87"/>
      <c r="D71" s="87"/>
      <c r="E71" s="87"/>
    </row>
    <row r="72" spans="2:5">
      <c r="B72" s="87"/>
      <c r="D72" s="87"/>
      <c r="E72" s="87"/>
    </row>
    <row r="73" spans="2:5">
      <c r="B73" s="87"/>
      <c r="D73" s="87"/>
      <c r="E73" s="87"/>
    </row>
    <row r="74" spans="2:5">
      <c r="B74" s="87"/>
      <c r="D74" s="87"/>
      <c r="E74" s="87"/>
    </row>
    <row r="75" spans="2:5">
      <c r="B75" s="87"/>
      <c r="D75" s="87"/>
      <c r="E75" s="87"/>
    </row>
    <row r="76" spans="2:5">
      <c r="B76" s="87"/>
      <c r="D76" s="87"/>
      <c r="E76" s="87"/>
    </row>
    <row r="77" spans="2:5">
      <c r="B77" s="87"/>
      <c r="D77" s="87"/>
      <c r="E77" s="87"/>
    </row>
    <row r="78" spans="2:5">
      <c r="B78" s="87"/>
      <c r="D78" s="87"/>
      <c r="E78" s="87"/>
    </row>
    <row r="79" spans="2:5">
      <c r="B79" s="87"/>
      <c r="D79" s="87"/>
      <c r="E79" s="87"/>
    </row>
    <row r="80" spans="2:5">
      <c r="B80" s="87"/>
      <c r="D80" s="87"/>
      <c r="E80" s="87"/>
    </row>
    <row r="81" spans="2:5">
      <c r="B81" s="87"/>
      <c r="D81" s="87"/>
      <c r="E81" s="87"/>
    </row>
    <row r="82" spans="2:5">
      <c r="B82" s="87"/>
      <c r="D82" s="87"/>
      <c r="E82" s="87"/>
    </row>
    <row r="83" spans="2:5">
      <c r="B83" s="87"/>
      <c r="D83" s="87"/>
      <c r="E83" s="87"/>
    </row>
    <row r="84" spans="2:5">
      <c r="B84" s="87"/>
      <c r="D84" s="87"/>
      <c r="E84" s="87"/>
    </row>
    <row r="85" spans="2:5">
      <c r="B85" s="87"/>
      <c r="D85" s="87"/>
      <c r="E85" s="87"/>
    </row>
    <row r="86" spans="2:5">
      <c r="B86" s="87"/>
      <c r="D86" s="87"/>
      <c r="E86" s="87"/>
    </row>
    <row r="87" spans="2:5">
      <c r="B87" s="87"/>
      <c r="D87" s="87"/>
      <c r="E87" s="87"/>
    </row>
    <row r="88" spans="2:5">
      <c r="B88" s="87"/>
      <c r="D88" s="87"/>
      <c r="E88" s="87"/>
    </row>
    <row r="89" spans="2:5">
      <c r="B89" s="87"/>
      <c r="D89" s="87"/>
      <c r="E89" s="87"/>
    </row>
    <row r="90" spans="2:5">
      <c r="B90" s="87"/>
      <c r="D90" s="87"/>
      <c r="E90" s="87"/>
    </row>
    <row r="91" spans="2:5">
      <c r="B91" s="87"/>
      <c r="D91" s="87"/>
      <c r="E91" s="87"/>
    </row>
    <row r="92" spans="2:5">
      <c r="B92" s="87"/>
      <c r="D92" s="87"/>
      <c r="E92" s="87"/>
    </row>
    <row r="93" spans="2:5">
      <c r="B93" s="87"/>
      <c r="D93" s="87"/>
      <c r="E93" s="87"/>
    </row>
    <row r="94" spans="2:5">
      <c r="B94" s="87"/>
      <c r="D94" s="87"/>
      <c r="E94" s="87"/>
    </row>
    <row r="95" spans="2:5">
      <c r="B95" s="87"/>
      <c r="D95" s="87"/>
      <c r="E95" s="87"/>
    </row>
    <row r="96" spans="2:5">
      <c r="B96" s="87"/>
      <c r="D96" s="87"/>
      <c r="E96" s="87"/>
    </row>
    <row r="97" spans="2:5">
      <c r="B97" s="87"/>
      <c r="D97" s="87"/>
      <c r="E97" s="87"/>
    </row>
    <row r="98" spans="2:5">
      <c r="B98" s="87"/>
      <c r="D98" s="87"/>
      <c r="E98" s="87"/>
    </row>
    <row r="99" spans="2:5">
      <c r="B99" s="87"/>
      <c r="D99" s="87"/>
      <c r="E99" s="87"/>
    </row>
    <row r="100" spans="2:5">
      <c r="B100" s="87"/>
      <c r="D100" s="87"/>
      <c r="E100" s="87"/>
    </row>
    <row r="101" spans="2:5">
      <c r="B101" s="87"/>
      <c r="D101" s="87"/>
      <c r="E101" s="87"/>
    </row>
    <row r="102" spans="2:5">
      <c r="B102" s="87"/>
      <c r="D102" s="87"/>
      <c r="E102" s="87"/>
    </row>
    <row r="103" spans="2:5">
      <c r="B103" s="87"/>
      <c r="D103" s="87"/>
      <c r="E103" s="87"/>
    </row>
    <row r="104" spans="2:5">
      <c r="B104" s="87"/>
      <c r="D104" s="87"/>
      <c r="E104" s="87"/>
    </row>
    <row r="105" spans="2:5">
      <c r="B105" s="87"/>
      <c r="D105" s="87"/>
      <c r="E105" s="87"/>
    </row>
    <row r="106" spans="2:5">
      <c r="B106" s="87"/>
      <c r="D106" s="87"/>
      <c r="E106" s="87"/>
    </row>
    <row r="107" spans="2:5">
      <c r="B107" s="87"/>
      <c r="D107" s="87"/>
      <c r="E107" s="87"/>
    </row>
    <row r="108" spans="2:5">
      <c r="B108" s="87"/>
      <c r="D108" s="87"/>
      <c r="E108" s="87"/>
    </row>
    <row r="109" spans="2:5">
      <c r="B109" s="87"/>
      <c r="D109" s="87"/>
      <c r="E109" s="87"/>
    </row>
    <row r="110" spans="2:5">
      <c r="B110" s="87"/>
      <c r="D110" s="87"/>
      <c r="E110" s="87"/>
    </row>
    <row r="111" spans="2:5">
      <c r="B111" s="87"/>
      <c r="D111" s="87"/>
      <c r="E111" s="87"/>
    </row>
    <row r="112" spans="2:5">
      <c r="B112" s="87"/>
      <c r="D112" s="87"/>
      <c r="E112" s="87"/>
    </row>
    <row r="113" spans="2:5">
      <c r="B113" s="87"/>
      <c r="D113" s="87"/>
      <c r="E113" s="87"/>
    </row>
    <row r="114" spans="2:5">
      <c r="B114" s="87"/>
      <c r="D114" s="87"/>
      <c r="E114" s="87"/>
    </row>
    <row r="115" spans="2:5">
      <c r="B115" s="87"/>
      <c r="D115" s="87"/>
      <c r="E115" s="87"/>
    </row>
    <row r="116" spans="2:5">
      <c r="B116" s="87"/>
      <c r="D116" s="87"/>
      <c r="E116" s="87"/>
    </row>
    <row r="117" spans="2:5">
      <c r="B117" s="87"/>
      <c r="D117" s="87"/>
      <c r="E117" s="87"/>
    </row>
    <row r="118" spans="2:5">
      <c r="B118" s="87"/>
      <c r="D118" s="87"/>
      <c r="E118" s="87"/>
    </row>
    <row r="119" spans="2:5">
      <c r="B119" s="87"/>
      <c r="D119" s="87"/>
      <c r="E119" s="87"/>
    </row>
    <row r="120" spans="2:5">
      <c r="B120" s="87"/>
      <c r="D120" s="87"/>
      <c r="E120" s="87"/>
    </row>
    <row r="121" spans="2:5">
      <c r="B121" s="87"/>
      <c r="D121" s="87"/>
      <c r="E121" s="87"/>
    </row>
    <row r="122" spans="2:5">
      <c r="B122" s="87"/>
      <c r="D122" s="87"/>
      <c r="E122" s="87"/>
    </row>
    <row r="123" spans="2:5">
      <c r="B123" s="87"/>
      <c r="D123" s="87"/>
      <c r="E123" s="87"/>
    </row>
    <row r="124" spans="2:5">
      <c r="B124" s="87"/>
      <c r="D124" s="87"/>
      <c r="E124" s="87"/>
    </row>
    <row r="125" spans="2:5">
      <c r="B125" s="87"/>
      <c r="D125" s="87"/>
      <c r="E125" s="87"/>
    </row>
    <row r="126" spans="2:5">
      <c r="B126" s="87"/>
      <c r="D126" s="87"/>
      <c r="E126" s="87"/>
    </row>
    <row r="127" spans="2:5">
      <c r="B127" s="87"/>
      <c r="D127" s="87"/>
      <c r="E127" s="87"/>
    </row>
    <row r="128" spans="2:5">
      <c r="B128" s="87"/>
      <c r="D128" s="87"/>
      <c r="E128" s="87"/>
    </row>
    <row r="129" spans="2:5">
      <c r="B129" s="87"/>
      <c r="D129" s="87"/>
      <c r="E129" s="87"/>
    </row>
    <row r="130" spans="2:5">
      <c r="B130" s="87"/>
      <c r="D130" s="87"/>
      <c r="E130" s="87"/>
    </row>
    <row r="131" spans="2:5">
      <c r="B131" s="87"/>
      <c r="D131" s="87"/>
      <c r="E131" s="87"/>
    </row>
    <row r="132" spans="2:5">
      <c r="B132" s="87"/>
      <c r="D132" s="87"/>
      <c r="E132" s="87"/>
    </row>
    <row r="133" spans="2:5">
      <c r="B133" s="87"/>
      <c r="D133" s="87"/>
      <c r="E133" s="87"/>
    </row>
    <row r="134" spans="2:5">
      <c r="B134" s="87"/>
      <c r="D134" s="87"/>
      <c r="E134" s="87"/>
    </row>
    <row r="135" spans="2:5">
      <c r="B135" s="87"/>
      <c r="D135" s="87"/>
      <c r="E135" s="87"/>
    </row>
    <row r="136" spans="2:5">
      <c r="B136" s="87"/>
      <c r="D136" s="87"/>
      <c r="E136" s="87"/>
    </row>
    <row r="137" spans="2:5">
      <c r="B137" s="87"/>
      <c r="D137" s="87"/>
      <c r="E137" s="87"/>
    </row>
    <row r="138" spans="2:5">
      <c r="B138" s="87"/>
      <c r="D138" s="87"/>
      <c r="E138" s="87"/>
    </row>
    <row r="139" spans="2:5">
      <c r="B139" s="87"/>
      <c r="D139" s="87"/>
      <c r="E139" s="87"/>
    </row>
    <row r="140" spans="2:5">
      <c r="B140" s="87"/>
      <c r="D140" s="87"/>
      <c r="E140" s="87"/>
    </row>
    <row r="141" spans="2:5">
      <c r="B141" s="87"/>
      <c r="D141" s="87"/>
      <c r="E141" s="87"/>
    </row>
    <row r="142" spans="2:5">
      <c r="B142" s="87"/>
      <c r="D142" s="87"/>
      <c r="E142" s="87"/>
    </row>
    <row r="143" spans="2:5">
      <c r="B143" s="87"/>
      <c r="D143" s="87"/>
      <c r="E143" s="87"/>
    </row>
    <row r="144" spans="2:5">
      <c r="B144" s="87"/>
      <c r="D144" s="87"/>
      <c r="E144" s="87"/>
    </row>
    <row r="145" spans="2:5">
      <c r="B145" s="87"/>
      <c r="D145" s="87"/>
      <c r="E145" s="87"/>
    </row>
    <row r="146" spans="2:5">
      <c r="B146" s="87"/>
      <c r="D146" s="87"/>
      <c r="E146" s="87"/>
    </row>
    <row r="147" spans="2:5">
      <c r="B147" s="87"/>
      <c r="D147" s="87"/>
      <c r="E147" s="87"/>
    </row>
    <row r="148" spans="2:5">
      <c r="B148" s="87"/>
      <c r="D148" s="87"/>
      <c r="E148" s="87"/>
    </row>
    <row r="149" spans="2:5">
      <c r="B149" s="87"/>
      <c r="D149" s="87"/>
      <c r="E149" s="87"/>
    </row>
    <row r="150" spans="2:5">
      <c r="B150" s="87"/>
      <c r="D150" s="87"/>
      <c r="E150" s="87"/>
    </row>
    <row r="151" spans="2:5">
      <c r="B151" s="87"/>
      <c r="D151" s="87"/>
      <c r="E151" s="87"/>
    </row>
    <row r="152" spans="2:5">
      <c r="B152" s="87"/>
      <c r="D152" s="87"/>
      <c r="E152" s="87"/>
    </row>
    <row r="153" spans="2:5">
      <c r="B153" s="87"/>
      <c r="D153" s="87"/>
      <c r="E153" s="87"/>
    </row>
    <row r="154" spans="2:5">
      <c r="B154" s="87"/>
    </row>
    <row r="155" spans="2:5">
      <c r="B155" s="87"/>
    </row>
    <row r="156" spans="2:5">
      <c r="B156" s="87"/>
    </row>
    <row r="157" spans="2:5">
      <c r="B157" s="87"/>
    </row>
    <row r="158" spans="2:5">
      <c r="B158" s="87"/>
    </row>
    <row r="159" spans="2:5">
      <c r="B159" s="87"/>
    </row>
  </sheetData>
  <mergeCells count="25">
    <mergeCell ref="O7:O8"/>
    <mergeCell ref="P7:P8"/>
    <mergeCell ref="F9:G9"/>
    <mergeCell ref="F24:G24"/>
    <mergeCell ref="A7:A8"/>
    <mergeCell ref="B7:B8"/>
    <mergeCell ref="C7:C8"/>
    <mergeCell ref="D7:D8"/>
    <mergeCell ref="E7:E8"/>
    <mergeCell ref="F7:F8"/>
    <mergeCell ref="G7:G8"/>
    <mergeCell ref="A5:C5"/>
    <mergeCell ref="K5:N5"/>
    <mergeCell ref="A6:C6"/>
    <mergeCell ref="K6:N6"/>
    <mergeCell ref="L7:N7"/>
    <mergeCell ref="H7:H8"/>
    <mergeCell ref="J7:J8"/>
    <mergeCell ref="K7:K8"/>
    <mergeCell ref="A1:P1"/>
    <mergeCell ref="A2:P2"/>
    <mergeCell ref="A3:C3"/>
    <mergeCell ref="H3:P3"/>
    <mergeCell ref="A4:C4"/>
    <mergeCell ref="E4:G4"/>
  </mergeCells>
  <printOptions horizontalCentered="1"/>
  <pageMargins left="0.118110236220472" right="0.118110236220472" top="0.35433070866141703" bottom="0.35433070866141703" header="0.31496062992126" footer="0.31496062992126"/>
  <pageSetup paperSize="9" scale="9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23"/>
  <sheetViews>
    <sheetView topLeftCell="A4" workbookViewId="0"/>
  </sheetViews>
  <sheetFormatPr defaultColWidth="9" defaultRowHeight="12.75"/>
  <cols>
    <col min="1" max="1" width="6.28515625" customWidth="1"/>
    <col min="2" max="2" width="9" customWidth="1"/>
    <col min="3" max="3" width="20.42578125" customWidth="1"/>
    <col min="4" max="4" width="5" customWidth="1"/>
    <col min="5" max="5" width="7.28515625" customWidth="1"/>
    <col min="6" max="6" width="10.7109375" customWidth="1"/>
    <col min="7" max="7" width="13.7109375" customWidth="1"/>
    <col min="8" max="8" width="16.42578125" customWidth="1"/>
    <col min="9" max="9" width="9.5703125" customWidth="1"/>
    <col min="10" max="10" width="10" hidden="1" customWidth="1"/>
    <col min="11" max="11" width="5.5703125" hidden="1" customWidth="1"/>
    <col min="12" max="12" width="7.42578125" hidden="1" customWidth="1"/>
    <col min="13" max="15" width="8" hidden="1" customWidth="1"/>
    <col min="16" max="16" width="7" customWidth="1"/>
  </cols>
  <sheetData>
    <row r="1" spans="1:16" ht="15">
      <c r="A1" s="1245" t="s">
        <v>363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</row>
    <row r="2" spans="1:16" ht="15.75">
      <c r="A2" s="1246" t="s">
        <v>364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</row>
    <row r="3" spans="1:16">
      <c r="A3" s="1247" t="s">
        <v>112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</row>
    <row r="4" spans="1:16">
      <c r="A4" s="1372" t="s">
        <v>365</v>
      </c>
      <c r="B4" s="1372"/>
      <c r="C4" s="1372"/>
      <c r="H4" s="1249" t="s">
        <v>366</v>
      </c>
      <c r="I4" s="1249"/>
      <c r="J4" s="1249"/>
      <c r="K4" s="1249"/>
      <c r="L4" s="1249"/>
      <c r="M4" s="1249"/>
      <c r="N4" s="1249"/>
      <c r="O4" s="1249"/>
      <c r="P4" s="1249"/>
    </row>
    <row r="5" spans="1:16" ht="15">
      <c r="A5" s="1372" t="s">
        <v>367</v>
      </c>
      <c r="B5" s="1372"/>
      <c r="C5" s="1372"/>
      <c r="E5" s="1245" t="s">
        <v>368</v>
      </c>
      <c r="F5" s="1245"/>
      <c r="G5" s="1245"/>
    </row>
    <row r="6" spans="1:16">
      <c r="A6" s="1372" t="s">
        <v>369</v>
      </c>
      <c r="B6" s="1372"/>
      <c r="C6" s="1372"/>
      <c r="I6" s="704">
        <v>39789</v>
      </c>
      <c r="J6" s="704">
        <v>39789</v>
      </c>
      <c r="K6" s="704"/>
      <c r="L6" s="1250" t="s">
        <v>118</v>
      </c>
      <c r="M6" s="1250"/>
      <c r="N6" s="1250"/>
      <c r="O6" s="1250"/>
    </row>
    <row r="7" spans="1:16">
      <c r="A7" s="1373" t="s">
        <v>370</v>
      </c>
      <c r="B7" s="1373"/>
      <c r="C7" s="1373"/>
      <c r="I7" s="582" t="s">
        <v>371</v>
      </c>
      <c r="J7" s="582" t="s">
        <v>371</v>
      </c>
      <c r="K7" s="582"/>
      <c r="L7" s="1252" t="s">
        <v>121</v>
      </c>
      <c r="M7" s="1253"/>
      <c r="N7" s="1253"/>
      <c r="O7" s="1253"/>
    </row>
    <row r="8" spans="1:16">
      <c r="A8" s="1258" t="s">
        <v>122</v>
      </c>
      <c r="B8" s="1258" t="s">
        <v>123</v>
      </c>
      <c r="C8" s="1254" t="s">
        <v>124</v>
      </c>
      <c r="D8" s="1254" t="s">
        <v>125</v>
      </c>
      <c r="E8" s="1254" t="s">
        <v>126</v>
      </c>
      <c r="F8" s="1254" t="s">
        <v>127</v>
      </c>
      <c r="G8" s="1254" t="s">
        <v>128</v>
      </c>
      <c r="H8" s="1254" t="s">
        <v>133</v>
      </c>
      <c r="I8" s="1259" t="s">
        <v>129</v>
      </c>
      <c r="J8" s="705"/>
      <c r="K8" s="1258" t="s">
        <v>123</v>
      </c>
      <c r="L8" s="1261" t="s">
        <v>130</v>
      </c>
      <c r="M8" s="1254" t="s">
        <v>131</v>
      </c>
      <c r="N8" s="1255"/>
      <c r="O8" s="1255"/>
      <c r="P8" s="1263" t="s">
        <v>132</v>
      </c>
    </row>
    <row r="9" spans="1:16">
      <c r="A9" s="1255"/>
      <c r="B9" s="1255"/>
      <c r="C9" s="1255"/>
      <c r="D9" s="1255"/>
      <c r="E9" s="1255"/>
      <c r="F9" s="1254"/>
      <c r="G9" s="1254"/>
      <c r="H9" s="1254"/>
      <c r="I9" s="1260"/>
      <c r="J9" s="420" t="s">
        <v>141</v>
      </c>
      <c r="K9" s="1255"/>
      <c r="L9" s="1262"/>
      <c r="M9" s="126">
        <v>1</v>
      </c>
      <c r="N9" s="126">
        <v>2</v>
      </c>
      <c r="O9" s="126">
        <v>3</v>
      </c>
      <c r="P9" s="1262"/>
    </row>
    <row r="10" spans="1:16">
      <c r="F10" s="1361" t="s">
        <v>134</v>
      </c>
      <c r="G10" s="1361"/>
    </row>
    <row r="11" spans="1:16" ht="51">
      <c r="A11" s="22">
        <v>1</v>
      </c>
      <c r="B11" s="712" t="s">
        <v>372</v>
      </c>
      <c r="C11" s="713" t="s">
        <v>373</v>
      </c>
      <c r="D11" s="712" t="s">
        <v>374</v>
      </c>
      <c r="E11" s="712" t="s">
        <v>375</v>
      </c>
      <c r="F11" s="23" t="s">
        <v>376</v>
      </c>
      <c r="G11" s="259" t="s">
        <v>377</v>
      </c>
      <c r="H11" s="85" t="s">
        <v>378</v>
      </c>
      <c r="I11" s="706">
        <v>1.26851851851852E-3</v>
      </c>
      <c r="J11" s="95"/>
      <c r="K11" s="95"/>
      <c r="L11" s="95"/>
      <c r="M11" s="95"/>
      <c r="N11" s="95"/>
      <c r="O11" s="95"/>
      <c r="P11" s="22" t="str">
        <f>IF(I11=0," ",IF(I11&lt;=Разряды!$D$36,Разряды!$D$3,IF(I11&lt;=Разряды!$E$36,Разряды!$E$3,IF(I11&lt;=Разряды!$F$36,Разряды!$F$3,IF(I11&lt;=Разряды!$G$36,Разряды!$G$3,IF(I11&lt;=Разряды!$H$36,Разряды!$H$3,IF(I11&lt;=Разряды!$I$36,Разряды!$I$3,IF(I11&lt;=Разряды!$J$36,Разряды!$J$3,"б/р"))))))))</f>
        <v>2р</v>
      </c>
    </row>
    <row r="12" spans="1:16" ht="51">
      <c r="A12" s="22">
        <v>2</v>
      </c>
      <c r="B12" s="712" t="s">
        <v>379</v>
      </c>
      <c r="C12" s="713" t="s">
        <v>380</v>
      </c>
      <c r="D12" s="713" t="s">
        <v>381</v>
      </c>
      <c r="E12" s="713" t="s">
        <v>375</v>
      </c>
      <c r="F12" s="23" t="s">
        <v>382</v>
      </c>
      <c r="G12" s="23" t="s">
        <v>383</v>
      </c>
      <c r="H12" s="85" t="s">
        <v>384</v>
      </c>
      <c r="I12" s="706">
        <v>1.2800925925925901E-3</v>
      </c>
      <c r="J12" s="707"/>
      <c r="K12" s="81" t="s">
        <v>372</v>
      </c>
      <c r="L12" s="708"/>
      <c r="M12" s="708"/>
      <c r="N12" s="708"/>
      <c r="O12" s="708"/>
      <c r="P12" s="22" t="str">
        <f>IF(I12=0," ",IF(I12&lt;=Разряды!$D$36,Разряды!$D$3,IF(I12&lt;=Разряды!$E$36,Разряды!$E$3,IF(I12&lt;=Разряды!$F$36,Разряды!$F$3,IF(I12&lt;=Разряды!$G$36,Разряды!$G$3,IF(I12&lt;=Разряды!$H$36,Разряды!$H$3,IF(I12&lt;=Разряды!$I$36,Разряды!$I$3,IF(I12&lt;=Разряды!$J$36,Разряды!$J$3,"б/р"))))))))</f>
        <v>2р</v>
      </c>
    </row>
    <row r="13" spans="1:16" ht="51">
      <c r="A13" s="22">
        <v>3</v>
      </c>
      <c r="B13" s="701" t="s">
        <v>385</v>
      </c>
      <c r="C13" s="85" t="s">
        <v>386</v>
      </c>
      <c r="D13" s="701" t="s">
        <v>387</v>
      </c>
      <c r="E13" s="701" t="s">
        <v>375</v>
      </c>
      <c r="F13" s="23" t="s">
        <v>388</v>
      </c>
      <c r="G13" s="23" t="s">
        <v>389</v>
      </c>
      <c r="H13" s="85" t="s">
        <v>390</v>
      </c>
      <c r="I13" s="706">
        <v>1.3136574074074101E-3</v>
      </c>
      <c r="J13" s="707"/>
      <c r="K13" s="702" t="s">
        <v>385</v>
      </c>
      <c r="L13" s="708"/>
      <c r="M13" s="708"/>
      <c r="N13" s="708"/>
      <c r="O13" s="708"/>
      <c r="P13" s="22" t="str">
        <f>IF(I13=0," ",IF(I13&lt;=Разряды!$D$36,Разряды!$D$3,IF(I13&lt;=Разряды!$E$36,Разряды!$E$3,IF(I13&lt;=Разряды!$F$36,Разряды!$F$3,IF(I13&lt;=Разряды!$G$36,Разряды!$G$3,IF(I13&lt;=Разряды!$H$36,Разряды!$H$3,IF(I13&lt;=Разряды!$I$36,Разряды!$I$3,IF(I13&lt;=Разряды!$J$36,Разряды!$J$3,"б/р"))))))))</f>
        <v>2р</v>
      </c>
    </row>
    <row r="14" spans="1:16">
      <c r="A14" s="95"/>
      <c r="B14" s="95"/>
      <c r="C14" s="95"/>
      <c r="D14" s="95"/>
      <c r="E14" s="95"/>
      <c r="F14" s="95"/>
      <c r="G14" s="95"/>
      <c r="H14" s="95"/>
      <c r="I14" s="714"/>
      <c r="J14" s="95"/>
      <c r="K14" s="95"/>
      <c r="L14" s="709"/>
      <c r="M14" s="709"/>
      <c r="N14" s="709"/>
      <c r="O14" s="709"/>
      <c r="P14" s="62" t="str">
        <f>IF(I14=0," ",IF(I14&lt;=Разряды!$D$36,Разряды!$D$3,IF(I14&lt;=Разряды!$E$36,Разряды!$E$3,IF(I14&lt;=Разряды!$F$36,Разряды!$F$3,IF(I14&lt;=Разряды!$G$36,Разряды!$G$3,IF(I14&lt;=Разряды!$H$36,Разряды!$H$3,IF(I14&lt;=Разряды!$I$36,Разряды!$I$3,IF(I14&lt;=Разряды!$J$36,Разряды!$J$3,"б/р"))))))))</f>
        <v xml:space="preserve"> </v>
      </c>
    </row>
    <row r="15" spans="1:16">
      <c r="A15" s="95"/>
      <c r="B15" s="95"/>
      <c r="C15" s="95"/>
      <c r="D15" s="95"/>
      <c r="E15" s="95"/>
      <c r="F15" s="1257" t="s">
        <v>391</v>
      </c>
      <c r="G15" s="1257"/>
      <c r="H15" s="95"/>
      <c r="I15" s="714"/>
      <c r="J15" s="95"/>
      <c r="K15" s="95"/>
      <c r="L15" s="709"/>
      <c r="M15" s="709"/>
      <c r="N15" s="709"/>
      <c r="O15" s="709"/>
      <c r="P15" s="62" t="str">
        <f>IF(I15=0," ",IF(I15&lt;=Разряды!$D$36,Разряды!$D$3,IF(I15&lt;=Разряды!$E$36,Разряды!$E$3,IF(I15&lt;=Разряды!$F$36,Разряды!$F$3,IF(I15&lt;=Разряды!$G$36,Разряды!$G$3,IF(I15&lt;=Разряды!$H$36,Разряды!$H$3,IF(I15&lt;=Разряды!$I$36,Разряды!$I$3,IF(I15&lt;=Разряды!$J$36,Разряды!$J$3,"б/р"))))))))</f>
        <v xml:space="preserve"> </v>
      </c>
    </row>
    <row r="16" spans="1:16" ht="51">
      <c r="A16" s="22">
        <v>1</v>
      </c>
      <c r="B16" s="701" t="s">
        <v>392</v>
      </c>
      <c r="C16" s="85" t="s">
        <v>393</v>
      </c>
      <c r="D16" s="701" t="s">
        <v>394</v>
      </c>
      <c r="E16" s="701" t="s">
        <v>395</v>
      </c>
      <c r="F16" s="25" t="s">
        <v>376</v>
      </c>
      <c r="G16" s="85" t="s">
        <v>396</v>
      </c>
      <c r="H16" s="85" t="s">
        <v>397</v>
      </c>
      <c r="I16" s="706">
        <v>1.24074074074074E-3</v>
      </c>
      <c r="J16" s="22"/>
      <c r="K16" s="702" t="s">
        <v>392</v>
      </c>
      <c r="L16" s="83"/>
      <c r="M16" s="83"/>
      <c r="N16" s="83"/>
      <c r="O16" s="83"/>
      <c r="P16" s="22" t="str">
        <f>IF(I16=0," ",IF(I16&lt;=Разряды!$D$36,Разряды!$D$3,IF(I16&lt;=Разряды!$E$36,Разряды!$E$3,IF(I16&lt;=Разряды!$F$36,Разряды!$F$3,IF(I16&lt;=Разряды!$G$36,Разряды!$G$3,IF(I16&lt;=Разряды!$H$36,Разряды!$H$3,IF(I16&lt;=Разряды!$I$36,Разряды!$I$3,IF(I16&lt;=Разряды!$J$36,Разряды!$J$3,"б/р"))))))))</f>
        <v>1р</v>
      </c>
    </row>
    <row r="17" spans="1:16" ht="51">
      <c r="A17" s="22">
        <v>2</v>
      </c>
      <c r="B17" s="701" t="s">
        <v>398</v>
      </c>
      <c r="C17" s="85" t="s">
        <v>399</v>
      </c>
      <c r="D17" s="701" t="s">
        <v>400</v>
      </c>
      <c r="E17" s="701" t="s">
        <v>401</v>
      </c>
      <c r="F17" s="23" t="s">
        <v>382</v>
      </c>
      <c r="G17" s="23" t="s">
        <v>383</v>
      </c>
      <c r="H17" s="85" t="s">
        <v>402</v>
      </c>
      <c r="I17" s="706">
        <v>1.3194444444444399E-3</v>
      </c>
      <c r="J17" s="22"/>
      <c r="K17" s="702" t="s">
        <v>398</v>
      </c>
      <c r="L17" s="83"/>
      <c r="M17" s="83"/>
      <c r="N17" s="83"/>
      <c r="O17" s="83"/>
      <c r="P17" s="22" t="str">
        <f>IF(I17=0," ",IF(I17&lt;=Разряды!$D$36,Разряды!$D$3,IF(I17&lt;=Разряды!$E$36,Разряды!$E$3,IF(I17&lt;=Разряды!$F$36,Разряды!$F$3,IF(I17&lt;=Разряды!$G$36,Разряды!$G$3,IF(I17&lt;=Разряды!$H$36,Разряды!$H$3,IF(I17&lt;=Разряды!$I$36,Разряды!$I$3,IF(I17&lt;=Разряды!$J$36,Разряды!$J$3,"б/р"))))))))</f>
        <v>2р</v>
      </c>
    </row>
    <row r="18" spans="1:16">
      <c r="A18" s="122"/>
      <c r="B18" s="326"/>
      <c r="C18" s="326"/>
      <c r="D18" s="326"/>
      <c r="E18" s="326"/>
      <c r="F18" s="327"/>
      <c r="G18" s="327"/>
      <c r="H18" s="326"/>
      <c r="I18" s="715"/>
      <c r="J18" s="326"/>
      <c r="K18" s="326"/>
      <c r="L18" s="716"/>
      <c r="M18" s="716"/>
      <c r="N18" s="716"/>
      <c r="O18" s="716"/>
      <c r="P18" s="561" t="str">
        <f>IF(I18=0," ",IF(I18&lt;=Разряды!$D$36,Разряды!$D$3,IF(I18&lt;=Разряды!$E$36,Разряды!$E$3,IF(I18&lt;=Разряды!$F$36,Разряды!$F$3,IF(I18&lt;=Разряды!$G$36,Разряды!$G$3,IF(I18&lt;=Разряды!$H$36,Разряды!$H$3,IF(I18&lt;=Разряды!$I$36,Разряды!$I$3,IF(I18&lt;=Разряды!$J$36,Разряды!$J$3,"б/р"))))))))</f>
        <v xml:space="preserve"> </v>
      </c>
    </row>
    <row r="19" spans="1:16">
      <c r="A19" s="68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68" t="str">
        <f>IF(I19=0," ",IF(I19&lt;=Разряды!$D$36,Разряды!$D$3,IF(I19&lt;=Разряды!$E$36,Разряды!$E$3,IF(I19&lt;=Разряды!$F$36,Разряды!$F$3,IF(I19&lt;=Разряды!$G$36,Разряды!$G$3,IF(I19&lt;=Разряды!$H$36,Разряды!$H$3,IF(I19&lt;=Разряды!$I$36,Разряды!$I$3,IF(I19&lt;=Разряды!$J$36,Разряды!$J$3,"б/р"))))))))</f>
        <v xml:space="preserve"> </v>
      </c>
    </row>
    <row r="20" spans="1:16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</sheetData>
  <mergeCells count="26">
    <mergeCell ref="P8:P9"/>
    <mergeCell ref="M8:O8"/>
    <mergeCell ref="F10:G10"/>
    <mergeCell ref="F15:G1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A5:C5"/>
    <mergeCell ref="E5:G5"/>
    <mergeCell ref="A6:C6"/>
    <mergeCell ref="L6:O6"/>
    <mergeCell ref="A7:C7"/>
    <mergeCell ref="L7:O7"/>
    <mergeCell ref="A1:P1"/>
    <mergeCell ref="A2:P2"/>
    <mergeCell ref="A3:P3"/>
    <mergeCell ref="A4:C4"/>
    <mergeCell ref="H4:P4"/>
  </mergeCells>
  <printOptions horizontalCentered="1"/>
  <pageMargins left="0.31496062992126" right="0.118110236220472" top="0.74803149606299202" bottom="0.74803149606299202" header="0.31496062992126" footer="0.31496062992126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Q29"/>
  <sheetViews>
    <sheetView workbookViewId="0">
      <selection sqref="A1:P1"/>
    </sheetView>
  </sheetViews>
  <sheetFormatPr defaultColWidth="9" defaultRowHeight="12.75"/>
  <cols>
    <col min="1" max="1" width="6.28515625" customWidth="1"/>
    <col min="2" max="2" width="8.140625" customWidth="1"/>
    <col min="3" max="3" width="20.28515625" customWidth="1"/>
    <col min="4" max="4" width="6" customWidth="1"/>
    <col min="5" max="5" width="7.28515625" customWidth="1"/>
    <col min="6" max="6" width="14" customWidth="1"/>
    <col min="7" max="7" width="13.7109375" customWidth="1"/>
    <col min="8" max="8" width="16.140625" customWidth="1"/>
    <col min="9" max="9" width="9.5703125" customWidth="1"/>
    <col min="10" max="10" width="11.140625" hidden="1" customWidth="1"/>
    <col min="11" max="11" width="5.5703125" hidden="1" customWidth="1"/>
    <col min="12" max="12" width="7.42578125" hidden="1" customWidth="1"/>
    <col min="13" max="15" width="8" hidden="1" customWidth="1"/>
    <col min="16" max="16" width="7" customWidth="1"/>
  </cols>
  <sheetData>
    <row r="1" spans="1:17" ht="15">
      <c r="A1" s="1245" t="s">
        <v>111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</row>
    <row r="2" spans="1:17" ht="15.75">
      <c r="A2" s="1246" t="s">
        <v>364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</row>
    <row r="3" spans="1:17">
      <c r="A3" s="1247" t="s">
        <v>112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</row>
    <row r="4" spans="1:17">
      <c r="A4" s="1372" t="s">
        <v>403</v>
      </c>
      <c r="B4" s="1372"/>
      <c r="C4" s="1372"/>
      <c r="H4" s="1249" t="s">
        <v>366</v>
      </c>
      <c r="I4" s="1249"/>
      <c r="J4" s="1249"/>
      <c r="K4" s="1249"/>
      <c r="L4" s="1249"/>
      <c r="M4" s="1249"/>
      <c r="N4" s="1249"/>
      <c r="O4" s="1249"/>
      <c r="P4" s="1249"/>
    </row>
    <row r="5" spans="1:17" ht="15">
      <c r="A5" s="1372" t="s">
        <v>404</v>
      </c>
      <c r="B5" s="1372"/>
      <c r="C5" s="1372"/>
      <c r="E5" s="1245" t="s">
        <v>368</v>
      </c>
      <c r="F5" s="1245"/>
      <c r="G5" s="1245"/>
    </row>
    <row r="6" spans="1:17">
      <c r="A6" s="1372" t="s">
        <v>405</v>
      </c>
      <c r="B6" s="1372"/>
      <c r="C6" s="1372"/>
      <c r="I6" s="704">
        <v>39789</v>
      </c>
      <c r="J6" s="704">
        <v>39789</v>
      </c>
      <c r="K6" s="704"/>
      <c r="L6" s="1250" t="s">
        <v>118</v>
      </c>
      <c r="M6" s="1250"/>
      <c r="N6" s="1250"/>
      <c r="O6" s="1250"/>
    </row>
    <row r="7" spans="1:17">
      <c r="A7" s="1373" t="s">
        <v>406</v>
      </c>
      <c r="B7" s="1373"/>
      <c r="C7" s="1373"/>
      <c r="I7" s="116" t="s">
        <v>407</v>
      </c>
      <c r="J7" s="116" t="s">
        <v>408</v>
      </c>
      <c r="K7" s="116"/>
      <c r="L7" s="1252" t="s">
        <v>121</v>
      </c>
      <c r="M7" s="1253"/>
      <c r="N7" s="1253"/>
      <c r="O7" s="1253"/>
    </row>
    <row r="8" spans="1:17">
      <c r="A8" s="1258" t="s">
        <v>122</v>
      </c>
      <c r="B8" s="1258" t="s">
        <v>123</v>
      </c>
      <c r="C8" s="1254" t="s">
        <v>124</v>
      </c>
      <c r="D8" s="1254" t="s">
        <v>125</v>
      </c>
      <c r="E8" s="1254" t="s">
        <v>126</v>
      </c>
      <c r="F8" s="1254" t="s">
        <v>127</v>
      </c>
      <c r="G8" s="1254" t="s">
        <v>128</v>
      </c>
      <c r="H8" s="1254" t="s">
        <v>133</v>
      </c>
      <c r="I8" s="1259" t="s">
        <v>129</v>
      </c>
      <c r="J8" s="705"/>
      <c r="K8" s="1258" t="s">
        <v>123</v>
      </c>
      <c r="L8" s="1261" t="s">
        <v>130</v>
      </c>
      <c r="M8" s="1254" t="s">
        <v>131</v>
      </c>
      <c r="N8" s="1255"/>
      <c r="O8" s="1255"/>
      <c r="P8" s="1263" t="s">
        <v>132</v>
      </c>
      <c r="Q8" s="1261" t="s">
        <v>133</v>
      </c>
    </row>
    <row r="9" spans="1:17">
      <c r="A9" s="1255"/>
      <c r="B9" s="1255"/>
      <c r="C9" s="1255"/>
      <c r="D9" s="1255"/>
      <c r="E9" s="1255"/>
      <c r="F9" s="1254"/>
      <c r="G9" s="1254"/>
      <c r="H9" s="1254"/>
      <c r="I9" s="1260"/>
      <c r="J9" s="420" t="s">
        <v>141</v>
      </c>
      <c r="K9" s="1255"/>
      <c r="L9" s="1262"/>
      <c r="M9" s="126">
        <v>1</v>
      </c>
      <c r="N9" s="126">
        <v>2</v>
      </c>
      <c r="O9" s="126">
        <v>3</v>
      </c>
      <c r="P9" s="1262"/>
      <c r="Q9" s="1265"/>
    </row>
    <row r="10" spans="1:17">
      <c r="F10" s="1361" t="s">
        <v>142</v>
      </c>
      <c r="G10" s="1361"/>
    </row>
    <row r="11" spans="1:17" ht="51">
      <c r="A11" s="22">
        <v>1</v>
      </c>
      <c r="B11" s="701" t="s">
        <v>409</v>
      </c>
      <c r="C11" s="85" t="s">
        <v>410</v>
      </c>
      <c r="D11" s="701" t="s">
        <v>411</v>
      </c>
      <c r="E11" s="701" t="s">
        <v>412</v>
      </c>
      <c r="F11" s="23" t="s">
        <v>376</v>
      </c>
      <c r="G11" s="23" t="s">
        <v>413</v>
      </c>
      <c r="H11" s="85" t="s">
        <v>414</v>
      </c>
      <c r="I11" s="706">
        <v>1.1168981481481501E-3</v>
      </c>
      <c r="J11" s="707"/>
      <c r="K11" s="702" t="s">
        <v>409</v>
      </c>
      <c r="L11" s="708"/>
      <c r="M11" s="708"/>
      <c r="N11" s="708"/>
      <c r="O11" s="708"/>
      <c r="P11" s="22" t="str">
        <f>IF(I11=0," ",IF(I11&lt;=Разряды!$D$10,Разряды!$D$3,IF(I11&lt;=Разряды!$E$10,Разряды!$E$3,IF(I11&lt;=Разряды!$F$10,Разряды!$F$3,IF(I11&lt;=Разряды!$G$10,Разряды!$G$3,IF(I11&lt;=Разряды!$H$10,Разряды!$H$3,IF(I11&lt;=Разряды!$I$10,Разряды!$I$3,IF(I11&lt;=Разряды!$J$10,Разряды!$J$3,"б/р"))))))))</f>
        <v>2р</v>
      </c>
    </row>
    <row r="12" spans="1:17" ht="51">
      <c r="A12" s="22">
        <v>2</v>
      </c>
      <c r="B12" s="701" t="s">
        <v>415</v>
      </c>
      <c r="C12" s="85" t="s">
        <v>416</v>
      </c>
      <c r="D12" s="701" t="s">
        <v>417</v>
      </c>
      <c r="E12" s="701" t="s">
        <v>418</v>
      </c>
      <c r="F12" s="23" t="s">
        <v>382</v>
      </c>
      <c r="G12" s="23" t="s">
        <v>383</v>
      </c>
      <c r="H12" s="85" t="s">
        <v>419</v>
      </c>
      <c r="I12" s="706">
        <v>1.18981481481481E-3</v>
      </c>
      <c r="J12" s="707"/>
      <c r="K12" s="702" t="s">
        <v>415</v>
      </c>
      <c r="L12" s="708"/>
      <c r="M12" s="708"/>
      <c r="N12" s="708"/>
      <c r="O12" s="708"/>
      <c r="P12" s="22" t="str">
        <f>IF(I12=0," ",IF(I12&lt;=Разряды!$D$10,Разряды!$D$3,IF(I12&lt;=Разряды!$E$10,Разряды!$E$3,IF(I12&lt;=Разряды!$F$10,Разряды!$F$3,IF(I12&lt;=Разряды!$G$10,Разряды!$G$3,IF(I12&lt;=Разряды!$H$10,Разряды!$H$3,IF(I12&lt;=Разряды!$I$10,Разряды!$I$3,IF(I12&lt;=Разряды!$J$10,Разряды!$J$3,"б/р"))))))))</f>
        <v>1юр</v>
      </c>
    </row>
    <row r="13" spans="1:17" ht="51">
      <c r="A13" s="22"/>
      <c r="B13" s="701" t="s">
        <v>420</v>
      </c>
      <c r="C13" s="85" t="s">
        <v>421</v>
      </c>
      <c r="D13" s="701" t="s">
        <v>422</v>
      </c>
      <c r="E13" s="701" t="s">
        <v>423</v>
      </c>
      <c r="F13" s="23" t="s">
        <v>388</v>
      </c>
      <c r="G13" s="85" t="s">
        <v>424</v>
      </c>
      <c r="H13" s="85" t="s">
        <v>425</v>
      </c>
      <c r="I13" s="706" t="s">
        <v>426</v>
      </c>
      <c r="J13" s="707"/>
      <c r="K13" s="702" t="s">
        <v>420</v>
      </c>
      <c r="L13" s="708"/>
      <c r="M13" s="708"/>
      <c r="N13" s="708"/>
      <c r="O13" s="708"/>
      <c r="P13" s="22"/>
    </row>
    <row r="14" spans="1:17">
      <c r="A14" s="95"/>
      <c r="B14" s="95"/>
      <c r="C14" s="95"/>
      <c r="D14" s="95"/>
      <c r="E14" s="95"/>
      <c r="F14" s="95"/>
      <c r="G14" s="95"/>
      <c r="H14" s="95"/>
      <c r="I14" s="351"/>
      <c r="J14" s="95"/>
      <c r="K14" s="95"/>
      <c r="L14" s="709"/>
      <c r="M14" s="709"/>
      <c r="N14" s="709"/>
      <c r="O14" s="709"/>
      <c r="P14" s="22" t="str">
        <f>IF(I14=0," ",IF(I14&lt;=Разряды!$D$10,Разряды!$D$3,IF(I14&lt;=Разряды!$E$10,Разряды!$E$3,IF(I14&lt;=Разряды!$F$10,Разряды!$F$3,IF(I14&lt;=Разряды!$G$10,Разряды!$G$3,IF(I14&lt;=Разряды!$H$10,Разряды!$H$3,IF(I14&lt;=Разряды!$I$10,Разряды!$I$3,IF(I14&lt;=Разряды!$J$10,Разряды!$J$3,"б/р"))))))))</f>
        <v xml:space="preserve"> </v>
      </c>
    </row>
    <row r="15" spans="1:17">
      <c r="A15" s="95"/>
      <c r="B15" s="95"/>
      <c r="C15" s="95"/>
      <c r="D15" s="95"/>
      <c r="E15" s="95"/>
      <c r="F15" s="1257" t="s">
        <v>427</v>
      </c>
      <c r="G15" s="1257"/>
      <c r="H15" s="95"/>
      <c r="I15" s="351"/>
      <c r="J15" s="95"/>
      <c r="K15" s="95"/>
      <c r="L15" s="709"/>
      <c r="M15" s="709"/>
      <c r="N15" s="709"/>
      <c r="O15" s="709"/>
      <c r="P15" s="22" t="str">
        <f>IF(I15=0," ",IF(I15&lt;=Разряды!$D$10,Разряды!$D$3,IF(I15&lt;=Разряды!$E$10,Разряды!$E$3,IF(I15&lt;=Разряды!$F$10,Разряды!$F$3,IF(I15&lt;=Разряды!$G$10,Разряды!$G$3,IF(I15&lt;=Разряды!$H$10,Разряды!$H$3,IF(I15&lt;=Разряды!$I$10,Разряды!$I$3,IF(I15&lt;=Разряды!$J$10,Разряды!$J$3,"б/р"))))))))</f>
        <v xml:space="preserve"> </v>
      </c>
    </row>
    <row r="16" spans="1:17" ht="51">
      <c r="A16" s="22">
        <v>1</v>
      </c>
      <c r="B16" s="702" t="s">
        <v>428</v>
      </c>
      <c r="C16" s="259" t="s">
        <v>429</v>
      </c>
      <c r="D16" s="259" t="s">
        <v>430</v>
      </c>
      <c r="E16" s="702" t="s">
        <v>431</v>
      </c>
      <c r="F16" s="23" t="s">
        <v>432</v>
      </c>
      <c r="G16" s="23"/>
      <c r="H16" s="259" t="s">
        <v>433</v>
      </c>
      <c r="I16" s="706">
        <v>1.08101851851852E-3</v>
      </c>
      <c r="J16" s="707"/>
      <c r="K16" s="702" t="s">
        <v>428</v>
      </c>
      <c r="L16" s="708"/>
      <c r="M16" s="708"/>
      <c r="N16" s="708"/>
      <c r="O16" s="708"/>
      <c r="P16" s="22" t="str">
        <f>IF(I16=0," ",IF(I16&lt;=Разряды!$D$10,Разряды!$D$3,IF(I16&lt;=Разряды!$E$10,Разряды!$E$3,IF(I16&lt;=Разряды!$F$10,Разряды!$F$3,IF(I16&lt;=Разряды!$G$10,Разряды!$G$3,IF(I16&lt;=Разряды!$H$10,Разряды!$H$3,IF(I16&lt;=Разряды!$I$10,Разряды!$I$3,IF(I16&lt;=Разряды!$J$10,Разряды!$J$3,"б/р"))))))))</f>
        <v>2р</v>
      </c>
    </row>
    <row r="17" spans="1:16" ht="51">
      <c r="A17" s="22">
        <v>2</v>
      </c>
      <c r="B17" s="702" t="s">
        <v>434</v>
      </c>
      <c r="C17" s="259" t="s">
        <v>435</v>
      </c>
      <c r="D17" s="259" t="s">
        <v>436</v>
      </c>
      <c r="E17" s="702" t="s">
        <v>437</v>
      </c>
      <c r="F17" s="23" t="s">
        <v>376</v>
      </c>
      <c r="G17" s="23" t="s">
        <v>413</v>
      </c>
      <c r="H17" s="259" t="s">
        <v>438</v>
      </c>
      <c r="I17" s="706">
        <v>1.11342592592593E-3</v>
      </c>
      <c r="J17" s="707"/>
      <c r="K17" s="702" t="s">
        <v>434</v>
      </c>
      <c r="L17" s="708"/>
      <c r="M17" s="708"/>
      <c r="N17" s="708"/>
      <c r="O17" s="708"/>
      <c r="P17" s="22" t="str">
        <f>IF(I17=0," ",IF(I17&lt;=Разряды!$D$10,Разряды!$D$3,IF(I17&lt;=Разряды!$E$10,Разряды!$E$3,IF(I17&lt;=Разряды!$F$10,Разряды!$F$3,IF(I17&lt;=Разряды!$G$10,Разряды!$G$3,IF(I17&lt;=Разряды!$H$10,Разряды!$H$3,IF(I17&lt;=Разряды!$I$10,Разряды!$I$3,IF(I17&lt;=Разряды!$J$10,Разряды!$J$3,"б/р"))))))))</f>
        <v>2р</v>
      </c>
    </row>
    <row r="18" spans="1:16" ht="51">
      <c r="A18" s="22">
        <v>3</v>
      </c>
      <c r="B18" s="702" t="s">
        <v>439</v>
      </c>
      <c r="C18" s="259" t="s">
        <v>440</v>
      </c>
      <c r="D18" s="702" t="s">
        <v>441</v>
      </c>
      <c r="E18" s="702" t="s">
        <v>442</v>
      </c>
      <c r="F18" s="23" t="s">
        <v>388</v>
      </c>
      <c r="G18" s="23" t="s">
        <v>389</v>
      </c>
      <c r="H18" s="259" t="s">
        <v>443</v>
      </c>
      <c r="I18" s="706">
        <v>1.13888888888889E-3</v>
      </c>
      <c r="J18" s="707"/>
      <c r="K18" s="702" t="s">
        <v>439</v>
      </c>
      <c r="L18" s="708"/>
      <c r="M18" s="708"/>
      <c r="N18" s="708"/>
      <c r="O18" s="708"/>
      <c r="P18" s="22" t="str">
        <f>IF(I18=0," ",IF(I18&lt;=Разряды!$D$10,Разряды!$D$3,IF(I18&lt;=Разряды!$E$10,Разряды!$E$3,IF(I18&lt;=Разряды!$F$10,Разряды!$F$3,IF(I18&lt;=Разряды!$G$10,Разряды!$G$3,IF(I18&lt;=Разряды!$H$10,Разряды!$H$3,IF(I18&lt;=Разряды!$I$10,Разряды!$I$3,IF(I18&lt;=Разряды!$J$10,Разряды!$J$3,"б/р"))))))))</f>
        <v>3р</v>
      </c>
    </row>
    <row r="19" spans="1:16" ht="51">
      <c r="A19" s="22">
        <v>4</v>
      </c>
      <c r="B19" s="702" t="s">
        <v>444</v>
      </c>
      <c r="C19" s="259" t="s">
        <v>445</v>
      </c>
      <c r="D19" s="702" t="s">
        <v>446</v>
      </c>
      <c r="E19" s="22"/>
      <c r="F19" s="23" t="s">
        <v>447</v>
      </c>
      <c r="G19" s="23" t="s">
        <v>448</v>
      </c>
      <c r="H19" s="259" t="s">
        <v>449</v>
      </c>
      <c r="I19" s="706">
        <v>1.1423611111111101E-3</v>
      </c>
      <c r="J19" s="707"/>
      <c r="K19" s="702" t="s">
        <v>444</v>
      </c>
      <c r="L19" s="708"/>
      <c r="M19" s="708"/>
      <c r="N19" s="708"/>
      <c r="O19" s="708"/>
      <c r="P19" s="22" t="str">
        <f>IF(I19=0," ",IF(I19&lt;=Разряды!$D$10,Разряды!$D$3,IF(I19&lt;=Разряды!$E$10,Разряды!$E$3,IF(I19&lt;=Разряды!$F$10,Разряды!$F$3,IF(I19&lt;=Разряды!$G$10,Разряды!$G$3,IF(I19&lt;=Разряды!$H$10,Разряды!$H$3,IF(I19&lt;=Разряды!$I$10,Разряды!$I$3,IF(I19&lt;=Разряды!$J$10,Разряды!$J$3,"б/р"))))))))</f>
        <v>3р</v>
      </c>
    </row>
    <row r="20" spans="1:16" ht="51">
      <c r="A20" s="22">
        <v>5</v>
      </c>
      <c r="B20" s="702" t="s">
        <v>450</v>
      </c>
      <c r="C20" s="259" t="s">
        <v>451</v>
      </c>
      <c r="D20" s="259" t="s">
        <v>452</v>
      </c>
      <c r="E20" s="22"/>
      <c r="F20" s="23" t="s">
        <v>382</v>
      </c>
      <c r="G20" s="23" t="s">
        <v>383</v>
      </c>
      <c r="H20" s="259" t="s">
        <v>453</v>
      </c>
      <c r="I20" s="706">
        <v>1.16087962962963E-3</v>
      </c>
      <c r="J20" s="707"/>
      <c r="K20" s="702" t="s">
        <v>450</v>
      </c>
      <c r="L20" s="708"/>
      <c r="M20" s="708"/>
      <c r="N20" s="708"/>
      <c r="O20" s="708"/>
      <c r="P20" s="22" t="str">
        <f>IF(I20=0," ",IF(I20&lt;=Разряды!$D$10,Разряды!$D$3,IF(I20&lt;=Разряды!$E$10,Разряды!$E$3,IF(I20&lt;=Разряды!$F$10,Разряды!$F$3,IF(I20&lt;=Разряды!$G$10,Разряды!$G$3,IF(I20&lt;=Разряды!$H$10,Разряды!$H$3,IF(I20&lt;=Разряды!$I$10,Разряды!$I$3,IF(I20&lt;=Разряды!$J$10,Разряды!$J$3,"б/р"))))))))</f>
        <v>3р</v>
      </c>
    </row>
    <row r="21" spans="1:16">
      <c r="A21" s="326"/>
      <c r="B21" s="703"/>
      <c r="C21" s="703"/>
      <c r="D21" s="703"/>
      <c r="E21" s="703"/>
      <c r="F21" s="123"/>
      <c r="G21" s="123"/>
      <c r="H21" s="703"/>
      <c r="I21" s="710"/>
      <c r="J21" s="703"/>
      <c r="K21" s="703"/>
      <c r="L21" s="711"/>
      <c r="M21" s="711"/>
      <c r="N21" s="711"/>
      <c r="O21" s="711"/>
      <c r="P21" s="122"/>
    </row>
    <row r="22" spans="1:16" s="53" customFormat="1">
      <c r="P22" s="48" t="str">
        <f>IF(I22=0," ",IF(I22&lt;=Разряды!$D$10,Разряды!$D$3,IF(I22&lt;=Разряды!$E$10,Разряды!$E$3,IF(I22&lt;=Разряды!$F$10,Разряды!$F$3,IF(I22&lt;=Разряды!$G$10,Разряды!$G$3,IF(I22&lt;=Разряды!$H$10,Разряды!$H$3,IF(I22&lt;=Разряды!$I$10,Разряды!$I$3,IF(I22&lt;=Разряды!$J$10,Разряды!$J$3,"б/р"))))))))</f>
        <v xml:space="preserve"> </v>
      </c>
    </row>
    <row r="23" spans="1:16" s="53" customFormat="1">
      <c r="A23" s="1374" t="s">
        <v>454</v>
      </c>
      <c r="B23" s="1374"/>
      <c r="C23" s="1374"/>
      <c r="D23" s="1374"/>
      <c r="E23" s="1374"/>
      <c r="F23" s="1374"/>
      <c r="G23" s="1374"/>
      <c r="H23" s="1374"/>
      <c r="I23" s="1374"/>
      <c r="J23" s="1374"/>
      <c r="K23" s="1374"/>
      <c r="L23" s="1374"/>
      <c r="M23" s="1374"/>
      <c r="N23" s="1374"/>
      <c r="O23" s="1374"/>
      <c r="P23" s="1374"/>
    </row>
    <row r="24" spans="1:16" s="53" customFormat="1"/>
    <row r="25" spans="1:16" s="53" customFormat="1">
      <c r="A25" s="1374" t="s">
        <v>455</v>
      </c>
      <c r="B25" s="1374"/>
      <c r="C25" s="1374"/>
      <c r="D25" s="1374"/>
      <c r="E25" s="1374"/>
      <c r="F25" s="1374"/>
      <c r="G25" s="1374"/>
      <c r="H25" s="1374"/>
      <c r="I25" s="1374"/>
      <c r="J25" s="1374"/>
      <c r="K25" s="1374"/>
      <c r="L25" s="1374"/>
      <c r="M25" s="1374"/>
      <c r="N25" s="1374"/>
      <c r="O25" s="1374"/>
      <c r="P25" s="1374"/>
    </row>
    <row r="26" spans="1:16" s="53" customFormat="1"/>
    <row r="27" spans="1:16" s="53" customFormat="1"/>
    <row r="28" spans="1:16" s="53" customFormat="1"/>
    <row r="29" spans="1:16" s="53" customFormat="1"/>
  </sheetData>
  <mergeCells count="29">
    <mergeCell ref="P8:P9"/>
    <mergeCell ref="Q8:Q9"/>
    <mergeCell ref="M8:O8"/>
    <mergeCell ref="F10:G10"/>
    <mergeCell ref="F15:G15"/>
    <mergeCell ref="A23:P23"/>
    <mergeCell ref="A25:P2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A5:C5"/>
    <mergeCell ref="E5:G5"/>
    <mergeCell ref="A6:C6"/>
    <mergeCell ref="L6:O6"/>
    <mergeCell ref="A7:C7"/>
    <mergeCell ref="L7:O7"/>
    <mergeCell ref="A1:P1"/>
    <mergeCell ref="A2:P2"/>
    <mergeCell ref="A3:P3"/>
    <mergeCell ref="A4:C4"/>
    <mergeCell ref="H4:P4"/>
  </mergeCells>
  <printOptions horizontalCentered="1"/>
  <pageMargins left="0.31496062992126" right="0.118110236220472" top="0.15748031496063" bottom="0.15748031496063" header="0.31496062992126" footer="0.31496062992126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2:S591"/>
  <sheetViews>
    <sheetView topLeftCell="A135" workbookViewId="0">
      <selection activeCell="B94" sqref="B94:F130"/>
    </sheetView>
  </sheetViews>
  <sheetFormatPr defaultColWidth="9" defaultRowHeight="12.75"/>
  <cols>
    <col min="1" max="1" width="5" customWidth="1"/>
    <col min="2" max="2" width="9" customWidth="1"/>
    <col min="3" max="3" width="31.140625" customWidth="1"/>
    <col min="4" max="4" width="9.5703125" customWidth="1"/>
    <col min="5" max="5" width="13.140625" customWidth="1"/>
    <col min="6" max="6" width="29.140625" customWidth="1"/>
    <col min="7" max="7" width="6.5703125" customWidth="1"/>
    <col min="8" max="8" width="6.28515625" customWidth="1"/>
    <col min="9" max="10" width="9.140625" customWidth="1"/>
    <col min="11" max="11" width="8.140625" hidden="1" customWidth="1"/>
    <col min="12" max="12" width="23.5703125" customWidth="1"/>
  </cols>
  <sheetData>
    <row r="2" spans="2:19" ht="20.25"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481"/>
      <c r="N2" s="481"/>
      <c r="O2" s="481"/>
      <c r="P2" s="481"/>
      <c r="Q2" s="481"/>
      <c r="R2" s="481"/>
      <c r="S2" s="481"/>
    </row>
    <row r="3" spans="2:19" s="829" customFormat="1" ht="18" customHeight="1">
      <c r="B3" s="1027"/>
      <c r="C3" s="1028" t="s">
        <v>35</v>
      </c>
      <c r="D3" s="1029">
        <v>1994</v>
      </c>
      <c r="E3" s="1030" t="s">
        <v>36</v>
      </c>
      <c r="F3" s="1027"/>
      <c r="G3" s="1027"/>
      <c r="H3" s="1027"/>
      <c r="I3" s="1027"/>
      <c r="J3" s="1027"/>
      <c r="K3" s="1027"/>
      <c r="L3" s="1027"/>
      <c r="M3" s="1043"/>
      <c r="N3" s="1043"/>
      <c r="O3" s="1043"/>
      <c r="P3" s="1043"/>
      <c r="Q3" s="1043"/>
      <c r="R3" s="1043"/>
      <c r="S3" s="1043"/>
    </row>
    <row r="4" spans="2:19" s="829" customFormat="1" ht="18" customHeight="1">
      <c r="B4" s="1031"/>
      <c r="C4" s="1032" t="s">
        <v>37</v>
      </c>
      <c r="D4" s="1029">
        <v>1995</v>
      </c>
      <c r="E4" s="1033" t="s">
        <v>36</v>
      </c>
      <c r="F4" s="1031"/>
      <c r="G4" s="1031"/>
      <c r="H4" s="1031"/>
      <c r="I4" s="1031"/>
      <c r="J4" s="1031"/>
      <c r="K4" s="1031"/>
      <c r="L4" s="1031"/>
      <c r="M4" s="1044"/>
    </row>
    <row r="5" spans="2:19" s="829" customFormat="1" ht="18" customHeight="1">
      <c r="B5" s="1027"/>
      <c r="C5" s="1032" t="s">
        <v>38</v>
      </c>
      <c r="D5" s="1029">
        <v>1993</v>
      </c>
      <c r="E5" s="1033" t="s">
        <v>36</v>
      </c>
      <c r="F5" s="1027"/>
      <c r="G5" s="1027"/>
      <c r="H5" s="1027"/>
      <c r="I5" s="1027"/>
      <c r="J5" s="1027"/>
      <c r="K5" s="1027"/>
      <c r="L5" s="1027"/>
      <c r="M5" s="1045"/>
    </row>
    <row r="6" spans="2:19" s="829" customFormat="1" ht="18" customHeight="1">
      <c r="B6" s="1034"/>
      <c r="C6" s="598" t="s">
        <v>39</v>
      </c>
      <c r="D6" s="599">
        <v>1994</v>
      </c>
      <c r="E6" s="1033" t="s">
        <v>36</v>
      </c>
      <c r="F6" s="1031"/>
      <c r="G6" s="1031"/>
      <c r="H6" s="1031"/>
      <c r="I6" s="1031"/>
      <c r="J6" s="1031"/>
      <c r="K6" s="1031"/>
      <c r="L6" s="1031"/>
    </row>
    <row r="7" spans="2:19" s="829" customFormat="1" ht="18" customHeight="1">
      <c r="B7" s="1034"/>
      <c r="C7" s="612" t="s">
        <v>40</v>
      </c>
      <c r="D7" s="599">
        <v>1995</v>
      </c>
      <c r="E7" s="1033" t="s">
        <v>36</v>
      </c>
      <c r="F7" s="1031"/>
      <c r="G7" s="1031"/>
      <c r="H7" s="1031"/>
      <c r="I7" s="1031"/>
      <c r="J7" s="1031"/>
      <c r="K7" s="1031"/>
      <c r="L7" s="1031"/>
    </row>
    <row r="8" spans="2:19" s="829" customFormat="1" ht="18" customHeight="1">
      <c r="B8" s="1031"/>
      <c r="C8" s="598" t="s">
        <v>41</v>
      </c>
      <c r="D8" s="599">
        <v>1996</v>
      </c>
      <c r="E8" s="1033" t="s">
        <v>36</v>
      </c>
      <c r="F8" s="1031"/>
      <c r="G8" s="1031"/>
      <c r="H8" s="1027"/>
      <c r="I8" s="1034"/>
      <c r="J8" s="1034"/>
      <c r="K8" s="1034"/>
      <c r="L8" s="1046"/>
    </row>
    <row r="9" spans="2:19" s="829" customFormat="1" ht="18" customHeight="1">
      <c r="B9" s="1031"/>
      <c r="C9" s="598" t="s">
        <v>42</v>
      </c>
      <c r="D9" s="599">
        <v>1998</v>
      </c>
      <c r="E9" s="1030" t="s">
        <v>36</v>
      </c>
      <c r="F9" s="1031"/>
      <c r="G9" s="1035"/>
      <c r="H9" s="1035"/>
      <c r="I9" s="1035"/>
      <c r="J9" s="1035"/>
      <c r="K9" s="1047"/>
      <c r="L9" s="1048"/>
    </row>
    <row r="10" spans="2:19" s="829" customFormat="1" ht="18" customHeight="1">
      <c r="B10" s="1031"/>
      <c r="C10" s="598"/>
      <c r="D10" s="599"/>
      <c r="E10" s="1030"/>
      <c r="F10" s="1031"/>
      <c r="G10" s="1035"/>
      <c r="H10" s="1035"/>
      <c r="I10" s="1035"/>
      <c r="J10" s="1035"/>
      <c r="K10" s="1047"/>
      <c r="L10" s="1048"/>
    </row>
    <row r="11" spans="2:19" s="829" customFormat="1" ht="18" customHeight="1">
      <c r="B11" s="1031"/>
      <c r="C11" s="598"/>
      <c r="D11" s="599"/>
      <c r="E11" s="1030"/>
      <c r="F11" s="1031"/>
      <c r="G11" s="1035"/>
      <c r="H11" s="1035"/>
      <c r="I11" s="1035"/>
      <c r="J11" s="1035"/>
      <c r="K11" s="1047"/>
      <c r="L11" s="1048"/>
    </row>
    <row r="12" spans="2:19" s="829" customFormat="1" ht="18" customHeight="1">
      <c r="B12" s="1031"/>
      <c r="C12" s="598"/>
      <c r="D12" s="599"/>
      <c r="E12" s="1030"/>
      <c r="F12" s="1031"/>
      <c r="G12" s="1035"/>
      <c r="H12" s="1035"/>
      <c r="I12" s="1035"/>
      <c r="J12" s="1035"/>
      <c r="K12" s="1047"/>
      <c r="L12" s="1048"/>
    </row>
    <row r="13" spans="2:19" s="829" customFormat="1" ht="18" customHeight="1">
      <c r="B13" s="1031"/>
      <c r="C13" s="598"/>
      <c r="D13" s="599"/>
      <c r="E13" s="1030"/>
      <c r="F13" s="1031"/>
      <c r="G13" s="1035"/>
      <c r="H13" s="1035"/>
      <c r="I13" s="1035"/>
      <c r="J13" s="1035"/>
      <c r="K13" s="1047"/>
      <c r="L13" s="1048"/>
    </row>
    <row r="14" spans="2:19" s="829" customFormat="1" ht="18" customHeight="1">
      <c r="B14" s="1031"/>
      <c r="C14" s="598"/>
      <c r="D14" s="599"/>
      <c r="E14" s="1030"/>
      <c r="F14" s="1031"/>
      <c r="G14" s="1035"/>
      <c r="H14" s="1035"/>
      <c r="I14" s="1035"/>
      <c r="J14" s="1035"/>
      <c r="K14" s="1047"/>
      <c r="L14" s="1048"/>
    </row>
    <row r="15" spans="2:19" s="829" customFormat="1" ht="18" customHeight="1">
      <c r="B15" s="1031"/>
      <c r="C15" s="598"/>
      <c r="D15" s="599"/>
      <c r="E15" s="1030"/>
      <c r="F15" s="1031"/>
      <c r="G15" s="1035"/>
      <c r="H15" s="1035"/>
      <c r="I15" s="1035"/>
      <c r="J15" s="1035"/>
      <c r="K15" s="1047"/>
      <c r="L15" s="1048"/>
    </row>
    <row r="16" spans="2:19" s="829" customFormat="1" ht="18" customHeight="1">
      <c r="B16" s="1031"/>
      <c r="C16" s="598"/>
      <c r="D16" s="599"/>
      <c r="E16" s="1030"/>
      <c r="F16" s="1031"/>
      <c r="G16" s="1035"/>
      <c r="H16" s="1035"/>
      <c r="I16" s="1035"/>
      <c r="J16" s="1035"/>
      <c r="K16" s="1047"/>
      <c r="L16" s="1048"/>
    </row>
    <row r="17" spans="2:12" s="829" customFormat="1" ht="18" customHeight="1">
      <c r="B17" s="1031"/>
      <c r="C17" s="598"/>
      <c r="D17" s="599"/>
      <c r="E17" s="1030"/>
      <c r="F17" s="1031"/>
      <c r="G17" s="1035"/>
      <c r="H17" s="1035"/>
      <c r="I17" s="1035"/>
      <c r="J17" s="1035"/>
      <c r="K17" s="1047"/>
      <c r="L17" s="1048"/>
    </row>
    <row r="18" spans="2:12" s="829" customFormat="1" ht="18" customHeight="1">
      <c r="B18" s="1036"/>
      <c r="C18" s="603" t="s">
        <v>43</v>
      </c>
      <c r="D18" s="613" t="s">
        <v>44</v>
      </c>
      <c r="E18" s="1030" t="s">
        <v>45</v>
      </c>
      <c r="F18" s="1036"/>
      <c r="G18" s="1036"/>
      <c r="H18" s="1037"/>
      <c r="I18" s="1037"/>
      <c r="J18" s="1036"/>
      <c r="K18" s="1036"/>
      <c r="L18" s="1037"/>
    </row>
    <row r="19" spans="2:12" s="829" customFormat="1" ht="18" customHeight="1">
      <c r="B19" s="1036"/>
      <c r="C19" s="1028" t="s">
        <v>46</v>
      </c>
      <c r="D19" s="1029">
        <v>1983</v>
      </c>
      <c r="E19" s="1030" t="s">
        <v>45</v>
      </c>
      <c r="F19" s="1036"/>
      <c r="G19" s="1036"/>
      <c r="H19" s="1033"/>
      <c r="I19" s="1033"/>
      <c r="J19" s="1036"/>
      <c r="K19" s="1036"/>
      <c r="L19" s="1037"/>
    </row>
    <row r="20" spans="2:12" s="829" customFormat="1" ht="18" customHeight="1">
      <c r="B20" s="1038"/>
      <c r="C20" s="1032" t="s">
        <v>47</v>
      </c>
      <c r="D20" s="1029">
        <v>1986</v>
      </c>
      <c r="E20" s="1033" t="s">
        <v>45</v>
      </c>
      <c r="F20" s="1034"/>
      <c r="G20" s="1030"/>
      <c r="H20" s="1039"/>
      <c r="I20" s="1049"/>
      <c r="J20" s="1030"/>
      <c r="K20" s="1030"/>
      <c r="L20" s="1034"/>
    </row>
    <row r="21" spans="2:12" s="829" customFormat="1" ht="18" customHeight="1">
      <c r="B21" s="1038"/>
      <c r="C21" s="1028" t="s">
        <v>48</v>
      </c>
      <c r="D21" s="1029">
        <v>1989</v>
      </c>
      <c r="E21" s="1040" t="s">
        <v>45</v>
      </c>
      <c r="F21" s="1034"/>
      <c r="G21" s="1033"/>
      <c r="H21" s="1039"/>
      <c r="I21" s="1049"/>
      <c r="J21" s="1030"/>
      <c r="K21" s="1030"/>
      <c r="L21" s="1034"/>
    </row>
    <row r="22" spans="2:12" s="829" customFormat="1" ht="18" customHeight="1">
      <c r="B22" s="1033"/>
      <c r="C22" s="598" t="s">
        <v>49</v>
      </c>
      <c r="D22" s="599">
        <v>1982</v>
      </c>
      <c r="E22" s="1040" t="s">
        <v>45</v>
      </c>
      <c r="F22" s="1034"/>
      <c r="G22" s="1030"/>
      <c r="H22" s="1039"/>
      <c r="I22" s="1049"/>
      <c r="J22" s="1030"/>
      <c r="K22" s="1030"/>
      <c r="L22" s="1034"/>
    </row>
    <row r="23" spans="2:12" s="829" customFormat="1" ht="18" customHeight="1">
      <c r="B23" s="1033"/>
      <c r="C23" s="612" t="s">
        <v>50</v>
      </c>
      <c r="D23" s="599">
        <v>1986</v>
      </c>
      <c r="E23" s="1040" t="s">
        <v>45</v>
      </c>
      <c r="F23" s="1034"/>
      <c r="G23" s="1030"/>
      <c r="H23" s="1039"/>
      <c r="I23" s="1049"/>
      <c r="J23" s="1030"/>
      <c r="K23" s="1030"/>
      <c r="L23" s="1034"/>
    </row>
    <row r="24" spans="2:12" s="829" customFormat="1" ht="18" customHeight="1">
      <c r="B24" s="1033"/>
      <c r="C24" s="598" t="s">
        <v>51</v>
      </c>
      <c r="D24" s="599">
        <v>1988</v>
      </c>
      <c r="E24" s="1040" t="s">
        <v>45</v>
      </c>
      <c r="F24" s="1034"/>
      <c r="G24" s="1033"/>
      <c r="H24" s="1039"/>
      <c r="I24" s="1049"/>
      <c r="J24" s="1030"/>
      <c r="K24" s="1030"/>
      <c r="L24" s="1034"/>
    </row>
    <row r="25" spans="2:12" s="829" customFormat="1" ht="18" customHeight="1">
      <c r="B25" s="1033"/>
      <c r="C25" s="598" t="s">
        <v>52</v>
      </c>
      <c r="D25" s="599">
        <v>1985</v>
      </c>
      <c r="E25" s="1040" t="s">
        <v>45</v>
      </c>
      <c r="F25" s="1034"/>
      <c r="G25" s="1030"/>
      <c r="H25" s="1039"/>
      <c r="I25" s="1049"/>
      <c r="J25" s="1030"/>
      <c r="K25" s="1030"/>
      <c r="L25" s="1034"/>
    </row>
    <row r="26" spans="2:12" s="829" customFormat="1" ht="18" customHeight="1">
      <c r="B26" s="1033"/>
      <c r="C26" s="598" t="s">
        <v>53</v>
      </c>
      <c r="D26" s="599">
        <v>1991</v>
      </c>
      <c r="E26" s="1040" t="s">
        <v>45</v>
      </c>
      <c r="F26" s="1034"/>
      <c r="G26" s="1030"/>
      <c r="H26" s="1039"/>
      <c r="I26" s="1049"/>
      <c r="J26" s="1030"/>
      <c r="K26" s="1030"/>
      <c r="L26" s="1034"/>
    </row>
    <row r="27" spans="2:12" s="829" customFormat="1" ht="18" customHeight="1">
      <c r="B27" s="1033"/>
      <c r="C27" s="598" t="s">
        <v>54</v>
      </c>
      <c r="D27" s="599">
        <v>1987</v>
      </c>
      <c r="E27" s="1040" t="s">
        <v>45</v>
      </c>
      <c r="F27" s="1034"/>
      <c r="G27" s="1033"/>
      <c r="H27" s="1039"/>
      <c r="I27" s="1049"/>
      <c r="J27" s="1030"/>
      <c r="K27" s="1030"/>
      <c r="L27" s="1034"/>
    </row>
    <row r="28" spans="2:12" s="829" customFormat="1" ht="18" customHeight="1">
      <c r="B28" s="1033"/>
      <c r="C28" s="598" t="s">
        <v>55</v>
      </c>
      <c r="D28" s="599">
        <v>1990</v>
      </c>
      <c r="E28" s="1040" t="s">
        <v>45</v>
      </c>
      <c r="F28" s="1034"/>
      <c r="G28" s="1033"/>
      <c r="H28" s="1039"/>
      <c r="I28" s="1049"/>
      <c r="J28" s="1030"/>
      <c r="K28" s="1030"/>
      <c r="L28" s="1034"/>
    </row>
    <row r="29" spans="2:12" s="829" customFormat="1" ht="18" customHeight="1">
      <c r="B29" s="1033"/>
      <c r="C29" s="598" t="s">
        <v>56</v>
      </c>
      <c r="D29" s="599">
        <v>1986</v>
      </c>
      <c r="E29" s="1040" t="s">
        <v>45</v>
      </c>
      <c r="F29" s="1034"/>
      <c r="G29" s="1030"/>
      <c r="H29" s="1039"/>
      <c r="I29" s="1049"/>
      <c r="J29" s="1030"/>
      <c r="K29" s="1030"/>
      <c r="L29" s="1034"/>
    </row>
    <row r="30" spans="2:12" s="829" customFormat="1" ht="18" customHeight="1">
      <c r="B30" s="1033"/>
      <c r="C30" s="598" t="s">
        <v>57</v>
      </c>
      <c r="D30" s="599">
        <v>1984</v>
      </c>
      <c r="E30" s="1040" t="s">
        <v>45</v>
      </c>
      <c r="F30" s="1034"/>
      <c r="G30" s="1030"/>
      <c r="H30" s="1041"/>
      <c r="I30" s="1049"/>
      <c r="J30" s="1030"/>
      <c r="K30" s="1030"/>
      <c r="L30" s="1034"/>
    </row>
    <row r="31" spans="2:12" s="829" customFormat="1" ht="18" customHeight="1">
      <c r="B31" s="1033"/>
      <c r="C31" s="612" t="s">
        <v>58</v>
      </c>
      <c r="D31" s="599">
        <v>1991</v>
      </c>
      <c r="E31" s="1040" t="s">
        <v>45</v>
      </c>
      <c r="F31" s="1034"/>
      <c r="G31" s="1033"/>
      <c r="H31" s="1039"/>
      <c r="I31" s="1049"/>
      <c r="J31" s="1030"/>
      <c r="K31" s="1030"/>
      <c r="L31" s="1034"/>
    </row>
    <row r="32" spans="2:12" s="829" customFormat="1" ht="18" customHeight="1">
      <c r="B32" s="1033"/>
      <c r="C32" s="598" t="s">
        <v>59</v>
      </c>
      <c r="D32" s="599">
        <v>1987</v>
      </c>
      <c r="E32" s="1040" t="s">
        <v>45</v>
      </c>
      <c r="F32" s="1034"/>
      <c r="G32" s="1030"/>
      <c r="H32" s="1039"/>
      <c r="I32" s="1049"/>
      <c r="J32" s="1030"/>
      <c r="K32" s="1030"/>
      <c r="L32" s="1034"/>
    </row>
    <row r="33" spans="2:12" s="829" customFormat="1" ht="18" customHeight="1">
      <c r="B33" s="1033"/>
      <c r="C33" s="598" t="s">
        <v>60</v>
      </c>
      <c r="D33" s="599">
        <v>1989</v>
      </c>
      <c r="E33" s="1040" t="s">
        <v>45</v>
      </c>
      <c r="F33" s="1034"/>
      <c r="G33" s="1030"/>
      <c r="H33" s="1041"/>
      <c r="I33" s="1049"/>
      <c r="J33" s="1030"/>
      <c r="K33" s="1030"/>
      <c r="L33" s="1034"/>
    </row>
    <row r="34" spans="2:12" s="829" customFormat="1" ht="18" customHeight="1">
      <c r="B34" s="1033"/>
      <c r="C34" s="598"/>
      <c r="D34" s="599"/>
      <c r="E34" s="1040"/>
      <c r="F34" s="1034"/>
      <c r="G34" s="1030"/>
      <c r="H34" s="1041"/>
      <c r="I34" s="1049"/>
      <c r="J34" s="1030"/>
      <c r="K34" s="1030"/>
      <c r="L34" s="1034"/>
    </row>
    <row r="35" spans="2:12" s="829" customFormat="1" ht="18" customHeight="1">
      <c r="B35" s="1033"/>
      <c r="C35" s="598"/>
      <c r="D35" s="599"/>
      <c r="E35" s="1040"/>
      <c r="F35" s="1034"/>
      <c r="G35" s="1030"/>
      <c r="H35" s="1041"/>
      <c r="I35" s="1049"/>
      <c r="J35" s="1030"/>
      <c r="K35" s="1030"/>
      <c r="L35" s="1034"/>
    </row>
    <row r="36" spans="2:12" s="829" customFormat="1" ht="18" customHeight="1">
      <c r="B36" s="1033"/>
      <c r="C36" s="598"/>
      <c r="D36" s="599"/>
      <c r="E36" s="1040"/>
      <c r="F36" s="1034"/>
      <c r="G36" s="1030"/>
      <c r="H36" s="1041"/>
      <c r="I36" s="1049"/>
      <c r="J36" s="1030"/>
      <c r="K36" s="1030"/>
      <c r="L36" s="1034"/>
    </row>
    <row r="37" spans="2:12" s="829" customFormat="1" ht="18" customHeight="1">
      <c r="B37" s="1033"/>
      <c r="C37" s="598"/>
      <c r="D37" s="599"/>
      <c r="E37" s="1040"/>
      <c r="F37" s="1034"/>
      <c r="G37" s="1030"/>
      <c r="H37" s="1041"/>
      <c r="I37" s="1049"/>
      <c r="J37" s="1030"/>
      <c r="K37" s="1030"/>
      <c r="L37" s="1034"/>
    </row>
    <row r="38" spans="2:12" s="829" customFormat="1" ht="18" customHeight="1">
      <c r="B38" s="1033"/>
      <c r="C38" s="598"/>
      <c r="D38" s="599"/>
      <c r="E38" s="1040"/>
      <c r="F38" s="1034"/>
      <c r="G38" s="1030"/>
      <c r="H38" s="1041"/>
      <c r="I38" s="1049"/>
      <c r="J38" s="1030"/>
      <c r="K38" s="1030"/>
      <c r="L38" s="1034"/>
    </row>
    <row r="39" spans="2:12" s="829" customFormat="1" ht="18" customHeight="1">
      <c r="B39" s="1033"/>
      <c r="C39" s="598"/>
      <c r="D39" s="599"/>
      <c r="E39" s="1040"/>
      <c r="F39" s="1034"/>
      <c r="G39" s="1030"/>
      <c r="H39" s="1041"/>
      <c r="I39" s="1049"/>
      <c r="J39" s="1030"/>
      <c r="K39" s="1030"/>
      <c r="L39" s="1034"/>
    </row>
    <row r="40" spans="2:12" s="829" customFormat="1" ht="18" customHeight="1">
      <c r="B40" s="1033"/>
      <c r="C40" s="598"/>
      <c r="D40" s="599"/>
      <c r="E40" s="1040"/>
      <c r="F40" s="1034"/>
      <c r="G40" s="1030"/>
      <c r="H40" s="1041"/>
      <c r="I40" s="1049"/>
      <c r="J40" s="1030"/>
      <c r="K40" s="1030"/>
      <c r="L40" s="1034"/>
    </row>
    <row r="41" spans="2:12" s="829" customFormat="1" ht="18" customHeight="1">
      <c r="B41" s="1033"/>
      <c r="C41" s="598"/>
      <c r="D41" s="599"/>
      <c r="E41" s="1040"/>
      <c r="F41" s="1034"/>
      <c r="G41" s="1030"/>
      <c r="H41" s="1041"/>
      <c r="I41" s="1049"/>
      <c r="J41" s="1030"/>
      <c r="K41" s="1030"/>
      <c r="L41" s="1034"/>
    </row>
    <row r="42" spans="2:12" s="829" customFormat="1" ht="18" customHeight="1">
      <c r="B42" s="1033"/>
      <c r="C42" s="603" t="s">
        <v>61</v>
      </c>
      <c r="D42" s="657">
        <v>1976</v>
      </c>
      <c r="E42" s="1030" t="s">
        <v>62</v>
      </c>
      <c r="F42" s="1034"/>
      <c r="G42" s="1030"/>
      <c r="H42" s="1039"/>
      <c r="I42" s="1049"/>
      <c r="J42" s="1030"/>
      <c r="K42" s="1030"/>
      <c r="L42" s="1034"/>
    </row>
    <row r="43" spans="2:12" s="829" customFormat="1" ht="18" customHeight="1">
      <c r="B43" s="1033"/>
      <c r="C43" s="603" t="s">
        <v>63</v>
      </c>
      <c r="D43" s="613" t="s">
        <v>64</v>
      </c>
      <c r="E43" s="1030" t="s">
        <v>62</v>
      </c>
      <c r="F43" s="1034"/>
      <c r="G43" s="1033"/>
      <c r="H43" s="1039"/>
      <c r="I43" s="1049"/>
      <c r="J43" s="1030"/>
      <c r="K43" s="1030"/>
      <c r="L43" s="1034"/>
    </row>
    <row r="44" spans="2:12" s="829" customFormat="1" ht="18" customHeight="1">
      <c r="B44" s="1033"/>
      <c r="C44" s="598" t="s">
        <v>65</v>
      </c>
      <c r="D44" s="599">
        <v>1980</v>
      </c>
      <c r="E44" s="1042" t="s">
        <v>62</v>
      </c>
      <c r="F44" s="1034"/>
      <c r="G44" s="1030"/>
      <c r="H44" s="1039"/>
      <c r="I44" s="1049"/>
      <c r="J44" s="1030"/>
      <c r="K44" s="1030"/>
      <c r="L44" s="1034"/>
    </row>
    <row r="45" spans="2:12" s="829" customFormat="1" ht="18" customHeight="1">
      <c r="B45" s="1033"/>
      <c r="C45" s="603" t="s">
        <v>66</v>
      </c>
      <c r="D45" s="613">
        <v>1981</v>
      </c>
      <c r="E45" s="1030" t="s">
        <v>62</v>
      </c>
      <c r="F45" s="1034"/>
      <c r="G45" s="1030"/>
      <c r="H45" s="1039"/>
      <c r="I45" s="1049"/>
      <c r="J45" s="1030"/>
      <c r="K45" s="1030"/>
      <c r="L45" s="1034"/>
    </row>
    <row r="46" spans="2:12" s="829" customFormat="1" ht="18" customHeight="1">
      <c r="B46" s="1033"/>
      <c r="C46" s="598" t="s">
        <v>67</v>
      </c>
      <c r="D46" s="599">
        <v>1980</v>
      </c>
      <c r="E46" s="1040" t="s">
        <v>62</v>
      </c>
      <c r="F46" s="1034"/>
      <c r="G46" s="1033"/>
      <c r="H46" s="1039"/>
      <c r="I46" s="1049"/>
      <c r="J46" s="1030"/>
      <c r="K46" s="1030"/>
      <c r="L46" s="1034"/>
    </row>
    <row r="47" spans="2:12" s="829" customFormat="1" ht="18" customHeight="1">
      <c r="B47" s="1033"/>
      <c r="C47" s="598" t="s">
        <v>68</v>
      </c>
      <c r="D47" s="599">
        <v>1977</v>
      </c>
      <c r="E47" s="1040" t="s">
        <v>62</v>
      </c>
      <c r="F47" s="1034"/>
      <c r="G47" s="1030"/>
      <c r="H47" s="1039"/>
      <c r="I47" s="1049"/>
      <c r="J47" s="1030"/>
      <c r="K47" s="1030"/>
      <c r="L47" s="1034"/>
    </row>
    <row r="48" spans="2:12" s="829" customFormat="1" ht="18" customHeight="1">
      <c r="B48" s="1033"/>
      <c r="C48" s="598" t="s">
        <v>69</v>
      </c>
      <c r="D48" s="599">
        <v>1976</v>
      </c>
      <c r="E48" s="1040" t="s">
        <v>62</v>
      </c>
      <c r="F48" s="1034"/>
      <c r="G48" s="1030"/>
      <c r="H48" s="1039"/>
      <c r="I48" s="1049"/>
      <c r="J48" s="1030"/>
      <c r="K48" s="1030"/>
      <c r="L48" s="1034"/>
    </row>
    <row r="49" spans="2:12" s="829" customFormat="1" ht="18" customHeight="1">
      <c r="B49" s="1033"/>
      <c r="C49" s="598"/>
      <c r="D49" s="599"/>
      <c r="E49" s="1040"/>
      <c r="F49" s="1034"/>
      <c r="G49" s="1030"/>
      <c r="H49" s="1039"/>
      <c r="I49" s="1049"/>
      <c r="J49" s="1030"/>
      <c r="K49" s="1030"/>
      <c r="L49" s="1034"/>
    </row>
    <row r="50" spans="2:12" s="829" customFormat="1" ht="18" customHeight="1">
      <c r="B50" s="1033"/>
      <c r="C50" s="598"/>
      <c r="D50" s="599"/>
      <c r="E50" s="1040"/>
      <c r="F50" s="1034"/>
      <c r="G50" s="1030"/>
      <c r="H50" s="1039"/>
      <c r="I50" s="1049"/>
      <c r="J50" s="1030"/>
      <c r="K50" s="1030"/>
      <c r="L50" s="1034"/>
    </row>
    <row r="51" spans="2:12" s="829" customFormat="1" ht="18" customHeight="1">
      <c r="B51" s="1033"/>
      <c r="C51" s="598"/>
      <c r="D51" s="599"/>
      <c r="E51" s="1040"/>
      <c r="F51" s="1034"/>
      <c r="G51" s="1030"/>
      <c r="H51" s="1039"/>
      <c r="I51" s="1049"/>
      <c r="J51" s="1030"/>
      <c r="K51" s="1030"/>
      <c r="L51" s="1034"/>
    </row>
    <row r="52" spans="2:12" s="829" customFormat="1" ht="18" customHeight="1">
      <c r="B52" s="1033"/>
      <c r="C52" s="598"/>
      <c r="D52" s="599"/>
      <c r="E52" s="1040"/>
      <c r="F52" s="1034"/>
      <c r="G52" s="1030"/>
      <c r="H52" s="1039"/>
      <c r="I52" s="1049"/>
      <c r="J52" s="1030"/>
      <c r="K52" s="1030"/>
      <c r="L52" s="1034"/>
    </row>
    <row r="53" spans="2:12" s="829" customFormat="1" ht="18" customHeight="1">
      <c r="B53" s="1033"/>
      <c r="C53" s="598"/>
      <c r="D53" s="599"/>
      <c r="E53" s="1040"/>
      <c r="F53" s="1034"/>
      <c r="G53" s="1030"/>
      <c r="H53" s="1039"/>
      <c r="I53" s="1049"/>
      <c r="J53" s="1030"/>
      <c r="K53" s="1030"/>
      <c r="L53" s="1034"/>
    </row>
    <row r="54" spans="2:12" s="829" customFormat="1" ht="18" customHeight="1">
      <c r="B54" s="1033"/>
      <c r="C54" s="598"/>
      <c r="D54" s="599"/>
      <c r="E54" s="1040"/>
      <c r="F54" s="1034"/>
      <c r="G54" s="1030"/>
      <c r="H54" s="1039"/>
      <c r="I54" s="1049"/>
      <c r="J54" s="1030"/>
      <c r="K54" s="1030"/>
      <c r="L54" s="1034"/>
    </row>
    <row r="55" spans="2:12" s="829" customFormat="1" ht="18" customHeight="1">
      <c r="B55" s="1033"/>
      <c r="C55" s="598"/>
      <c r="D55" s="599"/>
      <c r="E55" s="1040"/>
      <c r="F55" s="1034"/>
      <c r="G55" s="1030"/>
      <c r="H55" s="1039"/>
      <c r="I55" s="1049"/>
      <c r="J55" s="1030"/>
      <c r="K55" s="1030"/>
      <c r="L55" s="1034"/>
    </row>
    <row r="56" spans="2:12" s="829" customFormat="1" ht="18" customHeight="1">
      <c r="B56" s="1033"/>
      <c r="C56" s="598"/>
      <c r="D56" s="599"/>
      <c r="E56" s="1040"/>
      <c r="F56" s="1034"/>
      <c r="G56" s="1030"/>
      <c r="H56" s="1039"/>
      <c r="I56" s="1049"/>
      <c r="J56" s="1030"/>
      <c r="K56" s="1030"/>
      <c r="L56" s="1034"/>
    </row>
    <row r="57" spans="2:12" s="829" customFormat="1" ht="18" customHeight="1">
      <c r="B57" s="1033"/>
      <c r="C57" s="598" t="s">
        <v>70</v>
      </c>
      <c r="D57" s="599">
        <v>1966</v>
      </c>
      <c r="E57" s="1030" t="s">
        <v>71</v>
      </c>
      <c r="F57" s="1034"/>
      <c r="G57" s="1030"/>
      <c r="H57" s="1041"/>
      <c r="I57" s="1049"/>
      <c r="J57" s="1030"/>
      <c r="K57" s="1030"/>
      <c r="L57" s="1034"/>
    </row>
    <row r="58" spans="2:12" s="829" customFormat="1" ht="18" customHeight="1">
      <c r="B58" s="1033"/>
      <c r="C58" s="598" t="s">
        <v>72</v>
      </c>
      <c r="D58" s="599">
        <v>1963</v>
      </c>
      <c r="E58" s="1040" t="s">
        <v>71</v>
      </c>
      <c r="F58" s="1034"/>
      <c r="G58" s="1030"/>
      <c r="H58" s="1039"/>
      <c r="I58" s="1049"/>
      <c r="J58" s="1030"/>
      <c r="K58" s="1030"/>
      <c r="L58" s="1034"/>
    </row>
    <row r="59" spans="2:12" s="829" customFormat="1" ht="18" customHeight="1">
      <c r="B59" s="1033"/>
      <c r="C59" s="598"/>
      <c r="D59" s="599"/>
      <c r="E59" s="1040"/>
      <c r="F59" s="1034"/>
      <c r="G59" s="1030"/>
      <c r="H59" s="1039"/>
      <c r="I59" s="1049"/>
      <c r="J59" s="1030"/>
      <c r="K59" s="1030"/>
      <c r="L59" s="1034"/>
    </row>
    <row r="60" spans="2:12" s="829" customFormat="1" ht="18" customHeight="1">
      <c r="B60" s="1033"/>
      <c r="C60" s="598"/>
      <c r="D60" s="599"/>
      <c r="E60" s="1040"/>
      <c r="F60" s="1034"/>
      <c r="G60" s="1030"/>
      <c r="H60" s="1039"/>
      <c r="I60" s="1049"/>
      <c r="J60" s="1030"/>
      <c r="K60" s="1030"/>
      <c r="L60" s="1034"/>
    </row>
    <row r="61" spans="2:12" s="829" customFormat="1" ht="18" customHeight="1">
      <c r="B61" s="1033"/>
      <c r="C61" s="598"/>
      <c r="D61" s="599"/>
      <c r="E61" s="1040"/>
      <c r="F61" s="1034"/>
      <c r="G61" s="1030"/>
      <c r="H61" s="1039"/>
      <c r="I61" s="1049"/>
      <c r="J61" s="1030"/>
      <c r="K61" s="1030"/>
      <c r="L61" s="1034"/>
    </row>
    <row r="62" spans="2:12" s="829" customFormat="1" ht="18" customHeight="1">
      <c r="B62" s="1033"/>
      <c r="C62" s="598"/>
      <c r="D62" s="599"/>
      <c r="E62" s="1040"/>
      <c r="F62" s="1034"/>
      <c r="G62" s="1030"/>
      <c r="H62" s="1039"/>
      <c r="I62" s="1049"/>
      <c r="J62" s="1030"/>
      <c r="K62" s="1030"/>
      <c r="L62" s="1034"/>
    </row>
    <row r="63" spans="2:12" s="829" customFormat="1" ht="18" customHeight="1">
      <c r="B63" s="1033"/>
      <c r="C63" s="598"/>
      <c r="D63" s="599"/>
      <c r="E63" s="1040"/>
      <c r="F63" s="1034"/>
      <c r="G63" s="1030"/>
      <c r="H63" s="1039"/>
      <c r="I63" s="1049"/>
      <c r="J63" s="1030"/>
      <c r="K63" s="1030"/>
      <c r="L63" s="1034"/>
    </row>
    <row r="64" spans="2:12" s="829" customFormat="1" ht="18" customHeight="1">
      <c r="B64" s="1033"/>
      <c r="C64" s="598"/>
      <c r="D64" s="599"/>
      <c r="E64" s="1040"/>
      <c r="F64" s="1034"/>
      <c r="G64" s="1030"/>
      <c r="H64" s="1039"/>
      <c r="I64" s="1049"/>
      <c r="J64" s="1030"/>
      <c r="K64" s="1030"/>
      <c r="L64" s="1034"/>
    </row>
    <row r="65" spans="2:12" s="829" customFormat="1" ht="18" customHeight="1">
      <c r="B65" s="1033"/>
      <c r="C65" s="598"/>
      <c r="D65" s="599"/>
      <c r="E65" s="1040"/>
      <c r="F65" s="1034"/>
      <c r="G65" s="1030"/>
      <c r="H65" s="1039"/>
      <c r="I65" s="1049"/>
      <c r="J65" s="1030"/>
      <c r="K65" s="1030"/>
      <c r="L65" s="1034"/>
    </row>
    <row r="66" spans="2:12" s="829" customFormat="1" ht="18" customHeight="1">
      <c r="B66" s="1033"/>
      <c r="C66" s="598"/>
      <c r="D66" s="599"/>
      <c r="E66" s="1040"/>
      <c r="F66" s="1034"/>
      <c r="G66" s="1030"/>
      <c r="H66" s="1039"/>
      <c r="I66" s="1049"/>
      <c r="J66" s="1030"/>
      <c r="K66" s="1030"/>
      <c r="L66" s="1034"/>
    </row>
    <row r="67" spans="2:12" s="829" customFormat="1" ht="18" customHeight="1">
      <c r="B67" s="1033"/>
      <c r="C67" s="598"/>
      <c r="D67" s="599"/>
      <c r="E67" s="1040"/>
      <c r="F67" s="1034"/>
      <c r="G67" s="1030"/>
      <c r="H67" s="1039"/>
      <c r="I67" s="1049"/>
      <c r="J67" s="1030"/>
      <c r="K67" s="1030"/>
      <c r="L67" s="1034"/>
    </row>
    <row r="68" spans="2:12" s="829" customFormat="1" ht="18" customHeight="1">
      <c r="B68" s="1033"/>
      <c r="C68" s="598" t="s">
        <v>73</v>
      </c>
      <c r="D68" s="599">
        <v>1956</v>
      </c>
      <c r="E68" s="1030" t="s">
        <v>74</v>
      </c>
      <c r="F68" s="1034"/>
      <c r="G68" s="1033"/>
      <c r="H68" s="1041"/>
      <c r="I68" s="1049"/>
      <c r="J68" s="1030"/>
      <c r="K68" s="1030"/>
      <c r="L68" s="1034"/>
    </row>
    <row r="69" spans="2:12" s="829" customFormat="1" ht="18" customHeight="1">
      <c r="B69" s="1033"/>
      <c r="C69" s="598" t="s">
        <v>75</v>
      </c>
      <c r="D69" s="599">
        <v>1957</v>
      </c>
      <c r="E69" s="1030" t="s">
        <v>74</v>
      </c>
      <c r="F69" s="1034"/>
      <c r="G69" s="1030"/>
      <c r="H69" s="1039"/>
      <c r="I69" s="1049"/>
      <c r="J69" s="1030"/>
      <c r="K69" s="1030"/>
      <c r="L69" s="1034"/>
    </row>
    <row r="70" spans="2:12" s="829" customFormat="1" ht="18" customHeight="1">
      <c r="B70" s="1033"/>
      <c r="C70" s="598"/>
      <c r="D70" s="599"/>
      <c r="E70" s="1030"/>
      <c r="F70" s="1034"/>
      <c r="G70" s="1030"/>
      <c r="H70" s="1039"/>
      <c r="I70" s="1049"/>
      <c r="J70" s="1030"/>
      <c r="K70" s="1030"/>
      <c r="L70" s="1034"/>
    </row>
    <row r="71" spans="2:12" s="829" customFormat="1" ht="18" customHeight="1">
      <c r="B71" s="1033"/>
      <c r="C71" s="598"/>
      <c r="D71" s="599"/>
      <c r="E71" s="1030"/>
      <c r="F71" s="1034"/>
      <c r="G71" s="1030"/>
      <c r="H71" s="1039"/>
      <c r="I71" s="1049"/>
      <c r="J71" s="1030"/>
      <c r="K71" s="1030"/>
      <c r="L71" s="1034"/>
    </row>
    <row r="72" spans="2:12" s="829" customFormat="1" ht="18" customHeight="1">
      <c r="B72" s="1033"/>
      <c r="C72" s="598"/>
      <c r="D72" s="599"/>
      <c r="E72" s="1030"/>
      <c r="F72" s="1034"/>
      <c r="G72" s="1030"/>
      <c r="H72" s="1039"/>
      <c r="I72" s="1049"/>
      <c r="J72" s="1030"/>
      <c r="K72" s="1030"/>
      <c r="L72" s="1034"/>
    </row>
    <row r="73" spans="2:12" s="829" customFormat="1" ht="18" customHeight="1">
      <c r="B73" s="1033"/>
      <c r="C73" s="598"/>
      <c r="D73" s="599"/>
      <c r="E73" s="1030"/>
      <c r="F73" s="1034"/>
      <c r="G73" s="1030"/>
      <c r="H73" s="1039"/>
      <c r="I73" s="1049"/>
      <c r="J73" s="1030"/>
      <c r="K73" s="1030"/>
      <c r="L73" s="1034"/>
    </row>
    <row r="74" spans="2:12" s="829" customFormat="1" ht="18" customHeight="1">
      <c r="B74" s="1033"/>
      <c r="C74" s="598"/>
      <c r="D74" s="599"/>
      <c r="E74" s="1030"/>
      <c r="F74" s="1034"/>
      <c r="G74" s="1030"/>
      <c r="H74" s="1039"/>
      <c r="I74" s="1049"/>
      <c r="J74" s="1030"/>
      <c r="K74" s="1030"/>
      <c r="L74" s="1034"/>
    </row>
    <row r="75" spans="2:12" s="829" customFormat="1" ht="18" customHeight="1">
      <c r="B75" s="1033"/>
      <c r="C75" s="603" t="s">
        <v>76</v>
      </c>
      <c r="D75" s="613" t="s">
        <v>77</v>
      </c>
      <c r="E75" s="1030" t="s">
        <v>78</v>
      </c>
      <c r="F75" s="1034"/>
      <c r="G75" s="1030"/>
      <c r="H75" s="1039"/>
      <c r="I75" s="1049"/>
      <c r="J75" s="1030"/>
      <c r="K75" s="1030"/>
      <c r="L75" s="1034"/>
    </row>
    <row r="76" spans="2:12" s="829" customFormat="1" ht="18" customHeight="1">
      <c r="B76" s="1033"/>
      <c r="C76" s="598" t="s">
        <v>79</v>
      </c>
      <c r="D76" s="599">
        <v>2001</v>
      </c>
      <c r="E76" s="1030" t="s">
        <v>78</v>
      </c>
      <c r="F76" s="1034"/>
      <c r="G76" s="1030"/>
      <c r="H76" s="1039"/>
      <c r="I76" s="1049"/>
      <c r="J76" s="1030"/>
      <c r="K76" s="1030"/>
      <c r="L76" s="1034"/>
    </row>
    <row r="77" spans="2:12" s="829" customFormat="1" ht="18" customHeight="1">
      <c r="B77" s="1033"/>
      <c r="C77" s="598"/>
      <c r="D77" s="599"/>
      <c r="E77" s="1030"/>
      <c r="F77" s="1034"/>
      <c r="G77" s="1030"/>
      <c r="H77" s="1039"/>
      <c r="I77" s="1049"/>
      <c r="J77" s="1030"/>
      <c r="K77" s="1030"/>
      <c r="L77" s="1034"/>
    </row>
    <row r="78" spans="2:12" s="829" customFormat="1" ht="18" customHeight="1">
      <c r="B78" s="1033"/>
      <c r="C78" s="598"/>
      <c r="D78" s="599"/>
      <c r="E78" s="1030"/>
      <c r="F78" s="1034"/>
      <c r="G78" s="1030"/>
      <c r="H78" s="1039"/>
      <c r="I78" s="1049"/>
      <c r="J78" s="1030"/>
      <c r="K78" s="1030"/>
      <c r="L78" s="1034"/>
    </row>
    <row r="79" spans="2:12" s="829" customFormat="1" ht="18" customHeight="1">
      <c r="B79" s="1033"/>
      <c r="C79" s="598"/>
      <c r="D79" s="599"/>
      <c r="E79" s="1030"/>
      <c r="F79" s="1034"/>
      <c r="G79" s="1030"/>
      <c r="H79" s="1039"/>
      <c r="I79" s="1049"/>
      <c r="J79" s="1030"/>
      <c r="K79" s="1030"/>
      <c r="L79" s="1034"/>
    </row>
    <row r="80" spans="2:12" s="829" customFormat="1" ht="18" customHeight="1">
      <c r="B80" s="1033"/>
      <c r="C80" s="92" t="s">
        <v>80</v>
      </c>
      <c r="D80" s="691">
        <v>1989</v>
      </c>
      <c r="E80" s="93" t="s">
        <v>81</v>
      </c>
      <c r="F80" s="1034"/>
      <c r="G80" s="1030"/>
      <c r="H80" s="1039"/>
      <c r="I80" s="1049"/>
      <c r="J80" s="1030"/>
      <c r="K80" s="1030"/>
      <c r="L80" s="1034"/>
    </row>
    <row r="81" spans="2:12" s="829" customFormat="1" ht="18" customHeight="1">
      <c r="B81" s="1033"/>
      <c r="C81" s="598"/>
      <c r="D81" s="599"/>
      <c r="E81" s="1030"/>
      <c r="F81" s="1034"/>
      <c r="G81" s="1030"/>
      <c r="H81" s="1039"/>
      <c r="I81" s="1049"/>
      <c r="J81" s="1030"/>
      <c r="K81" s="1030"/>
      <c r="L81" s="1034"/>
    </row>
    <row r="82" spans="2:12" s="829" customFormat="1" ht="18" customHeight="1">
      <c r="B82" s="1033"/>
      <c r="C82" s="598"/>
      <c r="D82" s="599"/>
      <c r="E82" s="1030"/>
      <c r="F82" s="1034"/>
      <c r="G82" s="1030"/>
      <c r="H82" s="1039"/>
      <c r="I82" s="1049"/>
      <c r="J82" s="1030"/>
      <c r="K82" s="1030"/>
      <c r="L82" s="1034"/>
    </row>
    <row r="83" spans="2:12" s="829" customFormat="1" ht="18" customHeight="1">
      <c r="B83" s="1033"/>
      <c r="C83" s="598"/>
      <c r="D83" s="599"/>
      <c r="E83" s="1030"/>
      <c r="F83" s="1034"/>
      <c r="G83" s="1030"/>
      <c r="H83" s="1039"/>
      <c r="I83" s="1049"/>
      <c r="J83" s="1030"/>
      <c r="K83" s="1030"/>
      <c r="L83" s="1034"/>
    </row>
    <row r="84" spans="2:12" s="829" customFormat="1" ht="18" customHeight="1">
      <c r="B84" s="1033"/>
      <c r="C84" s="603" t="s">
        <v>82</v>
      </c>
      <c r="D84" s="657">
        <v>2007</v>
      </c>
      <c r="E84" s="1030" t="s">
        <v>83</v>
      </c>
      <c r="F84" s="1034"/>
      <c r="G84" s="1030"/>
      <c r="H84" s="1039"/>
      <c r="I84" s="1049"/>
      <c r="J84" s="1030"/>
      <c r="K84" s="1030"/>
      <c r="L84" s="1034"/>
    </row>
    <row r="85" spans="2:12" ht="18.75">
      <c r="B85" s="457"/>
      <c r="C85" s="1050" t="s">
        <v>84</v>
      </c>
      <c r="D85" s="595">
        <v>2004</v>
      </c>
      <c r="E85" s="93" t="s">
        <v>83</v>
      </c>
      <c r="F85" s="92"/>
      <c r="G85" s="664" t="s">
        <v>85</v>
      </c>
      <c r="H85" s="1051"/>
      <c r="I85" s="1058"/>
      <c r="J85" s="488"/>
      <c r="K85" s="488"/>
      <c r="L85" s="527"/>
    </row>
    <row r="86" spans="2:12" ht="18.75">
      <c r="B86" s="457"/>
      <c r="C86" s="590" t="s">
        <v>86</v>
      </c>
      <c r="D86" s="595">
        <v>2012</v>
      </c>
      <c r="E86" s="93" t="s">
        <v>83</v>
      </c>
      <c r="F86" s="92"/>
      <c r="G86" s="594" t="s">
        <v>87</v>
      </c>
      <c r="H86" s="1051"/>
      <c r="I86" s="1058"/>
      <c r="J86" s="488"/>
      <c r="K86" s="488"/>
      <c r="L86" s="527"/>
    </row>
    <row r="87" spans="2:12">
      <c r="B87" s="457"/>
      <c r="C87" s="527"/>
      <c r="D87" s="528"/>
      <c r="E87" s="488"/>
      <c r="F87" s="527"/>
      <c r="G87" s="527"/>
      <c r="H87" s="1051"/>
      <c r="I87" s="1059"/>
      <c r="J87" s="488"/>
      <c r="K87" s="488"/>
      <c r="L87" s="527"/>
    </row>
    <row r="88" spans="2:12">
      <c r="B88" s="457"/>
      <c r="C88" s="527"/>
      <c r="D88" s="528"/>
      <c r="E88" s="488"/>
      <c r="F88" s="527"/>
      <c r="G88" s="527"/>
      <c r="H88" s="1051"/>
      <c r="I88" s="1059"/>
      <c r="J88" s="488"/>
      <c r="K88" s="488"/>
      <c r="L88" s="527"/>
    </row>
    <row r="89" spans="2:12">
      <c r="B89" s="457"/>
      <c r="C89" s="876"/>
      <c r="D89" s="876"/>
      <c r="E89" s="527"/>
      <c r="F89" s="876"/>
      <c r="G89" s="876"/>
      <c r="H89" s="876"/>
      <c r="I89" s="876"/>
      <c r="J89" s="876"/>
      <c r="K89" s="876"/>
      <c r="L89" s="876"/>
    </row>
    <row r="90" spans="2:12">
      <c r="B90" s="457"/>
      <c r="C90" s="527"/>
      <c r="D90" s="527"/>
      <c r="E90" s="527"/>
      <c r="F90" s="527"/>
      <c r="G90" s="527"/>
      <c r="H90" s="877"/>
      <c r="I90" s="889"/>
      <c r="J90" s="488"/>
      <c r="K90" s="488"/>
      <c r="L90" s="527"/>
    </row>
    <row r="91" spans="2:12">
      <c r="B91" s="457"/>
      <c r="C91" s="876"/>
      <c r="D91" s="876"/>
      <c r="E91" s="876"/>
      <c r="F91" s="876"/>
      <c r="G91" s="876"/>
      <c r="H91" s="878"/>
      <c r="I91" s="878"/>
      <c r="J91" s="878"/>
      <c r="K91" s="878"/>
      <c r="L91" s="878"/>
    </row>
    <row r="92" spans="2:12">
      <c r="B92" s="457"/>
      <c r="C92" s="527"/>
      <c r="D92" s="528"/>
      <c r="E92" s="488"/>
      <c r="F92" s="527"/>
      <c r="G92" s="527"/>
      <c r="H92" s="1051"/>
      <c r="I92" s="1059"/>
      <c r="J92" s="488"/>
      <c r="K92" s="488"/>
      <c r="L92" s="527"/>
    </row>
    <row r="93" spans="2:12">
      <c r="B93" s="457"/>
      <c r="C93" s="527"/>
      <c r="D93" s="528"/>
      <c r="E93" s="488"/>
      <c r="F93" s="527"/>
      <c r="G93" s="527"/>
      <c r="H93" s="1051"/>
      <c r="I93" s="1059"/>
      <c r="J93" s="488"/>
      <c r="K93" s="488"/>
      <c r="L93" s="527"/>
    </row>
    <row r="94" spans="2:12" s="829" customFormat="1" ht="18" customHeight="1">
      <c r="B94" s="1033">
        <v>198</v>
      </c>
      <c r="C94" s="1052" t="s">
        <v>88</v>
      </c>
      <c r="D94" s="1029">
        <v>1991</v>
      </c>
      <c r="E94" s="1030" t="s">
        <v>89</v>
      </c>
      <c r="F94" s="1030"/>
      <c r="G94" s="1027"/>
      <c r="H94" s="1027"/>
      <c r="I94" s="1027"/>
      <c r="J94" s="1027"/>
      <c r="K94" s="1027"/>
      <c r="L94" s="1027"/>
    </row>
    <row r="95" spans="2:12" s="829" customFormat="1" ht="18" customHeight="1">
      <c r="B95" s="1030">
        <v>495</v>
      </c>
      <c r="C95" s="1053" t="s">
        <v>90</v>
      </c>
      <c r="D95" s="599">
        <v>1995</v>
      </c>
      <c r="E95" s="657" t="s">
        <v>89</v>
      </c>
      <c r="F95" s="606"/>
      <c r="G95" s="1027"/>
      <c r="H95" s="1027"/>
      <c r="I95" s="1027"/>
      <c r="J95" s="1027"/>
      <c r="K95" s="1027"/>
      <c r="L95" s="1027"/>
    </row>
    <row r="96" spans="2:12" s="829" customFormat="1" ht="18" customHeight="1">
      <c r="B96" s="1033">
        <v>132</v>
      </c>
      <c r="C96" s="1052" t="s">
        <v>91</v>
      </c>
      <c r="D96" s="1029">
        <v>1992</v>
      </c>
      <c r="E96" s="1030" t="s">
        <v>89</v>
      </c>
      <c r="F96" s="1030"/>
      <c r="G96" s="1031"/>
      <c r="H96" s="1031"/>
      <c r="I96" s="1031"/>
      <c r="J96" s="1031"/>
      <c r="K96" s="1031"/>
      <c r="L96" s="1031"/>
    </row>
    <row r="97" spans="2:12" s="829" customFormat="1" ht="18" customHeight="1">
      <c r="B97" s="1033"/>
      <c r="C97" s="1053" t="s">
        <v>92</v>
      </c>
      <c r="D97" s="599">
        <v>1993</v>
      </c>
      <c r="E97" s="1030" t="s">
        <v>89</v>
      </c>
      <c r="F97" s="1030"/>
      <c r="G97" s="1027"/>
      <c r="H97" s="1027"/>
      <c r="I97" s="1027"/>
      <c r="J97" s="1027"/>
      <c r="K97" s="1027"/>
      <c r="L97" s="1027"/>
    </row>
    <row r="98" spans="2:12" s="829" customFormat="1" ht="18" customHeight="1">
      <c r="B98" s="1033"/>
      <c r="C98" s="1053"/>
      <c r="D98" s="599"/>
      <c r="E98" s="1030"/>
      <c r="F98" s="1030"/>
      <c r="G98" s="1027"/>
      <c r="H98" s="1027"/>
      <c r="I98" s="1027"/>
      <c r="J98" s="1027"/>
      <c r="K98" s="1027"/>
      <c r="L98" s="1027"/>
    </row>
    <row r="99" spans="2:12" s="829" customFormat="1" ht="18" customHeight="1">
      <c r="B99" s="1033"/>
      <c r="C99" s="1053"/>
      <c r="D99" s="599"/>
      <c r="E99" s="1030"/>
      <c r="F99" s="1030"/>
      <c r="G99" s="1027"/>
      <c r="H99" s="1027"/>
      <c r="I99" s="1027"/>
      <c r="J99" s="1027"/>
      <c r="K99" s="1027"/>
      <c r="L99" s="1027"/>
    </row>
    <row r="100" spans="2:12" s="829" customFormat="1" ht="18" customHeight="1">
      <c r="B100" s="1033"/>
      <c r="C100" s="1053"/>
      <c r="D100" s="599"/>
      <c r="E100" s="1030"/>
      <c r="F100" s="1030"/>
      <c r="G100" s="1027"/>
      <c r="H100" s="1027"/>
      <c r="I100" s="1027"/>
      <c r="J100" s="1027"/>
      <c r="K100" s="1027"/>
      <c r="L100" s="1027"/>
    </row>
    <row r="101" spans="2:12" s="829" customFormat="1" ht="18" customHeight="1">
      <c r="B101" s="1033"/>
      <c r="C101" s="1053"/>
      <c r="D101" s="599"/>
      <c r="E101" s="1030"/>
      <c r="F101" s="1030"/>
      <c r="G101" s="1027"/>
      <c r="H101" s="1027"/>
      <c r="I101" s="1027"/>
      <c r="J101" s="1027"/>
      <c r="K101" s="1027"/>
      <c r="L101" s="1027"/>
    </row>
    <row r="102" spans="2:12" s="829" customFormat="1" ht="18" customHeight="1">
      <c r="B102" s="1033"/>
      <c r="C102" s="1053"/>
      <c r="D102" s="599"/>
      <c r="E102" s="1030"/>
      <c r="F102" s="1030"/>
      <c r="G102" s="1027"/>
      <c r="H102" s="1027"/>
      <c r="I102" s="1027"/>
      <c r="J102" s="1027"/>
      <c r="K102" s="1027"/>
      <c r="L102" s="1027"/>
    </row>
    <row r="103" spans="2:12" s="829" customFormat="1" ht="18" customHeight="1">
      <c r="B103" s="1033"/>
      <c r="C103" s="1053"/>
      <c r="D103" s="599"/>
      <c r="E103" s="1030"/>
      <c r="F103" s="1030"/>
      <c r="G103" s="1027"/>
      <c r="H103" s="1027"/>
      <c r="I103" s="1027"/>
      <c r="J103" s="1027"/>
      <c r="K103" s="1027"/>
      <c r="L103" s="1027"/>
    </row>
    <row r="104" spans="2:12" s="829" customFormat="1" ht="18" customHeight="1">
      <c r="B104" s="1030"/>
      <c r="C104" s="603" t="s">
        <v>93</v>
      </c>
      <c r="D104" s="604">
        <v>1990</v>
      </c>
      <c r="E104" s="1030" t="s">
        <v>81</v>
      </c>
      <c r="F104" s="1030"/>
      <c r="G104" s="1031"/>
      <c r="H104" s="1031"/>
      <c r="I104" s="1031"/>
      <c r="J104" s="1031"/>
      <c r="K104" s="1031"/>
      <c r="L104" s="1031"/>
    </row>
    <row r="105" spans="2:12" s="829" customFormat="1" ht="18" customHeight="1">
      <c r="B105" s="1036"/>
      <c r="C105" s="603" t="s">
        <v>80</v>
      </c>
      <c r="D105" s="604">
        <v>1989</v>
      </c>
      <c r="E105" s="1030" t="s">
        <v>81</v>
      </c>
      <c r="F105" s="1030"/>
      <c r="G105" s="1031"/>
      <c r="H105" s="1031"/>
      <c r="I105" s="1031"/>
      <c r="J105" s="1031"/>
      <c r="K105" s="1031"/>
      <c r="L105" s="1031"/>
    </row>
    <row r="106" spans="2:12" s="829" customFormat="1" ht="18" customHeight="1">
      <c r="B106" s="1033"/>
      <c r="C106" s="1053" t="s">
        <v>94</v>
      </c>
      <c r="D106" s="599">
        <v>1987</v>
      </c>
      <c r="E106" s="1030" t="s">
        <v>81</v>
      </c>
      <c r="F106" s="1030"/>
      <c r="G106" s="1031"/>
      <c r="H106" s="1027"/>
      <c r="I106" s="1034"/>
      <c r="J106" s="1034"/>
      <c r="K106" s="1034"/>
      <c r="L106" s="1046"/>
    </row>
    <row r="107" spans="2:12" s="829" customFormat="1" ht="18" customHeight="1">
      <c r="B107" s="1030"/>
      <c r="C107" s="1053" t="s">
        <v>95</v>
      </c>
      <c r="D107" s="599">
        <v>1986</v>
      </c>
      <c r="E107" s="1030" t="s">
        <v>81</v>
      </c>
      <c r="F107" s="1030"/>
      <c r="G107" s="1035"/>
      <c r="H107" s="1035"/>
      <c r="I107" s="1035"/>
      <c r="J107" s="1035"/>
      <c r="K107" s="1047"/>
      <c r="L107" s="1048"/>
    </row>
    <row r="108" spans="2:12" s="829" customFormat="1" ht="18" customHeight="1">
      <c r="B108" s="1033">
        <v>54</v>
      </c>
      <c r="C108" s="1053" t="s">
        <v>96</v>
      </c>
      <c r="D108" s="599">
        <v>1991</v>
      </c>
      <c r="E108" s="1030" t="s">
        <v>81</v>
      </c>
      <c r="F108" s="1030"/>
      <c r="G108" s="1036"/>
      <c r="H108" s="1037"/>
      <c r="I108" s="1037"/>
      <c r="J108" s="1036"/>
      <c r="K108" s="1036"/>
      <c r="L108" s="1037"/>
    </row>
    <row r="109" spans="2:12" s="829" customFormat="1" ht="18" customHeight="1">
      <c r="B109" s="1033">
        <v>218</v>
      </c>
      <c r="C109" s="1034" t="s">
        <v>97</v>
      </c>
      <c r="D109" s="1054" t="s">
        <v>98</v>
      </c>
      <c r="E109" s="1042" t="s">
        <v>81</v>
      </c>
      <c r="F109" s="1036"/>
      <c r="G109" s="1036"/>
      <c r="H109" s="1033"/>
      <c r="I109" s="1033"/>
      <c r="J109" s="1036"/>
      <c r="K109" s="1036"/>
      <c r="L109" s="1037"/>
    </row>
    <row r="110" spans="2:12" s="829" customFormat="1" ht="18" customHeight="1">
      <c r="B110" s="1030"/>
      <c r="C110" s="1055" t="s">
        <v>99</v>
      </c>
      <c r="D110" s="613" t="s">
        <v>100</v>
      </c>
      <c r="E110" s="1042" t="s">
        <v>81</v>
      </c>
      <c r="F110" s="1034"/>
      <c r="G110" s="1038"/>
      <c r="H110" s="1039"/>
      <c r="I110" s="1060"/>
      <c r="J110" s="1030"/>
      <c r="K110" s="1030"/>
      <c r="L110" s="1034"/>
    </row>
    <row r="111" spans="2:12" s="829" customFormat="1" ht="18" customHeight="1">
      <c r="B111" s="1030"/>
      <c r="C111" s="1055"/>
      <c r="D111" s="613"/>
      <c r="E111" s="1042"/>
      <c r="F111" s="1034"/>
      <c r="G111" s="1038"/>
      <c r="H111" s="1039"/>
      <c r="I111" s="1060"/>
      <c r="J111" s="1030"/>
      <c r="K111" s="1030"/>
      <c r="L111" s="1034"/>
    </row>
    <row r="112" spans="2:12" s="829" customFormat="1" ht="18" customHeight="1">
      <c r="B112" s="1030"/>
      <c r="C112" s="1055"/>
      <c r="D112" s="613"/>
      <c r="E112" s="1042"/>
      <c r="F112" s="1034"/>
      <c r="G112" s="1038"/>
      <c r="H112" s="1039"/>
      <c r="I112" s="1060"/>
      <c r="J112" s="1030"/>
      <c r="K112" s="1030"/>
      <c r="L112" s="1034"/>
    </row>
    <row r="113" spans="2:12" s="829" customFormat="1" ht="18" customHeight="1">
      <c r="B113" s="1030"/>
      <c r="C113" s="1055"/>
      <c r="D113" s="613"/>
      <c r="E113" s="1042"/>
      <c r="F113" s="1034"/>
      <c r="G113" s="1038"/>
      <c r="H113" s="1039"/>
      <c r="I113" s="1060"/>
      <c r="J113" s="1030"/>
      <c r="K113" s="1030"/>
      <c r="L113" s="1034"/>
    </row>
    <row r="114" spans="2:12" s="829" customFormat="1" ht="18" customHeight="1">
      <c r="B114" s="1030"/>
      <c r="C114" s="1055"/>
      <c r="D114" s="613"/>
      <c r="E114" s="1042"/>
      <c r="F114" s="1034"/>
      <c r="G114" s="1038"/>
      <c r="H114" s="1039"/>
      <c r="I114" s="1060"/>
      <c r="J114" s="1030"/>
      <c r="K114" s="1030"/>
      <c r="L114" s="1034"/>
    </row>
    <row r="115" spans="2:12" s="829" customFormat="1" ht="18" customHeight="1">
      <c r="B115" s="1030"/>
      <c r="C115" s="1055"/>
      <c r="D115" s="613"/>
      <c r="E115" s="1042"/>
      <c r="F115" s="1034"/>
      <c r="G115" s="1038"/>
      <c r="H115" s="1039"/>
      <c r="I115" s="1060"/>
      <c r="J115" s="1030"/>
      <c r="K115" s="1030"/>
      <c r="L115" s="1034"/>
    </row>
    <row r="116" spans="2:12" s="829" customFormat="1" ht="18" customHeight="1">
      <c r="B116" s="1030"/>
      <c r="C116" s="1055"/>
      <c r="D116" s="613"/>
      <c r="E116" s="1042"/>
      <c r="F116" s="1034"/>
      <c r="G116" s="1038"/>
      <c r="H116" s="1039"/>
      <c r="I116" s="1060"/>
      <c r="J116" s="1030"/>
      <c r="K116" s="1030"/>
      <c r="L116" s="1034"/>
    </row>
    <row r="117" spans="2:12" s="829" customFormat="1" ht="18" customHeight="1">
      <c r="B117" s="1030"/>
      <c r="C117" s="1055"/>
      <c r="D117" s="613"/>
      <c r="E117" s="1042"/>
      <c r="F117" s="1034"/>
      <c r="G117" s="1038"/>
      <c r="H117" s="1039"/>
      <c r="I117" s="1060"/>
      <c r="J117" s="1030"/>
      <c r="K117" s="1030"/>
      <c r="L117" s="1034"/>
    </row>
    <row r="118" spans="2:12" s="829" customFormat="1" ht="18" customHeight="1">
      <c r="B118" s="1030"/>
      <c r="C118" s="1055"/>
      <c r="D118" s="613"/>
      <c r="E118" s="1042"/>
      <c r="F118" s="1034"/>
      <c r="G118" s="1038"/>
      <c r="H118" s="1039"/>
      <c r="I118" s="1060"/>
      <c r="J118" s="1030"/>
      <c r="K118" s="1030"/>
      <c r="L118" s="1034"/>
    </row>
    <row r="119" spans="2:12" s="829" customFormat="1" ht="18" customHeight="1">
      <c r="B119" s="1030"/>
      <c r="C119" s="1053" t="s">
        <v>101</v>
      </c>
      <c r="D119" s="614" t="s">
        <v>64</v>
      </c>
      <c r="E119" s="1030" t="s">
        <v>102</v>
      </c>
      <c r="F119" s="1034"/>
      <c r="G119" s="1038"/>
      <c r="H119" s="1039"/>
      <c r="I119" s="1060"/>
      <c r="J119" s="1030"/>
      <c r="K119" s="1030"/>
      <c r="L119" s="1034"/>
    </row>
    <row r="120" spans="2:12" s="829" customFormat="1" ht="18" customHeight="1">
      <c r="B120" s="1033"/>
      <c r="C120" s="603" t="s">
        <v>103</v>
      </c>
      <c r="D120" s="609" t="s">
        <v>104</v>
      </c>
      <c r="E120" s="1042" t="s">
        <v>102</v>
      </c>
      <c r="F120" s="1034"/>
      <c r="G120" s="1034"/>
      <c r="H120" s="1039"/>
      <c r="I120" s="1060"/>
      <c r="J120" s="1030"/>
      <c r="K120" s="1030"/>
      <c r="L120" s="1034"/>
    </row>
    <row r="121" spans="2:12" s="829" customFormat="1" ht="18" customHeight="1">
      <c r="B121" s="1033"/>
      <c r="C121" s="603"/>
      <c r="D121" s="609"/>
      <c r="E121" s="1042"/>
      <c r="F121" s="1034"/>
      <c r="G121" s="1034"/>
      <c r="H121" s="1039"/>
      <c r="I121" s="1060"/>
      <c r="J121" s="1030"/>
      <c r="K121" s="1030"/>
      <c r="L121" s="1034"/>
    </row>
    <row r="122" spans="2:12" s="829" customFormat="1" ht="18" customHeight="1">
      <c r="B122" s="1033"/>
      <c r="C122" s="603"/>
      <c r="D122" s="609"/>
      <c r="E122" s="1042"/>
      <c r="F122" s="1034"/>
      <c r="G122" s="1034"/>
      <c r="H122" s="1039"/>
      <c r="I122" s="1060"/>
      <c r="J122" s="1030"/>
      <c r="K122" s="1030"/>
      <c r="L122" s="1034"/>
    </row>
    <row r="123" spans="2:12" s="829" customFormat="1" ht="18" customHeight="1">
      <c r="B123" s="1033"/>
      <c r="C123" s="603"/>
      <c r="D123" s="609"/>
      <c r="E123" s="1042"/>
      <c r="F123" s="1034"/>
      <c r="G123" s="1034"/>
      <c r="H123" s="1039"/>
      <c r="I123" s="1060"/>
      <c r="J123" s="1030"/>
      <c r="K123" s="1030"/>
      <c r="L123" s="1034"/>
    </row>
    <row r="124" spans="2:12" s="829" customFormat="1" ht="18" customHeight="1">
      <c r="B124" s="1033"/>
      <c r="C124" s="603"/>
      <c r="D124" s="609"/>
      <c r="E124" s="1042"/>
      <c r="F124" s="1034"/>
      <c r="G124" s="1034"/>
      <c r="H124" s="1039"/>
      <c r="I124" s="1060"/>
      <c r="J124" s="1030"/>
      <c r="K124" s="1030"/>
      <c r="L124" s="1034"/>
    </row>
    <row r="125" spans="2:12" s="829" customFormat="1" ht="18" customHeight="1">
      <c r="B125" s="1033"/>
      <c r="C125" s="603"/>
      <c r="D125" s="609"/>
      <c r="E125" s="1042"/>
      <c r="F125" s="1034"/>
      <c r="G125" s="1034"/>
      <c r="H125" s="1039"/>
      <c r="I125" s="1060"/>
      <c r="J125" s="1030"/>
      <c r="K125" s="1030"/>
      <c r="L125" s="1034"/>
    </row>
    <row r="126" spans="2:12" s="829" customFormat="1" ht="18" customHeight="1">
      <c r="B126" s="1033"/>
      <c r="C126" s="603"/>
      <c r="D126" s="609"/>
      <c r="E126" s="1042"/>
      <c r="F126" s="1034"/>
      <c r="G126" s="1034"/>
      <c r="H126" s="1039"/>
      <c r="I126" s="1060"/>
      <c r="J126" s="1030"/>
      <c r="K126" s="1030"/>
      <c r="L126" s="1034"/>
    </row>
    <row r="127" spans="2:12" s="829" customFormat="1" ht="18" customHeight="1">
      <c r="B127" s="1033"/>
      <c r="C127" s="1053" t="s">
        <v>105</v>
      </c>
      <c r="D127" s="599">
        <v>1964</v>
      </c>
      <c r="E127" s="1056" t="s">
        <v>106</v>
      </c>
      <c r="F127" s="1034"/>
      <c r="G127" s="1034"/>
      <c r="H127" s="1039"/>
      <c r="I127" s="1060"/>
      <c r="J127" s="1030"/>
      <c r="K127" s="1030"/>
      <c r="L127" s="1034"/>
    </row>
    <row r="128" spans="2:12" s="829" customFormat="1" ht="18" customHeight="1">
      <c r="B128" s="1030"/>
      <c r="C128" s="1034" t="s">
        <v>107</v>
      </c>
      <c r="D128" s="1057">
        <v>1971</v>
      </c>
      <c r="E128" s="1030" t="s">
        <v>106</v>
      </c>
      <c r="F128" s="1034"/>
      <c r="G128" s="1034"/>
      <c r="H128" s="1039"/>
      <c r="I128" s="1060"/>
      <c r="J128" s="1030"/>
      <c r="K128" s="1030"/>
      <c r="L128" s="1034"/>
    </row>
    <row r="129" spans="2:12" s="829" customFormat="1" ht="18" customHeight="1">
      <c r="B129" s="1033"/>
      <c r="C129" s="1052" t="s">
        <v>108</v>
      </c>
      <c r="D129" s="1061" t="s">
        <v>109</v>
      </c>
      <c r="E129" s="1030" t="s">
        <v>106</v>
      </c>
      <c r="F129" s="1034"/>
      <c r="G129" s="1034"/>
      <c r="H129" s="1039"/>
      <c r="I129" s="1060"/>
      <c r="J129" s="1030"/>
      <c r="K129" s="1030"/>
      <c r="L129" s="1034"/>
    </row>
    <row r="130" spans="2:12" s="829" customFormat="1" ht="18" customHeight="1">
      <c r="B130" s="1030"/>
      <c r="C130" s="1052" t="s">
        <v>110</v>
      </c>
      <c r="D130" s="1029">
        <v>1962</v>
      </c>
      <c r="E130" s="1030" t="s">
        <v>106</v>
      </c>
      <c r="F130" s="1034"/>
      <c r="G130" s="1034"/>
      <c r="H130" s="1039"/>
      <c r="I130" s="1060"/>
      <c r="J130" s="1030"/>
      <c r="K130" s="1030"/>
      <c r="L130" s="1034"/>
    </row>
    <row r="131" spans="2:12">
      <c r="B131" s="457"/>
      <c r="C131" s="527"/>
      <c r="D131" s="528"/>
      <c r="E131" s="488"/>
      <c r="F131" s="527"/>
      <c r="G131" s="527"/>
      <c r="H131" s="1051"/>
      <c r="I131" s="1059"/>
      <c r="J131" s="488"/>
      <c r="K131" s="488"/>
      <c r="L131" s="527"/>
    </row>
    <row r="132" spans="2:12">
      <c r="B132" s="457"/>
      <c r="C132" s="527"/>
      <c r="D132" s="528"/>
      <c r="E132" s="488"/>
      <c r="F132" s="527"/>
      <c r="G132" s="527"/>
      <c r="H132" s="1051"/>
      <c r="I132" s="1059"/>
      <c r="J132" s="488"/>
      <c r="K132" s="488"/>
      <c r="L132" s="527"/>
    </row>
    <row r="133" spans="2:12">
      <c r="B133" s="457"/>
      <c r="C133" s="527"/>
      <c r="D133" s="528"/>
      <c r="E133" s="488"/>
      <c r="F133" s="527"/>
      <c r="G133" s="527"/>
      <c r="H133" s="1051"/>
      <c r="I133" s="1059"/>
      <c r="J133" s="488"/>
      <c r="K133" s="488"/>
      <c r="L133" s="527"/>
    </row>
    <row r="134" spans="2:12">
      <c r="B134" s="457"/>
      <c r="C134" s="527"/>
      <c r="D134" s="528"/>
      <c r="E134" s="488"/>
      <c r="F134" s="527"/>
      <c r="G134" s="527"/>
      <c r="H134" s="1051"/>
      <c r="I134" s="1059"/>
      <c r="J134" s="488"/>
      <c r="K134" s="488"/>
      <c r="L134" s="527"/>
    </row>
    <row r="135" spans="2:12">
      <c r="B135" s="457"/>
      <c r="C135" s="527"/>
      <c r="D135" s="528"/>
      <c r="E135" s="488"/>
      <c r="F135" s="527"/>
      <c r="G135" s="527"/>
      <c r="H135" s="1051"/>
      <c r="I135" s="1059"/>
      <c r="J135" s="488"/>
      <c r="K135" s="488"/>
      <c r="L135" s="527"/>
    </row>
    <row r="136" spans="2:12">
      <c r="B136" s="457"/>
      <c r="C136" s="527"/>
      <c r="D136" s="528"/>
      <c r="E136" s="488"/>
      <c r="F136" s="527"/>
      <c r="G136" s="527"/>
      <c r="H136" s="1051"/>
      <c r="I136" s="1059"/>
      <c r="J136" s="488"/>
      <c r="K136" s="488"/>
      <c r="L136" s="527"/>
    </row>
    <row r="137" spans="2:12">
      <c r="B137" s="457"/>
      <c r="C137" s="527"/>
      <c r="D137" s="528"/>
      <c r="E137" s="488"/>
      <c r="F137" s="527"/>
      <c r="G137" s="527"/>
      <c r="H137" s="1051"/>
      <c r="I137" s="1059"/>
      <c r="J137" s="488"/>
      <c r="K137" s="488"/>
      <c r="L137" s="527"/>
    </row>
    <row r="138" spans="2:12">
      <c r="B138" s="457"/>
      <c r="C138" s="527"/>
      <c r="D138" s="528"/>
      <c r="E138" s="488"/>
      <c r="F138" s="527"/>
      <c r="G138" s="527"/>
      <c r="H138" s="1051"/>
      <c r="I138" s="1059"/>
      <c r="J138" s="488"/>
      <c r="K138" s="488"/>
      <c r="L138" s="527"/>
    </row>
    <row r="139" spans="2:12">
      <c r="B139" s="457"/>
      <c r="C139" s="527"/>
      <c r="D139" s="528"/>
      <c r="E139" s="488"/>
      <c r="F139" s="527"/>
      <c r="G139" s="527"/>
      <c r="H139" s="1051"/>
      <c r="I139" s="1059"/>
      <c r="J139" s="488"/>
      <c r="K139" s="488"/>
      <c r="L139" s="527"/>
    </row>
    <row r="140" spans="2:12">
      <c r="B140" s="457"/>
      <c r="C140" s="527"/>
      <c r="D140" s="528"/>
      <c r="E140" s="488"/>
      <c r="F140" s="527"/>
      <c r="G140" s="527"/>
      <c r="H140" s="1051"/>
      <c r="I140" s="1059"/>
      <c r="J140" s="488"/>
      <c r="K140" s="488"/>
      <c r="L140" s="527"/>
    </row>
    <row r="141" spans="2:12">
      <c r="B141" s="457"/>
      <c r="C141" s="527"/>
      <c r="D141" s="528"/>
      <c r="E141" s="488"/>
      <c r="F141" s="527"/>
      <c r="G141" s="527"/>
      <c r="H141" s="1051"/>
      <c r="I141" s="1059"/>
      <c r="J141" s="488"/>
      <c r="K141" s="488"/>
      <c r="L141" s="527"/>
    </row>
    <row r="142" spans="2:12">
      <c r="B142" s="457"/>
      <c r="C142" s="527"/>
      <c r="D142" s="528"/>
      <c r="E142" s="488"/>
      <c r="F142" s="527"/>
      <c r="G142" s="527"/>
      <c r="H142" s="1051"/>
      <c r="I142" s="1059"/>
      <c r="J142" s="488"/>
      <c r="K142" s="488"/>
      <c r="L142" s="527"/>
    </row>
    <row r="143" spans="2:12">
      <c r="B143" s="457"/>
      <c r="C143" s="527"/>
      <c r="D143" s="528"/>
      <c r="E143" s="488"/>
      <c r="F143" s="527"/>
      <c r="G143" s="527"/>
      <c r="H143" s="1051"/>
      <c r="I143" s="1059"/>
      <c r="J143" s="488"/>
      <c r="K143" s="488"/>
      <c r="L143" s="527"/>
    </row>
    <row r="144" spans="2:12">
      <c r="B144" s="457"/>
      <c r="C144" s="527"/>
      <c r="D144" s="528"/>
      <c r="E144" s="488"/>
      <c r="F144" s="527"/>
      <c r="G144" s="527"/>
      <c r="H144" s="1051"/>
      <c r="I144" s="1059"/>
      <c r="J144" s="488"/>
      <c r="K144" s="488"/>
      <c r="L144" s="527"/>
    </row>
    <row r="145" spans="2:12">
      <c r="B145" s="457"/>
      <c r="C145" s="527"/>
      <c r="D145" s="528"/>
      <c r="E145" s="488"/>
      <c r="F145" s="527"/>
      <c r="G145" s="527"/>
      <c r="H145" s="1051"/>
      <c r="I145" s="1059"/>
      <c r="J145" s="488"/>
      <c r="K145" s="488"/>
      <c r="L145" s="527"/>
    </row>
    <row r="146" spans="2:12">
      <c r="B146" s="457"/>
      <c r="C146" s="527"/>
      <c r="D146" s="528"/>
      <c r="E146" s="488"/>
      <c r="F146" s="527"/>
      <c r="G146" s="527"/>
      <c r="H146" s="1051"/>
      <c r="I146" s="1059"/>
      <c r="J146" s="488"/>
      <c r="K146" s="488"/>
      <c r="L146" s="527"/>
    </row>
    <row r="147" spans="2:12">
      <c r="B147" s="457"/>
      <c r="C147" s="527"/>
      <c r="D147" s="528"/>
      <c r="E147" s="488"/>
      <c r="F147" s="527"/>
      <c r="G147" s="527"/>
      <c r="H147" s="1051"/>
      <c r="I147" s="1059"/>
      <c r="J147" s="488"/>
      <c r="K147" s="488"/>
      <c r="L147" s="527"/>
    </row>
    <row r="148" spans="2:12">
      <c r="B148" s="457"/>
      <c r="C148" s="527"/>
      <c r="D148" s="528"/>
      <c r="E148" s="488"/>
      <c r="F148" s="527"/>
      <c r="G148" s="527"/>
      <c r="H148" s="1051"/>
      <c r="I148" s="1059"/>
      <c r="J148" s="488"/>
      <c r="K148" s="488"/>
      <c r="L148" s="527"/>
    </row>
    <row r="149" spans="2:12">
      <c r="B149" s="457"/>
      <c r="C149" s="527"/>
      <c r="D149" s="528"/>
      <c r="E149" s="488"/>
      <c r="F149" s="527"/>
      <c r="G149" s="527"/>
      <c r="H149" s="1051"/>
      <c r="I149" s="1059"/>
      <c r="J149" s="488"/>
      <c r="K149" s="488"/>
      <c r="L149" s="527"/>
    </row>
    <row r="150" spans="2:12">
      <c r="B150" s="457"/>
      <c r="C150" s="527"/>
      <c r="D150" s="528"/>
      <c r="E150" s="488"/>
      <c r="F150" s="527"/>
      <c r="G150" s="527"/>
      <c r="H150" s="1051"/>
      <c r="I150" s="1059"/>
      <c r="J150" s="488"/>
      <c r="K150" s="488"/>
      <c r="L150" s="527"/>
    </row>
    <row r="151" spans="2:12">
      <c r="B151" s="457"/>
      <c r="C151" s="527"/>
      <c r="D151" s="528"/>
      <c r="E151" s="488"/>
      <c r="F151" s="527"/>
      <c r="G151" s="527"/>
      <c r="H151" s="1051"/>
      <c r="I151" s="1059"/>
      <c r="J151" s="488"/>
      <c r="K151" s="488"/>
      <c r="L151" s="527"/>
    </row>
    <row r="152" spans="2:12">
      <c r="B152" s="457"/>
      <c r="C152" s="527"/>
      <c r="D152" s="528"/>
      <c r="E152" s="488"/>
      <c r="F152" s="527"/>
      <c r="G152" s="527"/>
      <c r="H152" s="1051"/>
      <c r="I152" s="1059"/>
      <c r="J152" s="488"/>
      <c r="K152" s="488"/>
      <c r="L152" s="527"/>
    </row>
    <row r="153" spans="2:12">
      <c r="B153" s="457"/>
      <c r="C153" s="527"/>
      <c r="D153" s="528"/>
      <c r="E153" s="488"/>
      <c r="F153" s="527"/>
      <c r="G153" s="527"/>
      <c r="H153" s="1051"/>
      <c r="I153" s="1059"/>
      <c r="J153" s="488"/>
      <c r="K153" s="488"/>
      <c r="L153" s="527"/>
    </row>
    <row r="154" spans="2:12">
      <c r="B154" s="457"/>
      <c r="C154" s="527"/>
      <c r="D154" s="528"/>
      <c r="E154" s="488"/>
      <c r="F154" s="527"/>
      <c r="G154" s="527"/>
      <c r="H154" s="1051"/>
      <c r="I154" s="1059"/>
      <c r="J154" s="488"/>
      <c r="K154" s="488"/>
      <c r="L154" s="527"/>
    </row>
    <row r="155" spans="2:12">
      <c r="B155" s="457"/>
      <c r="C155" s="527"/>
      <c r="D155" s="528"/>
      <c r="E155" s="488"/>
      <c r="F155" s="527"/>
      <c r="G155" s="527"/>
      <c r="H155" s="1051"/>
      <c r="I155" s="1059"/>
      <c r="J155" s="488"/>
      <c r="K155" s="488"/>
      <c r="L155" s="527"/>
    </row>
    <row r="156" spans="2:12">
      <c r="B156" s="457"/>
      <c r="C156" s="527"/>
      <c r="D156" s="528"/>
      <c r="E156" s="488"/>
      <c r="F156" s="527"/>
      <c r="G156" s="527"/>
      <c r="H156" s="1051"/>
      <c r="I156" s="1059"/>
      <c r="J156" s="488"/>
      <c r="K156" s="488"/>
      <c r="L156" s="527"/>
    </row>
    <row r="157" spans="2:12">
      <c r="B157" s="457"/>
      <c r="C157" s="527"/>
      <c r="D157" s="528"/>
      <c r="E157" s="488"/>
      <c r="F157" s="527"/>
      <c r="G157" s="527"/>
      <c r="H157" s="1051"/>
      <c r="I157" s="1059"/>
      <c r="J157" s="488"/>
      <c r="K157" s="488"/>
      <c r="L157" s="527"/>
    </row>
    <row r="158" spans="2:12">
      <c r="B158" s="457"/>
      <c r="C158" s="527"/>
      <c r="D158" s="528"/>
      <c r="E158" s="488"/>
      <c r="F158" s="527"/>
      <c r="G158" s="527"/>
      <c r="H158" s="1051"/>
      <c r="I158" s="1059"/>
      <c r="J158" s="488"/>
      <c r="K158" s="488"/>
      <c r="L158" s="527"/>
    </row>
    <row r="159" spans="2:12">
      <c r="B159" s="457"/>
      <c r="C159" s="527"/>
      <c r="D159" s="528"/>
      <c r="E159" s="488"/>
      <c r="F159" s="527"/>
      <c r="G159" s="527"/>
      <c r="H159" s="1051"/>
      <c r="I159" s="1059"/>
      <c r="J159" s="488"/>
      <c r="K159" s="488"/>
      <c r="L159" s="527"/>
    </row>
    <row r="160" spans="2:12">
      <c r="B160" s="457"/>
      <c r="C160" s="527"/>
      <c r="D160" s="528"/>
      <c r="E160" s="488"/>
      <c r="F160" s="527"/>
      <c r="G160" s="527"/>
      <c r="H160" s="1051"/>
      <c r="I160" s="1059"/>
      <c r="J160" s="488"/>
      <c r="K160" s="488"/>
      <c r="L160" s="527"/>
    </row>
    <row r="161" spans="2:12">
      <c r="B161" s="457"/>
      <c r="C161" s="527"/>
      <c r="D161" s="528"/>
      <c r="E161" s="488"/>
      <c r="F161" s="527"/>
      <c r="G161" s="527"/>
      <c r="H161" s="1051"/>
      <c r="I161" s="1059"/>
      <c r="J161" s="488"/>
      <c r="K161" s="488"/>
      <c r="L161" s="527"/>
    </row>
    <row r="162" spans="2:12">
      <c r="B162" s="457"/>
      <c r="C162" s="527"/>
      <c r="D162" s="528"/>
      <c r="E162" s="488"/>
      <c r="F162" s="527"/>
      <c r="G162" s="527"/>
      <c r="H162" s="1051"/>
      <c r="I162" s="1059"/>
      <c r="J162" s="488"/>
      <c r="K162" s="488"/>
      <c r="L162" s="527"/>
    </row>
    <row r="163" spans="2:12">
      <c r="B163" s="457"/>
      <c r="C163" s="527"/>
      <c r="D163" s="528"/>
      <c r="E163" s="488"/>
      <c r="F163" s="527"/>
      <c r="G163" s="527"/>
      <c r="H163" s="1051"/>
      <c r="I163" s="1073"/>
      <c r="J163" s="488"/>
      <c r="K163" s="488"/>
      <c r="L163" s="527"/>
    </row>
    <row r="164" spans="2:12">
      <c r="B164" s="48"/>
    </row>
    <row r="165" spans="2:12">
      <c r="B165" s="48"/>
    </row>
    <row r="166" spans="2:12">
      <c r="B166" s="48"/>
    </row>
    <row r="167" spans="2:12">
      <c r="B167" s="48"/>
      <c r="C167" s="118"/>
      <c r="E167" s="116"/>
      <c r="F167" s="116"/>
      <c r="G167" s="116"/>
      <c r="H167" s="116"/>
      <c r="I167" s="120"/>
      <c r="J167" s="120"/>
      <c r="K167" s="120"/>
      <c r="L167" s="120"/>
    </row>
    <row r="168" spans="2:12">
      <c r="B168" s="48"/>
      <c r="C168" s="118"/>
      <c r="E168" s="116"/>
      <c r="F168" s="116"/>
      <c r="G168" s="116"/>
      <c r="H168" s="116"/>
      <c r="I168" s="120"/>
      <c r="J168" s="120"/>
      <c r="K168" s="120"/>
      <c r="L168" s="120"/>
    </row>
    <row r="169" spans="2:12" ht="20.25">
      <c r="B169" s="845"/>
      <c r="C169" s="845"/>
      <c r="D169" s="845"/>
      <c r="E169" s="845"/>
      <c r="F169" s="845"/>
      <c r="G169" s="845"/>
      <c r="H169" s="845"/>
      <c r="I169" s="845"/>
      <c r="J169" s="845"/>
      <c r="K169" s="845"/>
      <c r="L169" s="845"/>
    </row>
    <row r="170" spans="2:12" ht="20.25">
      <c r="B170" s="845"/>
      <c r="C170" s="845"/>
      <c r="D170" s="845"/>
      <c r="E170" s="845"/>
      <c r="F170" s="845"/>
      <c r="G170" s="845"/>
      <c r="H170" s="845"/>
      <c r="I170" s="845"/>
      <c r="J170" s="845"/>
      <c r="K170" s="845"/>
      <c r="L170" s="845"/>
    </row>
    <row r="171" spans="2:12" ht="22.5">
      <c r="B171" s="830"/>
      <c r="C171" s="830"/>
      <c r="D171" s="830"/>
      <c r="E171" s="830"/>
      <c r="F171" s="830"/>
      <c r="G171" s="830"/>
      <c r="H171" s="830"/>
      <c r="I171" s="830"/>
      <c r="J171" s="830"/>
      <c r="K171" s="830"/>
      <c r="L171" s="830"/>
    </row>
    <row r="172" spans="2:12" ht="18">
      <c r="B172" s="831"/>
      <c r="C172" s="831"/>
      <c r="D172" s="831"/>
      <c r="E172" s="831"/>
      <c r="F172" s="831"/>
      <c r="G172" s="831"/>
      <c r="H172" s="831"/>
      <c r="I172" s="831"/>
      <c r="J172" s="831"/>
      <c r="K172" s="831"/>
      <c r="L172" s="831"/>
    </row>
    <row r="173" spans="2:12" ht="20.25">
      <c r="B173" s="649"/>
      <c r="C173" s="649"/>
      <c r="D173" s="832"/>
      <c r="E173" s="832"/>
      <c r="F173" s="832"/>
      <c r="G173" s="832"/>
      <c r="H173" s="832"/>
      <c r="I173" s="832"/>
      <c r="J173" s="832"/>
      <c r="K173" s="832"/>
      <c r="L173" s="832"/>
    </row>
    <row r="174" spans="2:12" ht="15.75">
      <c r="B174" s="649"/>
      <c r="C174" s="835"/>
      <c r="D174" s="835"/>
      <c r="E174" s="835"/>
      <c r="F174" s="835"/>
      <c r="G174" s="835"/>
      <c r="H174" s="835"/>
      <c r="I174" s="835"/>
      <c r="J174" s="835"/>
      <c r="K174" s="835"/>
      <c r="L174" s="835"/>
    </row>
    <row r="175" spans="2:12" ht="18">
      <c r="B175" s="849"/>
      <c r="C175" s="849"/>
      <c r="D175" s="849"/>
      <c r="E175" s="849"/>
      <c r="F175" s="1062"/>
      <c r="G175" s="1062"/>
      <c r="H175" s="1063"/>
      <c r="I175" s="649"/>
      <c r="J175" s="649"/>
      <c r="K175" s="649"/>
      <c r="L175" s="1074"/>
    </row>
    <row r="176" spans="2:12" ht="12.75" customHeight="1">
      <c r="B176" s="1064"/>
      <c r="C176" s="1064"/>
      <c r="D176" s="1064"/>
      <c r="E176" s="1064"/>
      <c r="F176" s="1062"/>
      <c r="G176" s="1065"/>
      <c r="H176" s="1065"/>
      <c r="I176" s="1065"/>
      <c r="J176" s="1065"/>
      <c r="K176" s="1075"/>
      <c r="L176" s="1076"/>
    </row>
    <row r="177" spans="2:12" ht="12.6" customHeight="1">
      <c r="B177" s="1066"/>
      <c r="C177" s="1066"/>
      <c r="D177" s="1066"/>
      <c r="E177" s="1066"/>
      <c r="F177" s="1066"/>
      <c r="G177" s="1066"/>
      <c r="H177" s="1067"/>
      <c r="I177" s="1077"/>
      <c r="J177" s="1066"/>
      <c r="K177" s="1066"/>
      <c r="L177" s="1078"/>
    </row>
    <row r="178" spans="2:12">
      <c r="B178" s="1068"/>
      <c r="C178" s="1068"/>
      <c r="D178" s="1068"/>
      <c r="E178" s="1068"/>
      <c r="F178" s="1068"/>
      <c r="G178" s="1068"/>
      <c r="H178" s="1069"/>
      <c r="I178" s="1069"/>
      <c r="J178" s="1068"/>
      <c r="K178" s="1068"/>
      <c r="L178" s="1079"/>
    </row>
    <row r="179" spans="2:12">
      <c r="B179" s="457"/>
      <c r="C179" s="649"/>
      <c r="D179" s="649"/>
      <c r="E179" s="651"/>
      <c r="F179" s="651"/>
      <c r="G179" s="457"/>
      <c r="H179" s="651"/>
      <c r="I179" s="1080"/>
      <c r="J179" s="1080"/>
      <c r="K179" s="1080"/>
      <c r="L179" s="1080"/>
    </row>
    <row r="180" spans="2:12">
      <c r="B180" s="413"/>
      <c r="C180" s="505"/>
      <c r="D180" s="506"/>
      <c r="E180" s="504"/>
      <c r="F180" s="505"/>
      <c r="G180" s="504"/>
      <c r="H180" s="1070"/>
      <c r="I180" s="1081"/>
      <c r="J180" s="504"/>
      <c r="K180" s="504"/>
      <c r="L180" s="505"/>
    </row>
    <row r="181" spans="2:12" ht="14.25">
      <c r="B181" s="413"/>
      <c r="C181" s="505"/>
      <c r="D181" s="506"/>
      <c r="E181" s="504"/>
      <c r="F181" s="505"/>
      <c r="G181" s="1071"/>
      <c r="H181" s="1070"/>
      <c r="I181" s="1081"/>
      <c r="J181" s="504"/>
      <c r="K181" s="504"/>
      <c r="L181" s="505"/>
    </row>
    <row r="182" spans="2:12" ht="14.25">
      <c r="B182" s="413"/>
      <c r="C182" s="505"/>
      <c r="D182" s="506"/>
      <c r="E182" s="504"/>
      <c r="F182" s="505"/>
      <c r="G182" s="1071"/>
      <c r="H182" s="1070"/>
      <c r="I182" s="1081"/>
      <c r="J182" s="504"/>
      <c r="K182" s="504"/>
      <c r="L182" s="505"/>
    </row>
    <row r="183" spans="2:12" ht="14.25">
      <c r="B183" s="413"/>
      <c r="C183" s="505"/>
      <c r="D183" s="506"/>
      <c r="E183" s="504"/>
      <c r="F183" s="505"/>
      <c r="G183" s="1071"/>
      <c r="H183" s="1070"/>
      <c r="I183" s="1081"/>
      <c r="J183" s="504"/>
      <c r="K183" s="504"/>
      <c r="L183" s="505"/>
    </row>
    <row r="184" spans="2:12" ht="14.25">
      <c r="B184" s="413"/>
      <c r="C184" s="505"/>
      <c r="D184" s="506"/>
      <c r="E184" s="504"/>
      <c r="F184" s="505"/>
      <c r="G184" s="1071"/>
      <c r="H184" s="1072"/>
      <c r="I184" s="1081"/>
      <c r="J184" s="504"/>
      <c r="K184" s="504"/>
      <c r="L184" s="505"/>
    </row>
    <row r="185" spans="2:12" ht="14.25">
      <c r="B185" s="413"/>
      <c r="C185" s="505"/>
      <c r="D185" s="506"/>
      <c r="E185" s="504"/>
      <c r="F185" s="505"/>
      <c r="G185" s="1071"/>
      <c r="H185" s="1070"/>
      <c r="I185" s="1081"/>
      <c r="J185" s="504"/>
      <c r="K185" s="504"/>
      <c r="L185" s="505"/>
    </row>
    <row r="186" spans="2:12" ht="14.25">
      <c r="B186" s="413"/>
      <c r="C186" s="505"/>
      <c r="D186" s="506"/>
      <c r="E186" s="504"/>
      <c r="F186" s="505"/>
      <c r="G186" s="1071"/>
      <c r="H186" s="1072"/>
      <c r="I186" s="1081"/>
      <c r="J186" s="504"/>
      <c r="K186" s="504"/>
      <c r="L186" s="505"/>
    </row>
    <row r="187" spans="2:12" ht="14.25">
      <c r="B187" s="413"/>
      <c r="C187" s="505"/>
      <c r="D187" s="506"/>
      <c r="E187" s="504"/>
      <c r="F187" s="505"/>
      <c r="G187" s="1071"/>
      <c r="H187" s="1070"/>
      <c r="I187" s="1081"/>
      <c r="J187" s="504"/>
      <c r="K187" s="504"/>
      <c r="L187" s="505"/>
    </row>
    <row r="188" spans="2:12" ht="14.25">
      <c r="B188" s="413"/>
      <c r="C188" s="505"/>
      <c r="D188" s="506"/>
      <c r="E188" s="504"/>
      <c r="F188" s="505"/>
      <c r="G188" s="1071"/>
      <c r="H188" s="1072"/>
      <c r="I188" s="1081"/>
      <c r="J188" s="504"/>
      <c r="K188" s="504"/>
      <c r="L188" s="505"/>
    </row>
    <row r="189" spans="2:12" ht="14.25">
      <c r="B189" s="413"/>
      <c r="C189" s="505"/>
      <c r="D189" s="506"/>
      <c r="E189" s="504"/>
      <c r="F189" s="505"/>
      <c r="G189" s="1071"/>
      <c r="H189" s="1070"/>
      <c r="I189" s="1081"/>
      <c r="J189" s="504"/>
      <c r="K189" s="504"/>
      <c r="L189" s="505"/>
    </row>
    <row r="190" spans="2:12" ht="14.25">
      <c r="B190" s="413"/>
      <c r="C190" s="505"/>
      <c r="D190" s="506"/>
      <c r="E190" s="504"/>
      <c r="F190" s="505"/>
      <c r="G190" s="1071"/>
      <c r="H190" s="1072"/>
      <c r="I190" s="1081"/>
      <c r="J190" s="504"/>
      <c r="K190" s="504"/>
      <c r="L190" s="505"/>
    </row>
    <row r="191" spans="2:12" ht="14.25">
      <c r="B191" s="413"/>
      <c r="C191" s="505"/>
      <c r="D191" s="506"/>
      <c r="E191" s="504"/>
      <c r="F191" s="505"/>
      <c r="G191" s="1071"/>
      <c r="H191" s="1070"/>
      <c r="I191" s="1081"/>
      <c r="J191" s="504"/>
      <c r="K191" s="504"/>
      <c r="L191" s="505"/>
    </row>
    <row r="192" spans="2:12" ht="15" customHeight="1">
      <c r="B192" s="413"/>
      <c r="C192" s="505"/>
      <c r="D192" s="506"/>
      <c r="E192" s="504"/>
      <c r="F192" s="505"/>
      <c r="G192" s="504"/>
      <c r="H192" s="504"/>
      <c r="I192" s="1081"/>
      <c r="J192" s="504"/>
      <c r="K192" s="1082"/>
      <c r="L192" s="505"/>
    </row>
    <row r="193" spans="2:12" ht="14.25">
      <c r="B193" s="413"/>
      <c r="C193" s="505"/>
      <c r="D193" s="506"/>
      <c r="E193" s="504"/>
      <c r="F193" s="505"/>
      <c r="G193" s="1071"/>
      <c r="H193" s="1072"/>
      <c r="I193" s="1081"/>
      <c r="J193" s="504"/>
      <c r="K193" s="504"/>
      <c r="L193" s="505"/>
    </row>
    <row r="194" spans="2:12" ht="14.25">
      <c r="B194" s="413"/>
      <c r="C194" s="505"/>
      <c r="D194" s="506"/>
      <c r="E194" s="504"/>
      <c r="F194" s="505"/>
      <c r="G194" s="1071"/>
      <c r="H194" s="1072"/>
      <c r="I194" s="1081"/>
      <c r="J194" s="504"/>
      <c r="K194" s="504"/>
      <c r="L194" s="505"/>
    </row>
    <row r="195" spans="2:12" ht="14.25">
      <c r="B195" s="413"/>
      <c r="C195" s="505"/>
      <c r="D195" s="506"/>
      <c r="E195" s="504"/>
      <c r="F195" s="505"/>
      <c r="G195" s="1071"/>
      <c r="H195" s="1072"/>
      <c r="I195" s="1081"/>
      <c r="J195" s="504"/>
      <c r="K195" s="504"/>
      <c r="L195" s="505"/>
    </row>
    <row r="196" spans="2:12" ht="14.25">
      <c r="B196" s="413"/>
      <c r="C196" s="505"/>
      <c r="D196" s="506"/>
      <c r="E196" s="504"/>
      <c r="F196" s="505"/>
      <c r="G196" s="1071"/>
      <c r="H196" s="1070"/>
      <c r="I196" s="1081"/>
      <c r="J196" s="504"/>
      <c r="K196" s="504"/>
      <c r="L196" s="505"/>
    </row>
    <row r="197" spans="2:12" ht="14.25">
      <c r="B197" s="413"/>
      <c r="C197" s="505"/>
      <c r="D197" s="506"/>
      <c r="E197" s="504"/>
      <c r="F197" s="505"/>
      <c r="G197" s="1071"/>
      <c r="H197" s="1072"/>
      <c r="I197" s="1081"/>
      <c r="J197" s="504"/>
      <c r="K197" s="504"/>
      <c r="L197" s="505"/>
    </row>
    <row r="198" spans="2:12" ht="14.25">
      <c r="B198" s="413"/>
      <c r="C198" s="505"/>
      <c r="D198" s="506"/>
      <c r="E198" s="504"/>
      <c r="F198" s="505"/>
      <c r="G198" s="1071"/>
      <c r="H198" s="1072"/>
      <c r="I198" s="1081"/>
      <c r="J198" s="504"/>
      <c r="K198" s="504"/>
      <c r="L198" s="505"/>
    </row>
    <row r="199" spans="2:12" ht="14.25">
      <c r="B199" s="413"/>
      <c r="C199" s="505"/>
      <c r="D199" s="506"/>
      <c r="E199" s="504"/>
      <c r="F199" s="505"/>
      <c r="G199" s="1071"/>
      <c r="H199" s="1072"/>
      <c r="I199" s="1081"/>
      <c r="J199" s="504"/>
      <c r="K199" s="504"/>
      <c r="L199" s="505"/>
    </row>
    <row r="200" spans="2:12" ht="14.25">
      <c r="B200" s="413"/>
      <c r="C200" s="505"/>
      <c r="D200" s="506"/>
      <c r="E200" s="504"/>
      <c r="F200" s="505"/>
      <c r="G200" s="1071"/>
      <c r="H200" s="1070"/>
      <c r="I200" s="1081"/>
      <c r="J200" s="504"/>
      <c r="K200" s="504"/>
      <c r="L200" s="505"/>
    </row>
    <row r="201" spans="2:12" ht="15">
      <c r="B201" s="1083"/>
      <c r="C201" s="1084"/>
      <c r="D201" s="1085"/>
      <c r="E201" s="1086"/>
      <c r="F201" s="1084"/>
      <c r="G201" s="1087"/>
      <c r="H201" s="1088"/>
      <c r="I201" s="1095"/>
      <c r="J201" s="1086"/>
      <c r="K201" s="1086"/>
      <c r="L201" s="1084"/>
    </row>
    <row r="202" spans="2:12">
      <c r="B202" s="457"/>
      <c r="C202" s="649"/>
      <c r="D202" s="649"/>
      <c r="E202" s="651"/>
      <c r="F202" s="651"/>
      <c r="G202" s="651"/>
      <c r="H202" s="651"/>
      <c r="I202" s="1080"/>
      <c r="J202" s="1080"/>
      <c r="K202" s="1080"/>
      <c r="L202" s="1080"/>
    </row>
    <row r="203" spans="2:12">
      <c r="B203" s="457"/>
      <c r="C203" s="1089"/>
      <c r="D203" s="1089"/>
      <c r="E203" s="649"/>
      <c r="F203" s="1089"/>
      <c r="G203" s="1089"/>
      <c r="H203" s="1089"/>
      <c r="I203" s="1089"/>
      <c r="J203" s="1089"/>
      <c r="K203" s="1089"/>
      <c r="L203" s="1089"/>
    </row>
    <row r="204" spans="2:12">
      <c r="B204" s="457"/>
      <c r="C204" s="649"/>
      <c r="D204" s="649"/>
      <c r="E204" s="649"/>
      <c r="F204" s="649"/>
      <c r="G204" s="649"/>
      <c r="H204" s="877"/>
      <c r="I204" s="889"/>
      <c r="J204" s="488"/>
      <c r="K204" s="488"/>
      <c r="L204" s="527"/>
    </row>
    <row r="205" spans="2:12">
      <c r="B205" s="457"/>
      <c r="C205" s="1089"/>
      <c r="D205" s="1089"/>
      <c r="E205" s="1089"/>
      <c r="F205" s="1089"/>
      <c r="G205" s="1089"/>
      <c r="H205" s="878"/>
      <c r="I205" s="878"/>
      <c r="J205" s="878"/>
      <c r="K205" s="878"/>
      <c r="L205" s="878"/>
    </row>
    <row r="206" spans="2:12">
      <c r="B206" s="457"/>
      <c r="C206" s="649"/>
      <c r="D206" s="649"/>
      <c r="E206" s="651"/>
      <c r="F206" s="651"/>
      <c r="G206" s="651"/>
      <c r="H206" s="651"/>
      <c r="I206" s="1080"/>
      <c r="J206" s="1080"/>
      <c r="K206" s="1080"/>
      <c r="L206" s="1080"/>
    </row>
    <row r="207" spans="2:12">
      <c r="B207" s="457"/>
      <c r="C207" s="649"/>
      <c r="D207" s="649"/>
      <c r="E207" s="651"/>
      <c r="F207" s="651"/>
      <c r="G207" s="651"/>
      <c r="H207" s="651"/>
      <c r="I207" s="1080"/>
      <c r="J207" s="1080"/>
      <c r="K207" s="1080"/>
      <c r="L207" s="1080"/>
    </row>
    <row r="208" spans="2:12">
      <c r="B208" s="457"/>
      <c r="C208" s="649"/>
      <c r="D208" s="649"/>
      <c r="E208" s="651"/>
      <c r="F208" s="651"/>
      <c r="G208" s="651"/>
      <c r="H208" s="651"/>
      <c r="I208" s="1080"/>
      <c r="J208" s="1080"/>
      <c r="K208" s="1080"/>
      <c r="L208" s="1080"/>
    </row>
    <row r="209" spans="2:12" ht="20.25">
      <c r="B209" s="845"/>
      <c r="C209" s="845"/>
      <c r="D209" s="845"/>
      <c r="E209" s="845"/>
      <c r="F209" s="845"/>
      <c r="G209" s="845"/>
      <c r="H209" s="845"/>
      <c r="I209" s="845"/>
      <c r="J209" s="845"/>
      <c r="K209" s="845"/>
      <c r="L209" s="845"/>
    </row>
    <row r="210" spans="2:12" ht="20.25">
      <c r="B210" s="845"/>
      <c r="C210" s="845"/>
      <c r="D210" s="845"/>
      <c r="E210" s="845"/>
      <c r="F210" s="845"/>
      <c r="G210" s="845"/>
      <c r="H210" s="845"/>
      <c r="I210" s="845"/>
      <c r="J210" s="845"/>
      <c r="K210" s="845"/>
      <c r="L210" s="845"/>
    </row>
    <row r="211" spans="2:12" ht="22.5">
      <c r="B211" s="830"/>
      <c r="C211" s="830"/>
      <c r="D211" s="830"/>
      <c r="E211" s="830"/>
      <c r="F211" s="830"/>
      <c r="G211" s="830"/>
      <c r="H211" s="830"/>
      <c r="I211" s="830"/>
      <c r="J211" s="830"/>
      <c r="K211" s="830"/>
      <c r="L211" s="830"/>
    </row>
    <row r="212" spans="2:12" ht="18">
      <c r="B212" s="831"/>
      <c r="C212" s="831"/>
      <c r="D212" s="831"/>
      <c r="E212" s="831"/>
      <c r="F212" s="831"/>
      <c r="G212" s="831"/>
      <c r="H212" s="831"/>
      <c r="I212" s="831"/>
      <c r="J212" s="831"/>
      <c r="K212" s="831"/>
      <c r="L212" s="831"/>
    </row>
    <row r="213" spans="2:12" ht="20.25">
      <c r="B213" s="649"/>
      <c r="C213" s="649"/>
      <c r="D213" s="832"/>
      <c r="E213" s="832"/>
      <c r="F213" s="832"/>
      <c r="G213" s="832"/>
      <c r="H213" s="832"/>
      <c r="I213" s="832"/>
      <c r="J213" s="832"/>
      <c r="K213" s="832"/>
      <c r="L213" s="832"/>
    </row>
    <row r="214" spans="2:12" ht="15.75">
      <c r="B214" s="649"/>
      <c r="C214" s="835"/>
      <c r="D214" s="835"/>
      <c r="E214" s="835"/>
      <c r="F214" s="835"/>
      <c r="G214" s="835"/>
      <c r="H214" s="835"/>
      <c r="I214" s="835"/>
      <c r="J214" s="835"/>
      <c r="K214" s="835"/>
      <c r="L214" s="835"/>
    </row>
    <row r="215" spans="2:12" ht="18">
      <c r="B215" s="849"/>
      <c r="C215" s="849"/>
      <c r="D215" s="849"/>
      <c r="E215" s="849"/>
      <c r="F215" s="1062"/>
      <c r="G215" s="1062"/>
      <c r="H215" s="1063"/>
      <c r="I215" s="649"/>
      <c r="J215" s="649"/>
      <c r="K215" s="649"/>
      <c r="L215" s="1074"/>
    </row>
    <row r="216" spans="2:12" ht="12.95" customHeight="1">
      <c r="B216" s="1064"/>
      <c r="C216" s="1064"/>
      <c r="D216" s="1064"/>
      <c r="E216" s="1064"/>
      <c r="F216" s="1062"/>
      <c r="G216" s="1065"/>
      <c r="H216" s="1065"/>
      <c r="I216" s="1065"/>
      <c r="J216" s="1065"/>
      <c r="K216" s="1075"/>
      <c r="L216" s="1076"/>
    </row>
    <row r="217" spans="2:12" ht="12.6" customHeight="1">
      <c r="B217" s="1066"/>
      <c r="C217" s="1066"/>
      <c r="D217" s="1066"/>
      <c r="E217" s="1066"/>
      <c r="F217" s="1066"/>
      <c r="G217" s="1066"/>
      <c r="H217" s="1067"/>
      <c r="I217" s="1077"/>
      <c r="J217" s="1066"/>
      <c r="K217" s="1066"/>
      <c r="L217" s="1078"/>
    </row>
    <row r="218" spans="2:12">
      <c r="B218" s="1068"/>
      <c r="C218" s="1068"/>
      <c r="D218" s="1068"/>
      <c r="E218" s="1068"/>
      <c r="F218" s="1068"/>
      <c r="G218" s="1068"/>
      <c r="H218" s="1069"/>
      <c r="I218" s="1069"/>
      <c r="J218" s="1068"/>
      <c r="K218" s="1068"/>
      <c r="L218" s="1079"/>
    </row>
    <row r="219" spans="2:12">
      <c r="B219" s="457"/>
      <c r="C219" s="649"/>
      <c r="D219" s="649"/>
      <c r="E219" s="651"/>
      <c r="F219" s="651"/>
      <c r="G219" s="457"/>
      <c r="H219" s="651"/>
      <c r="I219" s="1080"/>
      <c r="J219" s="1080"/>
      <c r="K219" s="1080"/>
      <c r="L219" s="1080"/>
    </row>
    <row r="220" spans="2:12" ht="14.25">
      <c r="B220" s="413"/>
      <c r="C220" s="505"/>
      <c r="D220" s="506"/>
      <c r="E220" s="504"/>
      <c r="F220" s="505"/>
      <c r="G220" s="1071"/>
      <c r="H220" s="1072"/>
      <c r="I220" s="1081"/>
      <c r="J220" s="504"/>
      <c r="K220" s="504"/>
      <c r="L220" s="505"/>
    </row>
    <row r="221" spans="2:12" ht="14.25">
      <c r="B221" s="413"/>
      <c r="C221" s="505"/>
      <c r="D221" s="506"/>
      <c r="E221" s="504"/>
      <c r="F221" s="505"/>
      <c r="G221" s="1071"/>
      <c r="H221" s="1070"/>
      <c r="I221" s="1081"/>
      <c r="J221" s="504"/>
      <c r="K221" s="504"/>
      <c r="L221" s="505"/>
    </row>
    <row r="222" spans="2:12" ht="14.25">
      <c r="B222" s="413"/>
      <c r="C222" s="505"/>
      <c r="D222" s="506"/>
      <c r="E222" s="504"/>
      <c r="F222" s="505"/>
      <c r="G222" s="1090"/>
      <c r="H222" s="1072"/>
      <c r="I222" s="1081"/>
      <c r="J222" s="504"/>
      <c r="K222" s="1080"/>
      <c r="L222" s="505"/>
    </row>
    <row r="223" spans="2:12" ht="14.25">
      <c r="B223" s="413"/>
      <c r="C223" s="505"/>
      <c r="D223" s="506"/>
      <c r="E223" s="504"/>
      <c r="F223" s="505"/>
      <c r="G223" s="1071"/>
      <c r="H223" s="1070"/>
      <c r="I223" s="1081"/>
      <c r="J223" s="504"/>
      <c r="K223" s="1080"/>
      <c r="L223" s="505"/>
    </row>
    <row r="224" spans="2:12" ht="14.25">
      <c r="B224" s="413"/>
      <c r="C224" s="505"/>
      <c r="D224" s="506"/>
      <c r="E224" s="504"/>
      <c r="F224" s="505"/>
      <c r="G224" s="1071"/>
      <c r="H224" s="1070"/>
      <c r="I224" s="1081"/>
      <c r="J224" s="504"/>
      <c r="K224" s="1080"/>
      <c r="L224" s="505"/>
    </row>
    <row r="225" spans="2:12" ht="14.25">
      <c r="B225" s="413"/>
      <c r="C225" s="505"/>
      <c r="D225" s="506"/>
      <c r="E225" s="504"/>
      <c r="F225" s="505"/>
      <c r="G225" s="1071"/>
      <c r="H225" s="1070"/>
      <c r="I225" s="1081"/>
      <c r="J225" s="504"/>
      <c r="K225" s="1080"/>
      <c r="L225" s="505"/>
    </row>
    <row r="226" spans="2:12" ht="14.25">
      <c r="B226" s="413"/>
      <c r="C226" s="505"/>
      <c r="D226" s="506"/>
      <c r="E226" s="504"/>
      <c r="F226" s="505"/>
      <c r="G226" s="1071"/>
      <c r="H226" s="1072"/>
      <c r="I226" s="1081"/>
      <c r="J226" s="504"/>
      <c r="K226" s="1080"/>
      <c r="L226" s="505"/>
    </row>
    <row r="227" spans="2:12" ht="14.25">
      <c r="B227" s="413"/>
      <c r="C227" s="505"/>
      <c r="D227" s="506"/>
      <c r="E227" s="504"/>
      <c r="F227" s="505"/>
      <c r="G227" s="1071"/>
      <c r="H227" s="1070"/>
      <c r="I227" s="1081"/>
      <c r="J227" s="504"/>
      <c r="K227" s="1080"/>
      <c r="L227" s="505"/>
    </row>
    <row r="228" spans="2:12" ht="14.25">
      <c r="B228" s="413"/>
      <c r="C228" s="505"/>
      <c r="D228" s="506"/>
      <c r="E228" s="504"/>
      <c r="F228" s="505"/>
      <c r="G228" s="1090"/>
      <c r="H228" s="1072"/>
      <c r="I228" s="1081"/>
      <c r="J228" s="504"/>
      <c r="K228" s="1080"/>
      <c r="L228" s="505"/>
    </row>
    <row r="229" spans="2:12" ht="14.25">
      <c r="B229" s="413"/>
      <c r="C229" s="505"/>
      <c r="D229" s="506"/>
      <c r="E229" s="504"/>
      <c r="F229" s="505"/>
      <c r="G229" s="1071"/>
      <c r="H229" s="1070"/>
      <c r="I229" s="1081"/>
      <c r="J229" s="504"/>
      <c r="K229" s="1080"/>
      <c r="L229" s="505"/>
    </row>
    <row r="230" spans="2:12" ht="14.25">
      <c r="B230" s="413"/>
      <c r="C230" s="505"/>
      <c r="D230" s="506"/>
      <c r="E230" s="504"/>
      <c r="F230" s="505"/>
      <c r="G230" s="1071"/>
      <c r="H230" s="1072"/>
      <c r="I230" s="1081"/>
      <c r="J230" s="504"/>
      <c r="K230" s="1080"/>
      <c r="L230" s="505"/>
    </row>
    <row r="231" spans="2:12" ht="14.25">
      <c r="B231" s="413"/>
      <c r="C231" s="505"/>
      <c r="D231" s="506"/>
      <c r="E231" s="504"/>
      <c r="F231" s="505"/>
      <c r="G231" s="1090"/>
      <c r="H231" s="1070"/>
      <c r="I231" s="1081"/>
      <c r="J231" s="504"/>
      <c r="K231" s="1080"/>
      <c r="L231" s="505"/>
    </row>
    <row r="232" spans="2:12" ht="14.25">
      <c r="B232" s="413"/>
      <c r="C232" s="505"/>
      <c r="D232" s="506"/>
      <c r="E232" s="504"/>
      <c r="F232" s="505"/>
      <c r="G232" s="1071"/>
      <c r="H232" s="1072"/>
      <c r="I232" s="1081"/>
      <c r="J232" s="504"/>
      <c r="K232" s="1080"/>
      <c r="L232" s="505"/>
    </row>
    <row r="233" spans="2:12" ht="14.25">
      <c r="B233" s="413"/>
      <c r="C233" s="505"/>
      <c r="D233" s="1091"/>
      <c r="E233" s="504"/>
      <c r="F233" s="505"/>
      <c r="G233" s="1071"/>
      <c r="H233" s="1072"/>
      <c r="I233" s="1081"/>
      <c r="J233" s="504"/>
      <c r="K233" s="1080"/>
      <c r="L233" s="505"/>
    </row>
    <row r="234" spans="2:12" ht="14.25">
      <c r="B234" s="413"/>
      <c r="C234" s="505"/>
      <c r="D234" s="506"/>
      <c r="E234" s="504"/>
      <c r="F234" s="505"/>
      <c r="G234" s="1071"/>
      <c r="H234" s="1070"/>
      <c r="I234" s="1081"/>
      <c r="J234" s="504"/>
      <c r="K234" s="1080"/>
      <c r="L234" s="505"/>
    </row>
    <row r="235" spans="2:12" ht="14.25">
      <c r="B235" s="413"/>
      <c r="C235" s="505"/>
      <c r="D235" s="506"/>
      <c r="E235" s="504"/>
      <c r="F235" s="505"/>
      <c r="G235" s="1071"/>
      <c r="H235" s="1072"/>
      <c r="I235" s="1081"/>
      <c r="J235" s="504"/>
      <c r="K235" s="1080"/>
      <c r="L235" s="505"/>
    </row>
    <row r="236" spans="2:12">
      <c r="B236" s="430"/>
      <c r="C236" s="1092"/>
      <c r="D236" s="1092"/>
      <c r="E236" s="1093"/>
      <c r="F236" s="1093"/>
      <c r="G236" s="1093"/>
      <c r="H236" s="1093"/>
      <c r="I236" s="1096"/>
      <c r="J236" s="1096"/>
      <c r="K236" s="1096"/>
      <c r="L236" s="1096"/>
    </row>
    <row r="237" spans="2:12">
      <c r="B237" s="457"/>
      <c r="C237" s="649"/>
      <c r="D237" s="649"/>
      <c r="E237" s="651"/>
      <c r="F237" s="651"/>
      <c r="G237" s="651"/>
      <c r="H237" s="651"/>
      <c r="I237" s="1080"/>
      <c r="J237" s="1080"/>
      <c r="K237" s="1080"/>
      <c r="L237" s="1080"/>
    </row>
    <row r="238" spans="2:12">
      <c r="B238" s="457"/>
      <c r="C238" s="1089"/>
      <c r="D238" s="1089"/>
      <c r="E238" s="649"/>
      <c r="F238" s="1089"/>
      <c r="G238" s="1089"/>
      <c r="H238" s="1089"/>
      <c r="I238" s="1089"/>
      <c r="J238" s="1089"/>
      <c r="K238" s="1089"/>
      <c r="L238" s="1089"/>
    </row>
    <row r="239" spans="2:12">
      <c r="B239" s="457"/>
      <c r="C239" s="649"/>
      <c r="D239" s="649"/>
      <c r="E239" s="649"/>
      <c r="F239" s="649"/>
      <c r="G239" s="649"/>
      <c r="H239" s="877"/>
      <c r="I239" s="889"/>
      <c r="J239" s="488"/>
      <c r="K239" s="488"/>
      <c r="L239" s="527"/>
    </row>
    <row r="240" spans="2:12">
      <c r="B240" s="457"/>
      <c r="C240" s="1089"/>
      <c r="D240" s="1089"/>
      <c r="E240" s="1089"/>
      <c r="F240" s="1089"/>
      <c r="G240" s="1089"/>
      <c r="H240" s="878"/>
      <c r="I240" s="878"/>
      <c r="J240" s="878"/>
      <c r="K240" s="878"/>
      <c r="L240" s="878"/>
    </row>
    <row r="241" spans="2:12">
      <c r="B241" s="457"/>
      <c r="C241" s="649"/>
      <c r="D241" s="649"/>
      <c r="E241" s="651"/>
      <c r="F241" s="651"/>
      <c r="G241" s="651"/>
      <c r="H241" s="651"/>
      <c r="I241" s="1080"/>
      <c r="J241" s="1080"/>
      <c r="K241" s="1080"/>
      <c r="L241" s="1080"/>
    </row>
    <row r="242" spans="2:12">
      <c r="B242" s="457"/>
      <c r="C242" s="649"/>
      <c r="D242" s="649"/>
      <c r="E242" s="651"/>
      <c r="F242" s="651"/>
      <c r="G242" s="651"/>
      <c r="H242" s="651"/>
      <c r="I242" s="1080"/>
      <c r="J242" s="1080"/>
      <c r="K242" s="1080"/>
      <c r="L242" s="1080"/>
    </row>
    <row r="243" spans="2:12">
      <c r="B243" s="457"/>
      <c r="C243" s="649"/>
      <c r="D243" s="649"/>
      <c r="E243" s="651"/>
      <c r="F243" s="651"/>
      <c r="G243" s="651"/>
      <c r="H243" s="651"/>
      <c r="I243" s="1080"/>
      <c r="J243" s="1080"/>
      <c r="K243" s="1080"/>
      <c r="L243" s="1080"/>
    </row>
    <row r="244" spans="2:12">
      <c r="B244" s="457"/>
      <c r="C244" s="649"/>
      <c r="D244" s="649"/>
      <c r="E244" s="651"/>
      <c r="F244" s="651"/>
      <c r="G244" s="651"/>
      <c r="H244" s="651"/>
      <c r="I244" s="1080"/>
      <c r="J244" s="1080"/>
      <c r="K244" s="1080"/>
      <c r="L244" s="1080"/>
    </row>
    <row r="245" spans="2:12">
      <c r="B245" s="457"/>
      <c r="C245" s="649"/>
      <c r="D245" s="649"/>
      <c r="E245" s="651"/>
      <c r="F245" s="651"/>
      <c r="G245" s="651"/>
      <c r="H245" s="651"/>
      <c r="I245" s="1080"/>
      <c r="J245" s="1080"/>
      <c r="K245" s="1080"/>
      <c r="L245" s="1080"/>
    </row>
    <row r="246" spans="2:12">
      <c r="B246" s="457"/>
      <c r="C246" s="649"/>
      <c r="D246" s="649"/>
      <c r="E246" s="651"/>
      <c r="F246" s="651"/>
      <c r="G246" s="651"/>
      <c r="H246" s="651"/>
      <c r="I246" s="1080"/>
      <c r="J246" s="1080"/>
      <c r="K246" s="1080"/>
      <c r="L246" s="1080"/>
    </row>
    <row r="247" spans="2:12">
      <c r="B247" s="457"/>
      <c r="C247" s="649"/>
      <c r="D247" s="649"/>
      <c r="E247" s="651"/>
      <c r="F247" s="651"/>
      <c r="G247" s="651"/>
      <c r="H247" s="651"/>
      <c r="I247" s="1080"/>
      <c r="J247" s="1080"/>
      <c r="K247" s="1080"/>
      <c r="L247" s="1080"/>
    </row>
    <row r="248" spans="2:12">
      <c r="B248" s="457"/>
      <c r="C248" s="649"/>
      <c r="D248" s="649"/>
      <c r="E248" s="651"/>
      <c r="F248" s="651"/>
      <c r="G248" s="651"/>
      <c r="H248" s="651"/>
      <c r="I248" s="1080"/>
      <c r="J248" s="1080"/>
      <c r="K248" s="1080"/>
      <c r="L248" s="1080"/>
    </row>
    <row r="249" spans="2:12">
      <c r="B249" s="457"/>
      <c r="C249" s="527"/>
      <c r="D249" s="883"/>
      <c r="E249" s="488"/>
      <c r="F249" s="527"/>
      <c r="G249" s="527"/>
      <c r="H249" s="1094"/>
      <c r="I249" s="649"/>
      <c r="J249" s="649"/>
      <c r="K249" s="649"/>
      <c r="L249" s="649"/>
    </row>
    <row r="250" spans="2:12">
      <c r="B250" s="457"/>
      <c r="C250" s="527"/>
      <c r="D250" s="883"/>
      <c r="E250" s="488"/>
      <c r="F250" s="527"/>
      <c r="G250" s="527"/>
      <c r="H250" s="1094"/>
      <c r="I250" s="649"/>
      <c r="J250" s="649"/>
      <c r="K250" s="649"/>
      <c r="L250" s="649"/>
    </row>
    <row r="251" spans="2:12" ht="20.25">
      <c r="B251" s="845"/>
      <c r="C251" s="845"/>
      <c r="D251" s="845"/>
      <c r="E251" s="845"/>
      <c r="F251" s="845"/>
      <c r="G251" s="845"/>
      <c r="H251" s="845"/>
      <c r="I251" s="845"/>
      <c r="J251" s="845"/>
      <c r="K251" s="845"/>
      <c r="L251" s="845"/>
    </row>
    <row r="252" spans="2:12" ht="20.25">
      <c r="B252" s="845"/>
      <c r="C252" s="845"/>
      <c r="D252" s="845"/>
      <c r="E252" s="845"/>
      <c r="F252" s="845"/>
      <c r="G252" s="845"/>
      <c r="H252" s="845"/>
      <c r="I252" s="845"/>
      <c r="J252" s="845"/>
      <c r="K252" s="845"/>
      <c r="L252" s="845"/>
    </row>
    <row r="253" spans="2:12" ht="22.5">
      <c r="B253" s="830"/>
      <c r="C253" s="830"/>
      <c r="D253" s="830"/>
      <c r="E253" s="830"/>
      <c r="F253" s="830"/>
      <c r="G253" s="830"/>
      <c r="H253" s="830"/>
      <c r="I253" s="830"/>
      <c r="J253" s="830"/>
      <c r="K253" s="830"/>
      <c r="L253" s="830"/>
    </row>
    <row r="254" spans="2:12" ht="18">
      <c r="B254" s="831"/>
      <c r="C254" s="831"/>
      <c r="D254" s="831"/>
      <c r="E254" s="831"/>
      <c r="F254" s="831"/>
      <c r="G254" s="831"/>
      <c r="H254" s="831"/>
      <c r="I254" s="831"/>
      <c r="J254" s="831"/>
      <c r="K254" s="831"/>
      <c r="L254" s="831"/>
    </row>
    <row r="255" spans="2:12" ht="20.25">
      <c r="B255" s="649"/>
      <c r="C255" s="649"/>
      <c r="D255" s="832"/>
      <c r="E255" s="832"/>
      <c r="F255" s="832"/>
      <c r="G255" s="832"/>
      <c r="H255" s="832"/>
      <c r="I255" s="832"/>
      <c r="J255" s="832"/>
      <c r="K255" s="832"/>
      <c r="L255" s="832"/>
    </row>
    <row r="256" spans="2:12" ht="16.5" customHeight="1">
      <c r="B256" s="649"/>
      <c r="C256" s="649"/>
      <c r="D256" s="649"/>
      <c r="E256" s="649"/>
      <c r="F256" s="835"/>
      <c r="G256" s="835"/>
      <c r="H256" s="835"/>
      <c r="I256" s="835"/>
      <c r="J256" s="649"/>
      <c r="K256" s="649"/>
      <c r="L256" s="649"/>
    </row>
    <row r="257" spans="2:12" ht="15.75">
      <c r="B257" s="849"/>
      <c r="C257" s="849"/>
      <c r="D257" s="849"/>
      <c r="E257" s="849"/>
      <c r="F257" s="1097"/>
      <c r="G257" s="1097"/>
      <c r="H257" s="835"/>
      <c r="I257" s="835"/>
      <c r="J257" s="649"/>
      <c r="K257" s="649"/>
      <c r="L257" s="1074"/>
    </row>
    <row r="258" spans="2:12" ht="18.75" customHeight="1">
      <c r="B258" s="1064"/>
      <c r="C258" s="1064"/>
      <c r="D258" s="1064"/>
      <c r="E258" s="1064"/>
      <c r="F258" s="1062"/>
      <c r="G258" s="1065"/>
      <c r="H258" s="1065"/>
      <c r="I258" s="1065"/>
      <c r="J258" s="1065"/>
      <c r="K258" s="1075"/>
      <c r="L258" s="1076"/>
    </row>
    <row r="259" spans="2:12" ht="12.6" customHeight="1">
      <c r="B259" s="1066"/>
      <c r="C259" s="1066"/>
      <c r="D259" s="1066"/>
      <c r="E259" s="1066"/>
      <c r="F259" s="1066"/>
      <c r="G259" s="1066"/>
      <c r="H259" s="1067"/>
      <c r="I259" s="1077"/>
      <c r="J259" s="1066"/>
      <c r="K259" s="1066"/>
      <c r="L259" s="1078"/>
    </row>
    <row r="260" spans="2:12">
      <c r="B260" s="1068"/>
      <c r="C260" s="1068"/>
      <c r="D260" s="1068"/>
      <c r="E260" s="1068"/>
      <c r="F260" s="1068"/>
      <c r="G260" s="1068"/>
      <c r="H260" s="1069"/>
      <c r="I260" s="1069"/>
      <c r="J260" s="1068"/>
      <c r="K260" s="1068"/>
      <c r="L260" s="1079"/>
    </row>
    <row r="261" spans="2:12" ht="14.25">
      <c r="B261" s="1098"/>
      <c r="C261" s="1099"/>
      <c r="D261" s="1100"/>
      <c r="E261" s="1101"/>
      <c r="F261" s="1099"/>
      <c r="G261" s="1102"/>
      <c r="H261" s="1103"/>
      <c r="I261" s="1110"/>
      <c r="J261" s="1111"/>
      <c r="K261" s="1101"/>
      <c r="L261" s="1099"/>
    </row>
    <row r="262" spans="2:12" ht="14.25">
      <c r="B262" s="503"/>
      <c r="C262" s="505"/>
      <c r="D262" s="506"/>
      <c r="E262" s="504"/>
      <c r="F262" s="505"/>
      <c r="G262" s="1071"/>
      <c r="H262" s="1072"/>
      <c r="I262" s="1081"/>
      <c r="J262" s="413"/>
      <c r="K262" s="504"/>
      <c r="L262" s="505"/>
    </row>
    <row r="263" spans="2:12" ht="14.25">
      <c r="B263" s="503"/>
      <c r="C263" s="505"/>
      <c r="D263" s="506"/>
      <c r="E263" s="504"/>
      <c r="F263" s="505"/>
      <c r="G263" s="1071"/>
      <c r="H263" s="1072"/>
      <c r="I263" s="1081"/>
      <c r="J263" s="1111"/>
      <c r="K263" s="504"/>
      <c r="L263" s="505"/>
    </row>
    <row r="264" spans="2:12" ht="14.25">
      <c r="B264" s="413"/>
      <c r="C264" s="505"/>
      <c r="D264" s="506"/>
      <c r="E264" s="504"/>
      <c r="F264" s="505"/>
      <c r="G264" s="1071"/>
      <c r="H264" s="1072"/>
      <c r="I264" s="1081"/>
      <c r="J264" s="413"/>
      <c r="K264" s="504"/>
      <c r="L264" s="505"/>
    </row>
    <row r="265" spans="2:12" ht="14.25">
      <c r="B265" s="413"/>
      <c r="C265" s="505"/>
      <c r="D265" s="506"/>
      <c r="E265" s="504"/>
      <c r="F265" s="505"/>
      <c r="G265" s="1071"/>
      <c r="H265" s="1072"/>
      <c r="I265" s="1081"/>
      <c r="J265" s="1111"/>
      <c r="K265" s="504"/>
      <c r="L265" s="505"/>
    </row>
    <row r="266" spans="2:12" ht="14.25">
      <c r="B266" s="413"/>
      <c r="C266" s="505"/>
      <c r="D266" s="506"/>
      <c r="E266" s="504"/>
      <c r="F266" s="505"/>
      <c r="G266" s="1071"/>
      <c r="H266" s="1072"/>
      <c r="I266" s="1081"/>
      <c r="J266" s="413"/>
      <c r="K266" s="504"/>
      <c r="L266" s="505"/>
    </row>
    <row r="267" spans="2:12">
      <c r="B267" s="413"/>
      <c r="C267" s="505"/>
      <c r="D267" s="506"/>
      <c r="E267" s="504"/>
      <c r="F267" s="505"/>
      <c r="G267" s="413"/>
      <c r="H267" s="1072"/>
      <c r="I267" s="1081"/>
      <c r="J267" s="1111"/>
      <c r="K267" s="504"/>
      <c r="L267" s="505"/>
    </row>
    <row r="268" spans="2:12" ht="14.25">
      <c r="B268" s="413"/>
      <c r="C268" s="505"/>
      <c r="D268" s="506"/>
      <c r="E268" s="504"/>
      <c r="F268" s="505"/>
      <c r="G268" s="1071"/>
      <c r="H268" s="1072"/>
      <c r="I268" s="1081"/>
      <c r="J268" s="413"/>
      <c r="K268" s="504"/>
      <c r="L268" s="505"/>
    </row>
    <row r="269" spans="2:12" ht="14.25">
      <c r="B269" s="413"/>
      <c r="C269" s="505"/>
      <c r="D269" s="506"/>
      <c r="E269" s="504"/>
      <c r="F269" s="505"/>
      <c r="G269" s="1090"/>
      <c r="H269" s="1072"/>
      <c r="I269" s="1081"/>
      <c r="J269" s="1111"/>
      <c r="K269" s="504"/>
      <c r="L269" s="505"/>
    </row>
    <row r="270" spans="2:12" ht="14.25">
      <c r="B270" s="413"/>
      <c r="C270" s="505"/>
      <c r="D270" s="506"/>
      <c r="E270" s="504"/>
      <c r="F270" s="505"/>
      <c r="G270" s="1071"/>
      <c r="H270" s="1072"/>
      <c r="I270" s="1081"/>
      <c r="J270" s="413"/>
      <c r="K270" s="504"/>
      <c r="L270" s="505"/>
    </row>
    <row r="271" spans="2:12" ht="14.25">
      <c r="B271" s="413"/>
      <c r="C271" s="505"/>
      <c r="D271" s="506"/>
      <c r="E271" s="504"/>
      <c r="F271" s="505"/>
      <c r="G271" s="1071"/>
      <c r="H271" s="1072"/>
      <c r="I271" s="1081"/>
      <c r="J271" s="413"/>
      <c r="K271" s="504"/>
      <c r="L271" s="505"/>
    </row>
    <row r="272" spans="2:12" ht="14.25">
      <c r="B272" s="413"/>
      <c r="C272" s="505"/>
      <c r="D272" s="506"/>
      <c r="E272" s="504"/>
      <c r="F272" s="505"/>
      <c r="G272" s="1071"/>
      <c r="H272" s="1072"/>
      <c r="I272" s="1081"/>
      <c r="J272" s="413"/>
      <c r="K272" s="504"/>
      <c r="L272" s="505"/>
    </row>
    <row r="273" spans="2:12" ht="14.25">
      <c r="B273" s="413"/>
      <c r="C273" s="505"/>
      <c r="D273" s="506"/>
      <c r="E273" s="504"/>
      <c r="F273" s="505"/>
      <c r="G273" s="1071"/>
      <c r="H273" s="1072"/>
      <c r="I273" s="1081"/>
      <c r="J273" s="413"/>
      <c r="K273" s="504"/>
      <c r="L273" s="505"/>
    </row>
    <row r="274" spans="2:12" ht="14.25">
      <c r="B274" s="413"/>
      <c r="C274" s="505"/>
      <c r="D274" s="506"/>
      <c r="E274" s="504"/>
      <c r="F274" s="505"/>
      <c r="G274" s="1071"/>
      <c r="H274" s="1072"/>
      <c r="I274" s="1081"/>
      <c r="J274" s="413"/>
      <c r="K274" s="504"/>
      <c r="L274" s="505"/>
    </row>
    <row r="275" spans="2:12" ht="14.25">
      <c r="B275" s="413"/>
      <c r="C275" s="505"/>
      <c r="D275" s="1091"/>
      <c r="E275" s="504"/>
      <c r="F275" s="505"/>
      <c r="G275" s="1071"/>
      <c r="H275" s="1072"/>
      <c r="I275" s="1081"/>
      <c r="J275" s="413"/>
      <c r="K275" s="504"/>
      <c r="L275" s="505"/>
    </row>
    <row r="276" spans="2:12" ht="14.25">
      <c r="B276" s="413"/>
      <c r="C276" s="505"/>
      <c r="D276" s="506"/>
      <c r="E276" s="504"/>
      <c r="F276" s="505"/>
      <c r="G276" s="1090"/>
      <c r="H276" s="1072"/>
      <c r="I276" s="1081"/>
      <c r="J276" s="413"/>
      <c r="K276" s="504"/>
      <c r="L276" s="505"/>
    </row>
    <row r="277" spans="2:12" ht="14.25">
      <c r="B277" s="413"/>
      <c r="C277" s="505"/>
      <c r="D277" s="506"/>
      <c r="E277" s="504"/>
      <c r="F277" s="505"/>
      <c r="G277" s="1071"/>
      <c r="H277" s="1072"/>
      <c r="I277" s="1081"/>
      <c r="J277" s="413"/>
      <c r="K277" s="504"/>
      <c r="L277" s="505"/>
    </row>
    <row r="278" spans="2:12" ht="14.25">
      <c r="B278" s="413"/>
      <c r="C278" s="505"/>
      <c r="D278" s="506"/>
      <c r="E278" s="504"/>
      <c r="F278" s="505"/>
      <c r="G278" s="1090"/>
      <c r="H278" s="1072"/>
      <c r="I278" s="1081"/>
      <c r="J278" s="413"/>
      <c r="K278" s="504"/>
      <c r="L278" s="505"/>
    </row>
    <row r="279" spans="2:12" ht="14.25">
      <c r="B279" s="413"/>
      <c r="C279" s="505"/>
      <c r="D279" s="506"/>
      <c r="E279" s="504"/>
      <c r="F279" s="505"/>
      <c r="G279" s="1071"/>
      <c r="H279" s="1072"/>
      <c r="I279" s="1081"/>
      <c r="J279" s="413"/>
      <c r="K279" s="504"/>
      <c r="L279" s="505"/>
    </row>
    <row r="280" spans="2:12" ht="14.25">
      <c r="B280" s="413"/>
      <c r="C280" s="505"/>
      <c r="D280" s="506"/>
      <c r="E280" s="504"/>
      <c r="F280" s="505"/>
      <c r="G280" s="1090"/>
      <c r="H280" s="1072"/>
      <c r="I280" s="1081"/>
      <c r="J280" s="413"/>
      <c r="K280" s="504"/>
      <c r="L280" s="505"/>
    </row>
    <row r="281" spans="2:12">
      <c r="B281" s="430"/>
      <c r="C281" s="1092"/>
      <c r="D281" s="1104"/>
      <c r="E281" s="1093"/>
      <c r="F281" s="1092"/>
      <c r="G281" s="1092"/>
      <c r="H281" s="1105"/>
      <c r="I281" s="1112"/>
      <c r="J281" s="430"/>
      <c r="K281" s="1093"/>
      <c r="L281" s="1092"/>
    </row>
    <row r="282" spans="2:12">
      <c r="B282" s="457"/>
      <c r="C282" s="527"/>
      <c r="D282" s="528"/>
      <c r="E282" s="488"/>
      <c r="F282" s="527"/>
      <c r="G282" s="527"/>
      <c r="H282" s="1051"/>
      <c r="I282" s="1059"/>
      <c r="J282" s="457"/>
      <c r="K282" s="488"/>
      <c r="L282" s="527"/>
    </row>
    <row r="283" spans="2:12">
      <c r="B283" s="457"/>
      <c r="C283" s="1089"/>
      <c r="D283" s="1089"/>
      <c r="E283" s="649"/>
      <c r="F283" s="1089"/>
      <c r="G283" s="1089"/>
      <c r="H283" s="1089"/>
      <c r="I283" s="1089"/>
      <c r="J283" s="1089"/>
      <c r="K283" s="876"/>
      <c r="L283" s="876"/>
    </row>
    <row r="284" spans="2:12">
      <c r="B284" s="457"/>
      <c r="C284" s="649"/>
      <c r="D284" s="649"/>
      <c r="E284" s="649"/>
      <c r="F284" s="649"/>
      <c r="G284" s="649"/>
      <c r="H284" s="877"/>
      <c r="I284" s="889"/>
      <c r="J284" s="488"/>
      <c r="K284" s="878"/>
      <c r="L284" s="878"/>
    </row>
    <row r="285" spans="2:12">
      <c r="B285" s="457"/>
      <c r="C285" s="1089"/>
      <c r="D285" s="1089"/>
      <c r="E285" s="1089"/>
      <c r="F285" s="1089"/>
      <c r="G285" s="1089"/>
      <c r="H285" s="878"/>
      <c r="I285" s="878"/>
      <c r="J285" s="878"/>
      <c r="K285" s="649"/>
      <c r="L285" s="649"/>
    </row>
    <row r="286" spans="2:12">
      <c r="B286" s="457"/>
      <c r="C286" s="1106"/>
      <c r="D286" s="1106"/>
      <c r="E286" s="651"/>
      <c r="F286" s="651"/>
      <c r="G286" s="651"/>
      <c r="H286" s="878"/>
      <c r="I286" s="878"/>
      <c r="J286" s="878"/>
      <c r="K286" s="649"/>
      <c r="L286" s="649"/>
    </row>
    <row r="287" spans="2:12">
      <c r="B287" s="457"/>
      <c r="C287" s="1106"/>
      <c r="D287" s="1106"/>
      <c r="E287" s="651"/>
      <c r="F287" s="651"/>
      <c r="G287" s="651"/>
      <c r="H287" s="878"/>
      <c r="I287" s="878"/>
      <c r="J287" s="878"/>
      <c r="K287" s="649"/>
      <c r="L287" s="649"/>
    </row>
    <row r="288" spans="2:12">
      <c r="B288" s="457"/>
      <c r="C288" s="1106"/>
      <c r="D288" s="1106"/>
      <c r="E288" s="651"/>
      <c r="F288" s="651"/>
      <c r="G288" s="651"/>
      <c r="H288" s="878"/>
      <c r="I288" s="878"/>
      <c r="J288" s="878"/>
      <c r="K288" s="649"/>
      <c r="L288" s="649"/>
    </row>
    <row r="289" spans="2:14">
      <c r="B289" s="457"/>
      <c r="C289" s="1106"/>
      <c r="D289" s="1106"/>
      <c r="E289" s="651"/>
      <c r="F289" s="651"/>
      <c r="G289" s="651"/>
      <c r="H289" s="878"/>
      <c r="I289" s="878"/>
      <c r="J289" s="878"/>
      <c r="K289" s="649"/>
      <c r="L289" s="649"/>
    </row>
    <row r="290" spans="2:14">
      <c r="B290" s="457"/>
      <c r="C290" s="1106"/>
      <c r="D290" s="1106"/>
      <c r="E290" s="651"/>
      <c r="F290" s="651"/>
      <c r="G290" s="651"/>
      <c r="H290" s="878"/>
      <c r="I290" s="878"/>
      <c r="J290" s="878"/>
      <c r="K290" s="649"/>
      <c r="L290" s="649"/>
    </row>
    <row r="291" spans="2:14">
      <c r="B291" s="457"/>
      <c r="C291" s="1106"/>
      <c r="D291" s="1106"/>
      <c r="E291" s="651"/>
      <c r="F291" s="651"/>
      <c r="G291" s="651"/>
      <c r="H291" s="878"/>
      <c r="I291" s="878"/>
      <c r="J291" s="878"/>
      <c r="K291" s="649"/>
      <c r="L291" s="649"/>
    </row>
    <row r="292" spans="2:14">
      <c r="B292" s="457"/>
      <c r="C292" s="1106"/>
      <c r="D292" s="1106"/>
      <c r="E292" s="651"/>
      <c r="F292" s="651"/>
      <c r="G292" s="651"/>
      <c r="H292" s="878"/>
      <c r="I292" s="878"/>
      <c r="J292" s="878"/>
      <c r="K292" s="649"/>
      <c r="L292" s="649"/>
    </row>
    <row r="293" spans="2:14">
      <c r="B293" s="457"/>
      <c r="C293" s="527"/>
      <c r="D293" s="883"/>
      <c r="E293" s="488"/>
      <c r="F293" s="527"/>
      <c r="G293" s="527"/>
      <c r="H293" s="1094"/>
      <c r="I293" s="649"/>
      <c r="J293" s="649"/>
      <c r="K293" s="649"/>
      <c r="L293" s="649"/>
    </row>
    <row r="294" spans="2:14" ht="20.25">
      <c r="B294" s="845"/>
      <c r="C294" s="845"/>
      <c r="D294" s="845"/>
      <c r="E294" s="845"/>
      <c r="F294" s="845"/>
      <c r="G294" s="845"/>
      <c r="H294" s="845"/>
      <c r="I294" s="845"/>
      <c r="J294" s="845"/>
      <c r="K294" s="845"/>
      <c r="L294" s="845"/>
      <c r="M294" s="481"/>
    </row>
    <row r="295" spans="2:14" ht="20.25">
      <c r="B295" s="845"/>
      <c r="C295" s="845"/>
      <c r="D295" s="845"/>
      <c r="E295" s="845"/>
      <c r="F295" s="845"/>
      <c r="G295" s="845"/>
      <c r="H295" s="845"/>
      <c r="I295" s="845"/>
      <c r="J295" s="845"/>
      <c r="K295" s="845"/>
      <c r="L295" s="845"/>
      <c r="M295" s="481"/>
    </row>
    <row r="296" spans="2:14" ht="22.5">
      <c r="B296" s="830"/>
      <c r="C296" s="830"/>
      <c r="D296" s="830"/>
      <c r="E296" s="830"/>
      <c r="F296" s="830"/>
      <c r="G296" s="830"/>
      <c r="H296" s="830"/>
      <c r="I296" s="830"/>
      <c r="J296" s="830"/>
      <c r="K296" s="830"/>
      <c r="L296" s="830"/>
      <c r="M296" s="98"/>
    </row>
    <row r="297" spans="2:14" ht="18">
      <c r="B297" s="831"/>
      <c r="C297" s="831"/>
      <c r="D297" s="831"/>
      <c r="E297" s="831"/>
      <c r="F297" s="831"/>
      <c r="G297" s="831"/>
      <c r="H297" s="831"/>
      <c r="I297" s="831"/>
      <c r="J297" s="831"/>
      <c r="K297" s="831"/>
      <c r="L297" s="831"/>
      <c r="M297" s="1113"/>
    </row>
    <row r="298" spans="2:14" ht="20.25">
      <c r="B298" s="649"/>
      <c r="C298" s="649"/>
      <c r="D298" s="832"/>
      <c r="E298" s="832"/>
      <c r="F298" s="832"/>
      <c r="G298" s="832"/>
      <c r="H298" s="832"/>
      <c r="I298" s="832"/>
      <c r="J298" s="832"/>
      <c r="K298" s="832"/>
      <c r="L298" s="832"/>
      <c r="M298" s="416"/>
    </row>
    <row r="299" spans="2:14" ht="15.75">
      <c r="B299" s="849"/>
      <c r="C299" s="849"/>
      <c r="D299" s="849"/>
      <c r="E299" s="849"/>
      <c r="F299" s="835"/>
      <c r="G299" s="835"/>
      <c r="H299" s="835"/>
      <c r="I299" s="835"/>
      <c r="J299" s="649"/>
      <c r="K299" s="649"/>
      <c r="L299" s="1074"/>
      <c r="M299" s="533"/>
      <c r="N299" s="53"/>
    </row>
    <row r="300" spans="2:14" ht="12.75" customHeight="1">
      <c r="B300" s="1064"/>
      <c r="C300" s="1064"/>
      <c r="D300" s="1064"/>
      <c r="E300" s="1064"/>
      <c r="F300" s="1062"/>
      <c r="G300" s="1062"/>
      <c r="H300" s="1107"/>
      <c r="I300" s="1114"/>
      <c r="J300" s="1114"/>
      <c r="K300" s="1075"/>
      <c r="L300" s="1076"/>
      <c r="M300" s="419"/>
      <c r="N300" s="53"/>
    </row>
    <row r="301" spans="2:14" ht="12.75" customHeight="1">
      <c r="B301" s="1066"/>
      <c r="C301" s="1066"/>
      <c r="D301" s="1066"/>
      <c r="E301" s="1066"/>
      <c r="F301" s="1066"/>
      <c r="G301" s="1066"/>
      <c r="H301" s="1067"/>
      <c r="I301" s="1077"/>
      <c r="J301" s="1066"/>
      <c r="K301" s="1066"/>
      <c r="L301" s="1078"/>
      <c r="M301" s="1244"/>
      <c r="N301" s="53"/>
    </row>
    <row r="302" spans="2:14">
      <c r="B302" s="1068"/>
      <c r="C302" s="1068"/>
      <c r="D302" s="1068"/>
      <c r="E302" s="1068"/>
      <c r="F302" s="1068"/>
      <c r="G302" s="1068"/>
      <c r="H302" s="1069"/>
      <c r="I302" s="1069"/>
      <c r="J302" s="1068"/>
      <c r="K302" s="1068"/>
      <c r="L302" s="1079"/>
      <c r="M302" s="1244"/>
      <c r="N302" s="53"/>
    </row>
    <row r="303" spans="2:14" ht="15">
      <c r="B303" s="503"/>
      <c r="C303" s="505"/>
      <c r="D303" s="506"/>
      <c r="E303" s="504"/>
      <c r="F303" s="505"/>
      <c r="G303" s="1108"/>
      <c r="H303" s="1072"/>
      <c r="I303" s="1115"/>
      <c r="J303" s="413"/>
      <c r="K303" s="504"/>
      <c r="L303" s="505"/>
      <c r="M303" s="527"/>
      <c r="N303" s="53"/>
    </row>
    <row r="304" spans="2:14" ht="15">
      <c r="B304" s="503"/>
      <c r="C304" s="505"/>
      <c r="D304" s="506"/>
      <c r="E304" s="504"/>
      <c r="F304" s="505"/>
      <c r="G304" s="1109"/>
      <c r="H304" s="1072"/>
      <c r="I304" s="1115"/>
      <c r="J304" s="413"/>
      <c r="K304" s="504"/>
      <c r="L304" s="505"/>
      <c r="M304" s="53"/>
      <c r="N304" s="53"/>
    </row>
    <row r="305" spans="2:12" ht="15">
      <c r="B305" s="503"/>
      <c r="C305" s="505"/>
      <c r="D305" s="506"/>
      <c r="E305" s="504"/>
      <c r="F305" s="505"/>
      <c r="G305" s="1108"/>
      <c r="H305" s="1072"/>
      <c r="I305" s="1115"/>
      <c r="J305" s="413"/>
      <c r="K305" s="504"/>
      <c r="L305" s="505"/>
    </row>
    <row r="306" spans="2:12" ht="15">
      <c r="B306" s="413"/>
      <c r="C306" s="505"/>
      <c r="D306" s="506"/>
      <c r="E306" s="504"/>
      <c r="F306" s="505"/>
      <c r="G306" s="1108"/>
      <c r="H306" s="1072"/>
      <c r="I306" s="1115"/>
      <c r="J306" s="413"/>
      <c r="K306" s="504"/>
      <c r="L306" s="505"/>
    </row>
    <row r="307" spans="2:12" ht="15">
      <c r="B307" s="413"/>
      <c r="C307" s="505"/>
      <c r="D307" s="506"/>
      <c r="E307" s="504"/>
      <c r="F307" s="505"/>
      <c r="G307" s="1109"/>
      <c r="H307" s="1072"/>
      <c r="I307" s="1115"/>
      <c r="J307" s="413"/>
      <c r="K307" s="504"/>
      <c r="L307" s="505"/>
    </row>
    <row r="308" spans="2:12" ht="15">
      <c r="B308" s="413"/>
      <c r="C308" s="505"/>
      <c r="D308" s="506"/>
      <c r="E308" s="504"/>
      <c r="F308" s="505"/>
      <c r="G308" s="1108"/>
      <c r="H308" s="1072"/>
      <c r="I308" s="1115"/>
      <c r="J308" s="413"/>
      <c r="K308" s="504"/>
      <c r="L308" s="505"/>
    </row>
    <row r="309" spans="2:12" ht="15">
      <c r="B309" s="413"/>
      <c r="C309" s="505"/>
      <c r="D309" s="506"/>
      <c r="E309" s="504"/>
      <c r="F309" s="505"/>
      <c r="G309" s="1108"/>
      <c r="H309" s="1072"/>
      <c r="I309" s="1115"/>
      <c r="J309" s="413"/>
      <c r="K309" s="504"/>
      <c r="L309" s="505"/>
    </row>
    <row r="310" spans="2:12" ht="15">
      <c r="B310" s="413"/>
      <c r="C310" s="505"/>
      <c r="D310" s="506"/>
      <c r="E310" s="504"/>
      <c r="F310" s="505"/>
      <c r="G310" s="1109"/>
      <c r="H310" s="1072"/>
      <c r="I310" s="1115"/>
      <c r="J310" s="413"/>
      <c r="K310" s="504"/>
      <c r="L310" s="505"/>
    </row>
    <row r="311" spans="2:12" ht="15">
      <c r="B311" s="413"/>
      <c r="C311" s="505"/>
      <c r="D311" s="506"/>
      <c r="E311" s="504"/>
      <c r="F311" s="505"/>
      <c r="G311" s="1109"/>
      <c r="H311" s="1072"/>
      <c r="I311" s="1115"/>
      <c r="J311" s="413"/>
      <c r="K311" s="504"/>
      <c r="L311" s="505"/>
    </row>
    <row r="312" spans="2:12" ht="15">
      <c r="B312" s="413"/>
      <c r="C312" s="505"/>
      <c r="D312" s="506"/>
      <c r="E312" s="504"/>
      <c r="F312" s="505"/>
      <c r="G312" s="1109"/>
      <c r="H312" s="1072"/>
      <c r="I312" s="1115"/>
      <c r="J312" s="413"/>
      <c r="K312" s="504"/>
      <c r="L312" s="505"/>
    </row>
    <row r="313" spans="2:12" ht="15">
      <c r="B313" s="413"/>
      <c r="C313" s="505"/>
      <c r="D313" s="506"/>
      <c r="E313" s="504"/>
      <c r="F313" s="505"/>
      <c r="G313" s="1109"/>
      <c r="H313" s="1072"/>
      <c r="I313" s="1115"/>
      <c r="J313" s="413"/>
      <c r="K313" s="504"/>
      <c r="L313" s="505"/>
    </row>
    <row r="314" spans="2:12" ht="15">
      <c r="B314" s="413"/>
      <c r="C314" s="505"/>
      <c r="D314" s="506"/>
      <c r="E314" s="504"/>
      <c r="F314" s="505"/>
      <c r="G314" s="1108"/>
      <c r="H314" s="1072"/>
      <c r="I314" s="1115"/>
      <c r="J314" s="413"/>
      <c r="K314" s="504"/>
      <c r="L314" s="505"/>
    </row>
    <row r="315" spans="2:12" ht="15">
      <c r="B315" s="413"/>
      <c r="C315" s="505"/>
      <c r="D315" s="506"/>
      <c r="E315" s="504"/>
      <c r="F315" s="505"/>
      <c r="G315" s="1108"/>
      <c r="H315" s="1072"/>
      <c r="I315" s="1115"/>
      <c r="J315" s="413"/>
      <c r="K315" s="504"/>
      <c r="L315" s="505"/>
    </row>
    <row r="316" spans="2:12">
      <c r="B316" s="413"/>
      <c r="C316" s="505"/>
      <c r="D316" s="506"/>
      <c r="E316" s="504"/>
      <c r="F316" s="505"/>
      <c r="G316" s="413"/>
      <c r="H316" s="1072"/>
      <c r="I316" s="1115"/>
      <c r="J316" s="413"/>
      <c r="K316" s="504"/>
      <c r="L316" s="505"/>
    </row>
    <row r="317" spans="2:12" ht="15">
      <c r="B317" s="413"/>
      <c r="C317" s="505"/>
      <c r="D317" s="506"/>
      <c r="E317" s="504"/>
      <c r="F317" s="505"/>
      <c r="G317" s="1109"/>
      <c r="H317" s="1072"/>
      <c r="I317" s="1115"/>
      <c r="J317" s="413"/>
      <c r="K317" s="504"/>
      <c r="L317" s="505"/>
    </row>
    <row r="318" spans="2:12" ht="15">
      <c r="B318" s="413"/>
      <c r="C318" s="505"/>
      <c r="D318" s="506"/>
      <c r="E318" s="504"/>
      <c r="F318" s="505"/>
      <c r="G318" s="1108"/>
      <c r="H318" s="1072"/>
      <c r="I318" s="1115"/>
      <c r="J318" s="413"/>
      <c r="K318" s="504"/>
      <c r="L318" s="505"/>
    </row>
    <row r="319" spans="2:12">
      <c r="B319" s="413"/>
      <c r="C319" s="505"/>
      <c r="D319" s="506"/>
      <c r="E319" s="504"/>
      <c r="F319" s="505"/>
      <c r="G319" s="413"/>
      <c r="H319" s="1072"/>
      <c r="I319" s="1115"/>
      <c r="J319" s="413"/>
      <c r="K319" s="504"/>
      <c r="L319" s="505"/>
    </row>
    <row r="320" spans="2:12" ht="15">
      <c r="B320" s="413"/>
      <c r="C320" s="505"/>
      <c r="D320" s="506"/>
      <c r="E320" s="504"/>
      <c r="F320" s="505"/>
      <c r="G320" s="1108"/>
      <c r="H320" s="1072"/>
      <c r="I320" s="1115"/>
      <c r="J320" s="413"/>
      <c r="K320" s="504"/>
      <c r="L320" s="505"/>
    </row>
    <row r="321" spans="2:14">
      <c r="B321" s="413"/>
      <c r="C321" s="505"/>
      <c r="D321" s="506"/>
      <c r="E321" s="504"/>
      <c r="F321" s="505"/>
      <c r="G321" s="504"/>
      <c r="H321" s="1072"/>
      <c r="I321" s="1115"/>
      <c r="J321" s="413"/>
      <c r="K321" s="504"/>
      <c r="L321" s="505"/>
    </row>
    <row r="322" spans="2:14" ht="15">
      <c r="B322" s="413"/>
      <c r="C322" s="505"/>
      <c r="D322" s="506"/>
      <c r="E322" s="504"/>
      <c r="F322" s="505"/>
      <c r="G322" s="1108"/>
      <c r="H322" s="1072"/>
      <c r="I322" s="1115"/>
      <c r="J322" s="413"/>
      <c r="K322" s="504"/>
      <c r="L322" s="505"/>
    </row>
    <row r="323" spans="2:14" ht="15">
      <c r="B323" s="413"/>
      <c r="C323" s="505"/>
      <c r="D323" s="506"/>
      <c r="E323" s="504"/>
      <c r="F323" s="505"/>
      <c r="G323" s="1108"/>
      <c r="H323" s="1072"/>
      <c r="I323" s="1115"/>
      <c r="J323" s="413"/>
      <c r="K323" s="504"/>
      <c r="L323" s="505"/>
    </row>
    <row r="324" spans="2:14" ht="15">
      <c r="B324" s="413"/>
      <c r="C324" s="505"/>
      <c r="D324" s="506"/>
      <c r="E324" s="504"/>
      <c r="F324" s="505"/>
      <c r="G324" s="1108"/>
      <c r="H324" s="1072"/>
      <c r="I324" s="1115"/>
      <c r="J324" s="413"/>
      <c r="K324" s="504"/>
      <c r="L324" s="505"/>
    </row>
    <row r="325" spans="2:14" ht="15">
      <c r="B325" s="413"/>
      <c r="C325" s="505"/>
      <c r="D325" s="506"/>
      <c r="E325" s="504"/>
      <c r="F325" s="505"/>
      <c r="G325" s="1108"/>
      <c r="H325" s="1072"/>
      <c r="I325" s="1115"/>
      <c r="J325" s="413"/>
      <c r="K325" s="504"/>
      <c r="L325" s="505"/>
    </row>
    <row r="326" spans="2:14" ht="15">
      <c r="B326" s="413"/>
      <c r="C326" s="505"/>
      <c r="D326" s="506"/>
      <c r="E326" s="504"/>
      <c r="F326" s="505"/>
      <c r="G326" s="1108"/>
      <c r="H326" s="1072"/>
      <c r="I326" s="1115"/>
      <c r="J326" s="413"/>
      <c r="K326" s="504"/>
      <c r="L326" s="505"/>
    </row>
    <row r="327" spans="2:14" ht="15">
      <c r="B327" s="413"/>
      <c r="C327" s="505"/>
      <c r="D327" s="506"/>
      <c r="E327" s="504"/>
      <c r="F327" s="505"/>
      <c r="G327" s="1109"/>
      <c r="H327" s="1072"/>
      <c r="I327" s="1115"/>
      <c r="J327" s="413"/>
      <c r="K327" s="504"/>
      <c r="L327" s="505"/>
    </row>
    <row r="328" spans="2:14" ht="15">
      <c r="B328" s="413"/>
      <c r="C328" s="505"/>
      <c r="D328" s="506"/>
      <c r="E328" s="504"/>
      <c r="F328" s="505"/>
      <c r="G328" s="1108"/>
      <c r="H328" s="1072"/>
      <c r="I328" s="1115"/>
      <c r="J328" s="413"/>
      <c r="K328" s="504"/>
      <c r="L328" s="505"/>
    </row>
    <row r="329" spans="2:14">
      <c r="B329" s="844"/>
      <c r="C329" s="1116"/>
      <c r="D329" s="1117"/>
      <c r="E329" s="1118"/>
      <c r="F329" s="1116"/>
      <c r="G329" s="1116"/>
      <c r="H329" s="1119"/>
      <c r="I329" s="1147"/>
      <c r="J329" s="844"/>
      <c r="K329" s="1118"/>
      <c r="L329" s="1116"/>
    </row>
    <row r="330" spans="2:14">
      <c r="B330" s="457"/>
      <c r="C330" s="527"/>
      <c r="D330" s="528"/>
      <c r="E330" s="488"/>
      <c r="F330" s="527"/>
      <c r="G330" s="527"/>
      <c r="H330" s="1051"/>
      <c r="I330" s="1059"/>
      <c r="J330" s="457"/>
      <c r="K330" s="488"/>
      <c r="L330" s="527"/>
    </row>
    <row r="331" spans="2:14">
      <c r="B331" s="457"/>
      <c r="C331" s="1089"/>
      <c r="D331" s="1089"/>
      <c r="E331" s="649"/>
      <c r="F331" s="1089"/>
      <c r="G331" s="1089"/>
      <c r="H331" s="1089"/>
      <c r="I331" s="1089"/>
      <c r="J331" s="1089"/>
      <c r="K331" s="876"/>
      <c r="L331" s="876"/>
      <c r="M331" s="1148"/>
      <c r="N331" s="1148"/>
    </row>
    <row r="332" spans="2:14">
      <c r="B332" s="457"/>
      <c r="C332" s="649"/>
      <c r="D332" s="649"/>
      <c r="E332" s="649"/>
      <c r="F332" s="649"/>
      <c r="G332" s="649"/>
      <c r="H332" s="877"/>
      <c r="I332" s="889"/>
      <c r="J332" s="488"/>
      <c r="K332" s="878"/>
      <c r="L332" s="878"/>
      <c r="M332" s="1148"/>
      <c r="N332" s="1148"/>
    </row>
    <row r="333" spans="2:14">
      <c r="B333" s="457"/>
      <c r="C333" s="1089"/>
      <c r="D333" s="1089"/>
      <c r="E333" s="1089"/>
      <c r="F333" s="1089"/>
      <c r="G333" s="1089"/>
      <c r="H333" s="878"/>
      <c r="I333" s="878"/>
      <c r="J333" s="878"/>
      <c r="K333" s="527"/>
      <c r="L333" s="527"/>
      <c r="M333" s="1148"/>
      <c r="N333" s="1148"/>
    </row>
    <row r="334" spans="2:14">
      <c r="B334" s="457"/>
      <c r="C334" s="527"/>
      <c r="D334" s="883"/>
      <c r="E334" s="488"/>
      <c r="F334" s="527"/>
      <c r="G334" s="527"/>
      <c r="H334" s="1094"/>
      <c r="I334" s="527"/>
      <c r="J334" s="527"/>
      <c r="K334" s="527"/>
      <c r="L334" s="527"/>
      <c r="M334" s="1148"/>
      <c r="N334" s="1148"/>
    </row>
    <row r="335" spans="2:14">
      <c r="B335" s="457"/>
      <c r="C335" s="527"/>
      <c r="D335" s="883"/>
      <c r="E335" s="488"/>
      <c r="F335" s="527"/>
      <c r="G335" s="527"/>
      <c r="H335" s="1094"/>
      <c r="I335" s="649"/>
      <c r="J335" s="649"/>
      <c r="K335" s="649"/>
      <c r="L335" s="649"/>
      <c r="M335" s="1149"/>
      <c r="N335" s="1149"/>
    </row>
    <row r="336" spans="2:14">
      <c r="B336" s="457"/>
      <c r="C336" s="527"/>
      <c r="D336" s="883"/>
      <c r="E336" s="488"/>
      <c r="F336" s="527"/>
      <c r="G336" s="527"/>
      <c r="H336" s="1094"/>
      <c r="I336" s="649"/>
      <c r="J336" s="649"/>
      <c r="K336" s="649"/>
      <c r="L336" s="649"/>
    </row>
    <row r="337" spans="2:12">
      <c r="B337" s="457"/>
      <c r="C337" s="527"/>
      <c r="D337" s="883"/>
      <c r="E337" s="488"/>
      <c r="F337" s="527"/>
      <c r="G337" s="527"/>
      <c r="H337" s="1094"/>
      <c r="I337" s="649"/>
      <c r="J337" s="649"/>
      <c r="K337" s="649"/>
      <c r="L337" s="649"/>
    </row>
    <row r="338" spans="2:12">
      <c r="B338" s="457"/>
      <c r="C338" s="527"/>
      <c r="D338" s="883"/>
      <c r="E338" s="488"/>
      <c r="F338" s="527"/>
      <c r="G338" s="527"/>
      <c r="H338" s="1094"/>
      <c r="I338" s="936"/>
      <c r="J338" s="488"/>
      <c r="K338" s="488"/>
      <c r="L338" s="527"/>
    </row>
    <row r="339" spans="2:12">
      <c r="B339" s="457"/>
      <c r="C339" s="527"/>
      <c r="D339" s="883"/>
      <c r="E339" s="488"/>
      <c r="F339" s="527"/>
      <c r="G339" s="527"/>
      <c r="H339" s="1094"/>
      <c r="I339" s="936"/>
      <c r="J339" s="488"/>
      <c r="K339" s="488"/>
      <c r="L339" s="527"/>
    </row>
    <row r="340" spans="2:12" ht="22.5">
      <c r="B340" s="846"/>
      <c r="C340" s="846"/>
      <c r="D340" s="846"/>
      <c r="E340" s="846"/>
      <c r="F340" s="846"/>
      <c r="G340" s="846"/>
      <c r="H340" s="846"/>
      <c r="I340" s="846"/>
      <c r="J340" s="846"/>
      <c r="K340" s="846"/>
      <c r="L340" s="846"/>
    </row>
    <row r="341" spans="2:12" ht="15" customHeight="1">
      <c r="B341" s="845"/>
      <c r="C341" s="845"/>
      <c r="D341" s="845"/>
      <c r="E341" s="845"/>
      <c r="F341" s="845"/>
      <c r="G341" s="845"/>
      <c r="H341" s="845"/>
      <c r="I341" s="845"/>
      <c r="J341" s="845"/>
      <c r="K341" s="845"/>
      <c r="L341" s="845"/>
    </row>
    <row r="342" spans="2:12" ht="17.25" customHeight="1">
      <c r="B342" s="849"/>
      <c r="C342" s="925"/>
      <c r="D342" s="527"/>
      <c r="E342" s="527"/>
      <c r="F342" s="527"/>
      <c r="G342" s="527"/>
      <c r="H342" s="870"/>
      <c r="I342" s="870"/>
      <c r="J342" s="870"/>
      <c r="K342" s="870"/>
      <c r="L342" s="845"/>
    </row>
    <row r="343" spans="2:12" ht="17.25" customHeight="1">
      <c r="B343" s="649"/>
      <c r="C343" s="649"/>
      <c r="D343" s="649"/>
      <c r="E343" s="649"/>
      <c r="F343" s="649"/>
      <c r="G343" s="649"/>
      <c r="H343" s="649"/>
      <c r="I343" s="649"/>
      <c r="J343" s="649"/>
      <c r="K343" s="649"/>
      <c r="L343" s="527"/>
    </row>
    <row r="344" spans="2:12" ht="20.25">
      <c r="B344" s="848"/>
      <c r="C344" s="848"/>
      <c r="D344" s="848"/>
      <c r="E344" s="848"/>
      <c r="F344" s="848"/>
      <c r="G344" s="848"/>
      <c r="H344" s="848"/>
      <c r="I344" s="848"/>
      <c r="J344" s="848"/>
      <c r="K344" s="848"/>
      <c r="L344" s="527"/>
    </row>
    <row r="345" spans="2:12" ht="15">
      <c r="B345" s="938"/>
      <c r="C345" s="938"/>
      <c r="D345" s="898"/>
      <c r="E345" s="938"/>
      <c r="F345" s="938"/>
      <c r="G345" s="898"/>
      <c r="H345" s="938"/>
      <c r="I345" s="938"/>
      <c r="J345" s="938"/>
      <c r="K345" s="898"/>
      <c r="L345" s="527"/>
    </row>
    <row r="346" spans="2:12" ht="14.1" customHeight="1">
      <c r="B346" s="1120"/>
      <c r="C346" s="1120"/>
      <c r="D346" s="1120"/>
      <c r="E346" s="1120"/>
      <c r="F346" s="1121"/>
      <c r="G346" s="1120"/>
      <c r="H346" s="1120"/>
      <c r="I346" s="1150"/>
      <c r="J346" s="1151"/>
      <c r="K346" s="1152"/>
      <c r="L346" s="527"/>
    </row>
    <row r="347" spans="2:12" ht="14.25">
      <c r="B347" s="1122"/>
      <c r="C347" s="1122"/>
      <c r="D347" s="1122"/>
      <c r="E347" s="1122"/>
      <c r="F347" s="1123"/>
      <c r="G347" s="1122"/>
      <c r="H347" s="1122"/>
      <c r="I347" s="1153"/>
      <c r="J347" s="1154"/>
      <c r="K347" s="1155"/>
      <c r="L347" s="527"/>
    </row>
    <row r="348" spans="2:12" ht="14.25">
      <c r="B348" s="1124"/>
      <c r="C348" s="1125"/>
      <c r="D348" s="1125"/>
      <c r="E348" s="1125"/>
      <c r="F348" s="1125"/>
      <c r="G348" s="1125"/>
      <c r="H348" s="1126"/>
      <c r="I348" s="1156"/>
      <c r="J348" s="1124"/>
      <c r="K348" s="1157"/>
      <c r="L348" s="527"/>
    </row>
    <row r="349" spans="2:12" ht="15">
      <c r="B349" s="1127"/>
      <c r="C349" s="1128"/>
      <c r="D349" s="1129"/>
      <c r="E349" s="988"/>
      <c r="F349" s="1128"/>
      <c r="G349" s="1130"/>
      <c r="H349" s="1069"/>
      <c r="I349" s="1158"/>
      <c r="J349" s="1159"/>
      <c r="K349" s="1157"/>
      <c r="L349" s="527"/>
    </row>
    <row r="350" spans="2:12" ht="15">
      <c r="B350" s="1127"/>
      <c r="C350" s="1128"/>
      <c r="D350" s="1129"/>
      <c r="E350" s="988"/>
      <c r="F350" s="1128"/>
      <c r="G350" s="1130"/>
      <c r="H350" s="1069"/>
      <c r="I350" s="1158"/>
      <c r="J350" s="1159"/>
      <c r="K350" s="1157"/>
      <c r="L350" s="527"/>
    </row>
    <row r="351" spans="2:12" ht="15">
      <c r="B351" s="1127"/>
      <c r="C351" s="1128"/>
      <c r="D351" s="1129"/>
      <c r="E351" s="988"/>
      <c r="F351" s="1128"/>
      <c r="G351" s="1130"/>
      <c r="H351" s="1069"/>
      <c r="I351" s="1158"/>
      <c r="J351" s="1159"/>
      <c r="K351" s="1157"/>
      <c r="L351" s="527"/>
    </row>
    <row r="352" spans="2:12" ht="15">
      <c r="B352" s="1127"/>
      <c r="C352" s="1128"/>
      <c r="D352" s="1129"/>
      <c r="E352" s="988"/>
      <c r="F352" s="1128"/>
      <c r="G352" s="1130"/>
      <c r="H352" s="1069"/>
      <c r="I352" s="1158"/>
      <c r="J352" s="1159"/>
      <c r="K352" s="1157"/>
      <c r="L352" s="527"/>
    </row>
    <row r="353" spans="2:12" ht="15">
      <c r="B353" s="1127"/>
      <c r="C353" s="1128"/>
      <c r="D353" s="1129"/>
      <c r="E353" s="988"/>
      <c r="F353" s="1128"/>
      <c r="G353" s="1130"/>
      <c r="H353" s="1069"/>
      <c r="I353" s="1158"/>
      <c r="J353" s="1159"/>
      <c r="K353" s="1157"/>
      <c r="L353" s="527"/>
    </row>
    <row r="354" spans="2:12" ht="15">
      <c r="B354" s="1127"/>
      <c r="C354" s="982"/>
      <c r="D354" s="1131"/>
      <c r="E354" s="982"/>
      <c r="F354" s="982"/>
      <c r="G354" s="1130"/>
      <c r="H354" s="1069"/>
      <c r="I354" s="1158"/>
      <c r="J354" s="1159"/>
      <c r="K354" s="1157"/>
      <c r="L354" s="527"/>
    </row>
    <row r="355" spans="2:12" ht="15">
      <c r="B355" s="1127"/>
      <c r="C355" s="1128"/>
      <c r="D355" s="1129"/>
      <c r="E355" s="988"/>
      <c r="F355" s="1128"/>
      <c r="G355" s="1132"/>
      <c r="H355" s="1069"/>
      <c r="I355" s="1158"/>
      <c r="J355" s="1159"/>
      <c r="K355" s="1157"/>
      <c r="L355" s="527"/>
    </row>
    <row r="356" spans="2:12" ht="15">
      <c r="B356" s="1127"/>
      <c r="C356" s="1128"/>
      <c r="D356" s="1129"/>
      <c r="E356" s="988"/>
      <c r="F356" s="1128"/>
      <c r="G356" s="1130"/>
      <c r="H356" s="1069"/>
      <c r="I356" s="1158"/>
      <c r="J356" s="1159"/>
      <c r="K356" s="1157"/>
      <c r="L356" s="527"/>
    </row>
    <row r="357" spans="2:12" ht="15">
      <c r="B357" s="1127"/>
      <c r="C357" s="1128"/>
      <c r="D357" s="1129"/>
      <c r="E357" s="988"/>
      <c r="F357" s="1128"/>
      <c r="G357" s="1130"/>
      <c r="H357" s="1069"/>
      <c r="I357" s="1158"/>
      <c r="J357" s="1159"/>
      <c r="K357" s="1157"/>
      <c r="L357" s="527"/>
    </row>
    <row r="358" spans="2:12" ht="15">
      <c r="B358" s="1127"/>
      <c r="C358" s="1128"/>
      <c r="D358" s="1129"/>
      <c r="E358" s="988"/>
      <c r="F358" s="1128"/>
      <c r="G358" s="1130"/>
      <c r="H358" s="1069"/>
      <c r="I358" s="1158"/>
      <c r="J358" s="1159"/>
      <c r="K358" s="1157"/>
      <c r="L358" s="527"/>
    </row>
    <row r="359" spans="2:12" ht="15">
      <c r="B359" s="1127"/>
      <c r="C359" s="1128"/>
      <c r="D359" s="1129"/>
      <c r="E359" s="988"/>
      <c r="F359" s="1128"/>
      <c r="G359" s="1130"/>
      <c r="H359" s="1069"/>
      <c r="I359" s="1158"/>
      <c r="J359" s="1159"/>
      <c r="K359" s="1157"/>
      <c r="L359" s="527"/>
    </row>
    <row r="360" spans="2:12" ht="15">
      <c r="B360" s="1127"/>
      <c r="C360" s="988"/>
      <c r="D360" s="1133"/>
      <c r="E360" s="1128"/>
      <c r="F360" s="1128"/>
      <c r="G360" s="1132"/>
      <c r="H360" s="1069"/>
      <c r="I360" s="1158"/>
      <c r="J360" s="1159"/>
      <c r="K360" s="1157"/>
      <c r="L360" s="527"/>
    </row>
    <row r="361" spans="2:12" ht="15">
      <c r="B361" s="1127"/>
      <c r="C361" s="1128"/>
      <c r="D361" s="1129"/>
      <c r="E361" s="988"/>
      <c r="F361" s="1128"/>
      <c r="G361" s="1132"/>
      <c r="H361" s="1069"/>
      <c r="I361" s="1158"/>
      <c r="J361" s="1159"/>
      <c r="K361" s="1157"/>
      <c r="L361" s="527"/>
    </row>
    <row r="362" spans="2:12" ht="15">
      <c r="B362" s="1127"/>
      <c r="C362" s="1128"/>
      <c r="D362" s="1129"/>
      <c r="E362" s="988"/>
      <c r="F362" s="1128"/>
      <c r="G362" s="1130"/>
      <c r="H362" s="1069"/>
      <c r="I362" s="1158"/>
      <c r="J362" s="1159"/>
      <c r="K362" s="1157"/>
      <c r="L362" s="527"/>
    </row>
    <row r="363" spans="2:12" ht="15">
      <c r="B363" s="1127"/>
      <c r="C363" s="1128"/>
      <c r="D363" s="1129"/>
      <c r="E363" s="988"/>
      <c r="F363" s="1128"/>
      <c r="G363" s="1130"/>
      <c r="H363" s="1069"/>
      <c r="I363" s="1158"/>
      <c r="J363" s="1159"/>
      <c r="K363" s="1157"/>
      <c r="L363" s="527"/>
    </row>
    <row r="364" spans="2:12" ht="15">
      <c r="B364" s="1127"/>
      <c r="C364" s="1128"/>
      <c r="D364" s="1129"/>
      <c r="E364" s="988"/>
      <c r="F364" s="1128"/>
      <c r="G364" s="1130"/>
      <c r="H364" s="1069"/>
      <c r="I364" s="1158"/>
      <c r="J364" s="1159"/>
      <c r="K364" s="1157"/>
      <c r="L364" s="527"/>
    </row>
    <row r="365" spans="2:12" ht="15">
      <c r="B365" s="1127"/>
      <c r="C365" s="1128"/>
      <c r="D365" s="1129"/>
      <c r="E365" s="988"/>
      <c r="F365" s="1128"/>
      <c r="G365" s="1130"/>
      <c r="H365" s="1069"/>
      <c r="I365" s="1158"/>
      <c r="J365" s="1159"/>
      <c r="K365" s="1157"/>
      <c r="L365" s="527"/>
    </row>
    <row r="366" spans="2:12" ht="15">
      <c r="B366" s="1134"/>
      <c r="C366" s="988"/>
      <c r="D366" s="1135"/>
      <c r="E366" s="988"/>
      <c r="F366" s="1128"/>
      <c r="G366" s="1132"/>
      <c r="H366" s="1069"/>
      <c r="I366" s="1158"/>
      <c r="J366" s="1159"/>
      <c r="K366" s="1157"/>
      <c r="L366" s="527"/>
    </row>
    <row r="367" spans="2:12" ht="15">
      <c r="B367" s="1134"/>
      <c r="C367" s="1128"/>
      <c r="D367" s="1129"/>
      <c r="E367" s="988"/>
      <c r="F367" s="1128"/>
      <c r="G367" s="1132"/>
      <c r="H367" s="1069"/>
      <c r="I367" s="1158"/>
      <c r="J367" s="1159"/>
      <c r="K367" s="1157"/>
      <c r="L367" s="527"/>
    </row>
    <row r="368" spans="2:12" ht="15">
      <c r="B368" s="1134"/>
      <c r="C368" s="1128"/>
      <c r="D368" s="1129"/>
      <c r="E368" s="988"/>
      <c r="F368" s="1128"/>
      <c r="G368" s="1132"/>
      <c r="H368" s="1069"/>
      <c r="I368" s="1158"/>
      <c r="J368" s="1159"/>
      <c r="K368" s="1157"/>
      <c r="L368" s="527"/>
    </row>
    <row r="369" spans="2:12" ht="15">
      <c r="B369" s="1134"/>
      <c r="C369" s="1128"/>
      <c r="D369" s="1129"/>
      <c r="E369" s="988"/>
      <c r="F369" s="1128"/>
      <c r="G369" s="1132"/>
      <c r="H369" s="1069"/>
      <c r="I369" s="1158"/>
      <c r="J369" s="1159"/>
      <c r="K369" s="1157"/>
      <c r="L369" s="527"/>
    </row>
    <row r="370" spans="2:12" ht="15">
      <c r="B370" s="1134"/>
      <c r="C370" s="1128"/>
      <c r="D370" s="1129"/>
      <c r="E370" s="988"/>
      <c r="F370" s="1128"/>
      <c r="G370" s="1132"/>
      <c r="H370" s="1069"/>
      <c r="I370" s="1158"/>
      <c r="J370" s="1159"/>
      <c r="K370" s="1157"/>
      <c r="L370" s="527"/>
    </row>
    <row r="371" spans="2:12" ht="15">
      <c r="B371" s="1134"/>
      <c r="C371" s="1128"/>
      <c r="D371" s="1135"/>
      <c r="E371" s="988"/>
      <c r="F371" s="1128"/>
      <c r="G371" s="1132"/>
      <c r="H371" s="1069"/>
      <c r="I371" s="1158"/>
      <c r="J371" s="1159"/>
      <c r="K371" s="1157"/>
      <c r="L371" s="527"/>
    </row>
    <row r="372" spans="2:12" ht="15">
      <c r="B372" s="1134"/>
      <c r="C372" s="988"/>
      <c r="D372" s="1135"/>
      <c r="E372" s="988"/>
      <c r="F372" s="1128"/>
      <c r="G372" s="1132"/>
      <c r="H372" s="1069"/>
      <c r="I372" s="1158"/>
      <c r="J372" s="1159"/>
      <c r="K372" s="1157"/>
      <c r="L372" s="527"/>
    </row>
    <row r="373" spans="2:12" ht="15">
      <c r="B373" s="1134"/>
      <c r="C373" s="1128"/>
      <c r="D373" s="1129"/>
      <c r="E373" s="988"/>
      <c r="F373" s="1128"/>
      <c r="G373" s="1132"/>
      <c r="H373" s="1069"/>
      <c r="I373" s="1158"/>
      <c r="J373" s="1159"/>
      <c r="K373" s="1157"/>
      <c r="L373" s="527"/>
    </row>
    <row r="374" spans="2:12" ht="15">
      <c r="B374" s="1134"/>
      <c r="C374" s="1128"/>
      <c r="D374" s="1129"/>
      <c r="E374" s="988"/>
      <c r="F374" s="1128"/>
      <c r="G374" s="1132"/>
      <c r="H374" s="1069"/>
      <c r="I374" s="1158"/>
      <c r="J374" s="1159"/>
      <c r="K374" s="1157"/>
      <c r="L374" s="527"/>
    </row>
    <row r="375" spans="2:12" ht="15">
      <c r="B375" s="1134"/>
      <c r="C375" s="1128"/>
      <c r="D375" s="1129"/>
      <c r="E375" s="988"/>
      <c r="F375" s="1128"/>
      <c r="G375" s="1132"/>
      <c r="H375" s="1069"/>
      <c r="I375" s="1158"/>
      <c r="J375" s="1159"/>
      <c r="K375" s="1157"/>
      <c r="L375" s="527"/>
    </row>
    <row r="376" spans="2:12" ht="15">
      <c r="B376" s="1134"/>
      <c r="C376" s="1128"/>
      <c r="D376" s="1129"/>
      <c r="E376" s="988"/>
      <c r="F376" s="1128"/>
      <c r="G376" s="1132"/>
      <c r="H376" s="1069"/>
      <c r="I376" s="1158"/>
      <c r="J376" s="1159"/>
      <c r="K376" s="1157"/>
      <c r="L376" s="527"/>
    </row>
    <row r="377" spans="2:12" ht="15">
      <c r="B377" s="1134"/>
      <c r="C377" s="1128"/>
      <c r="D377" s="1135"/>
      <c r="E377" s="988"/>
      <c r="F377" s="1128"/>
      <c r="G377" s="1132"/>
      <c r="H377" s="1069"/>
      <c r="I377" s="1158"/>
      <c r="J377" s="1159"/>
      <c r="K377" s="1157"/>
      <c r="L377" s="527"/>
    </row>
    <row r="378" spans="2:12" ht="15">
      <c r="B378" s="939"/>
      <c r="C378" s="886"/>
      <c r="D378" s="1135"/>
      <c r="E378" s="886"/>
      <c r="F378" s="898"/>
      <c r="G378" s="940"/>
      <c r="H378" s="1136"/>
      <c r="I378" s="1160"/>
      <c r="J378" s="1161"/>
      <c r="K378" s="1157"/>
      <c r="L378" s="527"/>
    </row>
    <row r="379" spans="2:12" ht="15">
      <c r="B379" s="1134"/>
      <c r="C379" s="1128"/>
      <c r="D379" s="1129"/>
      <c r="E379" s="988"/>
      <c r="F379" s="1128"/>
      <c r="G379" s="1132"/>
      <c r="H379" s="1069"/>
      <c r="I379" s="1158"/>
      <c r="J379" s="1159"/>
      <c r="K379" s="1157"/>
      <c r="L379" s="527"/>
    </row>
    <row r="380" spans="2:12" ht="15">
      <c r="B380" s="1134"/>
      <c r="C380" s="1128"/>
      <c r="D380" s="1129"/>
      <c r="E380" s="988"/>
      <c r="F380" s="1128"/>
      <c r="G380" s="1130"/>
      <c r="H380" s="1069"/>
      <c r="I380" s="1158"/>
      <c r="J380" s="1159"/>
      <c r="K380" s="1157"/>
      <c r="L380" s="527"/>
    </row>
    <row r="381" spans="2:12" ht="15">
      <c r="B381" s="1134"/>
      <c r="C381" s="1128"/>
      <c r="D381" s="1129"/>
      <c r="E381" s="988"/>
      <c r="F381" s="1128"/>
      <c r="G381" s="1130"/>
      <c r="H381" s="1069"/>
      <c r="I381" s="1158"/>
      <c r="J381" s="1159"/>
      <c r="K381" s="1157"/>
      <c r="L381" s="649"/>
    </row>
    <row r="382" spans="2:12" ht="15">
      <c r="B382" s="1134"/>
      <c r="C382" s="1128"/>
      <c r="D382" s="1129"/>
      <c r="E382" s="988"/>
      <c r="F382" s="1128"/>
      <c r="G382" s="1132"/>
      <c r="H382" s="1069"/>
      <c r="I382" s="1158"/>
      <c r="J382" s="1159"/>
      <c r="K382" s="1157"/>
      <c r="L382" s="649"/>
    </row>
    <row r="383" spans="2:12" ht="15">
      <c r="B383" s="1137"/>
      <c r="C383" s="1138"/>
      <c r="D383" s="1135"/>
      <c r="E383" s="1139"/>
      <c r="F383" s="1138"/>
      <c r="G383" s="1140"/>
      <c r="H383" s="1141"/>
      <c r="I383" s="1162"/>
      <c r="J383" s="1163"/>
      <c r="K383" s="1157"/>
      <c r="L383" s="649"/>
    </row>
    <row r="384" spans="2:12" ht="15">
      <c r="B384" s="1142"/>
      <c r="C384" s="1143"/>
      <c r="D384" s="1135"/>
      <c r="E384" s="1143"/>
      <c r="F384" s="1144"/>
      <c r="G384" s="1145"/>
      <c r="H384" s="1146"/>
      <c r="I384" s="1156"/>
      <c r="J384" s="1124"/>
      <c r="K384" s="1157"/>
      <c r="L384" s="649"/>
    </row>
    <row r="385" spans="2:12" ht="15">
      <c r="B385" s="1134"/>
      <c r="C385" s="1128"/>
      <c r="D385" s="1129"/>
      <c r="E385" s="988"/>
      <c r="F385" s="1128"/>
      <c r="G385" s="1132"/>
      <c r="H385" s="1069"/>
      <c r="I385" s="1158"/>
      <c r="J385" s="1159"/>
      <c r="K385" s="1157"/>
      <c r="L385" s="649"/>
    </row>
    <row r="386" spans="2:12" ht="15">
      <c r="B386" s="1134"/>
      <c r="C386" s="1128"/>
      <c r="D386" s="1129"/>
      <c r="E386" s="988"/>
      <c r="F386" s="1128"/>
      <c r="G386" s="1132"/>
      <c r="H386" s="1069"/>
      <c r="I386" s="1158"/>
      <c r="J386" s="1159"/>
      <c r="K386" s="1157"/>
      <c r="L386" s="649"/>
    </row>
    <row r="387" spans="2:12" ht="15">
      <c r="B387" s="1134"/>
      <c r="C387" s="1128"/>
      <c r="D387" s="1129"/>
      <c r="E387" s="988"/>
      <c r="F387" s="1128"/>
      <c r="G387" s="1132"/>
      <c r="H387" s="1069"/>
      <c r="I387" s="1158"/>
      <c r="J387" s="1159"/>
      <c r="K387" s="1157"/>
      <c r="L387" s="649"/>
    </row>
    <row r="388" spans="2:12" ht="15">
      <c r="B388" s="1134"/>
      <c r="C388" s="1128"/>
      <c r="D388" s="1135"/>
      <c r="E388" s="988"/>
      <c r="F388" s="1128"/>
      <c r="G388" s="1132"/>
      <c r="H388" s="1069"/>
      <c r="I388" s="1158"/>
      <c r="J388" s="1159"/>
      <c r="K388" s="1157"/>
      <c r="L388" s="649"/>
    </row>
    <row r="389" spans="2:12" ht="15">
      <c r="B389" s="1134"/>
      <c r="C389" s="1128"/>
      <c r="D389" s="1135"/>
      <c r="E389" s="988"/>
      <c r="F389" s="1128"/>
      <c r="G389" s="1132"/>
      <c r="H389" s="1069"/>
      <c r="I389" s="1158"/>
      <c r="J389" s="1159"/>
      <c r="K389" s="1157"/>
      <c r="L389" s="649"/>
    </row>
    <row r="390" spans="2:12" ht="15">
      <c r="B390" s="1134"/>
      <c r="C390" s="988"/>
      <c r="D390" s="1135"/>
      <c r="E390" s="988"/>
      <c r="F390" s="1128"/>
      <c r="G390" s="1132"/>
      <c r="H390" s="1069"/>
      <c r="I390" s="1158"/>
      <c r="J390" s="1159"/>
      <c r="K390" s="1157"/>
      <c r="L390" s="649"/>
    </row>
    <row r="391" spans="2:12" ht="15">
      <c r="B391" s="1134"/>
      <c r="C391" s="1128"/>
      <c r="D391" s="1129"/>
      <c r="E391" s="988"/>
      <c r="F391" s="1128"/>
      <c r="G391" s="1132"/>
      <c r="H391" s="1069"/>
      <c r="I391" s="1158"/>
      <c r="J391" s="1159"/>
      <c r="K391" s="1157"/>
      <c r="L391" s="649"/>
    </row>
    <row r="392" spans="2:12" ht="15">
      <c r="B392" s="1134"/>
      <c r="C392" s="1128"/>
      <c r="D392" s="1129"/>
      <c r="E392" s="988"/>
      <c r="F392" s="1128"/>
      <c r="G392" s="1132"/>
      <c r="H392" s="1069"/>
      <c r="I392" s="1158"/>
      <c r="J392" s="1159"/>
      <c r="K392" s="1157"/>
      <c r="L392" s="649"/>
    </row>
    <row r="393" spans="2:12" ht="15">
      <c r="B393" s="1134"/>
      <c r="C393" s="1128"/>
      <c r="D393" s="1129"/>
      <c r="E393" s="988"/>
      <c r="F393" s="1128"/>
      <c r="G393" s="1132"/>
      <c r="H393" s="1069"/>
      <c r="I393" s="1158"/>
      <c r="J393" s="1159"/>
      <c r="K393" s="1157"/>
      <c r="L393" s="649"/>
    </row>
    <row r="394" spans="2:12" ht="15">
      <c r="B394" s="1134"/>
      <c r="C394" s="1128"/>
      <c r="D394" s="1129"/>
      <c r="E394" s="988"/>
      <c r="F394" s="1128"/>
      <c r="G394" s="1132"/>
      <c r="H394" s="1069"/>
      <c r="I394" s="1158"/>
      <c r="J394" s="1159"/>
      <c r="K394" s="1157"/>
      <c r="L394" s="649"/>
    </row>
    <row r="395" spans="2:12" ht="15">
      <c r="B395" s="1134"/>
      <c r="C395" s="1128"/>
      <c r="D395" s="1135"/>
      <c r="E395" s="988"/>
      <c r="F395" s="1128"/>
      <c r="G395" s="1132"/>
      <c r="H395" s="1069"/>
      <c r="I395" s="1158"/>
      <c r="J395" s="1159"/>
      <c r="K395" s="1157"/>
      <c r="L395" s="649"/>
    </row>
    <row r="396" spans="2:12" ht="15">
      <c r="B396" s="1134"/>
      <c r="C396" s="988"/>
      <c r="D396" s="1135"/>
      <c r="E396" s="988"/>
      <c r="F396" s="1128"/>
      <c r="G396" s="1132"/>
      <c r="H396" s="1069"/>
      <c r="I396" s="1158"/>
      <c r="J396" s="1159"/>
      <c r="K396" s="1157"/>
      <c r="L396" s="649"/>
    </row>
    <row r="397" spans="2:12" ht="15">
      <c r="B397" s="1134"/>
      <c r="C397" s="1128"/>
      <c r="D397" s="1129"/>
      <c r="E397" s="988"/>
      <c r="F397" s="1128"/>
      <c r="G397" s="1132"/>
      <c r="H397" s="1069"/>
      <c r="I397" s="1158"/>
      <c r="J397" s="1159"/>
      <c r="K397" s="1157"/>
      <c r="L397" s="649"/>
    </row>
    <row r="398" spans="2:12" ht="15">
      <c r="B398" s="1134"/>
      <c r="C398" s="1128"/>
      <c r="D398" s="1129"/>
      <c r="E398" s="988"/>
      <c r="F398" s="1128"/>
      <c r="G398" s="1132"/>
      <c r="H398" s="1069"/>
      <c r="I398" s="1158"/>
      <c r="J398" s="1159"/>
      <c r="K398" s="1157"/>
      <c r="L398" s="649"/>
    </row>
    <row r="399" spans="2:12" ht="15">
      <c r="B399" s="1134"/>
      <c r="C399" s="1128"/>
      <c r="D399" s="1129"/>
      <c r="E399" s="988"/>
      <c r="F399" s="1128"/>
      <c r="G399" s="1132"/>
      <c r="H399" s="1069"/>
      <c r="I399" s="1158"/>
      <c r="J399" s="1159"/>
      <c r="K399" s="1157"/>
      <c r="L399" s="649"/>
    </row>
    <row r="400" spans="2:12" ht="15">
      <c r="B400" s="1134"/>
      <c r="C400" s="1128"/>
      <c r="D400" s="1129"/>
      <c r="E400" s="988"/>
      <c r="F400" s="1128"/>
      <c r="G400" s="1132"/>
      <c r="H400" s="1069"/>
      <c r="I400" s="1158"/>
      <c r="J400" s="1159"/>
      <c r="K400" s="1157"/>
      <c r="L400" s="649"/>
    </row>
    <row r="401" spans="2:12" ht="15">
      <c r="B401" s="1134"/>
      <c r="C401" s="1128"/>
      <c r="D401" s="1129"/>
      <c r="E401" s="988"/>
      <c r="F401" s="1128"/>
      <c r="G401" s="1132"/>
      <c r="H401" s="1069"/>
      <c r="I401" s="1158"/>
      <c r="J401" s="1159"/>
      <c r="K401" s="1157"/>
      <c r="L401" s="649"/>
    </row>
    <row r="402" spans="2:12" ht="15">
      <c r="B402" s="1134"/>
      <c r="C402" s="988"/>
      <c r="D402" s="1129"/>
      <c r="E402" s="988"/>
      <c r="F402" s="1128"/>
      <c r="G402" s="1132"/>
      <c r="H402" s="1069"/>
      <c r="I402" s="1158"/>
      <c r="J402" s="1159"/>
      <c r="K402" s="1157"/>
      <c r="L402" s="649"/>
    </row>
    <row r="403" spans="2:12" ht="15">
      <c r="B403" s="1134"/>
      <c r="C403" s="1128"/>
      <c r="D403" s="1129"/>
      <c r="E403" s="988"/>
      <c r="F403" s="1128"/>
      <c r="G403" s="1132"/>
      <c r="H403" s="1069"/>
      <c r="I403" s="1158"/>
      <c r="J403" s="1159"/>
      <c r="K403" s="1157"/>
      <c r="L403" s="649"/>
    </row>
    <row r="404" spans="2:12" ht="15">
      <c r="B404" s="1134"/>
      <c r="C404" s="1128"/>
      <c r="D404" s="1129"/>
      <c r="E404" s="988"/>
      <c r="F404" s="1128"/>
      <c r="G404" s="1132"/>
      <c r="H404" s="1069"/>
      <c r="I404" s="1158"/>
      <c r="J404" s="1159"/>
      <c r="K404" s="1157"/>
      <c r="L404" s="649"/>
    </row>
    <row r="405" spans="2:12" ht="15">
      <c r="B405" s="1134"/>
      <c r="C405" s="1128"/>
      <c r="D405" s="1129"/>
      <c r="E405" s="988"/>
      <c r="F405" s="1128"/>
      <c r="G405" s="1132"/>
      <c r="H405" s="1069"/>
      <c r="I405" s="1158"/>
      <c r="J405" s="1159"/>
      <c r="K405" s="1157"/>
      <c r="L405" s="649"/>
    </row>
    <row r="406" spans="2:12" ht="15">
      <c r="B406" s="1134"/>
      <c r="C406" s="1128"/>
      <c r="D406" s="1129"/>
      <c r="E406" s="988"/>
      <c r="F406" s="1128"/>
      <c r="G406" s="1132"/>
      <c r="H406" s="1069"/>
      <c r="I406" s="1158"/>
      <c r="J406" s="1159"/>
      <c r="K406" s="1157"/>
      <c r="L406" s="649"/>
    </row>
    <row r="407" spans="2:12" ht="15">
      <c r="B407" s="1134"/>
      <c r="C407" s="1128"/>
      <c r="D407" s="1129"/>
      <c r="E407" s="988"/>
      <c r="F407" s="1128"/>
      <c r="G407" s="1132"/>
      <c r="H407" s="1069"/>
      <c r="I407" s="1158"/>
      <c r="J407" s="1159"/>
      <c r="K407" s="1157"/>
      <c r="L407" s="649"/>
    </row>
    <row r="408" spans="2:12" ht="15">
      <c r="B408" s="1134"/>
      <c r="C408" s="1128"/>
      <c r="D408" s="1129"/>
      <c r="E408" s="988"/>
      <c r="F408" s="1128"/>
      <c r="G408" s="1132"/>
      <c r="H408" s="1069"/>
      <c r="I408" s="1158"/>
      <c r="J408" s="1159"/>
      <c r="K408" s="1157"/>
      <c r="L408" s="649"/>
    </row>
    <row r="409" spans="2:12" ht="15">
      <c r="B409" s="1164"/>
      <c r="C409" s="1165"/>
      <c r="D409" s="1166"/>
      <c r="E409" s="1167"/>
      <c r="F409" s="1165"/>
      <c r="G409" s="1165"/>
      <c r="H409" s="1168"/>
      <c r="I409" s="1180"/>
      <c r="J409" s="1181"/>
      <c r="K409" s="1157"/>
      <c r="L409" s="649"/>
    </row>
    <row r="410" spans="2:12" ht="15">
      <c r="B410" s="939"/>
      <c r="C410" s="898"/>
      <c r="D410" s="901"/>
      <c r="E410" s="886"/>
      <c r="F410" s="898"/>
      <c r="G410" s="898"/>
      <c r="H410" s="457"/>
      <c r="I410" s="885"/>
      <c r="J410" s="905"/>
      <c r="K410" s="1182"/>
      <c r="L410" s="649"/>
    </row>
    <row r="411" spans="2:12" ht="15">
      <c r="B411" s="939"/>
      <c r="C411" s="898"/>
      <c r="D411" s="901"/>
      <c r="E411" s="886"/>
      <c r="F411" s="898"/>
      <c r="G411" s="898"/>
      <c r="H411" s="457"/>
      <c r="I411" s="885"/>
      <c r="J411" s="905"/>
      <c r="K411" s="1182"/>
      <c r="L411" s="649"/>
    </row>
    <row r="412" spans="2:12" ht="15">
      <c r="B412" s="939"/>
      <c r="C412" s="898"/>
      <c r="D412" s="901"/>
      <c r="E412" s="886"/>
      <c r="F412" s="898"/>
      <c r="G412" s="898"/>
      <c r="H412" s="457"/>
      <c r="I412" s="885"/>
      <c r="J412" s="905"/>
      <c r="K412" s="1182"/>
      <c r="L412" s="649"/>
    </row>
    <row r="413" spans="2:12" ht="15">
      <c r="B413" s="939"/>
      <c r="C413" s="898"/>
      <c r="D413" s="901"/>
      <c r="E413" s="886"/>
      <c r="F413" s="898"/>
      <c r="G413" s="898"/>
      <c r="H413" s="457"/>
      <c r="I413" s="885"/>
      <c r="J413" s="905"/>
      <c r="K413" s="1182"/>
      <c r="L413" s="649"/>
    </row>
    <row r="414" spans="2:12">
      <c r="B414" s="849"/>
      <c r="C414" s="925"/>
      <c r="D414" s="527"/>
      <c r="E414" s="527"/>
      <c r="F414" s="527"/>
      <c r="G414" s="527"/>
      <c r="H414" s="870"/>
      <c r="I414" s="870"/>
      <c r="J414" s="870"/>
      <c r="K414" s="870"/>
      <c r="L414" s="649"/>
    </row>
    <row r="415" spans="2:12" ht="20.25">
      <c r="B415" s="848"/>
      <c r="C415" s="848"/>
      <c r="D415" s="848"/>
      <c r="E415" s="848"/>
      <c r="F415" s="848"/>
      <c r="G415" s="848"/>
      <c r="H415" s="848"/>
      <c r="I415" s="848"/>
      <c r="J415" s="848"/>
      <c r="K415" s="848"/>
      <c r="L415" s="649"/>
    </row>
    <row r="416" spans="2:12" ht="15">
      <c r="B416" s="938"/>
      <c r="C416" s="938"/>
      <c r="D416" s="938"/>
      <c r="E416" s="938"/>
      <c r="F416" s="938"/>
      <c r="G416" s="938"/>
      <c r="H416" s="938"/>
      <c r="I416" s="938"/>
      <c r="J416" s="938"/>
      <c r="K416" s="938"/>
      <c r="L416" s="649"/>
    </row>
    <row r="417" spans="2:12" ht="15">
      <c r="B417" s="938"/>
      <c r="C417" s="938"/>
      <c r="D417" s="898"/>
      <c r="E417" s="898"/>
      <c r="F417" s="898"/>
      <c r="G417" s="898"/>
      <c r="H417" s="938"/>
      <c r="I417" s="938"/>
      <c r="J417" s="938"/>
      <c r="K417" s="898"/>
      <c r="L417" s="649"/>
    </row>
    <row r="418" spans="2:12" ht="12.6" customHeight="1">
      <c r="B418" s="1066"/>
      <c r="C418" s="1066"/>
      <c r="D418" s="1066"/>
      <c r="E418" s="1066"/>
      <c r="F418" s="1169"/>
      <c r="G418" s="1066"/>
      <c r="H418" s="1066"/>
      <c r="I418" s="1183"/>
      <c r="J418" s="1184"/>
      <c r="K418" s="1185"/>
      <c r="L418" s="649"/>
    </row>
    <row r="419" spans="2:12">
      <c r="B419" s="1068"/>
      <c r="C419" s="1068"/>
      <c r="D419" s="1068"/>
      <c r="E419" s="1068"/>
      <c r="F419" s="1170"/>
      <c r="G419" s="1068"/>
      <c r="H419" s="1068"/>
      <c r="I419" s="1186"/>
      <c r="J419" s="1187"/>
      <c r="K419" s="596"/>
      <c r="L419" s="649"/>
    </row>
    <row r="420" spans="2:12" ht="12.75" customHeight="1">
      <c r="B420" s="1171"/>
      <c r="C420" s="1172"/>
      <c r="D420" s="1173"/>
      <c r="E420" s="1174"/>
      <c r="F420" s="1172"/>
      <c r="G420" s="1175"/>
      <c r="H420" s="1176"/>
      <c r="I420" s="1188"/>
      <c r="J420" s="1157"/>
      <c r="K420" s="1157"/>
      <c r="L420" s="649"/>
    </row>
    <row r="421" spans="2:12" ht="15">
      <c r="B421" s="1142"/>
      <c r="C421" s="1143"/>
      <c r="D421" s="1177"/>
      <c r="E421" s="1143"/>
      <c r="F421" s="1144"/>
      <c r="G421" s="1145"/>
      <c r="H421" s="1146"/>
      <c r="I421" s="1156"/>
      <c r="J421" s="1124"/>
      <c r="K421" s="1157"/>
      <c r="L421" s="649"/>
    </row>
    <row r="422" spans="2:12" ht="15">
      <c r="B422" s="1134"/>
      <c r="C422" s="1128"/>
      <c r="D422" s="1129"/>
      <c r="E422" s="988"/>
      <c r="F422" s="1128"/>
      <c r="G422" s="1130"/>
      <c r="H422" s="1069"/>
      <c r="I422" s="1158"/>
      <c r="J422" s="1159"/>
      <c r="K422" s="1157"/>
      <c r="L422" s="649"/>
    </row>
    <row r="423" spans="2:12" ht="15">
      <c r="B423" s="1134"/>
      <c r="C423" s="1128"/>
      <c r="D423" s="1129"/>
      <c r="E423" s="988"/>
      <c r="F423" s="1128"/>
      <c r="G423" s="1130"/>
      <c r="H423" s="1069"/>
      <c r="I423" s="1158"/>
      <c r="J423" s="1159"/>
      <c r="K423" s="1157"/>
      <c r="L423" s="649"/>
    </row>
    <row r="424" spans="2:12" ht="15">
      <c r="B424" s="1134"/>
      <c r="C424" s="1128"/>
      <c r="D424" s="1129"/>
      <c r="E424" s="988"/>
      <c r="F424" s="1128"/>
      <c r="G424" s="1132"/>
      <c r="H424" s="1069"/>
      <c r="I424" s="1158"/>
      <c r="J424" s="1159"/>
      <c r="K424" s="1157"/>
      <c r="L424" s="649"/>
    </row>
    <row r="425" spans="2:12" ht="15">
      <c r="B425" s="1134"/>
      <c r="C425" s="1128"/>
      <c r="D425" s="1129"/>
      <c r="E425" s="988"/>
      <c r="F425" s="1128"/>
      <c r="G425" s="1132"/>
      <c r="H425" s="1069"/>
      <c r="I425" s="1158"/>
      <c r="J425" s="1159"/>
      <c r="K425" s="1157"/>
      <c r="L425" s="649"/>
    </row>
    <row r="426" spans="2:12" ht="15">
      <c r="B426" s="1134"/>
      <c r="C426" s="1128"/>
      <c r="D426" s="1129"/>
      <c r="E426" s="988"/>
      <c r="F426" s="1128"/>
      <c r="G426" s="1132"/>
      <c r="H426" s="1069"/>
      <c r="I426" s="1158"/>
      <c r="J426" s="1159"/>
      <c r="K426" s="1157"/>
      <c r="L426" s="649"/>
    </row>
    <row r="427" spans="2:12" ht="15">
      <c r="B427" s="1134"/>
      <c r="C427" s="988"/>
      <c r="D427" s="1129"/>
      <c r="E427" s="988"/>
      <c r="F427" s="1128"/>
      <c r="G427" s="1132"/>
      <c r="H427" s="1069"/>
      <c r="I427" s="1158"/>
      <c r="J427" s="1159"/>
      <c r="K427" s="1157"/>
      <c r="L427" s="649"/>
    </row>
    <row r="428" spans="2:12" ht="15">
      <c r="B428" s="1134"/>
      <c r="C428" s="1128"/>
      <c r="D428" s="1129"/>
      <c r="E428" s="988"/>
      <c r="F428" s="1128"/>
      <c r="G428" s="1132"/>
      <c r="H428" s="1069"/>
      <c r="I428" s="1158"/>
      <c r="J428" s="1159"/>
      <c r="K428" s="1157"/>
      <c r="L428" s="649"/>
    </row>
    <row r="429" spans="2:12" ht="15">
      <c r="B429" s="1134"/>
      <c r="C429" s="1128"/>
      <c r="D429" s="1129"/>
      <c r="E429" s="988"/>
      <c r="F429" s="1128"/>
      <c r="G429" s="1132"/>
      <c r="H429" s="1069"/>
      <c r="I429" s="1158"/>
      <c r="J429" s="1159"/>
      <c r="K429" s="1157"/>
      <c r="L429" s="649"/>
    </row>
    <row r="430" spans="2:12" ht="15">
      <c r="B430" s="1134"/>
      <c r="C430" s="1128"/>
      <c r="D430" s="1129"/>
      <c r="E430" s="988"/>
      <c r="F430" s="1128"/>
      <c r="G430" s="1132"/>
      <c r="H430" s="1069"/>
      <c r="I430" s="1158"/>
      <c r="J430" s="1159"/>
      <c r="K430" s="1157"/>
      <c r="L430" s="649"/>
    </row>
    <row r="431" spans="2:12" ht="15">
      <c r="B431" s="1134"/>
      <c r="C431" s="1128"/>
      <c r="D431" s="1129"/>
      <c r="E431" s="988"/>
      <c r="F431" s="1128"/>
      <c r="G431" s="1132"/>
      <c r="H431" s="1069"/>
      <c r="I431" s="1158"/>
      <c r="J431" s="1159"/>
      <c r="K431" s="1157"/>
      <c r="L431" s="649"/>
    </row>
    <row r="432" spans="2:12" ht="15">
      <c r="B432" s="1134"/>
      <c r="C432" s="1128"/>
      <c r="D432" s="1129"/>
      <c r="E432" s="988"/>
      <c r="F432" s="1128"/>
      <c r="G432" s="1132"/>
      <c r="H432" s="1069"/>
      <c r="I432" s="1158"/>
      <c r="J432" s="1159"/>
      <c r="K432" s="1157"/>
      <c r="L432" s="649"/>
    </row>
    <row r="433" spans="2:12" ht="15">
      <c r="B433" s="1134"/>
      <c r="C433" s="988"/>
      <c r="D433" s="1129"/>
      <c r="E433" s="988"/>
      <c r="F433" s="1128"/>
      <c r="G433" s="1132"/>
      <c r="H433" s="1069"/>
      <c r="I433" s="1158"/>
      <c r="J433" s="1159"/>
      <c r="K433" s="1157"/>
      <c r="L433" s="649"/>
    </row>
    <row r="434" spans="2:12" ht="15">
      <c r="B434" s="1134"/>
      <c r="C434" s="1128"/>
      <c r="D434" s="1129"/>
      <c r="E434" s="988"/>
      <c r="F434" s="1128"/>
      <c r="G434" s="1132"/>
      <c r="H434" s="1069"/>
      <c r="I434" s="1158"/>
      <c r="J434" s="1159"/>
      <c r="K434" s="1157"/>
      <c r="L434" s="649"/>
    </row>
    <row r="435" spans="2:12" ht="15">
      <c r="B435" s="1134"/>
      <c r="C435" s="1128"/>
      <c r="D435" s="1129"/>
      <c r="E435" s="988"/>
      <c r="F435" s="1128"/>
      <c r="G435" s="1132"/>
      <c r="H435" s="1178"/>
      <c r="I435" s="1158"/>
      <c r="J435" s="1159"/>
      <c r="K435" s="1157"/>
      <c r="L435" s="649"/>
    </row>
    <row r="436" spans="2:12" ht="15">
      <c r="B436" s="1134"/>
      <c r="C436" s="1128"/>
      <c r="D436" s="1129"/>
      <c r="E436" s="988"/>
      <c r="F436" s="1128"/>
      <c r="G436" s="1132"/>
      <c r="H436" s="1178"/>
      <c r="I436" s="1158"/>
      <c r="J436" s="1159"/>
      <c r="K436" s="1157"/>
      <c r="L436" s="649"/>
    </row>
    <row r="437" spans="2:12" ht="15">
      <c r="B437" s="1134"/>
      <c r="C437" s="1128"/>
      <c r="D437" s="1129"/>
      <c r="E437" s="988"/>
      <c r="F437" s="1128"/>
      <c r="G437" s="1132"/>
      <c r="H437" s="1178"/>
      <c r="I437" s="1158"/>
      <c r="J437" s="1159"/>
      <c r="K437" s="1157"/>
      <c r="L437" s="649"/>
    </row>
    <row r="438" spans="2:12" ht="15">
      <c r="B438" s="1134"/>
      <c r="C438" s="1128"/>
      <c r="D438" s="1129"/>
      <c r="E438" s="988"/>
      <c r="F438" s="1128"/>
      <c r="G438" s="1132"/>
      <c r="H438" s="1178"/>
      <c r="I438" s="1158"/>
      <c r="J438" s="1159"/>
      <c r="K438" s="1157"/>
      <c r="L438" s="649"/>
    </row>
    <row r="439" spans="2:12" ht="15">
      <c r="B439" s="1134"/>
      <c r="C439" s="988"/>
      <c r="D439" s="1129"/>
      <c r="E439" s="988"/>
      <c r="F439" s="1128"/>
      <c r="G439" s="1132"/>
      <c r="H439" s="1178"/>
      <c r="I439" s="1158"/>
      <c r="J439" s="1159"/>
      <c r="K439" s="1157"/>
      <c r="L439" s="649"/>
    </row>
    <row r="440" spans="2:12" ht="15">
      <c r="B440" s="1134"/>
      <c r="C440" s="1128"/>
      <c r="D440" s="1129"/>
      <c r="E440" s="988"/>
      <c r="F440" s="1179"/>
      <c r="G440" s="1132"/>
      <c r="H440" s="1178"/>
      <c r="I440" s="1158"/>
      <c r="J440" s="1159"/>
      <c r="K440" s="1157"/>
      <c r="L440" s="649"/>
    </row>
    <row r="441" spans="2:12" ht="15">
      <c r="B441" s="1134"/>
      <c r="C441" s="1128"/>
      <c r="D441" s="1129"/>
      <c r="E441" s="988"/>
      <c r="F441" s="1128"/>
      <c r="G441" s="1132"/>
      <c r="H441" s="1178"/>
      <c r="I441" s="1158"/>
      <c r="J441" s="1159"/>
      <c r="K441" s="1157"/>
      <c r="L441" s="649"/>
    </row>
    <row r="442" spans="2:12" ht="15">
      <c r="B442" s="1134"/>
      <c r="C442" s="1128"/>
      <c r="D442" s="1129"/>
      <c r="E442" s="988"/>
      <c r="F442" s="1128"/>
      <c r="G442" s="1132"/>
      <c r="H442" s="1178"/>
      <c r="I442" s="1158"/>
      <c r="J442" s="1159"/>
      <c r="K442" s="1157"/>
      <c r="L442" s="649"/>
    </row>
    <row r="443" spans="2:12" ht="15">
      <c r="B443" s="1134"/>
      <c r="C443" s="1128"/>
      <c r="D443" s="1129"/>
      <c r="E443" s="988"/>
      <c r="F443" s="1128"/>
      <c r="G443" s="1132"/>
      <c r="H443" s="1178"/>
      <c r="I443" s="1158"/>
      <c r="J443" s="1159"/>
      <c r="K443" s="1157"/>
      <c r="L443" s="649"/>
    </row>
    <row r="444" spans="2:12" ht="15">
      <c r="B444" s="1134"/>
      <c r="C444" s="1128"/>
      <c r="D444" s="1129"/>
      <c r="E444" s="988"/>
      <c r="F444" s="1128"/>
      <c r="G444" s="1132"/>
      <c r="H444" s="1178"/>
      <c r="I444" s="1158"/>
      <c r="J444" s="1159"/>
      <c r="K444" s="1157"/>
      <c r="L444" s="649"/>
    </row>
    <row r="445" spans="2:12" ht="15">
      <c r="B445" s="1134"/>
      <c r="C445" s="988"/>
      <c r="D445" s="1129"/>
      <c r="E445" s="988"/>
      <c r="F445" s="1128"/>
      <c r="G445" s="1132"/>
      <c r="H445" s="1178"/>
      <c r="I445" s="1158"/>
      <c r="J445" s="1159"/>
      <c r="K445" s="1157"/>
      <c r="L445" s="649"/>
    </row>
    <row r="446" spans="2:12" ht="15">
      <c r="B446" s="1134"/>
      <c r="C446" s="1128"/>
      <c r="D446" s="1129"/>
      <c r="E446" s="988"/>
      <c r="F446" s="1128"/>
      <c r="G446" s="1132"/>
      <c r="H446" s="1178"/>
      <c r="I446" s="1158"/>
      <c r="J446" s="1159"/>
      <c r="K446" s="1157"/>
      <c r="L446" s="649"/>
    </row>
    <row r="447" spans="2:12" ht="15">
      <c r="B447" s="1134"/>
      <c r="C447" s="1128"/>
      <c r="D447" s="1129"/>
      <c r="E447" s="988"/>
      <c r="F447" s="1128"/>
      <c r="G447" s="1132"/>
      <c r="H447" s="1178"/>
      <c r="I447" s="1158"/>
      <c r="J447" s="1159"/>
      <c r="K447" s="1157"/>
      <c r="L447" s="649"/>
    </row>
    <row r="448" spans="2:12" ht="15">
      <c r="B448" s="1134"/>
      <c r="C448" s="1128"/>
      <c r="D448" s="1129"/>
      <c r="E448" s="988"/>
      <c r="F448" s="1128"/>
      <c r="G448" s="1132"/>
      <c r="H448" s="1178"/>
      <c r="I448" s="1158"/>
      <c r="J448" s="1159"/>
      <c r="K448" s="1157"/>
      <c r="L448" s="649"/>
    </row>
    <row r="449" spans="2:12" ht="15">
      <c r="B449" s="1134"/>
      <c r="C449" s="1128"/>
      <c r="D449" s="1129"/>
      <c r="E449" s="988"/>
      <c r="F449" s="1128"/>
      <c r="G449" s="1132"/>
      <c r="H449" s="1178"/>
      <c r="I449" s="1158"/>
      <c r="J449" s="1159"/>
      <c r="K449" s="1157"/>
      <c r="L449" s="649"/>
    </row>
    <row r="450" spans="2:12" ht="15">
      <c r="B450" s="1134"/>
      <c r="C450" s="1128"/>
      <c r="D450" s="1129"/>
      <c r="E450" s="988"/>
      <c r="F450" s="1128"/>
      <c r="G450" s="1132"/>
      <c r="H450" s="1178"/>
      <c r="I450" s="1158"/>
      <c r="J450" s="1159"/>
      <c r="K450" s="1157"/>
      <c r="L450" s="649"/>
    </row>
    <row r="451" spans="2:12" ht="15">
      <c r="B451" s="1134"/>
      <c r="C451" s="988"/>
      <c r="D451" s="1129"/>
      <c r="E451" s="988"/>
      <c r="F451" s="1128"/>
      <c r="G451" s="1132"/>
      <c r="H451" s="1178"/>
      <c r="I451" s="1158"/>
      <c r="J451" s="1159"/>
      <c r="K451" s="1157"/>
      <c r="L451" s="649"/>
    </row>
    <row r="452" spans="2:12" ht="15">
      <c r="B452" s="1134"/>
      <c r="C452" s="1128"/>
      <c r="D452" s="1129"/>
      <c r="E452" s="988"/>
      <c r="F452" s="1189"/>
      <c r="G452" s="1132"/>
      <c r="H452" s="1178"/>
      <c r="I452" s="1158"/>
      <c r="J452" s="1159"/>
      <c r="K452" s="1157"/>
      <c r="L452" s="649"/>
    </row>
    <row r="453" spans="2:12" ht="15">
      <c r="B453" s="1134"/>
      <c r="C453" s="1128"/>
      <c r="D453" s="1129"/>
      <c r="E453" s="988"/>
      <c r="F453" s="1179"/>
      <c r="G453" s="1132"/>
      <c r="H453" s="1178"/>
      <c r="I453" s="1158"/>
      <c r="J453" s="1159"/>
      <c r="K453" s="1157"/>
      <c r="L453" s="649"/>
    </row>
    <row r="454" spans="2:12" ht="15">
      <c r="B454" s="1134"/>
      <c r="C454" s="1128"/>
      <c r="D454" s="1129"/>
      <c r="E454" s="988"/>
      <c r="F454" s="1128"/>
      <c r="G454" s="1132"/>
      <c r="H454" s="1178"/>
      <c r="I454" s="1158"/>
      <c r="J454" s="1159"/>
      <c r="K454" s="1157"/>
      <c r="L454" s="649"/>
    </row>
    <row r="455" spans="2:12" ht="15">
      <c r="B455" s="1134"/>
      <c r="C455" s="1128"/>
      <c r="D455" s="1129"/>
      <c r="E455" s="988"/>
      <c r="F455" s="1128"/>
      <c r="G455" s="1132"/>
      <c r="H455" s="1178"/>
      <c r="I455" s="1158"/>
      <c r="J455" s="1159"/>
      <c r="K455" s="1157"/>
      <c r="L455" s="649"/>
    </row>
    <row r="456" spans="2:12" ht="15">
      <c r="B456" s="1134"/>
      <c r="C456" s="1128"/>
      <c r="D456" s="1129"/>
      <c r="E456" s="988"/>
      <c r="F456" s="1128"/>
      <c r="G456" s="1132"/>
      <c r="H456" s="1178"/>
      <c r="I456" s="1158"/>
      <c r="J456" s="1159"/>
      <c r="K456" s="1157"/>
      <c r="L456" s="649"/>
    </row>
    <row r="457" spans="2:12" ht="15">
      <c r="B457" s="1134"/>
      <c r="C457" s="988"/>
      <c r="D457" s="1129"/>
      <c r="E457" s="988"/>
      <c r="F457" s="1128"/>
      <c r="G457" s="1132"/>
      <c r="H457" s="1178"/>
      <c r="I457" s="1158"/>
      <c r="J457" s="1159"/>
      <c r="K457" s="1157"/>
      <c r="L457" s="649"/>
    </row>
    <row r="458" spans="2:12" ht="15">
      <c r="B458" s="1134"/>
      <c r="C458" s="1128"/>
      <c r="D458" s="1129"/>
      <c r="E458" s="988"/>
      <c r="F458" s="1128"/>
      <c r="G458" s="1132"/>
      <c r="H458" s="1178"/>
      <c r="I458" s="1158"/>
      <c r="J458" s="1159"/>
      <c r="K458" s="1157"/>
      <c r="L458" s="649"/>
    </row>
    <row r="459" spans="2:12" ht="15">
      <c r="B459" s="1134"/>
      <c r="C459" s="1128"/>
      <c r="D459" s="1129"/>
      <c r="E459" s="988"/>
      <c r="F459" s="1128"/>
      <c r="G459" s="1132"/>
      <c r="H459" s="1178"/>
      <c r="I459" s="1158"/>
      <c r="J459" s="1159"/>
      <c r="K459" s="1157"/>
      <c r="L459" s="649"/>
    </row>
    <row r="460" spans="2:12" ht="15">
      <c r="B460" s="1134"/>
      <c r="C460" s="1128"/>
      <c r="D460" s="1129"/>
      <c r="E460" s="988"/>
      <c r="F460" s="1128"/>
      <c r="G460" s="1132"/>
      <c r="H460" s="1178"/>
      <c r="I460" s="1158"/>
      <c r="J460" s="1159"/>
      <c r="K460" s="1157"/>
      <c r="L460" s="649"/>
    </row>
    <row r="461" spans="2:12" ht="15">
      <c r="B461" s="1134"/>
      <c r="C461" s="1128"/>
      <c r="D461" s="1129"/>
      <c r="E461" s="988"/>
      <c r="F461" s="1128"/>
      <c r="G461" s="1132"/>
      <c r="H461" s="1178"/>
      <c r="I461" s="1158"/>
      <c r="J461" s="1159"/>
      <c r="K461" s="1157"/>
      <c r="L461" s="649"/>
    </row>
    <row r="462" spans="2:12" ht="15">
      <c r="B462" s="1164"/>
      <c r="C462" s="1128"/>
      <c r="D462" s="1129"/>
      <c r="E462" s="988"/>
      <c r="F462" s="1128"/>
      <c r="G462" s="1190"/>
      <c r="H462" s="1191"/>
      <c r="I462" s="1180"/>
      <c r="J462" s="1181"/>
      <c r="K462" s="1124"/>
      <c r="L462" s="649"/>
    </row>
    <row r="463" spans="2:12" ht="15">
      <c r="B463" s="1164"/>
      <c r="C463" s="988"/>
      <c r="D463" s="1129"/>
      <c r="E463" s="988"/>
      <c r="F463" s="1128"/>
      <c r="G463" s="1190"/>
      <c r="H463" s="1191"/>
      <c r="I463" s="1180"/>
      <c r="J463" s="1181"/>
      <c r="K463" s="1124"/>
      <c r="L463" s="649"/>
    </row>
    <row r="464" spans="2:12" ht="15">
      <c r="B464" s="1164"/>
      <c r="C464" s="1128"/>
      <c r="D464" s="1129"/>
      <c r="E464" s="988"/>
      <c r="F464" s="1128"/>
      <c r="G464" s="1190"/>
      <c r="H464" s="1191"/>
      <c r="I464" s="1180"/>
      <c r="J464" s="1181"/>
      <c r="K464" s="1124"/>
      <c r="L464" s="649"/>
    </row>
    <row r="465" spans="2:12" ht="15">
      <c r="B465" s="1164"/>
      <c r="C465" s="1128"/>
      <c r="D465" s="1129"/>
      <c r="E465" s="988"/>
      <c r="F465" s="1128"/>
      <c r="G465" s="1190"/>
      <c r="H465" s="1191"/>
      <c r="I465" s="1180"/>
      <c r="J465" s="1181"/>
      <c r="K465" s="1124"/>
      <c r="L465" s="649"/>
    </row>
    <row r="466" spans="2:12" ht="15">
      <c r="B466" s="1164"/>
      <c r="C466" s="1128"/>
      <c r="D466" s="1129"/>
      <c r="E466" s="988"/>
      <c r="F466" s="1128"/>
      <c r="G466" s="1190"/>
      <c r="H466" s="1191"/>
      <c r="I466" s="1180"/>
      <c r="J466" s="1181"/>
      <c r="K466" s="1124"/>
      <c r="L466" s="649"/>
    </row>
    <row r="467" spans="2:12" ht="15">
      <c r="B467" s="1164"/>
      <c r="C467" s="1128"/>
      <c r="D467" s="1129"/>
      <c r="E467" s="988"/>
      <c r="F467" s="1128"/>
      <c r="G467" s="1190"/>
      <c r="H467" s="1191"/>
      <c r="I467" s="1180"/>
      <c r="J467" s="1181"/>
      <c r="K467" s="1124"/>
      <c r="L467" s="649"/>
    </row>
    <row r="468" spans="2:12" ht="15">
      <c r="B468" s="1164"/>
      <c r="C468" s="1128"/>
      <c r="D468" s="1129"/>
      <c r="E468" s="988"/>
      <c r="F468" s="1128"/>
      <c r="G468" s="1190"/>
      <c r="H468" s="1191"/>
      <c r="I468" s="1180"/>
      <c r="J468" s="1181"/>
      <c r="K468" s="1124"/>
      <c r="L468" s="649"/>
    </row>
    <row r="469" spans="2:12" ht="15">
      <c r="B469" s="1164"/>
      <c r="C469" s="988"/>
      <c r="D469" s="1129"/>
      <c r="E469" s="988"/>
      <c r="F469" s="1128"/>
      <c r="G469" s="1190"/>
      <c r="H469" s="1191"/>
      <c r="I469" s="1180"/>
      <c r="J469" s="1181"/>
      <c r="K469" s="1124"/>
      <c r="L469" s="649"/>
    </row>
    <row r="470" spans="2:12" ht="15">
      <c r="B470" s="1164"/>
      <c r="C470" s="1128"/>
      <c r="D470" s="1129"/>
      <c r="E470" s="988"/>
      <c r="F470" s="1128"/>
      <c r="G470" s="1190"/>
      <c r="H470" s="1191"/>
      <c r="I470" s="1180"/>
      <c r="J470" s="1181"/>
      <c r="K470" s="1124"/>
      <c r="L470" s="649"/>
    </row>
    <row r="471" spans="2:12" ht="15">
      <c r="B471" s="1164"/>
      <c r="C471" s="1128"/>
      <c r="D471" s="1135"/>
      <c r="E471" s="988"/>
      <c r="F471" s="1128"/>
      <c r="G471" s="1190"/>
      <c r="H471" s="1191"/>
      <c r="I471" s="1180"/>
      <c r="J471" s="1181"/>
      <c r="K471" s="1124"/>
      <c r="L471" s="649"/>
    </row>
    <row r="472" spans="2:12" ht="15">
      <c r="B472" s="1164"/>
      <c r="C472" s="1128"/>
      <c r="D472" s="1129"/>
      <c r="E472" s="988"/>
      <c r="F472" s="1128"/>
      <c r="G472" s="1190"/>
      <c r="H472" s="1191"/>
      <c r="I472" s="1180"/>
      <c r="J472" s="1181"/>
      <c r="K472" s="1124"/>
      <c r="L472" s="649"/>
    </row>
    <row r="473" spans="2:12" ht="15">
      <c r="B473" s="1164"/>
      <c r="C473" s="1128"/>
      <c r="D473" s="1129"/>
      <c r="E473" s="988"/>
      <c r="F473" s="1128"/>
      <c r="G473" s="1190"/>
      <c r="H473" s="1191"/>
      <c r="I473" s="1180"/>
      <c r="J473" s="1181"/>
      <c r="K473" s="1124"/>
      <c r="L473" s="649"/>
    </row>
    <row r="474" spans="2:12" ht="15">
      <c r="B474" s="1164"/>
      <c r="C474" s="1128"/>
      <c r="D474" s="1129"/>
      <c r="E474" s="988"/>
      <c r="F474" s="1128"/>
      <c r="G474" s="1190"/>
      <c r="H474" s="1191"/>
      <c r="I474" s="1180"/>
      <c r="J474" s="1181"/>
      <c r="K474" s="1124"/>
      <c r="L474" s="649"/>
    </row>
    <row r="475" spans="2:12" ht="15">
      <c r="B475" s="1164"/>
      <c r="C475" s="988"/>
      <c r="D475" s="1129"/>
      <c r="E475" s="988"/>
      <c r="F475" s="1128"/>
      <c r="G475" s="1190"/>
      <c r="H475" s="1191"/>
      <c r="I475" s="1180"/>
      <c r="J475" s="1181"/>
      <c r="K475" s="1124"/>
      <c r="L475" s="649"/>
    </row>
    <row r="476" spans="2:12" ht="15">
      <c r="B476" s="1164"/>
      <c r="C476" s="1128"/>
      <c r="D476" s="1129"/>
      <c r="E476" s="988"/>
      <c r="F476" s="1128"/>
      <c r="G476" s="1190"/>
      <c r="H476" s="1191"/>
      <c r="I476" s="1180"/>
      <c r="J476" s="1181"/>
      <c r="K476" s="1124"/>
      <c r="L476" s="649"/>
    </row>
    <row r="477" spans="2:12" ht="15">
      <c r="B477" s="1164"/>
      <c r="C477" s="1128"/>
      <c r="D477" s="1129"/>
      <c r="E477" s="988"/>
      <c r="F477" s="1128"/>
      <c r="G477" s="1190"/>
      <c r="H477" s="1191"/>
      <c r="I477" s="1180"/>
      <c r="J477" s="1181"/>
      <c r="K477" s="1124"/>
      <c r="L477" s="649"/>
    </row>
    <row r="478" spans="2:12" ht="15">
      <c r="B478" s="1164"/>
      <c r="C478" s="1128"/>
      <c r="D478" s="1129"/>
      <c r="E478" s="988"/>
      <c r="F478" s="1128"/>
      <c r="G478" s="1190"/>
      <c r="H478" s="1191"/>
      <c r="I478" s="1180"/>
      <c r="J478" s="1181"/>
      <c r="K478" s="1124"/>
      <c r="L478" s="649"/>
    </row>
    <row r="479" spans="2:12" ht="15">
      <c r="B479" s="1164"/>
      <c r="C479" s="1128"/>
      <c r="D479" s="1129"/>
      <c r="E479" s="988"/>
      <c r="F479" s="1128"/>
      <c r="G479" s="1190"/>
      <c r="H479" s="1191"/>
      <c r="I479" s="1180"/>
      <c r="J479" s="1181"/>
      <c r="K479" s="1124"/>
      <c r="L479" s="649"/>
    </row>
    <row r="480" spans="2:12" ht="15">
      <c r="B480" s="1164"/>
      <c r="C480" s="1128"/>
      <c r="D480" s="1129"/>
      <c r="E480" s="988"/>
      <c r="F480" s="1128"/>
      <c r="G480" s="1190"/>
      <c r="H480" s="1191"/>
      <c r="I480" s="1180"/>
      <c r="J480" s="1181"/>
      <c r="K480" s="1124"/>
      <c r="L480" s="649"/>
    </row>
    <row r="481" spans="2:13" ht="15">
      <c r="B481" s="1164"/>
      <c r="C481" s="1128"/>
      <c r="D481" s="1129"/>
      <c r="E481" s="988"/>
      <c r="F481" s="1128"/>
      <c r="G481" s="1190"/>
      <c r="H481" s="1191"/>
      <c r="I481" s="1180"/>
      <c r="J481" s="1181"/>
      <c r="K481" s="1124"/>
      <c r="L481" s="649"/>
    </row>
    <row r="482" spans="2:13" ht="15">
      <c r="B482" s="1164"/>
      <c r="C482" s="1128"/>
      <c r="D482" s="1129"/>
      <c r="E482" s="988"/>
      <c r="F482" s="1128"/>
      <c r="G482" s="1190"/>
      <c r="H482" s="1191"/>
      <c r="I482" s="1180"/>
      <c r="J482" s="1181"/>
      <c r="K482" s="1124"/>
      <c r="L482" s="649"/>
    </row>
    <row r="483" spans="2:13" ht="15">
      <c r="B483" s="1164"/>
      <c r="C483" s="1128"/>
      <c r="D483" s="1129"/>
      <c r="E483" s="988"/>
      <c r="F483" s="1128"/>
      <c r="G483" s="1190"/>
      <c r="H483" s="1191"/>
      <c r="I483" s="1180"/>
      <c r="J483" s="1181"/>
      <c r="K483" s="1124"/>
      <c r="L483" s="649"/>
    </row>
    <row r="484" spans="2:13" ht="15">
      <c r="B484" s="1164"/>
      <c r="C484" s="1128"/>
      <c r="D484" s="1129"/>
      <c r="E484" s="988"/>
      <c r="F484" s="1128"/>
      <c r="G484" s="1190"/>
      <c r="H484" s="1191"/>
      <c r="I484" s="1180"/>
      <c r="J484" s="1181"/>
      <c r="K484" s="1124"/>
      <c r="L484" s="649"/>
    </row>
    <row r="485" spans="2:13" ht="15">
      <c r="B485" s="1164"/>
      <c r="C485" s="1128"/>
      <c r="D485" s="1129"/>
      <c r="E485" s="988"/>
      <c r="F485" s="1128"/>
      <c r="G485" s="1190"/>
      <c r="H485" s="1191"/>
      <c r="I485" s="1180"/>
      <c r="J485" s="1181"/>
      <c r="K485" s="1124"/>
      <c r="L485" s="649"/>
    </row>
    <row r="486" spans="2:13" ht="15">
      <c r="B486" s="1164"/>
      <c r="C486" s="1128"/>
      <c r="D486" s="1129"/>
      <c r="E486" s="988"/>
      <c r="F486" s="1128"/>
      <c r="G486" s="1190"/>
      <c r="H486" s="1191"/>
      <c r="I486" s="1180"/>
      <c r="J486" s="1181"/>
      <c r="K486" s="1124"/>
      <c r="L486" s="649"/>
    </row>
    <row r="487" spans="2:13" ht="15">
      <c r="B487" s="1164"/>
      <c r="C487" s="1128"/>
      <c r="D487" s="1129"/>
      <c r="E487" s="988"/>
      <c r="F487" s="1128"/>
      <c r="G487" s="1190"/>
      <c r="H487" s="1191"/>
      <c r="I487" s="1180"/>
      <c r="J487" s="1181"/>
      <c r="K487" s="1124"/>
      <c r="L487" s="649"/>
    </row>
    <row r="488" spans="2:13" ht="15">
      <c r="B488" s="1164"/>
      <c r="C488" s="1128"/>
      <c r="D488" s="1129"/>
      <c r="E488" s="988"/>
      <c r="F488" s="1128"/>
      <c r="G488" s="1190"/>
      <c r="H488" s="1191"/>
      <c r="I488" s="1180"/>
      <c r="J488" s="1181"/>
      <c r="K488" s="1124"/>
      <c r="L488" s="649"/>
    </row>
    <row r="489" spans="2:13" ht="15">
      <c r="B489" s="1164"/>
      <c r="C489" s="1128"/>
      <c r="D489" s="1129"/>
      <c r="E489" s="988"/>
      <c r="F489" s="1128"/>
      <c r="G489" s="1190"/>
      <c r="H489" s="1191"/>
      <c r="I489" s="1180"/>
      <c r="J489" s="1181"/>
      <c r="K489" s="1124"/>
      <c r="L489" s="649"/>
    </row>
    <row r="490" spans="2:13" ht="15">
      <c r="B490" s="1164"/>
      <c r="C490" s="1128"/>
      <c r="D490" s="1129"/>
      <c r="E490" s="988"/>
      <c r="F490" s="1128"/>
      <c r="G490" s="1190"/>
      <c r="H490" s="1191"/>
      <c r="I490" s="1180"/>
      <c r="J490" s="1181"/>
      <c r="K490" s="1124"/>
      <c r="L490" s="649"/>
    </row>
    <row r="491" spans="2:13" ht="15">
      <c r="B491" s="1164"/>
      <c r="C491" s="1128"/>
      <c r="D491" s="1129"/>
      <c r="E491" s="988"/>
      <c r="F491" s="1128"/>
      <c r="G491" s="1190"/>
      <c r="H491" s="1191"/>
      <c r="I491" s="1180"/>
      <c r="J491" s="1181"/>
      <c r="K491" s="1124"/>
      <c r="L491" s="649"/>
    </row>
    <row r="492" spans="2:13" ht="15">
      <c r="B492" s="1164"/>
      <c r="C492" s="1128"/>
      <c r="D492" s="1129"/>
      <c r="E492" s="988"/>
      <c r="F492" s="1128"/>
      <c r="G492" s="1190"/>
      <c r="H492" s="1191"/>
      <c r="I492" s="1180"/>
      <c r="J492" s="1181"/>
      <c r="K492" s="1124"/>
      <c r="L492" s="649"/>
    </row>
    <row r="493" spans="2:13" ht="15">
      <c r="B493" s="1164"/>
      <c r="C493" s="1165"/>
      <c r="D493" s="1166"/>
      <c r="E493" s="1167"/>
      <c r="F493" s="1165"/>
      <c r="G493" s="1190"/>
      <c r="H493" s="1191"/>
      <c r="I493" s="1180"/>
      <c r="J493" s="1181"/>
      <c r="K493" s="1124"/>
      <c r="L493" s="649"/>
    </row>
    <row r="494" spans="2:13" ht="15">
      <c r="B494" s="1164"/>
      <c r="C494" s="1165"/>
      <c r="D494" s="1166"/>
      <c r="E494" s="1167"/>
      <c r="F494" s="1165"/>
      <c r="G494" s="1165"/>
      <c r="H494" s="1191"/>
      <c r="I494" s="1180"/>
      <c r="J494" s="1181"/>
      <c r="K494" s="1124"/>
      <c r="L494" s="649"/>
    </row>
    <row r="495" spans="2:13" ht="15">
      <c r="B495" s="939"/>
      <c r="C495" s="898"/>
      <c r="D495" s="901"/>
      <c r="E495" s="886"/>
      <c r="F495" s="898"/>
      <c r="G495" s="898"/>
      <c r="H495" s="885"/>
      <c r="I495" s="885"/>
      <c r="J495" s="905"/>
      <c r="K495" s="905"/>
      <c r="L495" s="527"/>
      <c r="M495" s="53"/>
    </row>
    <row r="496" spans="2:13" ht="22.5">
      <c r="B496" s="846"/>
      <c r="C496" s="846"/>
      <c r="D496" s="846"/>
      <c r="E496" s="846"/>
      <c r="F496" s="846"/>
      <c r="G496" s="846"/>
      <c r="H496" s="846"/>
      <c r="I496" s="846"/>
      <c r="J496" s="846"/>
      <c r="K496" s="846"/>
      <c r="L496" s="846"/>
      <c r="M496" s="53"/>
    </row>
    <row r="497" spans="2:13" ht="20.25">
      <c r="B497" s="845"/>
      <c r="C497" s="845"/>
      <c r="D497" s="845"/>
      <c r="E497" s="845"/>
      <c r="F497" s="845"/>
      <c r="G497" s="845"/>
      <c r="H497" s="845"/>
      <c r="I497" s="845"/>
      <c r="J497" s="845"/>
      <c r="K497" s="845"/>
      <c r="L497" s="845"/>
      <c r="M497" s="53"/>
    </row>
    <row r="498" spans="2:13" ht="20.25">
      <c r="B498" s="845"/>
      <c r="C498" s="845"/>
      <c r="D498" s="845"/>
      <c r="E498" s="845"/>
      <c r="F498" s="845"/>
      <c r="G498" s="845"/>
      <c r="H498" s="845"/>
      <c r="I498" s="845"/>
      <c r="J498" s="845"/>
      <c r="K498" s="845"/>
      <c r="L498" s="845"/>
      <c r="M498" s="53"/>
    </row>
    <row r="499" spans="2:13">
      <c r="B499" s="849"/>
      <c r="C499" s="925"/>
      <c r="D499" s="527"/>
      <c r="E499" s="527"/>
      <c r="F499" s="527"/>
      <c r="G499" s="527"/>
      <c r="H499" s="870"/>
      <c r="I499" s="870"/>
      <c r="J499" s="870"/>
      <c r="K499" s="870"/>
      <c r="L499" s="527"/>
      <c r="M499" s="53"/>
    </row>
    <row r="500" spans="2:13" ht="20.25">
      <c r="B500" s="848"/>
      <c r="C500" s="848"/>
      <c r="D500" s="848"/>
      <c r="E500" s="848"/>
      <c r="F500" s="848"/>
      <c r="G500" s="848"/>
      <c r="H500" s="848"/>
      <c r="I500" s="848"/>
      <c r="J500" s="848"/>
      <c r="K500" s="848"/>
      <c r="L500" s="527"/>
      <c r="M500" s="53"/>
    </row>
    <row r="501" spans="2:13" ht="15">
      <c r="B501" s="938"/>
      <c r="C501" s="938"/>
      <c r="D501" s="938"/>
      <c r="E501" s="938"/>
      <c r="F501" s="938"/>
      <c r="G501" s="938"/>
      <c r="H501" s="938"/>
      <c r="I501" s="938"/>
      <c r="J501" s="938"/>
      <c r="K501" s="938"/>
      <c r="L501" s="527"/>
      <c r="M501" s="53"/>
    </row>
    <row r="502" spans="2:13" ht="15">
      <c r="B502" s="938"/>
      <c r="C502" s="938"/>
      <c r="D502" s="898"/>
      <c r="E502" s="898"/>
      <c r="F502" s="898"/>
      <c r="G502" s="898"/>
      <c r="H502" s="938"/>
      <c r="I502" s="938"/>
      <c r="J502" s="938"/>
      <c r="K502" s="898"/>
      <c r="L502" s="527"/>
      <c r="M502" s="53"/>
    </row>
    <row r="503" spans="2:13" ht="12.6" customHeight="1">
      <c r="B503" s="1066"/>
      <c r="C503" s="1066"/>
      <c r="D503" s="1066"/>
      <c r="E503" s="1066"/>
      <c r="F503" s="1169"/>
      <c r="G503" s="1066"/>
      <c r="H503" s="1066"/>
      <c r="I503" s="1183"/>
      <c r="J503" s="1184"/>
      <c r="K503" s="1185"/>
      <c r="L503" s="527"/>
    </row>
    <row r="504" spans="2:13">
      <c r="B504" s="1068"/>
      <c r="C504" s="1068"/>
      <c r="D504" s="1068"/>
      <c r="E504" s="1068"/>
      <c r="F504" s="1170"/>
      <c r="G504" s="1068"/>
      <c r="H504" s="1068"/>
      <c r="I504" s="1186"/>
      <c r="J504" s="1187"/>
      <c r="K504" s="596"/>
      <c r="L504" s="527"/>
    </row>
    <row r="505" spans="2:13" ht="14.25">
      <c r="B505" s="1124"/>
      <c r="C505" s="1125"/>
      <c r="D505" s="1125"/>
      <c r="E505" s="1125"/>
      <c r="F505" s="1125"/>
      <c r="G505" s="1125"/>
      <c r="H505" s="1126"/>
      <c r="I505" s="1156"/>
      <c r="J505" s="1124"/>
      <c r="K505" s="1194"/>
      <c r="L505" s="527"/>
    </row>
    <row r="506" spans="2:13" ht="15">
      <c r="B506" s="1127"/>
      <c r="C506" s="1128"/>
      <c r="D506" s="1192"/>
      <c r="E506" s="988"/>
      <c r="F506" s="1128"/>
      <c r="G506" s="1130"/>
      <c r="H506" s="1178"/>
      <c r="I506" s="1158"/>
      <c r="J506" s="1159"/>
      <c r="K506" s="1194"/>
      <c r="L506" s="527"/>
    </row>
    <row r="507" spans="2:13" ht="15">
      <c r="B507" s="1127"/>
      <c r="C507" s="1128"/>
      <c r="D507" s="1192"/>
      <c r="E507" s="988"/>
      <c r="F507" s="1128"/>
      <c r="G507" s="1130"/>
      <c r="H507" s="1178"/>
      <c r="I507" s="1158"/>
      <c r="J507" s="1159"/>
      <c r="K507" s="1194"/>
      <c r="L507" s="527"/>
    </row>
    <row r="508" spans="2:13" ht="15">
      <c r="B508" s="1127"/>
      <c r="C508" s="1128"/>
      <c r="D508" s="1192"/>
      <c r="E508" s="988"/>
      <c r="F508" s="1128"/>
      <c r="G508" s="1130"/>
      <c r="H508" s="1178"/>
      <c r="I508" s="1158"/>
      <c r="J508" s="1159"/>
      <c r="K508" s="1194"/>
      <c r="L508" s="527"/>
    </row>
    <row r="509" spans="2:13" ht="15">
      <c r="B509" s="1127"/>
      <c r="C509" s="1128"/>
      <c r="D509" s="1192"/>
      <c r="E509" s="988"/>
      <c r="F509" s="1128"/>
      <c r="G509" s="1130"/>
      <c r="H509" s="1178"/>
      <c r="I509" s="1158"/>
      <c r="J509" s="1159"/>
      <c r="K509" s="1194"/>
      <c r="L509" s="527"/>
    </row>
    <row r="510" spans="2:13" ht="15">
      <c r="B510" s="1127"/>
      <c r="C510" s="1128"/>
      <c r="D510" s="1192"/>
      <c r="E510" s="988"/>
      <c r="F510" s="1128"/>
      <c r="G510" s="1130"/>
      <c r="H510" s="1178"/>
      <c r="I510" s="1158"/>
      <c r="J510" s="1159"/>
      <c r="K510" s="1194"/>
      <c r="L510" s="527"/>
    </row>
    <row r="511" spans="2:13" ht="15">
      <c r="B511" s="1127"/>
      <c r="C511" s="982"/>
      <c r="D511" s="1193"/>
      <c r="E511" s="982"/>
      <c r="F511" s="982"/>
      <c r="G511" s="1130"/>
      <c r="H511" s="1178"/>
      <c r="I511" s="1158"/>
      <c r="J511" s="1159"/>
      <c r="K511" s="1194"/>
      <c r="L511" s="527"/>
    </row>
    <row r="512" spans="2:13" ht="15">
      <c r="B512" s="1127"/>
      <c r="C512" s="1128"/>
      <c r="D512" s="1192"/>
      <c r="E512" s="988"/>
      <c r="F512" s="1128"/>
      <c r="G512" s="1132"/>
      <c r="H512" s="1178"/>
      <c r="I512" s="1158"/>
      <c r="J512" s="1159"/>
      <c r="K512" s="1194"/>
      <c r="L512" s="527"/>
    </row>
    <row r="513" spans="2:12" ht="15">
      <c r="B513" s="1127"/>
      <c r="C513" s="1128"/>
      <c r="D513" s="1192"/>
      <c r="E513" s="988"/>
      <c r="F513" s="1128"/>
      <c r="G513" s="1130"/>
      <c r="H513" s="1178"/>
      <c r="I513" s="1158"/>
      <c r="J513" s="1159"/>
      <c r="K513" s="1194"/>
      <c r="L513" s="527"/>
    </row>
    <row r="514" spans="2:12" ht="15">
      <c r="B514" s="1127"/>
      <c r="C514" s="1128"/>
      <c r="D514" s="1192"/>
      <c r="E514" s="988"/>
      <c r="F514" s="1128"/>
      <c r="G514" s="1130"/>
      <c r="H514" s="1178"/>
      <c r="I514" s="1158"/>
      <c r="J514" s="1159"/>
      <c r="K514" s="1194"/>
      <c r="L514" s="527"/>
    </row>
    <row r="515" spans="2:12" ht="15">
      <c r="B515" s="1127"/>
      <c r="C515" s="1128"/>
      <c r="D515" s="1192"/>
      <c r="E515" s="988"/>
      <c r="F515" s="1128"/>
      <c r="G515" s="1130"/>
      <c r="H515" s="1178"/>
      <c r="I515" s="1158"/>
      <c r="J515" s="1159"/>
      <c r="K515" s="1194"/>
      <c r="L515" s="527"/>
    </row>
    <row r="516" spans="2:12" ht="15">
      <c r="B516" s="1127"/>
      <c r="C516" s="1128"/>
      <c r="D516" s="1192"/>
      <c r="E516" s="988"/>
      <c r="F516" s="1128"/>
      <c r="G516" s="1130"/>
      <c r="H516" s="1178"/>
      <c r="I516" s="1158"/>
      <c r="J516" s="1159"/>
      <c r="K516" s="1194"/>
      <c r="L516" s="527"/>
    </row>
    <row r="517" spans="2:12" ht="15">
      <c r="B517" s="1127"/>
      <c r="C517" s="988"/>
      <c r="D517" s="1195"/>
      <c r="E517" s="1128"/>
      <c r="F517" s="1128"/>
      <c r="G517" s="1132"/>
      <c r="H517" s="1178"/>
      <c r="I517" s="1158"/>
      <c r="J517" s="1159"/>
      <c r="K517" s="1194"/>
      <c r="L517" s="527"/>
    </row>
    <row r="518" spans="2:12" ht="15">
      <c r="B518" s="1127"/>
      <c r="C518" s="1128"/>
      <c r="D518" s="1192"/>
      <c r="E518" s="988"/>
      <c r="F518" s="1128"/>
      <c r="G518" s="1132"/>
      <c r="H518" s="1178"/>
      <c r="I518" s="1158"/>
      <c r="J518" s="1159"/>
      <c r="K518" s="1209"/>
      <c r="L518" s="527"/>
    </row>
    <row r="519" spans="2:12" ht="15">
      <c r="B519" s="1127"/>
      <c r="C519" s="1128"/>
      <c r="D519" s="1135"/>
      <c r="E519" s="988"/>
      <c r="F519" s="1128"/>
      <c r="G519" s="1130"/>
      <c r="H519" s="1178"/>
      <c r="I519" s="1158"/>
      <c r="J519" s="1159"/>
      <c r="K519" s="1194"/>
      <c r="L519" s="527"/>
    </row>
    <row r="520" spans="2:12" ht="15">
      <c r="B520" s="1127"/>
      <c r="C520" s="1128"/>
      <c r="D520" s="1192"/>
      <c r="E520" s="988"/>
      <c r="F520" s="1189"/>
      <c r="G520" s="1130"/>
      <c r="H520" s="1178"/>
      <c r="I520" s="1158"/>
      <c r="J520" s="1159"/>
      <c r="K520" s="1194"/>
      <c r="L520" s="527"/>
    </row>
    <row r="521" spans="2:12" ht="15">
      <c r="B521" s="1127"/>
      <c r="C521" s="1128"/>
      <c r="D521" s="1192"/>
      <c r="E521" s="988"/>
      <c r="F521" s="1128"/>
      <c r="G521" s="1130"/>
      <c r="H521" s="1178"/>
      <c r="I521" s="1158"/>
      <c r="J521" s="1159"/>
      <c r="K521" s="1194"/>
      <c r="L521" s="527"/>
    </row>
    <row r="522" spans="2:12" ht="15">
      <c r="B522" s="1127"/>
      <c r="C522" s="1128"/>
      <c r="D522" s="1192"/>
      <c r="E522" s="988"/>
      <c r="F522" s="1128"/>
      <c r="G522" s="1130"/>
      <c r="H522" s="1178"/>
      <c r="I522" s="1158"/>
      <c r="J522" s="1159"/>
      <c r="K522" s="1194"/>
      <c r="L522" s="527"/>
    </row>
    <row r="523" spans="2:12" ht="15">
      <c r="B523" s="1134"/>
      <c r="C523" s="988"/>
      <c r="D523" s="1192"/>
      <c r="E523" s="988"/>
      <c r="F523" s="1128"/>
      <c r="G523" s="1132"/>
      <c r="H523" s="1178"/>
      <c r="I523" s="1158"/>
      <c r="J523" s="1159"/>
      <c r="K523" s="1194"/>
      <c r="L523" s="527"/>
    </row>
    <row r="524" spans="2:12" ht="15">
      <c r="B524" s="1134"/>
      <c r="C524" s="1128"/>
      <c r="D524" s="1192"/>
      <c r="E524" s="988"/>
      <c r="F524" s="1128"/>
      <c r="G524" s="1132"/>
      <c r="H524" s="1178"/>
      <c r="I524" s="1158"/>
      <c r="J524" s="1159"/>
      <c r="K524" s="1194"/>
      <c r="L524" s="527"/>
    </row>
    <row r="525" spans="2:12" ht="15">
      <c r="B525" s="1134"/>
      <c r="C525" s="1128"/>
      <c r="D525" s="1192"/>
      <c r="E525" s="988"/>
      <c r="F525" s="1128"/>
      <c r="G525" s="1132"/>
      <c r="H525" s="1178"/>
      <c r="I525" s="1158"/>
      <c r="J525" s="1159"/>
      <c r="K525" s="1194"/>
      <c r="L525" s="527"/>
    </row>
    <row r="526" spans="2:12" ht="15">
      <c r="B526" s="1134"/>
      <c r="C526" s="1128"/>
      <c r="D526" s="1192"/>
      <c r="E526" s="988"/>
      <c r="F526" s="1189"/>
      <c r="G526" s="1132"/>
      <c r="H526" s="1178"/>
      <c r="I526" s="1158"/>
      <c r="J526" s="1159"/>
      <c r="K526" s="1194"/>
      <c r="L526" s="527"/>
    </row>
    <row r="527" spans="2:12" ht="15">
      <c r="B527" s="1134"/>
      <c r="C527" s="1128"/>
      <c r="D527" s="1192"/>
      <c r="E527" s="988"/>
      <c r="F527" s="1128"/>
      <c r="G527" s="1132"/>
      <c r="H527" s="1196"/>
      <c r="I527" s="1158"/>
      <c r="J527" s="1159"/>
      <c r="K527" s="1194"/>
      <c r="L527" s="527"/>
    </row>
    <row r="528" spans="2:12" ht="15">
      <c r="B528" s="1134"/>
      <c r="C528" s="1128"/>
      <c r="D528" s="1192"/>
      <c r="E528" s="988"/>
      <c r="F528" s="1128"/>
      <c r="G528" s="1132"/>
      <c r="H528" s="1178"/>
      <c r="I528" s="1158"/>
      <c r="J528" s="1159"/>
      <c r="K528" s="1194"/>
      <c r="L528" s="527"/>
    </row>
    <row r="529" spans="2:12" ht="15">
      <c r="B529" s="1134"/>
      <c r="C529" s="988"/>
      <c r="D529" s="1192"/>
      <c r="E529" s="988"/>
      <c r="F529" s="1128"/>
      <c r="G529" s="1132"/>
      <c r="H529" s="1178"/>
      <c r="I529" s="1158"/>
      <c r="J529" s="1159"/>
      <c r="K529" s="1194"/>
      <c r="L529" s="649"/>
    </row>
    <row r="530" spans="2:12" ht="15">
      <c r="B530" s="1134"/>
      <c r="C530" s="1128"/>
      <c r="D530" s="1192"/>
      <c r="E530" s="988"/>
      <c r="F530" s="1189"/>
      <c r="G530" s="1132"/>
      <c r="H530" s="1178"/>
      <c r="I530" s="1158"/>
      <c r="J530" s="1159"/>
      <c r="K530" s="1194"/>
      <c r="L530" s="649"/>
    </row>
    <row r="531" spans="2:12" ht="15">
      <c r="B531" s="1134"/>
      <c r="C531" s="1128"/>
      <c r="D531" s="1192"/>
      <c r="E531" s="988"/>
      <c r="F531" s="1128"/>
      <c r="G531" s="1132"/>
      <c r="H531" s="1178"/>
      <c r="I531" s="1158"/>
      <c r="J531" s="1159"/>
      <c r="K531" s="1194"/>
      <c r="L531" s="649"/>
    </row>
    <row r="532" spans="2:12" ht="15">
      <c r="B532" s="1134"/>
      <c r="C532" s="1128"/>
      <c r="D532" s="1192"/>
      <c r="E532" s="988"/>
      <c r="F532" s="1128"/>
      <c r="G532" s="1132"/>
      <c r="H532" s="1178"/>
      <c r="I532" s="1158"/>
      <c r="J532" s="1159"/>
      <c r="K532" s="1194"/>
      <c r="L532" s="649"/>
    </row>
    <row r="533" spans="2:12" ht="15">
      <c r="B533" s="1164"/>
      <c r="C533" s="1165"/>
      <c r="D533" s="1197"/>
      <c r="E533" s="1167"/>
      <c r="F533" s="1165"/>
      <c r="G533" s="1198"/>
      <c r="H533" s="1191"/>
      <c r="I533" s="1180"/>
      <c r="J533" s="1181"/>
      <c r="K533" s="1194"/>
      <c r="L533" s="649"/>
    </row>
    <row r="534" spans="2:12">
      <c r="B534" s="1199"/>
      <c r="C534" s="1200"/>
      <c r="D534" s="1201"/>
      <c r="E534" s="549"/>
      <c r="F534" s="1200"/>
      <c r="G534" s="549"/>
      <c r="H534" s="1069"/>
      <c r="I534" s="1210"/>
      <c r="J534" s="1211"/>
      <c r="K534" s="1194"/>
      <c r="L534" s="649"/>
    </row>
    <row r="535" spans="2:12">
      <c r="B535" s="1199"/>
      <c r="C535" s="549"/>
      <c r="D535" s="1201"/>
      <c r="E535" s="549"/>
      <c r="F535" s="1200"/>
      <c r="G535" s="441"/>
      <c r="H535" s="1069"/>
      <c r="I535" s="1210"/>
      <c r="J535" s="1211"/>
      <c r="K535" s="1194"/>
      <c r="L535" s="649"/>
    </row>
    <row r="536" spans="2:12" ht="15">
      <c r="B536" s="1134"/>
      <c r="C536" s="1128"/>
      <c r="D536" s="1192"/>
      <c r="E536" s="988"/>
      <c r="F536" s="1189"/>
      <c r="G536" s="1130"/>
      <c r="H536" s="1069"/>
      <c r="I536" s="1210"/>
      <c r="J536" s="1211"/>
      <c r="K536" s="1194"/>
      <c r="L536" s="649"/>
    </row>
    <row r="537" spans="2:12" ht="15">
      <c r="B537" s="1134"/>
      <c r="C537" s="1128"/>
      <c r="D537" s="1192"/>
      <c r="E537" s="988"/>
      <c r="F537" s="1189"/>
      <c r="G537" s="1132"/>
      <c r="H537" s="1069"/>
      <c r="I537" s="1210"/>
      <c r="J537" s="1211"/>
      <c r="K537" s="1194"/>
      <c r="L537" s="649"/>
    </row>
    <row r="538" spans="2:12" ht="15">
      <c r="B538" s="1134"/>
      <c r="C538" s="1128"/>
      <c r="D538" s="1192"/>
      <c r="E538" s="988"/>
      <c r="F538" s="1179"/>
      <c r="G538" s="1132"/>
      <c r="H538" s="1069"/>
      <c r="I538" s="1210"/>
      <c r="J538" s="1211"/>
      <c r="K538" s="1194"/>
      <c r="L538" s="649"/>
    </row>
    <row r="539" spans="2:12" ht="15">
      <c r="B539" s="1134"/>
      <c r="C539" s="1128"/>
      <c r="D539" s="1192"/>
      <c r="E539" s="988"/>
      <c r="F539" s="1189"/>
      <c r="G539" s="1130"/>
      <c r="H539" s="1069"/>
      <c r="I539" s="1210"/>
      <c r="J539" s="1211"/>
      <c r="K539" s="1194"/>
      <c r="L539" s="649"/>
    </row>
    <row r="540" spans="2:12">
      <c r="B540" s="1199"/>
      <c r="C540" s="1200"/>
      <c r="D540" s="1201"/>
      <c r="E540" s="549"/>
      <c r="F540" s="1200"/>
      <c r="G540" s="1202"/>
      <c r="H540" s="1069"/>
      <c r="I540" s="1210"/>
      <c r="J540" s="1211"/>
      <c r="K540" s="1194"/>
      <c r="L540" s="649"/>
    </row>
    <row r="541" spans="2:12">
      <c r="B541" s="1203"/>
      <c r="C541" s="1200"/>
      <c r="D541" s="1201"/>
      <c r="E541" s="549"/>
      <c r="F541" s="1200"/>
      <c r="G541" s="549"/>
      <c r="H541" s="1069"/>
      <c r="I541" s="1210"/>
      <c r="J541" s="1211"/>
      <c r="K541" s="1194"/>
      <c r="L541" s="649"/>
    </row>
    <row r="542" spans="2:12">
      <c r="B542" s="1203"/>
      <c r="C542" s="549"/>
      <c r="D542" s="1201"/>
      <c r="E542" s="549"/>
      <c r="F542" s="1200"/>
      <c r="G542" s="549"/>
      <c r="H542" s="1069"/>
      <c r="I542" s="1210"/>
      <c r="J542" s="1211"/>
      <c r="K542" s="1212"/>
      <c r="L542" s="649"/>
    </row>
    <row r="543" spans="2:12" ht="15">
      <c r="B543" s="1127"/>
      <c r="C543" s="1128"/>
      <c r="D543" s="1192"/>
      <c r="E543" s="988"/>
      <c r="F543" s="1128"/>
      <c r="G543" s="1132"/>
      <c r="H543" s="1178"/>
      <c r="I543" s="1158"/>
      <c r="J543" s="1159"/>
      <c r="K543" s="1157"/>
      <c r="L543" s="527"/>
    </row>
    <row r="544" spans="2:12" ht="15">
      <c r="B544" s="1127"/>
      <c r="C544" s="1128"/>
      <c r="D544" s="1192"/>
      <c r="E544" s="988"/>
      <c r="F544" s="1128"/>
      <c r="G544" s="1130"/>
      <c r="H544" s="1178"/>
      <c r="I544" s="1158"/>
      <c r="J544" s="1159"/>
      <c r="K544" s="1157"/>
      <c r="L544" s="527"/>
    </row>
    <row r="545" spans="2:12" ht="15">
      <c r="B545" s="1127"/>
      <c r="C545" s="1128"/>
      <c r="D545" s="1192"/>
      <c r="E545" s="988"/>
      <c r="F545" s="1189"/>
      <c r="G545" s="1130"/>
      <c r="H545" s="1178"/>
      <c r="I545" s="1158"/>
      <c r="J545" s="1159"/>
      <c r="K545" s="1157"/>
      <c r="L545" s="527"/>
    </row>
    <row r="546" spans="2:12" ht="15">
      <c r="B546" s="1127"/>
      <c r="C546" s="1128"/>
      <c r="D546" s="1192"/>
      <c r="E546" s="988"/>
      <c r="F546" s="1128"/>
      <c r="G546" s="1130"/>
      <c r="H546" s="1178"/>
      <c r="I546" s="1158"/>
      <c r="J546" s="1159"/>
      <c r="K546" s="1157"/>
      <c r="L546" s="527"/>
    </row>
    <row r="547" spans="2:12" ht="15">
      <c r="B547" s="1127"/>
      <c r="C547" s="1128"/>
      <c r="D547" s="1192"/>
      <c r="E547" s="988"/>
      <c r="F547" s="1128"/>
      <c r="G547" s="1128"/>
      <c r="H547" s="1178"/>
      <c r="I547" s="1158"/>
      <c r="J547" s="1159"/>
      <c r="K547" s="1157"/>
      <c r="L547" s="527"/>
    </row>
    <row r="548" spans="2:12" ht="15">
      <c r="B548" s="1127"/>
      <c r="C548" s="982"/>
      <c r="D548" s="1131"/>
      <c r="E548" s="982"/>
      <c r="F548" s="982"/>
      <c r="G548" s="982"/>
      <c r="H548" s="1178"/>
      <c r="I548" s="1158"/>
      <c r="J548" s="1159"/>
      <c r="K548" s="1157"/>
      <c r="L548" s="527"/>
    </row>
    <row r="549" spans="2:12" ht="15">
      <c r="B549" s="1127"/>
      <c r="C549" s="1128"/>
      <c r="D549" s="1129"/>
      <c r="E549" s="988"/>
      <c r="F549" s="1128"/>
      <c r="G549" s="1128"/>
      <c r="H549" s="1178"/>
      <c r="I549" s="1158"/>
      <c r="J549" s="1159"/>
      <c r="K549" s="1157"/>
      <c r="L549" s="527"/>
    </row>
    <row r="550" spans="2:12" ht="15">
      <c r="B550" s="1127"/>
      <c r="C550" s="1128"/>
      <c r="D550" s="1129"/>
      <c r="E550" s="988"/>
      <c r="F550" s="1128"/>
      <c r="G550" s="1128"/>
      <c r="H550" s="1178"/>
      <c r="I550" s="1158"/>
      <c r="J550" s="1159"/>
      <c r="K550" s="1157"/>
      <c r="L550" s="527"/>
    </row>
    <row r="551" spans="2:12" ht="15">
      <c r="B551" s="1127"/>
      <c r="C551" s="1128"/>
      <c r="D551" s="1129"/>
      <c r="E551" s="988"/>
      <c r="F551" s="1179"/>
      <c r="G551" s="1179"/>
      <c r="H551" s="1178"/>
      <c r="I551" s="1158"/>
      <c r="J551" s="1159"/>
      <c r="K551" s="1157"/>
      <c r="L551" s="527"/>
    </row>
    <row r="552" spans="2:12" ht="15">
      <c r="B552" s="1127"/>
      <c r="C552" s="1128"/>
      <c r="D552" s="1129"/>
      <c r="E552" s="988"/>
      <c r="F552" s="1128"/>
      <c r="G552" s="1128"/>
      <c r="H552" s="1178"/>
      <c r="I552" s="1158"/>
      <c r="J552" s="1159"/>
      <c r="K552" s="1157"/>
      <c r="L552" s="527"/>
    </row>
    <row r="553" spans="2:12" ht="15">
      <c r="B553" s="1134"/>
      <c r="C553" s="1128"/>
      <c r="D553" s="1135"/>
      <c r="E553" s="988"/>
      <c r="F553" s="1128"/>
      <c r="G553" s="1128"/>
      <c r="H553" s="1178"/>
      <c r="I553" s="1158"/>
      <c r="J553" s="1159"/>
      <c r="K553" s="1163"/>
      <c r="L553" s="527"/>
    </row>
    <row r="554" spans="2:12" ht="15">
      <c r="B554" s="1134"/>
      <c r="C554" s="1128"/>
      <c r="D554" s="1135"/>
      <c r="E554" s="988"/>
      <c r="F554" s="1128"/>
      <c r="G554" s="1128"/>
      <c r="H554" s="1178"/>
      <c r="I554" s="1158"/>
      <c r="J554" s="1159"/>
      <c r="K554" s="1157"/>
      <c r="L554" s="527"/>
    </row>
    <row r="555" spans="2:12" ht="15">
      <c r="B555" s="1134"/>
      <c r="C555" s="1128"/>
      <c r="D555" s="1128"/>
      <c r="E555" s="1128"/>
      <c r="F555" s="1128"/>
      <c r="G555" s="1128"/>
      <c r="H555" s="1178"/>
      <c r="I555" s="1158"/>
      <c r="J555" s="1159"/>
      <c r="K555" s="1157"/>
      <c r="L555" s="649"/>
    </row>
    <row r="556" spans="2:12" ht="15">
      <c r="B556" s="1137"/>
      <c r="C556" s="1138"/>
      <c r="D556" s="1204"/>
      <c r="E556" s="1139"/>
      <c r="F556" s="1138"/>
      <c r="G556" s="1138"/>
      <c r="H556" s="1205"/>
      <c r="I556" s="1162"/>
      <c r="J556" s="1163"/>
      <c r="K556" s="1157"/>
      <c r="L556" s="649"/>
    </row>
    <row r="557" spans="2:12" ht="15">
      <c r="B557" s="1171"/>
      <c r="C557" s="1172"/>
      <c r="D557" s="1173"/>
      <c r="E557" s="1174"/>
      <c r="F557" s="1172"/>
      <c r="G557" s="1138"/>
      <c r="H557" s="1205"/>
      <c r="I557" s="1188"/>
      <c r="J557" s="1157"/>
      <c r="K557" s="1157"/>
      <c r="L557" s="649"/>
    </row>
    <row r="558" spans="2:12" ht="15">
      <c r="B558" s="1171"/>
      <c r="C558" s="1172"/>
      <c r="D558" s="1173"/>
      <c r="E558" s="1174"/>
      <c r="F558" s="1172"/>
      <c r="G558" s="1172"/>
      <c r="H558" s="1206"/>
      <c r="I558" s="1188"/>
      <c r="J558" s="1157"/>
      <c r="K558" s="1157"/>
      <c r="L558" s="649"/>
    </row>
    <row r="559" spans="2:12">
      <c r="B559" s="1207"/>
      <c r="C559" s="92"/>
      <c r="D559" s="700"/>
      <c r="E559" s="93"/>
      <c r="F559" s="92"/>
      <c r="G559" s="92"/>
      <c r="H559" s="1176"/>
      <c r="I559" s="1213"/>
      <c r="J559" s="1194"/>
      <c r="K559" s="1194"/>
      <c r="L559" s="649"/>
    </row>
    <row r="560" spans="2:12">
      <c r="B560" s="1207"/>
      <c r="C560" s="92"/>
      <c r="D560" s="700"/>
      <c r="E560" s="93"/>
      <c r="F560" s="92"/>
      <c r="G560" s="92"/>
      <c r="H560" s="1176"/>
      <c r="I560" s="1213"/>
      <c r="J560" s="1194"/>
      <c r="K560" s="1194"/>
      <c r="L560" s="649"/>
    </row>
    <row r="561" spans="2:12">
      <c r="B561" s="1207"/>
      <c r="C561" s="92"/>
      <c r="D561" s="700"/>
      <c r="E561" s="93"/>
      <c r="F561" s="92"/>
      <c r="G561" s="92"/>
      <c r="H561" s="1176"/>
      <c r="I561" s="1213"/>
      <c r="J561" s="1194"/>
      <c r="K561" s="1194"/>
      <c r="L561" s="649"/>
    </row>
    <row r="562" spans="2:12">
      <c r="B562" s="1207"/>
      <c r="C562" s="92"/>
      <c r="D562" s="92"/>
      <c r="E562" s="92"/>
      <c r="F562" s="92"/>
      <c r="G562" s="92"/>
      <c r="H562" s="1176"/>
      <c r="I562" s="1213"/>
      <c r="J562" s="1194"/>
      <c r="K562" s="1194"/>
      <c r="L562" s="649"/>
    </row>
    <row r="563" spans="2:12">
      <c r="B563" s="1207"/>
      <c r="C563" s="92"/>
      <c r="D563" s="700"/>
      <c r="E563" s="93"/>
      <c r="F563" s="92"/>
      <c r="G563" s="92"/>
      <c r="H563" s="1176"/>
      <c r="I563" s="1213"/>
      <c r="J563" s="1194"/>
      <c r="K563" s="1194"/>
      <c r="L563" s="649"/>
    </row>
    <row r="564" spans="2:12">
      <c r="B564" s="1207"/>
      <c r="C564" s="92"/>
      <c r="D564" s="700"/>
      <c r="E564" s="93"/>
      <c r="F564" s="92"/>
      <c r="G564" s="92"/>
      <c r="H564" s="1176"/>
      <c r="I564" s="1213"/>
      <c r="J564" s="1194"/>
      <c r="K564" s="1194"/>
      <c r="L564" s="649"/>
    </row>
    <row r="565" spans="2:12">
      <c r="B565" s="1207"/>
      <c r="C565" s="92"/>
      <c r="D565" s="700"/>
      <c r="E565" s="93"/>
      <c r="F565" s="92"/>
      <c r="G565" s="92"/>
      <c r="H565" s="1176"/>
      <c r="I565" s="1213"/>
      <c r="J565" s="1194"/>
      <c r="K565" s="1194"/>
      <c r="L565" s="649"/>
    </row>
    <row r="566" spans="2:12">
      <c r="B566" s="1207"/>
      <c r="C566" s="92"/>
      <c r="D566" s="700"/>
      <c r="E566" s="93"/>
      <c r="F566" s="92"/>
      <c r="G566" s="92"/>
      <c r="H566" s="1176"/>
      <c r="I566" s="1213"/>
      <c r="J566" s="1194"/>
      <c r="K566" s="1194"/>
      <c r="L566" s="649"/>
    </row>
    <row r="567" spans="2:12">
      <c r="B567" s="1207"/>
      <c r="C567" s="92"/>
      <c r="D567" s="700"/>
      <c r="E567" s="93"/>
      <c r="F567" s="92"/>
      <c r="G567" s="92"/>
      <c r="H567" s="1176"/>
      <c r="I567" s="1213"/>
      <c r="J567" s="1194"/>
      <c r="K567" s="1194"/>
      <c r="L567" s="649"/>
    </row>
    <row r="568" spans="2:12">
      <c r="B568" s="1207"/>
      <c r="C568" s="92"/>
      <c r="D568" s="700"/>
      <c r="E568" s="93"/>
      <c r="F568" s="92"/>
      <c r="G568" s="92"/>
      <c r="H568" s="1176"/>
      <c r="I568" s="1213"/>
      <c r="J568" s="1194"/>
      <c r="K568" s="1194"/>
      <c r="L568" s="649"/>
    </row>
    <row r="569" spans="2:12">
      <c r="B569" s="1207"/>
      <c r="C569" s="92"/>
      <c r="D569" s="92"/>
      <c r="E569" s="92"/>
      <c r="F569" s="92"/>
      <c r="G569" s="92"/>
      <c r="H569" s="1176"/>
      <c r="I569" s="1213"/>
      <c r="J569" s="1194"/>
      <c r="K569" s="1194"/>
      <c r="L569" s="649"/>
    </row>
    <row r="570" spans="2:12">
      <c r="B570" s="1207"/>
      <c r="C570" s="92"/>
      <c r="D570" s="700"/>
      <c r="E570" s="93"/>
      <c r="F570" s="92"/>
      <c r="G570" s="92"/>
      <c r="H570" s="1176"/>
      <c r="I570" s="1213"/>
      <c r="J570" s="1194"/>
      <c r="K570" s="1194"/>
      <c r="L570" s="649"/>
    </row>
    <row r="571" spans="2:12">
      <c r="B571" s="1207"/>
      <c r="C571" s="92"/>
      <c r="D571" s="700"/>
      <c r="E571" s="93"/>
      <c r="F571" s="92"/>
      <c r="G571" s="92"/>
      <c r="H571" s="1176"/>
      <c r="I571" s="1213"/>
      <c r="J571" s="1194"/>
      <c r="K571" s="1194"/>
      <c r="L571" s="649"/>
    </row>
    <row r="572" spans="2:12">
      <c r="B572" s="1207"/>
      <c r="C572" s="92"/>
      <c r="D572" s="700"/>
      <c r="E572" s="93"/>
      <c r="F572" s="92"/>
      <c r="G572" s="92"/>
      <c r="H572" s="1176"/>
      <c r="I572" s="1213"/>
      <c r="J572" s="1194"/>
      <c r="K572" s="1194"/>
      <c r="L572" s="649"/>
    </row>
    <row r="573" spans="2:12">
      <c r="B573" s="649"/>
      <c r="C573" s="649"/>
      <c r="D573" s="649"/>
      <c r="E573" s="649"/>
      <c r="F573" s="649"/>
      <c r="G573" s="649"/>
      <c r="H573" s="1208"/>
      <c r="I573" s="1208"/>
      <c r="J573" s="649"/>
      <c r="K573" s="649"/>
      <c r="L573" s="649"/>
    </row>
    <row r="574" spans="2:12">
      <c r="B574" s="649"/>
      <c r="C574" s="649"/>
      <c r="D574" s="649"/>
      <c r="E574" s="649"/>
      <c r="F574" s="649"/>
      <c r="G574" s="649"/>
      <c r="H574" s="1208"/>
      <c r="I574" s="1208"/>
      <c r="J574" s="649"/>
      <c r="K574" s="649"/>
      <c r="L574" s="649"/>
    </row>
    <row r="575" spans="2:12">
      <c r="B575" s="649"/>
      <c r="C575" s="649"/>
      <c r="D575" s="649"/>
      <c r="E575" s="649"/>
      <c r="F575" s="649"/>
      <c r="G575" s="649"/>
      <c r="H575" s="1208"/>
      <c r="I575" s="1208"/>
      <c r="J575" s="649"/>
      <c r="K575" s="649"/>
      <c r="L575" s="649"/>
    </row>
    <row r="576" spans="2:12">
      <c r="B576" s="649"/>
      <c r="C576" s="649"/>
      <c r="D576" s="649"/>
      <c r="E576" s="649"/>
      <c r="F576" s="649"/>
      <c r="G576" s="649"/>
      <c r="H576" s="1208"/>
      <c r="I576" s="1208"/>
      <c r="J576" s="649"/>
      <c r="K576" s="649"/>
      <c r="L576" s="649"/>
    </row>
    <row r="577" spans="2:12">
      <c r="B577" s="649"/>
      <c r="C577" s="649"/>
      <c r="D577" s="649"/>
      <c r="E577" s="649"/>
      <c r="F577" s="649"/>
      <c r="G577" s="649"/>
      <c r="H577" s="1208"/>
      <c r="I577" s="1208"/>
      <c r="J577" s="649"/>
      <c r="K577" s="649"/>
      <c r="L577" s="649"/>
    </row>
    <row r="578" spans="2:12">
      <c r="B578" s="649"/>
      <c r="C578" s="649"/>
      <c r="D578" s="649"/>
      <c r="E578" s="649"/>
      <c r="F578" s="649"/>
      <c r="G578" s="649"/>
      <c r="H578" s="1208"/>
      <c r="I578" s="1208"/>
      <c r="J578" s="649"/>
      <c r="K578" s="649"/>
      <c r="L578" s="649"/>
    </row>
    <row r="579" spans="2:12">
      <c r="B579" s="649"/>
      <c r="C579" s="649"/>
      <c r="D579" s="649"/>
      <c r="E579" s="649"/>
      <c r="F579" s="649"/>
      <c r="G579" s="649"/>
      <c r="H579" s="1208"/>
      <c r="I579" s="1208"/>
      <c r="J579" s="649"/>
      <c r="K579" s="649"/>
      <c r="L579" s="649"/>
    </row>
    <row r="580" spans="2:12">
      <c r="B580" s="649"/>
      <c r="C580" s="649"/>
      <c r="D580" s="649"/>
      <c r="E580" s="649"/>
      <c r="F580" s="649"/>
      <c r="G580" s="649"/>
      <c r="H580" s="1208"/>
      <c r="I580" s="1208"/>
      <c r="J580" s="649"/>
      <c r="K580" s="649"/>
      <c r="L580" s="649"/>
    </row>
    <row r="581" spans="2:12">
      <c r="B581" s="649"/>
      <c r="C581" s="649"/>
      <c r="D581" s="649"/>
      <c r="E581" s="649"/>
      <c r="F581" s="649"/>
      <c r="G581" s="649"/>
      <c r="H581" s="1208"/>
      <c r="I581" s="1208"/>
      <c r="J581" s="649"/>
      <c r="K581" s="649"/>
      <c r="L581" s="649"/>
    </row>
    <row r="582" spans="2:12">
      <c r="B582" s="649"/>
      <c r="C582" s="649"/>
      <c r="D582" s="649"/>
      <c r="E582" s="649"/>
      <c r="F582" s="649"/>
      <c r="G582" s="649"/>
      <c r="H582" s="1208"/>
      <c r="I582" s="1208"/>
      <c r="J582" s="649"/>
      <c r="K582" s="649"/>
      <c r="L582" s="649"/>
    </row>
    <row r="583" spans="2:12">
      <c r="B583" s="649"/>
      <c r="C583" s="649"/>
      <c r="D583" s="649"/>
      <c r="E583" s="649"/>
      <c r="F583" s="649"/>
      <c r="G583" s="649"/>
      <c r="H583" s="1208"/>
      <c r="I583" s="1208"/>
      <c r="J583" s="649"/>
      <c r="K583" s="649"/>
      <c r="L583" s="649"/>
    </row>
    <row r="584" spans="2:12">
      <c r="B584" s="649"/>
      <c r="C584" s="649"/>
      <c r="D584" s="649"/>
      <c r="E584" s="649"/>
      <c r="F584" s="649"/>
      <c r="G584" s="649"/>
      <c r="H584" s="1208"/>
      <c r="I584" s="1208"/>
      <c r="J584" s="649"/>
      <c r="K584" s="649"/>
      <c r="L584" s="649"/>
    </row>
    <row r="585" spans="2:12">
      <c r="B585" s="649"/>
      <c r="C585" s="649"/>
      <c r="D585" s="649"/>
      <c r="E585" s="649"/>
      <c r="F585" s="649"/>
      <c r="G585" s="649"/>
      <c r="H585" s="1208"/>
      <c r="I585" s="1208"/>
      <c r="J585" s="649"/>
      <c r="K585" s="649"/>
      <c r="L585" s="649"/>
    </row>
    <row r="586" spans="2:12">
      <c r="B586" s="649"/>
      <c r="C586" s="649"/>
      <c r="D586" s="649"/>
      <c r="E586" s="649"/>
      <c r="F586" s="649"/>
      <c r="G586" s="649"/>
      <c r="H586" s="1208"/>
      <c r="I586" s="1208"/>
      <c r="J586" s="649"/>
      <c r="K586" s="649"/>
      <c r="L586" s="649"/>
    </row>
    <row r="587" spans="2:12">
      <c r="B587" s="649"/>
      <c r="C587" s="649"/>
      <c r="D587" s="649"/>
      <c r="E587" s="649"/>
      <c r="F587" s="649"/>
      <c r="G587" s="649"/>
      <c r="H587" s="1208"/>
      <c r="I587" s="1208"/>
      <c r="J587" s="649"/>
      <c r="K587" s="649"/>
      <c r="L587" s="649"/>
    </row>
    <row r="588" spans="2:12">
      <c r="B588" s="649"/>
      <c r="C588" s="649"/>
      <c r="D588" s="649"/>
      <c r="E588" s="649"/>
      <c r="F588" s="649"/>
      <c r="G588" s="649"/>
      <c r="H588" s="1208"/>
      <c r="I588" s="1208"/>
      <c r="J588" s="649"/>
      <c r="K588" s="649"/>
      <c r="L588" s="649"/>
    </row>
    <row r="589" spans="2:12">
      <c r="B589" s="649"/>
      <c r="C589" s="649"/>
      <c r="D589" s="649"/>
      <c r="E589" s="649"/>
      <c r="F589" s="649"/>
      <c r="G589" s="649"/>
      <c r="H589" s="1208"/>
      <c r="I589" s="1208"/>
      <c r="J589" s="649"/>
      <c r="K589" s="649"/>
      <c r="L589" s="649"/>
    </row>
    <row r="590" spans="2:12">
      <c r="H590" s="1"/>
      <c r="I590" s="1"/>
    </row>
    <row r="591" spans="2:12">
      <c r="H591" s="1"/>
      <c r="I591" s="1"/>
    </row>
  </sheetData>
  <sortState ref="B94:E130">
    <sortCondition ref="E94:E130"/>
  </sortState>
  <mergeCells count="1">
    <mergeCell ref="M301:M302"/>
  </mergeCells>
  <pageMargins left="0.78740157480314998" right="0" top="0" bottom="0" header="0.31496062992126" footer="0.31496062992126"/>
  <pageSetup paperSize="9" scale="9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N231"/>
  <sheetViews>
    <sheetView topLeftCell="A77" workbookViewId="0">
      <selection activeCell="C86" sqref="C86"/>
    </sheetView>
  </sheetViews>
  <sheetFormatPr defaultColWidth="9" defaultRowHeight="12.75"/>
  <cols>
    <col min="1" max="1" width="3.140625" customWidth="1"/>
    <col min="2" max="2" width="8.42578125" style="116" customWidth="1"/>
    <col min="3" max="3" width="31.85546875" style="118" customWidth="1"/>
    <col min="4" max="4" width="11" style="118" customWidth="1"/>
    <col min="5" max="5" width="13.42578125" style="116" customWidth="1"/>
    <col min="6" max="6" width="16.5703125" style="118" customWidth="1"/>
    <col min="7" max="7" width="36.85546875" style="118" customWidth="1"/>
    <col min="8" max="8" width="28.42578125" style="118" customWidth="1"/>
    <col min="9" max="9" width="13.85546875" style="116" customWidth="1"/>
    <col min="10" max="10" width="9.85546875" style="116" customWidth="1"/>
    <col min="11" max="11" width="11.28515625" style="87" customWidth="1"/>
  </cols>
  <sheetData>
    <row r="1" spans="1:14">
      <c r="I1" s="1243" t="s">
        <v>456</v>
      </c>
      <c r="J1" s="1243"/>
      <c r="K1" s="1243"/>
    </row>
    <row r="2" spans="1:14">
      <c r="B2" s="583" t="s">
        <v>457</v>
      </c>
      <c r="C2" s="584" t="s">
        <v>124</v>
      </c>
      <c r="D2" s="584" t="s">
        <v>458</v>
      </c>
      <c r="E2" s="583" t="s">
        <v>459</v>
      </c>
      <c r="F2" s="584" t="s">
        <v>127</v>
      </c>
      <c r="G2" s="584" t="s">
        <v>128</v>
      </c>
      <c r="H2" s="584" t="s">
        <v>133</v>
      </c>
      <c r="I2" s="621" t="s">
        <v>460</v>
      </c>
      <c r="J2" s="621" t="s">
        <v>461</v>
      </c>
      <c r="K2" s="622" t="s">
        <v>462</v>
      </c>
      <c r="L2" s="622" t="s">
        <v>461</v>
      </c>
      <c r="M2" s="622" t="s">
        <v>463</v>
      </c>
      <c r="N2" s="622" t="s">
        <v>461</v>
      </c>
    </row>
    <row r="3" spans="1:14">
      <c r="A3" s="653"/>
      <c r="B3" s="353"/>
      <c r="C3" s="644"/>
      <c r="D3" s="654"/>
      <c r="E3" s="655"/>
      <c r="F3" s="645"/>
      <c r="G3" s="645"/>
      <c r="H3" s="645"/>
      <c r="I3" s="673"/>
      <c r="J3" s="655"/>
      <c r="K3" s="655"/>
      <c r="L3" s="674"/>
      <c r="M3" s="29"/>
      <c r="N3" s="95"/>
    </row>
    <row r="4" spans="1:14" ht="18">
      <c r="A4" s="653"/>
      <c r="B4" s="600"/>
      <c r="C4" s="616" t="s">
        <v>84</v>
      </c>
      <c r="D4" s="638">
        <v>2004</v>
      </c>
      <c r="E4" s="600" t="s">
        <v>464</v>
      </c>
      <c r="F4" s="92"/>
      <c r="G4" s="656" t="s">
        <v>85</v>
      </c>
      <c r="H4" s="92"/>
      <c r="I4" s="655"/>
      <c r="J4" s="655"/>
      <c r="K4" s="655"/>
      <c r="L4" s="674"/>
      <c r="M4" s="29"/>
      <c r="N4" s="95"/>
    </row>
    <row r="5" spans="1:14" ht="18.75">
      <c r="A5" s="653"/>
      <c r="B5" s="597">
        <v>14</v>
      </c>
      <c r="C5" s="618" t="s">
        <v>86</v>
      </c>
      <c r="D5" s="619">
        <v>2012</v>
      </c>
      <c r="E5" s="600" t="s">
        <v>464</v>
      </c>
      <c r="F5" s="92"/>
      <c r="G5" s="587" t="s">
        <v>87</v>
      </c>
      <c r="H5" s="589"/>
      <c r="I5" s="655"/>
      <c r="J5" s="655"/>
      <c r="K5" s="655"/>
      <c r="L5" s="675"/>
      <c r="M5" s="29"/>
      <c r="N5" s="95"/>
    </row>
    <row r="6" spans="1:14" ht="18">
      <c r="A6" s="653"/>
      <c r="B6" s="597"/>
      <c r="C6" s="603" t="s">
        <v>82</v>
      </c>
      <c r="D6" s="657">
        <v>2007</v>
      </c>
      <c r="E6" s="600" t="s">
        <v>464</v>
      </c>
      <c r="F6" s="92"/>
      <c r="G6" s="592" t="s">
        <v>169</v>
      </c>
      <c r="H6" s="592"/>
      <c r="I6" s="655"/>
      <c r="J6" s="655"/>
      <c r="K6" s="655"/>
      <c r="L6" s="675"/>
      <c r="M6" s="29"/>
      <c r="N6" s="95"/>
    </row>
    <row r="7" spans="1:14" ht="18">
      <c r="A7" s="653"/>
      <c r="B7" s="597"/>
      <c r="C7" s="612"/>
      <c r="D7" s="599"/>
      <c r="E7" s="597"/>
      <c r="F7" s="90"/>
      <c r="G7" s="658"/>
      <c r="H7" s="658"/>
      <c r="I7" s="655"/>
      <c r="J7" s="655"/>
      <c r="K7" s="655"/>
      <c r="L7" s="675"/>
      <c r="M7" s="29"/>
      <c r="N7" s="95"/>
    </row>
    <row r="8" spans="1:14" ht="18">
      <c r="A8" s="653"/>
      <c r="B8" s="597"/>
      <c r="C8" s="659"/>
      <c r="D8" s="612"/>
      <c r="E8" s="599"/>
      <c r="F8" s="597"/>
      <c r="G8" s="90"/>
      <c r="H8" s="658"/>
      <c r="I8" s="655"/>
      <c r="J8" s="655"/>
      <c r="K8" s="655"/>
      <c r="L8" s="675"/>
      <c r="M8" s="29"/>
      <c r="N8" s="95"/>
    </row>
    <row r="9" spans="1:14" ht="18">
      <c r="A9" s="653"/>
      <c r="B9" s="597"/>
      <c r="C9" s="598" t="s">
        <v>465</v>
      </c>
      <c r="D9" s="599">
        <v>2001</v>
      </c>
      <c r="E9" s="600" t="s">
        <v>466</v>
      </c>
      <c r="F9" s="92"/>
      <c r="G9" s="658" t="s">
        <v>467</v>
      </c>
      <c r="H9" s="589"/>
      <c r="I9" s="655"/>
      <c r="J9" s="655"/>
      <c r="K9" s="655"/>
      <c r="L9" s="675"/>
      <c r="M9" s="29"/>
      <c r="N9" s="95"/>
    </row>
    <row r="10" spans="1:14" ht="18">
      <c r="A10" s="653"/>
      <c r="B10" s="600"/>
      <c r="C10" s="602" t="s">
        <v>468</v>
      </c>
      <c r="D10" s="638">
        <v>2001</v>
      </c>
      <c r="E10" s="600" t="s">
        <v>466</v>
      </c>
      <c r="F10" s="92"/>
      <c r="G10" s="656" t="s">
        <v>469</v>
      </c>
      <c r="H10" s="589"/>
      <c r="I10" s="673"/>
      <c r="J10" s="655"/>
      <c r="K10" s="343"/>
      <c r="L10" s="674"/>
      <c r="M10" s="29" t="s">
        <v>147</v>
      </c>
      <c r="N10" s="95"/>
    </row>
    <row r="11" spans="1:14" ht="18">
      <c r="A11" s="653"/>
      <c r="B11" s="597"/>
      <c r="C11" s="603" t="s">
        <v>76</v>
      </c>
      <c r="D11" s="613" t="s">
        <v>77</v>
      </c>
      <c r="E11" s="660" t="s">
        <v>466</v>
      </c>
      <c r="F11" s="527"/>
      <c r="G11" s="592" t="s">
        <v>169</v>
      </c>
      <c r="H11" s="589"/>
      <c r="I11" s="673"/>
      <c r="J11" s="655"/>
      <c r="K11" s="343"/>
      <c r="L11" s="674"/>
      <c r="M11" s="29"/>
      <c r="N11" s="95"/>
    </row>
    <row r="12" spans="1:14" ht="18">
      <c r="A12" s="653"/>
      <c r="B12" s="600"/>
      <c r="C12" s="598" t="s">
        <v>470</v>
      </c>
      <c r="D12" s="599">
        <v>2003</v>
      </c>
      <c r="E12" s="600" t="s">
        <v>466</v>
      </c>
      <c r="F12" s="92"/>
      <c r="G12" s="656" t="s">
        <v>471</v>
      </c>
      <c r="H12" s="589"/>
      <c r="I12" s="655"/>
      <c r="J12" s="655"/>
      <c r="K12" s="343"/>
      <c r="L12" s="674"/>
      <c r="M12" s="29"/>
      <c r="N12" s="95"/>
    </row>
    <row r="13" spans="1:14" ht="18">
      <c r="A13" s="653"/>
      <c r="B13" s="597"/>
      <c r="C13" s="598" t="s">
        <v>472</v>
      </c>
      <c r="D13" s="599">
        <v>2002</v>
      </c>
      <c r="E13" s="600" t="s">
        <v>466</v>
      </c>
      <c r="F13" s="589"/>
      <c r="G13" s="656" t="s">
        <v>473</v>
      </c>
      <c r="H13" s="589"/>
      <c r="I13" s="673"/>
      <c r="J13" s="655"/>
      <c r="K13" s="655"/>
      <c r="L13" s="674"/>
      <c r="M13" s="29"/>
      <c r="N13" s="95"/>
    </row>
    <row r="14" spans="1:14" ht="18">
      <c r="A14" s="653"/>
      <c r="B14" s="600"/>
      <c r="C14" s="598" t="s">
        <v>474</v>
      </c>
      <c r="D14" s="599">
        <v>2003</v>
      </c>
      <c r="E14" s="600" t="s">
        <v>466</v>
      </c>
      <c r="F14" s="92"/>
      <c r="G14" s="661" t="s">
        <v>475</v>
      </c>
      <c r="H14" s="589"/>
      <c r="I14" s="673"/>
      <c r="J14" s="655"/>
      <c r="K14" s="655"/>
      <c r="L14" s="674"/>
      <c r="M14" s="29"/>
      <c r="N14" s="95"/>
    </row>
    <row r="15" spans="1:14" ht="18">
      <c r="A15" s="653"/>
      <c r="B15" s="600"/>
      <c r="C15" s="598" t="s">
        <v>476</v>
      </c>
      <c r="D15" s="599">
        <v>2003</v>
      </c>
      <c r="E15" s="600" t="s">
        <v>466</v>
      </c>
      <c r="F15" s="589"/>
      <c r="G15" s="656" t="s">
        <v>477</v>
      </c>
      <c r="H15" s="589"/>
      <c r="I15" s="673"/>
      <c r="J15" s="655"/>
      <c r="K15" s="655"/>
      <c r="L15" s="674"/>
      <c r="M15" s="29"/>
      <c r="N15" s="95"/>
    </row>
    <row r="16" spans="1:14" ht="18">
      <c r="A16" s="653"/>
      <c r="B16" s="600"/>
      <c r="C16" s="618" t="s">
        <v>79</v>
      </c>
      <c r="D16" s="619">
        <v>2001</v>
      </c>
      <c r="E16" s="660" t="s">
        <v>466</v>
      </c>
      <c r="F16" s="589"/>
      <c r="G16" s="661" t="s">
        <v>478</v>
      </c>
      <c r="H16" s="589" t="s">
        <v>479</v>
      </c>
      <c r="I16" s="673"/>
      <c r="J16" s="655"/>
      <c r="K16" s="343"/>
      <c r="L16" s="674"/>
      <c r="M16" s="95"/>
      <c r="N16" s="95"/>
    </row>
    <row r="17" spans="1:14" ht="18">
      <c r="A17" s="653"/>
      <c r="B17" s="597"/>
      <c r="C17" s="602" t="s">
        <v>480</v>
      </c>
      <c r="D17" s="638">
        <v>2001</v>
      </c>
      <c r="E17" s="600" t="s">
        <v>466</v>
      </c>
      <c r="F17" s="92"/>
      <c r="G17" s="656" t="s">
        <v>473</v>
      </c>
      <c r="H17" s="589"/>
      <c r="I17" s="673"/>
      <c r="J17" s="655"/>
      <c r="K17" s="343"/>
      <c r="L17" s="674"/>
      <c r="M17" s="95"/>
      <c r="N17" s="95"/>
    </row>
    <row r="18" spans="1:14" ht="18">
      <c r="A18" s="653"/>
      <c r="B18" s="597"/>
      <c r="C18" s="618" t="s">
        <v>481</v>
      </c>
      <c r="D18" s="619">
        <v>1999</v>
      </c>
      <c r="E18" s="660" t="s">
        <v>466</v>
      </c>
      <c r="F18" s="92"/>
      <c r="G18" s="656" t="s">
        <v>482</v>
      </c>
      <c r="H18" s="589"/>
      <c r="I18" s="673"/>
      <c r="J18" s="654"/>
      <c r="K18" s="343"/>
      <c r="L18" s="676"/>
      <c r="M18" s="95"/>
      <c r="N18" s="624"/>
    </row>
    <row r="19" spans="1:14" ht="18">
      <c r="A19" s="653"/>
      <c r="B19" s="600">
        <v>28</v>
      </c>
      <c r="C19" s="618" t="s">
        <v>483</v>
      </c>
      <c r="D19" s="619">
        <v>2001</v>
      </c>
      <c r="E19" s="660" t="s">
        <v>466</v>
      </c>
      <c r="F19" s="92"/>
      <c r="G19" s="592" t="s">
        <v>169</v>
      </c>
      <c r="H19" s="589"/>
      <c r="I19" s="673"/>
      <c r="J19" s="654"/>
      <c r="K19" s="343"/>
      <c r="L19" s="676"/>
      <c r="M19" s="95"/>
      <c r="N19" s="624"/>
    </row>
    <row r="20" spans="1:14" ht="18">
      <c r="A20" s="653"/>
      <c r="B20" s="600">
        <v>42</v>
      </c>
      <c r="C20" s="618" t="s">
        <v>484</v>
      </c>
      <c r="D20" s="619">
        <v>1999</v>
      </c>
      <c r="E20" s="660" t="s">
        <v>466</v>
      </c>
      <c r="F20" s="92"/>
      <c r="G20" s="592" t="s">
        <v>169</v>
      </c>
      <c r="H20" s="589"/>
      <c r="I20" s="673"/>
      <c r="J20" s="654"/>
      <c r="K20" s="343"/>
      <c r="L20" s="676"/>
      <c r="M20" s="95"/>
      <c r="N20" s="624"/>
    </row>
    <row r="21" spans="1:14" ht="18">
      <c r="A21" s="653"/>
      <c r="B21" s="600">
        <v>57</v>
      </c>
      <c r="C21" s="618" t="s">
        <v>485</v>
      </c>
      <c r="D21" s="619">
        <v>2001</v>
      </c>
      <c r="E21" s="660" t="s">
        <v>466</v>
      </c>
      <c r="F21" s="92"/>
      <c r="G21" s="592" t="s">
        <v>169</v>
      </c>
      <c r="H21" s="589"/>
      <c r="I21" s="673"/>
      <c r="J21" s="654"/>
      <c r="K21" s="343"/>
      <c r="L21" s="676"/>
      <c r="M21" s="95"/>
      <c r="N21" s="624"/>
    </row>
    <row r="22" spans="1:14" ht="18">
      <c r="A22" s="653"/>
      <c r="B22" s="600"/>
      <c r="C22" s="618"/>
      <c r="D22" s="619"/>
      <c r="E22" s="660"/>
      <c r="F22" s="92"/>
      <c r="G22" s="662"/>
      <c r="H22" s="589"/>
      <c r="I22" s="673"/>
      <c r="J22" s="654"/>
      <c r="K22" s="343"/>
      <c r="L22" s="676"/>
      <c r="M22" s="95"/>
      <c r="N22" s="624"/>
    </row>
    <row r="23" spans="1:14" ht="18">
      <c r="A23" s="653"/>
      <c r="B23" s="600"/>
      <c r="C23" s="618"/>
      <c r="D23" s="619"/>
      <c r="E23" s="660"/>
      <c r="F23" s="92"/>
      <c r="G23" s="662"/>
      <c r="H23" s="589"/>
      <c r="I23" s="673"/>
      <c r="J23" s="654"/>
      <c r="K23" s="343"/>
      <c r="L23" s="676"/>
      <c r="M23" s="95"/>
      <c r="N23" s="624"/>
    </row>
    <row r="24" spans="1:14" ht="18">
      <c r="A24" s="653"/>
      <c r="B24" s="600"/>
      <c r="C24" s="598" t="s">
        <v>35</v>
      </c>
      <c r="D24" s="599">
        <v>1994</v>
      </c>
      <c r="E24" s="600" t="s">
        <v>36</v>
      </c>
      <c r="F24" s="645"/>
      <c r="G24" s="658" t="s">
        <v>169</v>
      </c>
      <c r="H24" s="589"/>
      <c r="I24" s="673"/>
      <c r="J24" s="654"/>
      <c r="K24" s="343"/>
      <c r="L24" s="676"/>
      <c r="M24" s="95"/>
      <c r="N24" s="624"/>
    </row>
    <row r="25" spans="1:14" ht="18">
      <c r="A25" s="653"/>
      <c r="B25" s="597">
        <v>43</v>
      </c>
      <c r="C25" s="612" t="s">
        <v>37</v>
      </c>
      <c r="D25" s="599">
        <v>1995</v>
      </c>
      <c r="E25" s="597" t="s">
        <v>36</v>
      </c>
      <c r="F25" s="90"/>
      <c r="G25" s="658" t="s">
        <v>169</v>
      </c>
      <c r="H25" s="589"/>
      <c r="I25" s="673"/>
      <c r="J25" s="655"/>
      <c r="K25" s="655"/>
      <c r="L25" s="674"/>
      <c r="M25" s="95"/>
      <c r="N25" s="95"/>
    </row>
    <row r="26" spans="1:14" ht="18">
      <c r="A26" s="653"/>
      <c r="B26" s="597">
        <v>377</v>
      </c>
      <c r="C26" s="612" t="s">
        <v>38</v>
      </c>
      <c r="D26" s="599">
        <v>1993</v>
      </c>
      <c r="E26" s="597" t="s">
        <v>36</v>
      </c>
      <c r="F26" s="90"/>
      <c r="G26" s="658" t="s">
        <v>486</v>
      </c>
      <c r="H26" s="589"/>
      <c r="I26" s="673"/>
      <c r="J26" s="655"/>
      <c r="K26" s="343"/>
      <c r="L26" s="674"/>
      <c r="M26" s="95"/>
      <c r="N26" s="95"/>
    </row>
    <row r="27" spans="1:14" ht="18">
      <c r="A27" s="653"/>
      <c r="B27" s="600">
        <v>113</v>
      </c>
      <c r="C27" s="598" t="s">
        <v>39</v>
      </c>
      <c r="D27" s="599">
        <v>1994</v>
      </c>
      <c r="E27" s="597" t="s">
        <v>36</v>
      </c>
      <c r="F27" s="92"/>
      <c r="G27" s="658" t="s">
        <v>478</v>
      </c>
      <c r="H27" s="589" t="s">
        <v>479</v>
      </c>
      <c r="I27" s="673"/>
      <c r="J27" s="655"/>
      <c r="K27" s="655"/>
      <c r="L27" s="674"/>
      <c r="M27" s="95"/>
      <c r="N27" s="95"/>
    </row>
    <row r="28" spans="1:14" ht="18">
      <c r="A28" s="653"/>
      <c r="B28" s="597"/>
      <c r="C28" s="612" t="s">
        <v>40</v>
      </c>
      <c r="D28" s="599">
        <v>1995</v>
      </c>
      <c r="E28" s="597" t="s">
        <v>36</v>
      </c>
      <c r="F28" s="90"/>
      <c r="G28" s="658" t="s">
        <v>487</v>
      </c>
      <c r="H28" s="589" t="s">
        <v>479</v>
      </c>
      <c r="I28" s="673"/>
      <c r="J28" s="655"/>
      <c r="K28" s="655"/>
      <c r="L28" s="674"/>
      <c r="M28" s="95"/>
      <c r="N28" s="95"/>
    </row>
    <row r="29" spans="1:14" ht="18">
      <c r="A29" s="653"/>
      <c r="B29" s="597">
        <v>2112</v>
      </c>
      <c r="C29" s="598" t="s">
        <v>41</v>
      </c>
      <c r="D29" s="599">
        <v>1996</v>
      </c>
      <c r="E29" s="597" t="s">
        <v>36</v>
      </c>
      <c r="F29" s="90"/>
      <c r="G29" s="658" t="s">
        <v>487</v>
      </c>
      <c r="H29" s="589" t="s">
        <v>479</v>
      </c>
      <c r="I29" s="673"/>
      <c r="J29" s="655"/>
      <c r="K29" s="343"/>
      <c r="L29" s="674"/>
      <c r="M29" s="95"/>
      <c r="N29" s="95"/>
    </row>
    <row r="30" spans="1:14" ht="18">
      <c r="A30" s="663"/>
      <c r="B30" s="600">
        <v>549</v>
      </c>
      <c r="C30" s="598" t="s">
        <v>42</v>
      </c>
      <c r="D30" s="599">
        <v>1998</v>
      </c>
      <c r="E30" s="600" t="s">
        <v>36</v>
      </c>
      <c r="F30" s="645"/>
      <c r="G30" s="658" t="s">
        <v>488</v>
      </c>
      <c r="H30" s="589" t="s">
        <v>479</v>
      </c>
      <c r="I30" s="655"/>
      <c r="J30" s="655"/>
      <c r="K30" s="343"/>
      <c r="L30" s="674"/>
      <c r="M30" s="95"/>
      <c r="N30" s="95"/>
    </row>
    <row r="31" spans="1:14" ht="18">
      <c r="A31" s="663"/>
      <c r="B31" s="600"/>
      <c r="C31" s="598" t="s">
        <v>489</v>
      </c>
      <c r="D31" s="599">
        <v>1993</v>
      </c>
      <c r="E31" s="600" t="s">
        <v>36</v>
      </c>
      <c r="F31" s="645"/>
      <c r="G31" s="658" t="s">
        <v>469</v>
      </c>
      <c r="H31" s="644"/>
      <c r="I31" s="655"/>
      <c r="J31" s="655"/>
      <c r="K31" s="343"/>
      <c r="L31" s="674"/>
      <c r="M31" s="95"/>
      <c r="N31" s="95"/>
    </row>
    <row r="32" spans="1:14" ht="18">
      <c r="A32" s="663"/>
      <c r="B32" s="600"/>
      <c r="C32" s="598" t="s">
        <v>490</v>
      </c>
      <c r="D32" s="599">
        <v>1995</v>
      </c>
      <c r="E32" s="600" t="s">
        <v>36</v>
      </c>
      <c r="F32" s="645"/>
      <c r="G32" s="664" t="s">
        <v>469</v>
      </c>
      <c r="H32" s="644"/>
      <c r="I32" s="655"/>
      <c r="J32" s="655"/>
      <c r="K32" s="343"/>
      <c r="L32" s="674"/>
      <c r="M32" s="95"/>
      <c r="N32" s="95"/>
    </row>
    <row r="33" spans="1:14" ht="18">
      <c r="A33" s="663"/>
      <c r="B33" s="600">
        <v>292</v>
      </c>
      <c r="C33" s="665" t="s">
        <v>491</v>
      </c>
      <c r="D33" s="666">
        <v>1997</v>
      </c>
      <c r="E33" s="597" t="s">
        <v>36</v>
      </c>
      <c r="F33" s="92"/>
      <c r="G33" s="667" t="s">
        <v>492</v>
      </c>
      <c r="H33" s="589" t="s">
        <v>493</v>
      </c>
      <c r="I33" s="655"/>
      <c r="J33" s="655"/>
      <c r="K33" s="343"/>
      <c r="L33" s="674"/>
      <c r="M33" s="95"/>
      <c r="N33" s="95"/>
    </row>
    <row r="34" spans="1:14" ht="18">
      <c r="A34" s="663"/>
      <c r="B34" s="668"/>
      <c r="C34" s="598" t="s">
        <v>494</v>
      </c>
      <c r="D34" s="599">
        <v>1997</v>
      </c>
      <c r="E34" s="600" t="s">
        <v>36</v>
      </c>
      <c r="F34" s="645"/>
      <c r="G34" s="664" t="s">
        <v>469</v>
      </c>
      <c r="H34" s="644"/>
      <c r="I34" s="655"/>
      <c r="J34" s="655"/>
      <c r="K34" s="343"/>
      <c r="L34" s="674"/>
      <c r="M34" s="95"/>
      <c r="N34" s="95"/>
    </row>
    <row r="35" spans="1:14" ht="18">
      <c r="A35" s="663"/>
      <c r="B35" s="659"/>
      <c r="C35" s="598" t="s">
        <v>495</v>
      </c>
      <c r="D35" s="669">
        <v>1993</v>
      </c>
      <c r="E35" s="597" t="s">
        <v>36</v>
      </c>
      <c r="F35" s="645"/>
      <c r="G35" s="664" t="s">
        <v>469</v>
      </c>
      <c r="H35" s="644"/>
      <c r="I35" s="655"/>
      <c r="J35" s="655"/>
      <c r="K35" s="343"/>
      <c r="L35" s="674"/>
      <c r="M35" s="95"/>
      <c r="N35" s="95"/>
    </row>
    <row r="36" spans="1:14" ht="18">
      <c r="A36" s="663"/>
      <c r="B36" s="600"/>
      <c r="C36" s="598" t="s">
        <v>496</v>
      </c>
      <c r="D36" s="599">
        <v>1997</v>
      </c>
      <c r="E36" s="600" t="s">
        <v>36</v>
      </c>
      <c r="F36" s="92"/>
      <c r="G36" s="658" t="s">
        <v>497</v>
      </c>
      <c r="H36" s="589"/>
      <c r="I36" s="655"/>
      <c r="J36" s="655"/>
      <c r="K36" s="343"/>
      <c r="L36" s="674"/>
      <c r="M36" s="95"/>
      <c r="N36" s="95"/>
    </row>
    <row r="37" spans="1:14" ht="18">
      <c r="A37" s="663"/>
      <c r="B37" s="600"/>
      <c r="C37" s="598" t="s">
        <v>498</v>
      </c>
      <c r="D37" s="599">
        <v>1995</v>
      </c>
      <c r="E37" s="600" t="s">
        <v>36</v>
      </c>
      <c r="F37" s="92"/>
      <c r="G37" s="664" t="s">
        <v>499</v>
      </c>
      <c r="H37" s="589"/>
      <c r="I37" s="655"/>
      <c r="J37" s="655"/>
      <c r="K37" s="343"/>
      <c r="L37" s="674"/>
      <c r="M37" s="95"/>
      <c r="N37" s="95"/>
    </row>
    <row r="38" spans="1:14" ht="18">
      <c r="A38" s="663"/>
      <c r="B38" s="659"/>
      <c r="C38" s="598" t="s">
        <v>500</v>
      </c>
      <c r="D38" s="599">
        <v>1996</v>
      </c>
      <c r="E38" s="597" t="s">
        <v>36</v>
      </c>
      <c r="F38" s="645"/>
      <c r="G38" s="658" t="s">
        <v>469</v>
      </c>
      <c r="H38" s="644"/>
      <c r="I38" s="655"/>
      <c r="J38" s="655"/>
      <c r="K38" s="343"/>
      <c r="L38" s="674"/>
      <c r="M38" s="95"/>
      <c r="N38" s="95"/>
    </row>
    <row r="39" spans="1:14" ht="18">
      <c r="A39" s="663"/>
      <c r="B39" s="670"/>
      <c r="C39" s="598" t="s">
        <v>501</v>
      </c>
      <c r="D39" s="599">
        <v>1993</v>
      </c>
      <c r="E39" s="597" t="s">
        <v>36</v>
      </c>
      <c r="F39" s="645"/>
      <c r="G39" s="658" t="s">
        <v>469</v>
      </c>
      <c r="H39" s="645"/>
      <c r="I39" s="655"/>
      <c r="J39" s="655"/>
      <c r="K39" s="343"/>
      <c r="L39" s="674"/>
      <c r="M39" s="95"/>
      <c r="N39" s="95"/>
    </row>
    <row r="40" spans="1:14" ht="18">
      <c r="A40" s="663"/>
      <c r="B40" s="670"/>
      <c r="C40" s="598" t="s">
        <v>502</v>
      </c>
      <c r="D40" s="599">
        <v>1992</v>
      </c>
      <c r="E40" s="597" t="s">
        <v>36</v>
      </c>
      <c r="F40" s="645"/>
      <c r="G40" s="664" t="s">
        <v>469</v>
      </c>
      <c r="H40" s="645"/>
      <c r="I40" s="655"/>
      <c r="J40" s="655"/>
      <c r="K40" s="343"/>
      <c r="L40" s="674"/>
      <c r="M40" s="95"/>
      <c r="N40" s="95"/>
    </row>
    <row r="41" spans="1:14" ht="18">
      <c r="A41" s="663"/>
      <c r="B41" s="659"/>
      <c r="C41" s="598" t="s">
        <v>503</v>
      </c>
      <c r="D41" s="599">
        <v>1992</v>
      </c>
      <c r="E41" s="597" t="s">
        <v>36</v>
      </c>
      <c r="F41" s="645"/>
      <c r="G41" s="658" t="s">
        <v>504</v>
      </c>
      <c r="H41" s="644"/>
      <c r="I41" s="655"/>
      <c r="J41" s="655"/>
      <c r="K41" s="343"/>
      <c r="L41" s="674"/>
      <c r="M41" s="95"/>
      <c r="N41" s="95"/>
    </row>
    <row r="42" spans="1:14" ht="18">
      <c r="A42" s="663"/>
      <c r="B42" s="659"/>
      <c r="C42" s="598" t="s">
        <v>505</v>
      </c>
      <c r="D42" s="599">
        <v>1998</v>
      </c>
      <c r="E42" s="600" t="s">
        <v>36</v>
      </c>
      <c r="F42" s="645"/>
      <c r="G42" s="664" t="s">
        <v>469</v>
      </c>
      <c r="H42" s="645"/>
      <c r="I42" s="655"/>
      <c r="J42" s="655"/>
      <c r="K42" s="343"/>
      <c r="L42" s="674"/>
      <c r="M42" s="95"/>
      <c r="N42" s="95"/>
    </row>
    <row r="43" spans="1:14" ht="18">
      <c r="A43" s="663"/>
      <c r="B43" s="659">
        <v>121</v>
      </c>
      <c r="C43" s="598" t="s">
        <v>506</v>
      </c>
      <c r="D43" s="599">
        <v>1999</v>
      </c>
      <c r="E43" s="600" t="s">
        <v>466</v>
      </c>
      <c r="F43" s="645"/>
      <c r="G43" s="664" t="s">
        <v>507</v>
      </c>
      <c r="H43" s="645" t="s">
        <v>508</v>
      </c>
      <c r="I43" s="655"/>
      <c r="J43" s="655"/>
      <c r="K43" s="343"/>
      <c r="L43" s="674"/>
      <c r="M43" s="95"/>
      <c r="N43" s="95"/>
    </row>
    <row r="44" spans="1:14" ht="18">
      <c r="A44" s="663"/>
      <c r="B44" s="659"/>
      <c r="C44" s="598"/>
      <c r="D44" s="599"/>
      <c r="E44" s="600"/>
      <c r="F44" s="645"/>
      <c r="G44" s="664"/>
      <c r="H44" s="645"/>
      <c r="I44" s="655"/>
      <c r="J44" s="655"/>
      <c r="K44" s="343"/>
      <c r="L44" s="674"/>
      <c r="M44" s="95"/>
      <c r="N44" s="95"/>
    </row>
    <row r="45" spans="1:14" ht="18">
      <c r="A45" s="663"/>
      <c r="B45" s="659"/>
      <c r="C45" s="598"/>
      <c r="D45" s="599"/>
      <c r="E45" s="600"/>
      <c r="F45" s="645"/>
      <c r="G45" s="664"/>
      <c r="H45" s="645"/>
      <c r="I45" s="655"/>
      <c r="J45" s="655"/>
      <c r="K45" s="343"/>
      <c r="L45" s="674"/>
      <c r="M45" s="95"/>
      <c r="N45" s="95"/>
    </row>
    <row r="46" spans="1:14" ht="18">
      <c r="A46" s="663"/>
      <c r="B46" s="659"/>
      <c r="C46" s="598"/>
      <c r="D46" s="599"/>
      <c r="E46" s="600"/>
      <c r="F46" s="645"/>
      <c r="G46" s="664"/>
      <c r="H46" s="645"/>
      <c r="I46" s="655"/>
      <c r="J46" s="655"/>
      <c r="K46" s="343"/>
      <c r="L46" s="674"/>
      <c r="M46" s="95"/>
      <c r="N46" s="95"/>
    </row>
    <row r="47" spans="1:14" ht="18">
      <c r="A47" s="663"/>
      <c r="B47" s="659"/>
      <c r="C47" s="598"/>
      <c r="D47" s="599"/>
      <c r="E47" s="600"/>
      <c r="F47" s="645"/>
      <c r="G47" s="664"/>
      <c r="H47" s="645"/>
      <c r="I47" s="655"/>
      <c r="J47" s="655"/>
      <c r="K47" s="343"/>
      <c r="L47" s="674"/>
      <c r="M47" s="95"/>
      <c r="N47" s="95"/>
    </row>
    <row r="48" spans="1:14" ht="18">
      <c r="A48" s="663"/>
      <c r="B48" s="597"/>
      <c r="C48" s="598"/>
      <c r="D48" s="599"/>
      <c r="E48" s="600"/>
      <c r="F48" s="645"/>
      <c r="G48" s="664"/>
      <c r="H48" s="645"/>
      <c r="I48" s="655"/>
      <c r="J48" s="655"/>
      <c r="K48" s="343"/>
      <c r="L48" s="674"/>
      <c r="M48" s="95"/>
      <c r="N48" s="95"/>
    </row>
    <row r="49" spans="1:14" ht="18">
      <c r="A49" s="663"/>
      <c r="B49" s="597"/>
      <c r="C49" s="603" t="s">
        <v>43</v>
      </c>
      <c r="D49" s="613" t="s">
        <v>44</v>
      </c>
      <c r="E49" s="600" t="s">
        <v>45</v>
      </c>
      <c r="F49" s="92"/>
      <c r="G49" s="592" t="s">
        <v>169</v>
      </c>
      <c r="H49" s="589"/>
      <c r="I49" s="655"/>
      <c r="J49" s="655"/>
      <c r="K49" s="343"/>
      <c r="L49" s="676"/>
      <c r="M49" s="95"/>
      <c r="N49" s="624"/>
    </row>
    <row r="50" spans="1:14" ht="18">
      <c r="A50" s="663"/>
      <c r="B50" s="597"/>
      <c r="C50" s="598" t="s">
        <v>46</v>
      </c>
      <c r="D50" s="599">
        <v>1983</v>
      </c>
      <c r="E50" s="600" t="s">
        <v>45</v>
      </c>
      <c r="F50" s="92"/>
      <c r="G50" s="592" t="s">
        <v>169</v>
      </c>
      <c r="H50" s="589"/>
      <c r="I50" s="655"/>
      <c r="J50" s="655"/>
      <c r="K50" s="343"/>
      <c r="L50" s="676"/>
      <c r="M50" s="95"/>
      <c r="N50" s="624"/>
    </row>
    <row r="51" spans="1:14" ht="18">
      <c r="A51" s="663"/>
      <c r="B51" s="597">
        <v>24</v>
      </c>
      <c r="C51" s="612" t="s">
        <v>47</v>
      </c>
      <c r="D51" s="599">
        <v>1986</v>
      </c>
      <c r="E51" s="597" t="s">
        <v>45</v>
      </c>
      <c r="F51" s="90"/>
      <c r="G51" s="664" t="s">
        <v>169</v>
      </c>
      <c r="H51" s="90"/>
      <c r="I51" s="655"/>
      <c r="J51" s="655"/>
      <c r="K51" s="343"/>
      <c r="L51" s="676"/>
      <c r="M51" s="95"/>
      <c r="N51" s="624"/>
    </row>
    <row r="52" spans="1:14" ht="18">
      <c r="A52" s="663"/>
      <c r="B52" s="597"/>
      <c r="C52" s="598" t="s">
        <v>48</v>
      </c>
      <c r="D52" s="599">
        <v>1989</v>
      </c>
      <c r="E52" s="670" t="s">
        <v>45</v>
      </c>
      <c r="F52" s="645"/>
      <c r="G52" s="664" t="s">
        <v>169</v>
      </c>
      <c r="H52" s="589"/>
      <c r="I52" s="655"/>
      <c r="J52" s="655"/>
      <c r="K52" s="343"/>
      <c r="L52" s="676"/>
      <c r="M52" s="95"/>
      <c r="N52" s="624"/>
    </row>
    <row r="53" spans="1:14" ht="18">
      <c r="A53" s="663"/>
      <c r="B53" s="597">
        <v>7</v>
      </c>
      <c r="C53" s="598" t="s">
        <v>49</v>
      </c>
      <c r="D53" s="599">
        <v>1982</v>
      </c>
      <c r="E53" s="670" t="s">
        <v>45</v>
      </c>
      <c r="F53" s="645"/>
      <c r="G53" s="658" t="s">
        <v>487</v>
      </c>
      <c r="H53" s="589" t="s">
        <v>479</v>
      </c>
      <c r="I53" s="655"/>
      <c r="J53" s="655"/>
      <c r="K53" s="343"/>
      <c r="L53" s="676"/>
      <c r="M53" s="95"/>
      <c r="N53" s="624"/>
    </row>
    <row r="54" spans="1:14" ht="18">
      <c r="A54" s="663"/>
      <c r="B54" s="597">
        <v>55</v>
      </c>
      <c r="C54" s="612" t="s">
        <v>50</v>
      </c>
      <c r="D54" s="599">
        <v>1986</v>
      </c>
      <c r="E54" s="670" t="s">
        <v>45</v>
      </c>
      <c r="F54" s="645"/>
      <c r="G54" s="664" t="s">
        <v>169</v>
      </c>
      <c r="H54" s="589"/>
      <c r="I54" s="655"/>
      <c r="J54" s="655"/>
      <c r="K54" s="343"/>
      <c r="L54" s="676"/>
      <c r="M54" s="95"/>
      <c r="N54" s="624"/>
    </row>
    <row r="55" spans="1:14" ht="18">
      <c r="A55" s="663"/>
      <c r="B55" s="600"/>
      <c r="C55" s="598" t="s">
        <v>51</v>
      </c>
      <c r="D55" s="599">
        <v>1988</v>
      </c>
      <c r="E55" s="670" t="s">
        <v>45</v>
      </c>
      <c r="F55" s="90"/>
      <c r="G55" s="664" t="s">
        <v>509</v>
      </c>
      <c r="H55" s="589" t="s">
        <v>479</v>
      </c>
      <c r="I55" s="655"/>
      <c r="J55" s="655"/>
      <c r="K55" s="343"/>
      <c r="L55" s="676"/>
      <c r="M55" s="95"/>
      <c r="N55" s="624"/>
    </row>
    <row r="56" spans="1:14" ht="18">
      <c r="A56" s="663"/>
      <c r="B56" s="600">
        <v>22</v>
      </c>
      <c r="C56" s="598" t="s">
        <v>52</v>
      </c>
      <c r="D56" s="599">
        <v>1985</v>
      </c>
      <c r="E56" s="670" t="s">
        <v>45</v>
      </c>
      <c r="F56" s="90"/>
      <c r="G56" s="664" t="s">
        <v>169</v>
      </c>
      <c r="H56" s="589"/>
      <c r="I56" s="655"/>
      <c r="J56" s="655"/>
      <c r="K56" s="343"/>
      <c r="L56" s="674"/>
      <c r="M56" s="95"/>
      <c r="N56" s="95"/>
    </row>
    <row r="57" spans="1:14" ht="18">
      <c r="A57" s="663"/>
      <c r="B57" s="597">
        <v>26</v>
      </c>
      <c r="C57" s="618" t="s">
        <v>53</v>
      </c>
      <c r="D57" s="599">
        <v>1991</v>
      </c>
      <c r="E57" s="670" t="s">
        <v>45</v>
      </c>
      <c r="F57" s="645"/>
      <c r="G57" s="664" t="s">
        <v>169</v>
      </c>
      <c r="H57" s="589"/>
      <c r="I57" s="655"/>
      <c r="J57" s="655"/>
      <c r="K57" s="343"/>
      <c r="L57" s="674"/>
      <c r="M57" s="95"/>
      <c r="N57" s="95"/>
    </row>
    <row r="58" spans="1:14" ht="18">
      <c r="A58" s="663"/>
      <c r="B58" s="597">
        <v>11</v>
      </c>
      <c r="C58" s="618" t="s">
        <v>54</v>
      </c>
      <c r="D58" s="599">
        <v>1987</v>
      </c>
      <c r="E58" s="670" t="s">
        <v>45</v>
      </c>
      <c r="F58" s="645"/>
      <c r="G58" s="664" t="s">
        <v>169</v>
      </c>
      <c r="H58" s="589"/>
      <c r="I58" s="655"/>
      <c r="J58" s="655"/>
      <c r="K58" s="343"/>
      <c r="L58" s="674"/>
      <c r="M58" s="95"/>
      <c r="N58" s="95"/>
    </row>
    <row r="59" spans="1:14" ht="18">
      <c r="A59" s="663"/>
      <c r="B59" s="597">
        <v>56</v>
      </c>
      <c r="C59" s="618" t="s">
        <v>55</v>
      </c>
      <c r="D59" s="599">
        <v>1990</v>
      </c>
      <c r="E59" s="670" t="s">
        <v>45</v>
      </c>
      <c r="F59" s="645"/>
      <c r="G59" s="664" t="s">
        <v>169</v>
      </c>
      <c r="H59" s="589"/>
      <c r="I59" s="655"/>
      <c r="J59" s="655"/>
      <c r="K59" s="343"/>
      <c r="L59" s="674"/>
      <c r="M59" s="95"/>
      <c r="N59" s="95"/>
    </row>
    <row r="60" spans="1:14" ht="18">
      <c r="A60" s="663"/>
      <c r="B60" s="597"/>
      <c r="C60" s="618" t="s">
        <v>56</v>
      </c>
      <c r="D60" s="599">
        <v>1986</v>
      </c>
      <c r="E60" s="670" t="s">
        <v>45</v>
      </c>
      <c r="F60" s="645"/>
      <c r="G60" s="664" t="s">
        <v>169</v>
      </c>
      <c r="H60" s="589"/>
      <c r="I60" s="655"/>
      <c r="J60" s="655"/>
      <c r="K60" s="343"/>
      <c r="L60" s="674"/>
      <c r="M60" s="95"/>
      <c r="N60" s="95"/>
    </row>
    <row r="61" spans="1:14" ht="18">
      <c r="A61" s="663"/>
      <c r="B61" s="597"/>
      <c r="C61" s="618" t="s">
        <v>57</v>
      </c>
      <c r="D61" s="599">
        <v>1984</v>
      </c>
      <c r="E61" s="670" t="s">
        <v>45</v>
      </c>
      <c r="F61" s="90"/>
      <c r="G61" s="671" t="s">
        <v>510</v>
      </c>
      <c r="H61" s="90"/>
      <c r="I61" s="655"/>
      <c r="J61" s="655"/>
      <c r="K61" s="343"/>
      <c r="L61" s="674"/>
      <c r="M61" s="95"/>
      <c r="N61" s="95"/>
    </row>
    <row r="62" spans="1:14" ht="18">
      <c r="A62" s="663"/>
      <c r="B62" s="597">
        <v>103</v>
      </c>
      <c r="C62" s="672" t="s">
        <v>58</v>
      </c>
      <c r="D62" s="599">
        <v>1991</v>
      </c>
      <c r="E62" s="670" t="s">
        <v>45</v>
      </c>
      <c r="F62" s="645"/>
      <c r="G62" s="658" t="s">
        <v>487</v>
      </c>
      <c r="H62" s="589" t="s">
        <v>479</v>
      </c>
      <c r="I62" s="655"/>
      <c r="J62" s="655"/>
      <c r="K62" s="343"/>
      <c r="L62" s="674"/>
      <c r="M62" s="95"/>
      <c r="N62" s="95"/>
    </row>
    <row r="63" spans="1:14" ht="18">
      <c r="A63" s="663"/>
      <c r="B63" s="597">
        <v>161</v>
      </c>
      <c r="C63" s="598" t="s">
        <v>59</v>
      </c>
      <c r="D63" s="599">
        <v>1987</v>
      </c>
      <c r="E63" s="670" t="s">
        <v>45</v>
      </c>
      <c r="F63" s="90"/>
      <c r="G63" s="658" t="s">
        <v>511</v>
      </c>
      <c r="H63" s="90"/>
      <c r="I63" s="655"/>
      <c r="J63" s="654"/>
      <c r="K63" s="343"/>
      <c r="L63" s="674"/>
      <c r="M63" s="95"/>
      <c r="N63" s="95"/>
    </row>
    <row r="64" spans="1:14" ht="18">
      <c r="A64" s="663"/>
      <c r="B64" s="597">
        <v>1228</v>
      </c>
      <c r="C64" s="598" t="s">
        <v>60</v>
      </c>
      <c r="D64" s="599">
        <v>1989</v>
      </c>
      <c r="E64" s="670" t="s">
        <v>45</v>
      </c>
      <c r="F64" s="90"/>
      <c r="G64" s="658" t="s">
        <v>478</v>
      </c>
      <c r="H64" s="90" t="s">
        <v>512</v>
      </c>
      <c r="I64" s="655"/>
      <c r="J64" s="654"/>
      <c r="K64" s="343"/>
      <c r="L64" s="674"/>
      <c r="M64" s="95"/>
      <c r="N64" s="95"/>
    </row>
    <row r="65" spans="1:14" ht="18">
      <c r="A65" s="663"/>
      <c r="B65" s="597"/>
      <c r="C65" s="606" t="s">
        <v>513</v>
      </c>
      <c r="D65" s="599">
        <v>1982</v>
      </c>
      <c r="E65" s="670" t="s">
        <v>45</v>
      </c>
      <c r="F65" s="90"/>
      <c r="G65" s="658" t="s">
        <v>514</v>
      </c>
      <c r="H65" s="90"/>
      <c r="I65" s="655"/>
      <c r="J65" s="654"/>
      <c r="K65" s="343"/>
      <c r="L65" s="674"/>
      <c r="M65" s="95"/>
      <c r="N65" s="95"/>
    </row>
    <row r="66" spans="1:14" ht="18">
      <c r="A66" s="663"/>
      <c r="B66" s="659">
        <v>15</v>
      </c>
      <c r="C66" s="598" t="s">
        <v>515</v>
      </c>
      <c r="D66" s="599">
        <v>1983</v>
      </c>
      <c r="E66" s="670" t="s">
        <v>45</v>
      </c>
      <c r="F66" s="645"/>
      <c r="G66" s="664" t="s">
        <v>516</v>
      </c>
      <c r="H66" s="589" t="s">
        <v>517</v>
      </c>
      <c r="I66" s="655"/>
      <c r="J66" s="654"/>
      <c r="K66" s="343"/>
      <c r="L66" s="674"/>
      <c r="M66" s="95"/>
      <c r="N66" s="95"/>
    </row>
    <row r="67" spans="1:14" ht="18">
      <c r="A67" s="663"/>
      <c r="B67" s="670"/>
      <c r="C67" s="598" t="s">
        <v>518</v>
      </c>
      <c r="D67" s="599">
        <v>1984</v>
      </c>
      <c r="E67" s="670" t="s">
        <v>45</v>
      </c>
      <c r="F67" s="645"/>
      <c r="G67" s="677" t="s">
        <v>469</v>
      </c>
      <c r="H67" s="645"/>
      <c r="I67" s="655"/>
      <c r="J67" s="654"/>
      <c r="K67" s="343"/>
      <c r="L67" s="674"/>
      <c r="M67" s="95"/>
      <c r="N67" s="95"/>
    </row>
    <row r="68" spans="1:14" ht="18">
      <c r="A68" s="663"/>
      <c r="B68" s="659"/>
      <c r="C68" s="598" t="s">
        <v>519</v>
      </c>
      <c r="D68" s="599">
        <v>1988</v>
      </c>
      <c r="E68" s="670" t="s">
        <v>45</v>
      </c>
      <c r="F68" s="645"/>
      <c r="G68" s="664" t="s">
        <v>469</v>
      </c>
      <c r="H68" s="589"/>
      <c r="I68" s="655"/>
      <c r="J68" s="654"/>
      <c r="K68" s="343"/>
      <c r="L68" s="674"/>
      <c r="M68" s="95"/>
      <c r="N68" s="95"/>
    </row>
    <row r="69" spans="1:14" ht="18">
      <c r="A69" s="663"/>
      <c r="B69" s="670"/>
      <c r="C69" s="598" t="s">
        <v>520</v>
      </c>
      <c r="D69" s="599">
        <v>1986</v>
      </c>
      <c r="E69" s="670" t="s">
        <v>45</v>
      </c>
      <c r="F69" s="645"/>
      <c r="G69" s="664" t="s">
        <v>477</v>
      </c>
      <c r="H69" s="589"/>
      <c r="I69" s="655"/>
      <c r="J69" s="654"/>
      <c r="K69" s="343"/>
      <c r="L69" s="674"/>
      <c r="M69" s="95"/>
      <c r="N69" s="95"/>
    </row>
    <row r="70" spans="1:14" ht="18">
      <c r="A70" s="663"/>
      <c r="B70" s="659"/>
      <c r="C70" s="598" t="s">
        <v>521</v>
      </c>
      <c r="D70" s="599">
        <v>1985</v>
      </c>
      <c r="E70" s="670" t="s">
        <v>45</v>
      </c>
      <c r="F70" s="645"/>
      <c r="G70" s="664" t="s">
        <v>522</v>
      </c>
      <c r="H70" s="645"/>
      <c r="I70" s="655"/>
      <c r="J70" s="654"/>
      <c r="K70" s="343"/>
      <c r="L70" s="674"/>
      <c r="M70" s="95"/>
      <c r="N70" s="95"/>
    </row>
    <row r="71" spans="1:14" ht="18">
      <c r="A71" s="663"/>
      <c r="B71" s="670"/>
      <c r="C71" s="598" t="s">
        <v>43</v>
      </c>
      <c r="D71" s="599">
        <v>1986</v>
      </c>
      <c r="E71" s="670" t="s">
        <v>45</v>
      </c>
      <c r="F71" s="645"/>
      <c r="G71" s="664" t="s">
        <v>469</v>
      </c>
      <c r="H71" s="645"/>
      <c r="I71" s="655"/>
      <c r="J71" s="654"/>
      <c r="K71" s="343"/>
      <c r="L71" s="674"/>
      <c r="M71" s="95"/>
      <c r="N71" s="95"/>
    </row>
    <row r="72" spans="1:14" ht="18">
      <c r="A72" s="663"/>
      <c r="B72" s="659"/>
      <c r="C72" s="598" t="s">
        <v>523</v>
      </c>
      <c r="D72" s="599">
        <v>1986</v>
      </c>
      <c r="E72" s="670" t="s">
        <v>45</v>
      </c>
      <c r="F72" s="90"/>
      <c r="G72" s="664" t="s">
        <v>499</v>
      </c>
      <c r="H72" s="90"/>
      <c r="I72" s="655"/>
      <c r="J72" s="654"/>
      <c r="K72" s="343"/>
      <c r="L72" s="674"/>
      <c r="M72" s="95"/>
      <c r="N72" s="95"/>
    </row>
    <row r="73" spans="1:14" ht="18">
      <c r="A73" s="663"/>
      <c r="B73" s="659"/>
      <c r="C73" s="598" t="s">
        <v>524</v>
      </c>
      <c r="D73" s="599">
        <v>1987</v>
      </c>
      <c r="E73" s="670" t="s">
        <v>45</v>
      </c>
      <c r="F73" s="645"/>
      <c r="G73" s="664" t="s">
        <v>499</v>
      </c>
      <c r="H73" s="589"/>
      <c r="I73" s="655"/>
      <c r="J73" s="654"/>
      <c r="K73" s="343"/>
      <c r="L73" s="674"/>
      <c r="M73" s="95"/>
      <c r="N73" s="95"/>
    </row>
    <row r="74" spans="1:14" ht="18">
      <c r="A74" s="663"/>
      <c r="B74" s="600">
        <v>606</v>
      </c>
      <c r="C74" s="598" t="s">
        <v>525</v>
      </c>
      <c r="D74" s="599">
        <v>1984</v>
      </c>
      <c r="E74" s="670" t="s">
        <v>45</v>
      </c>
      <c r="F74" s="645"/>
      <c r="G74" s="664" t="s">
        <v>516</v>
      </c>
      <c r="H74" s="645"/>
      <c r="I74" s="655"/>
      <c r="J74" s="654"/>
      <c r="K74" s="343"/>
      <c r="L74" s="674"/>
      <c r="M74" s="95"/>
      <c r="N74" s="95"/>
    </row>
    <row r="75" spans="1:14" ht="18">
      <c r="A75" s="663"/>
      <c r="B75" s="659"/>
      <c r="C75" s="598" t="s">
        <v>526</v>
      </c>
      <c r="D75" s="599">
        <v>1988</v>
      </c>
      <c r="E75" s="670" t="s">
        <v>45</v>
      </c>
      <c r="F75" s="645"/>
      <c r="G75" s="664" t="s">
        <v>469</v>
      </c>
      <c r="H75" s="645"/>
      <c r="I75" s="655"/>
      <c r="J75" s="654"/>
      <c r="K75" s="343"/>
      <c r="L75" s="674"/>
      <c r="M75" s="95"/>
      <c r="N75" s="95"/>
    </row>
    <row r="76" spans="1:14" ht="18">
      <c r="A76" s="663"/>
      <c r="B76" s="670"/>
      <c r="C76" s="606" t="s">
        <v>527</v>
      </c>
      <c r="D76" s="599">
        <v>1984</v>
      </c>
      <c r="E76" s="670" t="s">
        <v>45</v>
      </c>
      <c r="F76" s="645"/>
      <c r="G76" s="664" t="s">
        <v>469</v>
      </c>
      <c r="H76" s="589"/>
      <c r="I76" s="655"/>
      <c r="J76" s="654"/>
      <c r="K76" s="343"/>
      <c r="L76" s="674"/>
      <c r="M76" s="95"/>
      <c r="N76" s="95"/>
    </row>
    <row r="77" spans="1:14" ht="18">
      <c r="A77" s="663"/>
      <c r="B77" s="659"/>
      <c r="C77" s="598" t="s">
        <v>528</v>
      </c>
      <c r="D77" s="599">
        <v>1989</v>
      </c>
      <c r="E77" s="670" t="s">
        <v>45</v>
      </c>
      <c r="F77" s="90"/>
      <c r="G77" s="664" t="s">
        <v>529</v>
      </c>
      <c r="H77" s="90"/>
      <c r="I77" s="655"/>
      <c r="J77" s="654"/>
      <c r="K77" s="343"/>
      <c r="L77" s="674"/>
      <c r="M77" s="95"/>
      <c r="N77" s="95"/>
    </row>
    <row r="78" spans="1:14" ht="18">
      <c r="A78" s="663"/>
      <c r="B78" s="659"/>
      <c r="C78" s="598" t="s">
        <v>530</v>
      </c>
      <c r="D78" s="599">
        <v>1989</v>
      </c>
      <c r="E78" s="670" t="s">
        <v>45</v>
      </c>
      <c r="F78" s="645"/>
      <c r="G78" s="664" t="s">
        <v>499</v>
      </c>
      <c r="H78" s="589"/>
      <c r="I78" s="655"/>
      <c r="J78" s="654"/>
      <c r="K78" s="343"/>
      <c r="L78" s="674"/>
      <c r="M78" s="95"/>
      <c r="N78" s="95"/>
    </row>
    <row r="79" spans="1:14" ht="18">
      <c r="A79" s="663"/>
      <c r="B79" s="659"/>
      <c r="C79" s="598" t="s">
        <v>531</v>
      </c>
      <c r="D79" s="599">
        <v>1987</v>
      </c>
      <c r="E79" s="670" t="s">
        <v>45</v>
      </c>
      <c r="F79" s="645"/>
      <c r="G79" s="664" t="s">
        <v>469</v>
      </c>
      <c r="H79" s="589"/>
      <c r="I79" s="655"/>
      <c r="J79" s="654"/>
      <c r="K79" s="343"/>
      <c r="L79" s="674"/>
      <c r="M79" s="95"/>
      <c r="N79" s="95"/>
    </row>
    <row r="80" spans="1:14" ht="18">
      <c r="A80" s="663"/>
      <c r="B80" s="670"/>
      <c r="C80" s="598" t="s">
        <v>532</v>
      </c>
      <c r="D80" s="599">
        <v>1984</v>
      </c>
      <c r="E80" s="670" t="s">
        <v>45</v>
      </c>
      <c r="F80" s="645"/>
      <c r="G80" s="664" t="s">
        <v>533</v>
      </c>
      <c r="H80" s="589"/>
      <c r="I80" s="655"/>
      <c r="J80" s="654"/>
      <c r="K80" s="343"/>
      <c r="L80" s="674"/>
      <c r="M80" s="95"/>
      <c r="N80" s="95"/>
    </row>
    <row r="81" spans="1:14" ht="18">
      <c r="A81" s="663"/>
      <c r="B81" s="670"/>
      <c r="C81" s="598" t="s">
        <v>534</v>
      </c>
      <c r="D81" s="599">
        <v>1988</v>
      </c>
      <c r="E81" s="670" t="s">
        <v>45</v>
      </c>
      <c r="F81" s="90"/>
      <c r="G81" s="658" t="s">
        <v>535</v>
      </c>
      <c r="H81" s="90"/>
      <c r="I81" s="655"/>
      <c r="J81" s="654"/>
      <c r="K81" s="343"/>
      <c r="L81" s="674"/>
      <c r="M81" s="95"/>
      <c r="N81" s="95"/>
    </row>
    <row r="82" spans="1:14" ht="18">
      <c r="A82" s="663"/>
      <c r="B82" s="659"/>
      <c r="C82" s="598" t="s">
        <v>536</v>
      </c>
      <c r="D82" s="599">
        <v>1990</v>
      </c>
      <c r="E82" s="670" t="s">
        <v>45</v>
      </c>
      <c r="F82" s="645"/>
      <c r="G82" s="664" t="s">
        <v>469</v>
      </c>
      <c r="H82" s="589"/>
      <c r="I82" s="655"/>
      <c r="J82" s="654"/>
      <c r="K82" s="343"/>
      <c r="L82" s="674"/>
      <c r="M82" s="95"/>
      <c r="N82" s="95"/>
    </row>
    <row r="83" spans="1:14" ht="18">
      <c r="A83" s="663"/>
      <c r="B83" s="659">
        <v>53</v>
      </c>
      <c r="C83" s="598" t="s">
        <v>537</v>
      </c>
      <c r="D83" s="599">
        <v>1984</v>
      </c>
      <c r="E83" s="670" t="s">
        <v>45</v>
      </c>
      <c r="F83" s="90"/>
      <c r="G83" s="664" t="s">
        <v>169</v>
      </c>
      <c r="H83" s="90"/>
      <c r="I83" s="655"/>
      <c r="J83" s="654"/>
      <c r="K83" s="343"/>
      <c r="L83" s="674"/>
      <c r="M83" s="95"/>
      <c r="N83" s="95"/>
    </row>
    <row r="84" spans="1:14" ht="18">
      <c r="A84" s="663"/>
      <c r="B84" s="659"/>
      <c r="C84" s="598" t="s">
        <v>538</v>
      </c>
      <c r="D84" s="599">
        <v>1989</v>
      </c>
      <c r="E84" s="670" t="s">
        <v>45</v>
      </c>
      <c r="F84" s="90"/>
      <c r="G84" s="664" t="s">
        <v>477</v>
      </c>
      <c r="H84" s="90"/>
      <c r="I84" s="655"/>
      <c r="J84" s="654"/>
      <c r="K84" s="343"/>
      <c r="L84" s="674"/>
      <c r="M84" s="95"/>
      <c r="N84" s="95"/>
    </row>
    <row r="85" spans="1:14" ht="18">
      <c r="A85" s="663"/>
      <c r="B85" s="659">
        <v>29</v>
      </c>
      <c r="C85" s="598" t="s">
        <v>539</v>
      </c>
      <c r="D85" s="599">
        <v>1988</v>
      </c>
      <c r="E85" s="670" t="s">
        <v>45</v>
      </c>
      <c r="F85" s="90"/>
      <c r="G85" s="664" t="s">
        <v>169</v>
      </c>
      <c r="H85" s="90"/>
      <c r="I85" s="655"/>
      <c r="J85" s="654"/>
      <c r="K85" s="343"/>
      <c r="L85" s="674"/>
      <c r="M85" s="95"/>
      <c r="N85" s="95"/>
    </row>
    <row r="86" spans="1:14" ht="18">
      <c r="A86" s="663"/>
      <c r="B86" s="659">
        <v>31</v>
      </c>
      <c r="C86" s="598" t="s">
        <v>540</v>
      </c>
      <c r="D86" s="599">
        <v>1989</v>
      </c>
      <c r="E86" s="670" t="s">
        <v>45</v>
      </c>
      <c r="F86" s="90"/>
      <c r="G86" s="664" t="s">
        <v>169</v>
      </c>
      <c r="H86" s="90"/>
      <c r="I86" s="655"/>
      <c r="J86" s="654"/>
      <c r="K86" s="343"/>
      <c r="L86" s="674"/>
      <c r="M86" s="95"/>
      <c r="N86" s="95"/>
    </row>
    <row r="87" spans="1:14" ht="18">
      <c r="A87" s="663"/>
      <c r="B87" s="659">
        <v>39</v>
      </c>
      <c r="C87" s="598" t="s">
        <v>541</v>
      </c>
      <c r="D87" s="599">
        <v>1984</v>
      </c>
      <c r="E87" s="670" t="s">
        <v>45</v>
      </c>
      <c r="F87" s="90"/>
      <c r="G87" s="664" t="s">
        <v>169</v>
      </c>
      <c r="H87" s="90"/>
      <c r="I87" s="655"/>
      <c r="J87" s="654"/>
      <c r="K87" s="343"/>
      <c r="L87" s="674"/>
      <c r="M87" s="95"/>
      <c r="N87" s="95"/>
    </row>
    <row r="88" spans="1:14" ht="18">
      <c r="A88" s="663"/>
      <c r="B88" s="659">
        <v>44</v>
      </c>
      <c r="C88" s="598" t="s">
        <v>542</v>
      </c>
      <c r="D88" s="599">
        <v>1989</v>
      </c>
      <c r="E88" s="670" t="s">
        <v>45</v>
      </c>
      <c r="F88" s="90"/>
      <c r="G88" s="664" t="s">
        <v>486</v>
      </c>
      <c r="H88" s="90"/>
      <c r="I88" s="655"/>
      <c r="J88" s="654"/>
      <c r="K88" s="343"/>
      <c r="L88" s="674"/>
      <c r="M88" s="95"/>
      <c r="N88" s="95"/>
    </row>
    <row r="89" spans="1:14" ht="18">
      <c r="A89" s="663"/>
      <c r="B89" s="659">
        <v>48</v>
      </c>
      <c r="C89" s="598" t="s">
        <v>543</v>
      </c>
      <c r="D89" s="599">
        <v>1989</v>
      </c>
      <c r="E89" s="670" t="s">
        <v>45</v>
      </c>
      <c r="F89" s="90"/>
      <c r="G89" s="664" t="s">
        <v>169</v>
      </c>
      <c r="H89" s="90"/>
      <c r="I89" s="655"/>
      <c r="J89" s="654"/>
      <c r="K89" s="343"/>
      <c r="L89" s="674"/>
      <c r="M89" s="95"/>
      <c r="N89" s="95"/>
    </row>
    <row r="90" spans="1:14" ht="18">
      <c r="A90" s="663"/>
      <c r="B90" s="659">
        <v>52</v>
      </c>
      <c r="C90" s="598" t="s">
        <v>544</v>
      </c>
      <c r="D90" s="599">
        <v>1993</v>
      </c>
      <c r="E90" s="670" t="s">
        <v>36</v>
      </c>
      <c r="F90" s="90"/>
      <c r="G90" s="664" t="s">
        <v>545</v>
      </c>
      <c r="H90" s="90"/>
      <c r="I90" s="655"/>
      <c r="J90" s="654"/>
      <c r="K90" s="343"/>
      <c r="L90" s="674"/>
      <c r="M90" s="95"/>
      <c r="N90" s="95"/>
    </row>
    <row r="91" spans="1:14" ht="18">
      <c r="A91" s="663"/>
      <c r="B91" s="659"/>
      <c r="C91" s="598"/>
      <c r="D91" s="599"/>
      <c r="E91" s="670"/>
      <c r="F91" s="90"/>
      <c r="G91" s="664"/>
      <c r="H91" s="90"/>
      <c r="I91" s="655"/>
      <c r="J91" s="654"/>
      <c r="K91" s="343"/>
      <c r="L91" s="674"/>
      <c r="M91" s="95"/>
      <c r="N91" s="95"/>
    </row>
    <row r="92" spans="1:14" ht="18">
      <c r="A92" s="663"/>
      <c r="B92" s="659"/>
      <c r="C92" s="598"/>
      <c r="D92" s="599"/>
      <c r="E92" s="670"/>
      <c r="F92" s="90"/>
      <c r="G92" s="664"/>
      <c r="H92" s="90"/>
      <c r="I92" s="655"/>
      <c r="J92" s="654"/>
      <c r="K92" s="343"/>
      <c r="L92" s="674"/>
      <c r="M92" s="95"/>
      <c r="N92" s="95"/>
    </row>
    <row r="93" spans="1:14" ht="18">
      <c r="A93" s="663"/>
      <c r="B93" s="597"/>
      <c r="C93" s="603" t="s">
        <v>61</v>
      </c>
      <c r="D93" s="657">
        <v>1976</v>
      </c>
      <c r="E93" s="600" t="s">
        <v>62</v>
      </c>
      <c r="F93" s="92"/>
      <c r="G93" s="592"/>
      <c r="H93" s="589"/>
      <c r="I93" s="655"/>
      <c r="J93" s="654"/>
      <c r="K93" s="343"/>
      <c r="L93" s="674"/>
      <c r="M93" s="95"/>
      <c r="N93" s="95"/>
    </row>
    <row r="94" spans="1:14" ht="18">
      <c r="A94" s="663"/>
      <c r="B94" s="597">
        <v>10</v>
      </c>
      <c r="C94" s="603" t="s">
        <v>63</v>
      </c>
      <c r="D94" s="613" t="s">
        <v>64</v>
      </c>
      <c r="E94" s="600" t="s">
        <v>62</v>
      </c>
      <c r="F94" s="92"/>
      <c r="G94" s="592" t="s">
        <v>486</v>
      </c>
      <c r="H94" s="589"/>
      <c r="I94" s="655"/>
      <c r="J94" s="654"/>
      <c r="K94" s="343"/>
      <c r="L94" s="674"/>
      <c r="M94" s="95"/>
      <c r="N94" s="95"/>
    </row>
    <row r="95" spans="1:14" ht="18.75">
      <c r="A95" s="663"/>
      <c r="B95" s="597">
        <v>711</v>
      </c>
      <c r="C95" s="598" t="s">
        <v>65</v>
      </c>
      <c r="D95" s="599">
        <v>1980</v>
      </c>
      <c r="E95" s="610" t="s">
        <v>62</v>
      </c>
      <c r="F95" s="29"/>
      <c r="G95" s="594" t="s">
        <v>546</v>
      </c>
      <c r="H95" s="589"/>
      <c r="I95" s="655"/>
      <c r="J95" s="654"/>
      <c r="K95" s="343"/>
      <c r="L95" s="674"/>
      <c r="M95" s="95"/>
      <c r="N95" s="95"/>
    </row>
    <row r="96" spans="1:14" ht="18">
      <c r="A96" s="663"/>
      <c r="B96" s="597">
        <v>5</v>
      </c>
      <c r="C96" s="603" t="s">
        <v>66</v>
      </c>
      <c r="D96" s="613">
        <v>1981</v>
      </c>
      <c r="E96" s="600" t="s">
        <v>62</v>
      </c>
      <c r="F96" s="92"/>
      <c r="G96" s="592" t="s">
        <v>169</v>
      </c>
      <c r="H96" s="589"/>
      <c r="I96" s="655"/>
      <c r="J96" s="654"/>
      <c r="K96" s="343"/>
      <c r="L96" s="674"/>
      <c r="M96" s="95"/>
      <c r="N96" s="95"/>
    </row>
    <row r="97" spans="1:14" ht="18">
      <c r="A97" s="663"/>
      <c r="B97" s="600"/>
      <c r="C97" s="598" t="s">
        <v>67</v>
      </c>
      <c r="D97" s="599">
        <v>1980</v>
      </c>
      <c r="E97" s="670" t="s">
        <v>62</v>
      </c>
      <c r="F97" s="645"/>
      <c r="G97" s="664" t="s">
        <v>169</v>
      </c>
      <c r="H97" s="645"/>
      <c r="I97" s="655"/>
      <c r="J97" s="654"/>
      <c r="K97" s="343"/>
      <c r="L97" s="674"/>
      <c r="M97" s="95"/>
      <c r="N97" s="95"/>
    </row>
    <row r="98" spans="1:14" ht="18">
      <c r="A98" s="663"/>
      <c r="B98" s="597"/>
      <c r="C98" s="598" t="s">
        <v>68</v>
      </c>
      <c r="D98" s="599">
        <v>1977</v>
      </c>
      <c r="E98" s="670" t="s">
        <v>62</v>
      </c>
      <c r="F98" s="645"/>
      <c r="G98" s="664" t="s">
        <v>169</v>
      </c>
      <c r="H98" s="645"/>
      <c r="I98" s="655"/>
      <c r="J98" s="654"/>
      <c r="K98" s="343"/>
      <c r="L98" s="674"/>
      <c r="M98" s="95"/>
      <c r="N98" s="95"/>
    </row>
    <row r="99" spans="1:14" ht="18">
      <c r="A99" s="663"/>
      <c r="B99" s="597">
        <v>8</v>
      </c>
      <c r="C99" s="598" t="s">
        <v>69</v>
      </c>
      <c r="D99" s="599">
        <v>1976</v>
      </c>
      <c r="E99" s="670" t="s">
        <v>62</v>
      </c>
      <c r="F99" s="645"/>
      <c r="G99" s="664" t="s">
        <v>169</v>
      </c>
      <c r="H99" s="589"/>
      <c r="I99" s="655"/>
      <c r="J99" s="654"/>
      <c r="K99" s="343"/>
      <c r="L99" s="674"/>
      <c r="M99" s="95"/>
      <c r="N99" s="95"/>
    </row>
    <row r="100" spans="1:14" ht="18">
      <c r="A100" s="663"/>
      <c r="B100" s="597"/>
      <c r="C100" s="598" t="s">
        <v>547</v>
      </c>
      <c r="D100" s="599">
        <v>1981</v>
      </c>
      <c r="E100" s="670" t="s">
        <v>62</v>
      </c>
      <c r="F100" s="645"/>
      <c r="G100" s="664" t="s">
        <v>469</v>
      </c>
      <c r="H100" s="645"/>
      <c r="I100" s="655"/>
      <c r="J100" s="654"/>
      <c r="K100" s="343"/>
      <c r="L100" s="674"/>
      <c r="M100" s="95"/>
      <c r="N100" s="95"/>
    </row>
    <row r="101" spans="1:14" ht="18">
      <c r="A101" s="663"/>
      <c r="B101" s="597"/>
      <c r="C101" s="598" t="s">
        <v>548</v>
      </c>
      <c r="D101" s="599">
        <v>1980</v>
      </c>
      <c r="E101" s="670" t="s">
        <v>62</v>
      </c>
      <c r="F101" s="645"/>
      <c r="G101" s="671" t="s">
        <v>549</v>
      </c>
      <c r="H101" s="645"/>
      <c r="I101" s="655"/>
      <c r="J101" s="654"/>
      <c r="K101" s="343"/>
      <c r="L101" s="674"/>
      <c r="M101" s="95"/>
      <c r="N101" s="95"/>
    </row>
    <row r="102" spans="1:14" ht="18">
      <c r="A102" s="663"/>
      <c r="B102" s="659"/>
      <c r="C102" s="598" t="s">
        <v>550</v>
      </c>
      <c r="D102" s="599">
        <v>1981</v>
      </c>
      <c r="E102" s="670" t="s">
        <v>62</v>
      </c>
      <c r="F102" s="645"/>
      <c r="G102" s="664" t="s">
        <v>551</v>
      </c>
      <c r="H102" s="645"/>
      <c r="I102" s="655"/>
      <c r="J102" s="654"/>
      <c r="K102" s="343"/>
      <c r="L102" s="674"/>
      <c r="M102" s="95"/>
      <c r="N102" s="95"/>
    </row>
    <row r="103" spans="1:14" ht="18">
      <c r="A103" s="663"/>
      <c r="B103" s="659"/>
      <c r="C103" s="618" t="s">
        <v>552</v>
      </c>
      <c r="D103" s="599">
        <v>1974</v>
      </c>
      <c r="E103" s="670" t="s">
        <v>62</v>
      </c>
      <c r="F103" s="645"/>
      <c r="G103" s="664" t="s">
        <v>469</v>
      </c>
      <c r="H103" s="645"/>
      <c r="I103" s="655"/>
      <c r="J103" s="654"/>
      <c r="K103" s="343"/>
      <c r="L103" s="674"/>
      <c r="M103" s="95"/>
      <c r="N103" s="95"/>
    </row>
    <row r="104" spans="1:14" ht="18">
      <c r="A104" s="663"/>
      <c r="B104" s="659"/>
      <c r="C104" s="618" t="s">
        <v>553</v>
      </c>
      <c r="D104" s="599">
        <v>1980</v>
      </c>
      <c r="E104" s="670" t="s">
        <v>62</v>
      </c>
      <c r="F104" s="645"/>
      <c r="G104" s="664" t="s">
        <v>469</v>
      </c>
      <c r="H104" s="645"/>
      <c r="I104" s="655"/>
      <c r="J104" s="654"/>
      <c r="K104" s="343"/>
      <c r="L104" s="674"/>
      <c r="M104" s="95"/>
      <c r="N104" s="95"/>
    </row>
    <row r="105" spans="1:14" ht="18">
      <c r="A105" s="663"/>
      <c r="B105" s="659"/>
      <c r="C105" s="598" t="s">
        <v>66</v>
      </c>
      <c r="D105" s="599">
        <v>1981</v>
      </c>
      <c r="E105" s="670" t="s">
        <v>62</v>
      </c>
      <c r="F105" s="645"/>
      <c r="G105" s="664" t="s">
        <v>469</v>
      </c>
      <c r="H105" s="645"/>
      <c r="I105" s="655"/>
      <c r="J105" s="654"/>
      <c r="K105" s="343"/>
      <c r="L105" s="674"/>
      <c r="M105" s="95"/>
      <c r="N105" s="95"/>
    </row>
    <row r="106" spans="1:14" ht="18">
      <c r="A106" s="663"/>
      <c r="B106" s="600"/>
      <c r="C106" s="598" t="s">
        <v>554</v>
      </c>
      <c r="D106" s="599">
        <v>1980</v>
      </c>
      <c r="E106" s="670" t="s">
        <v>62</v>
      </c>
      <c r="F106" s="645"/>
      <c r="G106" s="664" t="s">
        <v>469</v>
      </c>
      <c r="H106" s="645"/>
      <c r="I106" s="655"/>
      <c r="J106" s="654"/>
      <c r="K106" s="343"/>
      <c r="L106" s="674"/>
      <c r="M106" s="95"/>
      <c r="N106" s="95"/>
    </row>
    <row r="107" spans="1:14" ht="18">
      <c r="A107" s="663"/>
      <c r="B107" s="600"/>
      <c r="C107" s="598" t="s">
        <v>555</v>
      </c>
      <c r="D107" s="599">
        <v>1973</v>
      </c>
      <c r="E107" s="670" t="s">
        <v>62</v>
      </c>
      <c r="F107" s="645"/>
      <c r="G107" s="664" t="s">
        <v>477</v>
      </c>
      <c r="H107" s="645"/>
      <c r="I107" s="655"/>
      <c r="J107" s="654"/>
      <c r="K107" s="343"/>
      <c r="L107" s="674"/>
      <c r="M107" s="95"/>
      <c r="N107" s="95"/>
    </row>
    <row r="108" spans="1:14" ht="18">
      <c r="A108" s="663"/>
      <c r="B108" s="659"/>
      <c r="C108" s="598" t="s">
        <v>556</v>
      </c>
      <c r="D108" s="599">
        <v>1976</v>
      </c>
      <c r="E108" s="670" t="s">
        <v>62</v>
      </c>
      <c r="F108" s="645"/>
      <c r="G108" s="664" t="s">
        <v>557</v>
      </c>
      <c r="H108" s="645"/>
      <c r="I108" s="655"/>
      <c r="J108" s="654"/>
      <c r="K108" s="343"/>
      <c r="L108" s="674"/>
      <c r="M108" s="95"/>
      <c r="N108" s="95"/>
    </row>
    <row r="109" spans="1:14" ht="18">
      <c r="A109" s="663"/>
      <c r="B109" s="659">
        <v>3</v>
      </c>
      <c r="C109" s="598" t="s">
        <v>558</v>
      </c>
      <c r="D109" s="599">
        <v>1980</v>
      </c>
      <c r="E109" s="670" t="s">
        <v>62</v>
      </c>
      <c r="F109" s="645"/>
      <c r="G109" s="664" t="s">
        <v>486</v>
      </c>
      <c r="H109" s="645"/>
      <c r="I109" s="655"/>
      <c r="J109" s="654"/>
      <c r="K109" s="343"/>
      <c r="L109" s="674"/>
      <c r="M109" s="95"/>
      <c r="N109" s="95"/>
    </row>
    <row r="110" spans="1:14" ht="18">
      <c r="A110" s="663"/>
      <c r="B110" s="670"/>
      <c r="C110" s="598" t="s">
        <v>559</v>
      </c>
      <c r="D110" s="599">
        <v>1980</v>
      </c>
      <c r="E110" s="670" t="s">
        <v>62</v>
      </c>
      <c r="F110" s="645"/>
      <c r="G110" s="664" t="s">
        <v>469</v>
      </c>
      <c r="H110" s="645"/>
      <c r="I110" s="655"/>
      <c r="J110" s="654"/>
      <c r="K110" s="343"/>
      <c r="L110" s="674"/>
      <c r="M110" s="95"/>
      <c r="N110" s="95"/>
    </row>
    <row r="111" spans="1:14" ht="18">
      <c r="A111" s="663"/>
      <c r="B111" s="670"/>
      <c r="C111" s="598" t="s">
        <v>501</v>
      </c>
      <c r="D111" s="599">
        <v>1979</v>
      </c>
      <c r="E111" s="670" t="s">
        <v>62</v>
      </c>
      <c r="F111" s="645"/>
      <c r="G111" s="664" t="s">
        <v>469</v>
      </c>
      <c r="H111" s="645"/>
      <c r="I111" s="655"/>
      <c r="J111" s="654"/>
      <c r="K111" s="343"/>
      <c r="L111" s="676"/>
      <c r="M111" s="95"/>
      <c r="N111" s="624"/>
    </row>
    <row r="112" spans="1:14" ht="18">
      <c r="A112" s="663"/>
      <c r="B112" s="659"/>
      <c r="C112" s="598" t="s">
        <v>560</v>
      </c>
      <c r="D112" s="599">
        <v>1980</v>
      </c>
      <c r="E112" s="670" t="s">
        <v>62</v>
      </c>
      <c r="F112" s="645"/>
      <c r="G112" s="664" t="s">
        <v>469</v>
      </c>
      <c r="H112" s="645"/>
      <c r="I112" s="655"/>
      <c r="J112" s="654"/>
      <c r="K112" s="343"/>
      <c r="L112" s="676"/>
      <c r="M112" s="95"/>
      <c r="N112" s="624"/>
    </row>
    <row r="113" spans="1:14" ht="18">
      <c r="A113" s="663"/>
      <c r="B113" s="659"/>
      <c r="C113" s="598" t="s">
        <v>561</v>
      </c>
      <c r="D113" s="599">
        <v>1980</v>
      </c>
      <c r="E113" s="670" t="s">
        <v>62</v>
      </c>
      <c r="F113" s="645"/>
      <c r="G113" s="664" t="s">
        <v>469</v>
      </c>
      <c r="H113" s="645"/>
      <c r="I113" s="655"/>
      <c r="J113" s="654"/>
      <c r="K113" s="343"/>
      <c r="L113" s="676"/>
      <c r="M113" s="95"/>
      <c r="N113" s="624"/>
    </row>
    <row r="114" spans="1:14" ht="18">
      <c r="A114" s="663"/>
      <c r="B114" s="659"/>
      <c r="C114" s="598" t="s">
        <v>562</v>
      </c>
      <c r="D114" s="599">
        <v>1976</v>
      </c>
      <c r="E114" s="670" t="s">
        <v>62</v>
      </c>
      <c r="F114" s="645"/>
      <c r="G114" s="664" t="s">
        <v>469</v>
      </c>
      <c r="H114" s="589"/>
      <c r="I114" s="655"/>
      <c r="J114" s="654"/>
      <c r="K114" s="343"/>
      <c r="L114" s="676"/>
      <c r="M114" s="95"/>
      <c r="N114" s="624"/>
    </row>
    <row r="115" spans="1:14" ht="18">
      <c r="A115" s="663"/>
      <c r="B115" s="659">
        <v>45</v>
      </c>
      <c r="C115" s="598" t="s">
        <v>563</v>
      </c>
      <c r="D115" s="599">
        <v>1974</v>
      </c>
      <c r="E115" s="670" t="s">
        <v>62</v>
      </c>
      <c r="F115" s="645"/>
      <c r="G115" s="664" t="s">
        <v>564</v>
      </c>
      <c r="H115" s="589"/>
      <c r="I115" s="655"/>
      <c r="J115" s="654"/>
      <c r="K115" s="343"/>
      <c r="L115" s="676"/>
      <c r="M115" s="95"/>
      <c r="N115" s="624"/>
    </row>
    <row r="116" spans="1:14" ht="18">
      <c r="A116" s="663"/>
      <c r="B116" s="659">
        <v>46</v>
      </c>
      <c r="C116" s="598" t="s">
        <v>565</v>
      </c>
      <c r="D116" s="599">
        <v>1980</v>
      </c>
      <c r="E116" s="670" t="s">
        <v>62</v>
      </c>
      <c r="F116" s="645"/>
      <c r="G116" s="664" t="s">
        <v>169</v>
      </c>
      <c r="H116" s="589"/>
      <c r="I116" s="655"/>
      <c r="J116" s="654"/>
      <c r="K116" s="343"/>
      <c r="L116" s="676"/>
      <c r="M116" s="95"/>
      <c r="N116" s="624"/>
    </row>
    <row r="117" spans="1:14" ht="18">
      <c r="A117" s="663"/>
      <c r="B117" s="659">
        <v>51</v>
      </c>
      <c r="C117" s="598" t="s">
        <v>566</v>
      </c>
      <c r="D117" s="599">
        <v>1981</v>
      </c>
      <c r="E117" s="670" t="s">
        <v>62</v>
      </c>
      <c r="F117" s="645"/>
      <c r="G117" s="664" t="s">
        <v>169</v>
      </c>
      <c r="H117" s="589"/>
      <c r="I117" s="655"/>
      <c r="J117" s="654"/>
      <c r="K117" s="343"/>
      <c r="L117" s="676"/>
      <c r="M117" s="95"/>
      <c r="N117" s="624"/>
    </row>
    <row r="118" spans="1:14" ht="18">
      <c r="A118" s="663"/>
      <c r="B118" s="659"/>
      <c r="C118" s="598"/>
      <c r="D118" s="599"/>
      <c r="E118" s="670"/>
      <c r="F118" s="645"/>
      <c r="G118" s="664"/>
      <c r="H118" s="589"/>
      <c r="I118" s="655"/>
      <c r="J118" s="654"/>
      <c r="K118" s="343"/>
      <c r="L118" s="676"/>
      <c r="M118" s="95"/>
      <c r="N118" s="624"/>
    </row>
    <row r="119" spans="1:14" ht="18">
      <c r="A119" s="663"/>
      <c r="B119" s="659"/>
      <c r="C119" s="598"/>
      <c r="D119" s="599"/>
      <c r="E119" s="670"/>
      <c r="F119" s="645"/>
      <c r="G119" s="664"/>
      <c r="H119" s="589"/>
      <c r="I119" s="655"/>
      <c r="J119" s="654"/>
      <c r="K119" s="343"/>
      <c r="L119" s="676"/>
      <c r="M119" s="95"/>
      <c r="N119" s="624"/>
    </row>
    <row r="120" spans="1:14" ht="18">
      <c r="A120" s="663"/>
      <c r="B120" s="659"/>
      <c r="C120" s="598"/>
      <c r="D120" s="599"/>
      <c r="E120" s="670"/>
      <c r="F120" s="645"/>
      <c r="G120" s="664"/>
      <c r="H120" s="589"/>
      <c r="I120" s="655"/>
      <c r="J120" s="654"/>
      <c r="K120" s="343"/>
      <c r="L120" s="676"/>
      <c r="M120" s="95"/>
      <c r="N120" s="624"/>
    </row>
    <row r="121" spans="1:14" ht="18">
      <c r="A121" s="663"/>
      <c r="B121" s="597"/>
      <c r="C121" s="598"/>
      <c r="D121" s="599"/>
      <c r="E121" s="670"/>
      <c r="F121" s="645"/>
      <c r="G121" s="664"/>
      <c r="H121" s="589"/>
      <c r="I121" s="655"/>
      <c r="J121" s="654"/>
      <c r="K121" s="343"/>
      <c r="L121" s="676"/>
      <c r="M121" s="95"/>
      <c r="N121" s="624"/>
    </row>
    <row r="122" spans="1:14" ht="18">
      <c r="A122" s="663"/>
      <c r="B122" s="597">
        <v>25</v>
      </c>
      <c r="C122" s="598" t="s">
        <v>70</v>
      </c>
      <c r="D122" s="599">
        <v>1966</v>
      </c>
      <c r="E122" s="600" t="s">
        <v>71</v>
      </c>
      <c r="F122" s="92"/>
      <c r="G122" s="592" t="s">
        <v>567</v>
      </c>
      <c r="H122" s="589"/>
      <c r="I122" s="655"/>
      <c r="J122" s="654"/>
      <c r="K122" s="343"/>
      <c r="L122" s="676"/>
      <c r="M122" s="95"/>
      <c r="N122" s="624"/>
    </row>
    <row r="123" spans="1:14" ht="18">
      <c r="A123" s="663"/>
      <c r="B123" s="597">
        <v>132</v>
      </c>
      <c r="C123" s="598" t="s">
        <v>72</v>
      </c>
      <c r="D123" s="599">
        <v>1963</v>
      </c>
      <c r="E123" s="670" t="s">
        <v>71</v>
      </c>
      <c r="F123" s="645"/>
      <c r="G123" s="678" t="s">
        <v>487</v>
      </c>
      <c r="H123" s="645"/>
      <c r="I123" s="655"/>
      <c r="J123" s="654"/>
      <c r="K123" s="343"/>
      <c r="L123" s="676"/>
      <c r="M123" s="95"/>
      <c r="N123" s="624"/>
    </row>
    <row r="124" spans="1:14" ht="18">
      <c r="A124" s="663"/>
      <c r="B124" s="597"/>
      <c r="C124" s="598" t="s">
        <v>568</v>
      </c>
      <c r="D124" s="599">
        <v>1968</v>
      </c>
      <c r="E124" s="670" t="s">
        <v>71</v>
      </c>
      <c r="F124" s="645"/>
      <c r="G124" s="658" t="s">
        <v>469</v>
      </c>
      <c r="H124" s="645"/>
      <c r="I124" s="655"/>
      <c r="J124" s="654"/>
      <c r="K124" s="343"/>
      <c r="L124" s="676"/>
      <c r="M124" s="95"/>
      <c r="N124" s="679"/>
    </row>
    <row r="125" spans="1:14" ht="18">
      <c r="A125" s="663"/>
      <c r="B125" s="597"/>
      <c r="C125" s="598" t="s">
        <v>569</v>
      </c>
      <c r="D125" s="599">
        <v>1965</v>
      </c>
      <c r="E125" s="670" t="s">
        <v>71</v>
      </c>
      <c r="F125" s="645"/>
      <c r="G125" s="664" t="s">
        <v>477</v>
      </c>
      <c r="H125" s="29"/>
      <c r="I125" s="655"/>
      <c r="J125" s="654"/>
      <c r="K125" s="343"/>
      <c r="L125" s="676"/>
      <c r="M125" s="95"/>
      <c r="N125" s="679"/>
    </row>
    <row r="126" spans="1:14" ht="18">
      <c r="A126" s="663"/>
      <c r="B126" s="600"/>
      <c r="C126" s="598" t="s">
        <v>570</v>
      </c>
      <c r="D126" s="599">
        <v>1969</v>
      </c>
      <c r="E126" s="670" t="s">
        <v>71</v>
      </c>
      <c r="F126" s="645"/>
      <c r="G126" s="664" t="s">
        <v>477</v>
      </c>
      <c r="H126" s="589"/>
      <c r="I126" s="655"/>
      <c r="J126" s="654"/>
      <c r="K126" s="343"/>
      <c r="L126" s="676"/>
      <c r="M126" s="95"/>
      <c r="N126" s="679"/>
    </row>
    <row r="127" spans="1:14" ht="18.75">
      <c r="A127" s="663"/>
      <c r="B127" s="659">
        <v>36</v>
      </c>
      <c r="C127" s="598" t="s">
        <v>571</v>
      </c>
      <c r="D127" s="599">
        <v>1970</v>
      </c>
      <c r="E127" s="670" t="s">
        <v>71</v>
      </c>
      <c r="F127" s="645"/>
      <c r="G127" s="594" t="s">
        <v>486</v>
      </c>
      <c r="H127" s="645"/>
      <c r="I127" s="655"/>
      <c r="J127" s="654"/>
      <c r="K127" s="343"/>
      <c r="L127" s="676"/>
      <c r="M127" s="95"/>
      <c r="N127" s="679"/>
    </row>
    <row r="128" spans="1:14" ht="18.75">
      <c r="A128" s="663"/>
      <c r="B128" s="659"/>
      <c r="C128" s="598" t="s">
        <v>572</v>
      </c>
      <c r="D128" s="599">
        <v>1967</v>
      </c>
      <c r="E128" s="670" t="s">
        <v>71</v>
      </c>
      <c r="F128" s="645"/>
      <c r="G128" s="594" t="s">
        <v>473</v>
      </c>
      <c r="H128" s="645"/>
      <c r="I128" s="655"/>
      <c r="J128" s="654"/>
      <c r="K128" s="343"/>
      <c r="L128" s="676"/>
      <c r="M128" s="95"/>
      <c r="N128" s="679"/>
    </row>
    <row r="129" spans="1:14" ht="18">
      <c r="A129" s="663"/>
      <c r="B129" s="670"/>
      <c r="C129" s="598" t="s">
        <v>573</v>
      </c>
      <c r="D129" s="599">
        <v>1971</v>
      </c>
      <c r="E129" s="670" t="s">
        <v>71</v>
      </c>
      <c r="F129" s="645"/>
      <c r="G129" s="664" t="s">
        <v>469</v>
      </c>
      <c r="H129" s="645"/>
      <c r="I129" s="655"/>
      <c r="J129" s="654"/>
      <c r="K129" s="343"/>
      <c r="L129" s="676"/>
      <c r="M129" s="95"/>
      <c r="N129" s="679"/>
    </row>
    <row r="130" spans="1:14" ht="18">
      <c r="A130" s="663"/>
      <c r="B130" s="600"/>
      <c r="C130" s="598" t="s">
        <v>574</v>
      </c>
      <c r="D130" s="599">
        <v>1964</v>
      </c>
      <c r="E130" s="670" t="s">
        <v>71</v>
      </c>
      <c r="F130" s="645"/>
      <c r="G130" s="664" t="s">
        <v>473</v>
      </c>
      <c r="H130" s="645"/>
      <c r="I130" s="655"/>
      <c r="J130" s="654"/>
      <c r="K130" s="343"/>
      <c r="L130" s="676"/>
      <c r="M130" s="95"/>
      <c r="N130" s="679"/>
    </row>
    <row r="131" spans="1:14" ht="18">
      <c r="A131" s="663"/>
      <c r="B131" s="600"/>
      <c r="C131" s="598" t="s">
        <v>575</v>
      </c>
      <c r="D131" s="599">
        <v>1970</v>
      </c>
      <c r="E131" s="670" t="s">
        <v>71</v>
      </c>
      <c r="F131" s="645"/>
      <c r="G131" s="664" t="s">
        <v>522</v>
      </c>
      <c r="H131" s="645"/>
      <c r="I131" s="655"/>
      <c r="J131" s="654"/>
      <c r="K131" s="343"/>
      <c r="L131" s="676"/>
      <c r="M131" s="95"/>
      <c r="N131" s="679"/>
    </row>
    <row r="132" spans="1:14" ht="18">
      <c r="A132" s="663"/>
      <c r="B132" s="600">
        <v>777</v>
      </c>
      <c r="C132" s="598" t="s">
        <v>576</v>
      </c>
      <c r="D132" s="599">
        <v>1962</v>
      </c>
      <c r="E132" s="670" t="s">
        <v>71</v>
      </c>
      <c r="F132" s="645"/>
      <c r="G132" s="664" t="s">
        <v>169</v>
      </c>
      <c r="H132" s="645"/>
      <c r="I132" s="655"/>
      <c r="J132" s="654"/>
      <c r="K132" s="343"/>
      <c r="L132" s="676"/>
      <c r="M132" s="95"/>
      <c r="N132" s="679"/>
    </row>
    <row r="133" spans="1:14" ht="18.75">
      <c r="A133" s="663"/>
      <c r="B133" s="600">
        <v>47</v>
      </c>
      <c r="C133" s="118" t="s">
        <v>577</v>
      </c>
      <c r="D133" s="118">
        <v>1967</v>
      </c>
      <c r="E133" s="670" t="s">
        <v>71</v>
      </c>
      <c r="F133" s="645"/>
      <c r="G133" s="594" t="s">
        <v>486</v>
      </c>
      <c r="H133" s="645"/>
      <c r="I133" s="655"/>
      <c r="J133" s="654"/>
      <c r="K133" s="343"/>
      <c r="L133" s="676"/>
      <c r="M133" s="95"/>
      <c r="N133" s="679"/>
    </row>
    <row r="134" spans="1:14" ht="18">
      <c r="A134" s="663"/>
      <c r="B134" s="600">
        <v>2209</v>
      </c>
      <c r="C134" s="598" t="s">
        <v>578</v>
      </c>
      <c r="D134" s="599">
        <v>1969</v>
      </c>
      <c r="E134" s="670" t="s">
        <v>71</v>
      </c>
      <c r="F134" s="645"/>
      <c r="G134" s="664" t="s">
        <v>169</v>
      </c>
      <c r="H134" s="645"/>
      <c r="I134" s="655"/>
      <c r="J134" s="654"/>
      <c r="K134" s="343"/>
      <c r="L134" s="676"/>
      <c r="M134" s="95"/>
      <c r="N134" s="679"/>
    </row>
    <row r="135" spans="1:14" ht="18">
      <c r="A135" s="663"/>
      <c r="B135" s="600"/>
      <c r="C135" s="598"/>
      <c r="D135" s="599"/>
      <c r="E135" s="670"/>
      <c r="F135" s="645"/>
      <c r="G135" s="664"/>
      <c r="H135" s="645"/>
      <c r="I135" s="655"/>
      <c r="J135" s="654"/>
      <c r="K135" s="343"/>
      <c r="L135" s="676"/>
      <c r="M135" s="95"/>
      <c r="N135" s="679"/>
    </row>
    <row r="136" spans="1:14" ht="18">
      <c r="A136" s="663"/>
      <c r="B136" s="600"/>
      <c r="C136" s="598"/>
      <c r="D136" s="599"/>
      <c r="E136" s="670"/>
      <c r="F136" s="645"/>
      <c r="G136" s="664"/>
      <c r="H136" s="645"/>
      <c r="I136" s="655"/>
      <c r="J136" s="654"/>
      <c r="K136" s="343"/>
      <c r="L136" s="676"/>
      <c r="M136" s="95"/>
      <c r="N136" s="679"/>
    </row>
    <row r="137" spans="1:14" ht="18">
      <c r="A137" s="663"/>
      <c r="B137" s="600"/>
      <c r="C137" s="598"/>
      <c r="D137" s="599"/>
      <c r="E137" s="670"/>
      <c r="F137" s="645"/>
      <c r="G137" s="664"/>
      <c r="H137" s="645"/>
      <c r="I137" s="655"/>
      <c r="J137" s="654"/>
      <c r="K137" s="343"/>
      <c r="L137" s="676"/>
      <c r="M137" s="95"/>
      <c r="N137" s="679"/>
    </row>
    <row r="138" spans="1:14" ht="18.75">
      <c r="A138" s="663"/>
      <c r="B138" s="600">
        <v>117</v>
      </c>
      <c r="C138" s="598" t="s">
        <v>579</v>
      </c>
      <c r="D138" s="599">
        <v>1949</v>
      </c>
      <c r="E138" s="600" t="s">
        <v>74</v>
      </c>
      <c r="F138" s="645"/>
      <c r="G138" s="594" t="s">
        <v>486</v>
      </c>
      <c r="H138" s="645"/>
      <c r="I138" s="655"/>
      <c r="J138" s="654"/>
      <c r="K138" s="343"/>
      <c r="L138" s="676"/>
      <c r="M138" s="95"/>
      <c r="N138" s="679"/>
    </row>
    <row r="139" spans="1:14" ht="18">
      <c r="A139" s="663"/>
      <c r="B139" s="597">
        <v>33</v>
      </c>
      <c r="C139" s="598" t="s">
        <v>73</v>
      </c>
      <c r="D139" s="599">
        <v>1956</v>
      </c>
      <c r="E139" s="600" t="s">
        <v>74</v>
      </c>
      <c r="F139" s="92"/>
      <c r="G139" s="592" t="s">
        <v>567</v>
      </c>
      <c r="H139" s="589"/>
      <c r="I139" s="655"/>
      <c r="J139" s="654"/>
      <c r="K139" s="343"/>
      <c r="L139" s="676"/>
      <c r="M139" s="95"/>
      <c r="N139" s="679"/>
    </row>
    <row r="140" spans="1:14" ht="18">
      <c r="A140" s="663"/>
      <c r="B140" s="597">
        <v>100</v>
      </c>
      <c r="C140" s="598" t="s">
        <v>75</v>
      </c>
      <c r="D140" s="599">
        <v>1957</v>
      </c>
      <c r="E140" s="600" t="s">
        <v>74</v>
      </c>
      <c r="F140" s="92"/>
      <c r="G140" s="592" t="s">
        <v>580</v>
      </c>
      <c r="H140" s="589"/>
      <c r="I140" s="655"/>
      <c r="J140" s="654"/>
      <c r="K140" s="343"/>
      <c r="L140" s="676"/>
      <c r="M140" s="95"/>
      <c r="N140" s="679"/>
    </row>
    <row r="141" spans="1:14" ht="18">
      <c r="A141" s="663"/>
      <c r="B141" s="600"/>
      <c r="C141" s="598" t="s">
        <v>581</v>
      </c>
      <c r="D141" s="599">
        <v>1960</v>
      </c>
      <c r="E141" s="670" t="s">
        <v>74</v>
      </c>
      <c r="F141" s="645"/>
      <c r="G141" s="664" t="s">
        <v>469</v>
      </c>
      <c r="H141" s="645"/>
      <c r="I141" s="655"/>
      <c r="J141" s="654"/>
      <c r="K141" s="343"/>
      <c r="L141" s="676"/>
      <c r="M141" s="95"/>
      <c r="N141" s="679"/>
    </row>
    <row r="142" spans="1:14" ht="18">
      <c r="A142" s="663"/>
      <c r="B142" s="600"/>
      <c r="C142" s="598" t="s">
        <v>582</v>
      </c>
      <c r="D142" s="599">
        <v>1949</v>
      </c>
      <c r="E142" s="670" t="s">
        <v>74</v>
      </c>
      <c r="F142" s="645"/>
      <c r="G142" s="664" t="s">
        <v>469</v>
      </c>
      <c r="H142" s="645"/>
      <c r="I142" s="655"/>
      <c r="J142" s="654"/>
      <c r="K142" s="343"/>
      <c r="L142" s="676"/>
      <c r="M142" s="95"/>
      <c r="N142" s="679"/>
    </row>
    <row r="143" spans="1:14" ht="18">
      <c r="A143" s="663"/>
      <c r="B143" s="600"/>
      <c r="C143" s="598" t="s">
        <v>583</v>
      </c>
      <c r="D143" s="599">
        <v>1940</v>
      </c>
      <c r="E143" s="670" t="s">
        <v>74</v>
      </c>
      <c r="F143" s="645"/>
      <c r="G143" s="664" t="s">
        <v>469</v>
      </c>
      <c r="H143" s="645"/>
      <c r="I143" s="655"/>
      <c r="J143" s="654"/>
      <c r="K143" s="343"/>
      <c r="L143" s="676"/>
      <c r="M143" s="95"/>
      <c r="N143" s="679"/>
    </row>
    <row r="144" spans="1:14" ht="18">
      <c r="A144" s="663"/>
      <c r="B144" s="600"/>
      <c r="C144" s="598" t="s">
        <v>584</v>
      </c>
      <c r="D144" s="599">
        <v>1951</v>
      </c>
      <c r="E144" s="670" t="s">
        <v>74</v>
      </c>
      <c r="F144" s="645"/>
      <c r="G144" s="664" t="s">
        <v>469</v>
      </c>
      <c r="H144" s="589"/>
      <c r="I144" s="655"/>
      <c r="J144" s="654"/>
      <c r="K144" s="343"/>
      <c r="L144" s="674"/>
      <c r="M144" s="95"/>
    </row>
    <row r="145" spans="1:14" ht="18">
      <c r="A145" s="663"/>
      <c r="B145" s="116">
        <v>1</v>
      </c>
      <c r="C145" s="246" t="s">
        <v>585</v>
      </c>
      <c r="D145" s="118">
        <v>1948</v>
      </c>
      <c r="E145" s="116" t="s">
        <v>74</v>
      </c>
      <c r="G145" s="118" t="s">
        <v>169</v>
      </c>
      <c r="H145" s="589"/>
      <c r="I145" s="691"/>
      <c r="J145" s="654"/>
      <c r="K145" s="343"/>
      <c r="L145" s="676"/>
      <c r="M145" s="95"/>
      <c r="N145" s="624"/>
    </row>
    <row r="146" spans="1:14">
      <c r="A146" s="663"/>
      <c r="H146" s="589"/>
      <c r="I146" s="93"/>
      <c r="J146" s="654"/>
      <c r="K146" s="343"/>
      <c r="L146" s="676"/>
      <c r="M146" s="95"/>
      <c r="N146" s="624"/>
    </row>
    <row r="147" spans="1:14">
      <c r="A147" s="663"/>
      <c r="H147" s="589"/>
      <c r="I147" s="93"/>
      <c r="J147" s="654"/>
      <c r="K147" s="343"/>
      <c r="L147" s="676"/>
      <c r="M147" s="95"/>
      <c r="N147" s="624"/>
    </row>
    <row r="148" spans="1:14">
      <c r="A148" s="663"/>
      <c r="H148" s="90"/>
      <c r="I148" s="93"/>
      <c r="J148" s="654"/>
      <c r="K148" s="343"/>
      <c r="L148" s="676"/>
      <c r="M148" s="95"/>
      <c r="N148" s="624"/>
    </row>
    <row r="149" spans="1:14" ht="18.75">
      <c r="A149" s="663"/>
      <c r="B149" s="353"/>
      <c r="C149" s="680"/>
      <c r="D149" s="681"/>
      <c r="E149" s="655"/>
      <c r="F149" s="645"/>
      <c r="G149" s="682"/>
      <c r="H149" s="589"/>
      <c r="I149" s="93"/>
      <c r="J149" s="654"/>
      <c r="K149" s="343"/>
      <c r="L149" s="676"/>
      <c r="M149" s="95"/>
      <c r="N149" s="624"/>
    </row>
    <row r="150" spans="1:14" ht="18.75">
      <c r="A150" s="663"/>
      <c r="B150" s="340"/>
      <c r="C150" s="683"/>
      <c r="D150" s="681"/>
      <c r="E150" s="655"/>
      <c r="F150" s="645"/>
      <c r="G150" s="682"/>
      <c r="H150" s="589"/>
      <c r="I150" s="93"/>
      <c r="J150" s="654"/>
      <c r="K150" s="343"/>
      <c r="L150" s="676"/>
      <c r="M150" s="95"/>
      <c r="N150" s="624"/>
    </row>
    <row r="151" spans="1:14" ht="18.75">
      <c r="A151" s="663"/>
      <c r="B151" s="340"/>
      <c r="C151" s="594"/>
      <c r="D151" s="595"/>
      <c r="E151" s="655"/>
      <c r="F151" s="645"/>
      <c r="G151" s="664"/>
      <c r="H151" s="589"/>
      <c r="I151" s="93"/>
      <c r="J151" s="654"/>
      <c r="K151" s="343"/>
      <c r="L151" s="676"/>
      <c r="M151" s="95"/>
      <c r="N151" s="624"/>
    </row>
    <row r="152" spans="1:14" ht="18.75">
      <c r="A152" s="663"/>
      <c r="B152" s="353"/>
      <c r="C152" s="594"/>
      <c r="D152" s="595"/>
      <c r="E152" s="655"/>
      <c r="F152" s="645"/>
      <c r="G152" s="664"/>
      <c r="H152" s="589"/>
      <c r="I152" s="93"/>
      <c r="J152" s="654"/>
      <c r="K152" s="343"/>
      <c r="L152" s="676"/>
      <c r="M152" s="95"/>
      <c r="N152" s="624"/>
    </row>
    <row r="153" spans="1:14" ht="18.75">
      <c r="A153" s="663"/>
      <c r="B153" s="93"/>
      <c r="C153" s="594"/>
      <c r="D153" s="595"/>
      <c r="E153" s="655"/>
      <c r="F153" s="645"/>
      <c r="G153" s="664"/>
      <c r="H153" s="645"/>
      <c r="I153" s="93"/>
      <c r="J153" s="654"/>
      <c r="K153" s="343"/>
      <c r="L153" s="676"/>
      <c r="M153" s="95"/>
      <c r="N153" s="624"/>
    </row>
    <row r="154" spans="1:14" ht="18.75">
      <c r="A154" s="663"/>
      <c r="B154" s="93"/>
      <c r="C154" s="594"/>
      <c r="D154" s="595"/>
      <c r="E154" s="655"/>
      <c r="F154" s="645"/>
      <c r="G154" s="664"/>
      <c r="H154" s="645"/>
      <c r="I154" s="93"/>
      <c r="J154" s="654"/>
      <c r="K154" s="343"/>
      <c r="L154" s="676"/>
      <c r="M154" s="95"/>
      <c r="N154" s="624"/>
    </row>
    <row r="155" spans="1:14" ht="18.75">
      <c r="A155" s="663"/>
      <c r="B155" s="93"/>
      <c r="C155" s="594"/>
      <c r="D155" s="595"/>
      <c r="E155" s="655"/>
      <c r="F155" s="645"/>
      <c r="G155" s="664"/>
      <c r="H155" s="645"/>
      <c r="I155" s="93"/>
      <c r="J155" s="654"/>
      <c r="K155" s="343"/>
      <c r="L155" s="676"/>
      <c r="M155" s="95"/>
      <c r="N155" s="624"/>
    </row>
    <row r="156" spans="1:14">
      <c r="A156" s="663"/>
      <c r="B156" s="93"/>
      <c r="C156" s="644"/>
      <c r="D156" s="654"/>
      <c r="E156" s="655"/>
      <c r="F156" s="645"/>
      <c r="G156" s="589"/>
      <c r="H156" s="589"/>
      <c r="I156" s="93"/>
      <c r="J156" s="654"/>
      <c r="K156" s="343"/>
      <c r="L156" s="676"/>
      <c r="M156" s="95"/>
      <c r="N156" s="624"/>
    </row>
    <row r="157" spans="1:14">
      <c r="A157" s="663"/>
      <c r="B157" s="93"/>
      <c r="C157" s="644"/>
      <c r="D157" s="654"/>
      <c r="E157" s="655"/>
      <c r="F157" s="645"/>
      <c r="G157" s="589"/>
      <c r="H157" s="589"/>
      <c r="I157" s="93"/>
      <c r="J157" s="654"/>
      <c r="K157" s="343"/>
      <c r="L157" s="676"/>
      <c r="M157" s="95"/>
      <c r="N157" s="624"/>
    </row>
    <row r="158" spans="1:14">
      <c r="A158" s="663"/>
      <c r="B158" s="353"/>
      <c r="C158" s="644"/>
      <c r="D158" s="654"/>
      <c r="E158" s="655"/>
      <c r="F158" s="645"/>
      <c r="G158" s="645"/>
      <c r="H158" s="645"/>
      <c r="I158" s="691"/>
      <c r="J158" s="654"/>
      <c r="K158" s="343"/>
      <c r="L158" s="676"/>
      <c r="M158" s="95"/>
      <c r="N158" s="95"/>
    </row>
    <row r="159" spans="1:14">
      <c r="A159" s="663"/>
      <c r="B159" s="93"/>
      <c r="C159" s="644"/>
      <c r="D159" s="654"/>
      <c r="E159" s="655"/>
      <c r="F159" s="645"/>
      <c r="G159" s="645"/>
      <c r="H159" s="645"/>
      <c r="I159" s="93"/>
      <c r="J159" s="654"/>
      <c r="K159" s="343"/>
      <c r="L159" s="676"/>
      <c r="M159" s="95"/>
      <c r="N159" s="95"/>
    </row>
    <row r="160" spans="1:14">
      <c r="A160" s="663"/>
      <c r="B160" s="651"/>
      <c r="C160" s="684"/>
      <c r="D160" s="685"/>
      <c r="E160" s="686"/>
      <c r="F160" s="645"/>
      <c r="G160" s="645"/>
      <c r="H160" s="645"/>
      <c r="I160" s="93"/>
      <c r="J160" s="654"/>
      <c r="K160" s="343"/>
      <c r="L160" s="676"/>
      <c r="M160" s="95"/>
      <c r="N160" s="95"/>
    </row>
    <row r="161" spans="1:14">
      <c r="A161" s="663"/>
      <c r="B161" s="651"/>
      <c r="C161" s="684"/>
      <c r="D161" s="685"/>
      <c r="E161" s="686"/>
      <c r="F161" s="645"/>
      <c r="G161" s="645"/>
      <c r="H161" s="645"/>
      <c r="I161" s="93"/>
      <c r="J161" s="654"/>
      <c r="K161" s="343"/>
      <c r="L161" s="676"/>
      <c r="M161" s="95"/>
      <c r="N161" s="95"/>
    </row>
    <row r="162" spans="1:14">
      <c r="A162" s="663"/>
      <c r="B162" s="651"/>
      <c r="C162" s="684"/>
      <c r="D162" s="685"/>
      <c r="E162" s="686"/>
      <c r="F162" s="645"/>
      <c r="G162" s="645"/>
      <c r="H162" s="645"/>
      <c r="I162" s="93"/>
      <c r="J162" s="654"/>
      <c r="K162" s="343"/>
      <c r="L162" s="676"/>
      <c r="M162" s="95"/>
      <c r="N162" s="95"/>
    </row>
    <row r="163" spans="1:14">
      <c r="A163" s="663"/>
      <c r="B163" s="651"/>
      <c r="C163" s="684"/>
      <c r="D163" s="685"/>
      <c r="E163" s="686"/>
      <c r="F163" s="645"/>
      <c r="G163" s="645"/>
      <c r="H163" s="645"/>
      <c r="I163" s="93"/>
      <c r="J163" s="654"/>
      <c r="K163" s="343"/>
      <c r="L163" s="676"/>
      <c r="M163" s="95"/>
      <c r="N163" s="95"/>
    </row>
    <row r="164" spans="1:14">
      <c r="A164" s="663"/>
      <c r="B164" s="651"/>
      <c r="C164" s="684"/>
      <c r="D164" s="685"/>
      <c r="E164" s="686"/>
      <c r="F164" s="645"/>
      <c r="G164" s="589"/>
      <c r="H164" s="645"/>
      <c r="I164" s="93"/>
      <c r="J164" s="654"/>
      <c r="K164" s="343"/>
      <c r="L164" s="676"/>
      <c r="M164" s="95"/>
      <c r="N164" s="95"/>
    </row>
    <row r="165" spans="1:14">
      <c r="A165" s="663"/>
      <c r="B165" s="651"/>
      <c r="C165" s="649"/>
      <c r="D165" s="651"/>
      <c r="E165" s="651"/>
      <c r="F165" s="645"/>
      <c r="G165" s="589"/>
      <c r="H165" s="589"/>
      <c r="I165" s="93"/>
      <c r="J165" s="654"/>
      <c r="K165" s="343"/>
      <c r="L165" s="676"/>
      <c r="M165" s="95"/>
      <c r="N165" s="95"/>
    </row>
    <row r="166" spans="1:14">
      <c r="A166" s="663"/>
      <c r="B166" s="651"/>
      <c r="C166" s="649"/>
      <c r="D166" s="650"/>
      <c r="E166" s="651"/>
      <c r="F166" s="645"/>
      <c r="G166" s="589"/>
      <c r="H166" s="589"/>
      <c r="I166" s="93"/>
      <c r="J166" s="654"/>
      <c r="K166" s="343"/>
      <c r="L166" s="676"/>
      <c r="M166" s="95"/>
      <c r="N166" s="95"/>
    </row>
    <row r="167" spans="1:14">
      <c r="A167" s="663"/>
      <c r="B167" s="651"/>
      <c r="C167" s="649"/>
      <c r="D167" s="650"/>
      <c r="E167" s="651"/>
      <c r="F167" s="645"/>
      <c r="G167" s="589"/>
      <c r="H167" s="589"/>
      <c r="I167" s="93"/>
      <c r="J167" s="654"/>
      <c r="K167" s="343"/>
      <c r="L167" s="676"/>
      <c r="M167" s="95"/>
      <c r="N167" s="95"/>
    </row>
    <row r="168" spans="1:14">
      <c r="A168" s="663"/>
      <c r="B168" s="651"/>
      <c r="D168" s="687"/>
      <c r="E168" s="651"/>
      <c r="F168" s="645"/>
      <c r="G168" s="589"/>
      <c r="H168" s="589"/>
      <c r="I168" s="93"/>
      <c r="J168" s="654"/>
      <c r="K168" s="343"/>
      <c r="L168" s="676"/>
      <c r="M168" s="95"/>
      <c r="N168" s="95"/>
    </row>
    <row r="169" spans="1:14">
      <c r="A169" s="663"/>
      <c r="B169" s="651"/>
      <c r="C169" s="649"/>
      <c r="D169" s="650"/>
      <c r="E169" s="651"/>
      <c r="F169" s="645"/>
      <c r="G169" s="589"/>
      <c r="H169" s="589"/>
      <c r="I169" s="93"/>
      <c r="J169" s="654"/>
      <c r="K169" s="343"/>
      <c r="L169" s="676"/>
      <c r="M169" s="95"/>
      <c r="N169" s="95"/>
    </row>
    <row r="170" spans="1:14">
      <c r="A170" s="663"/>
      <c r="B170" s="651"/>
      <c r="C170" s="649"/>
      <c r="D170" s="650"/>
      <c r="E170" s="651"/>
      <c r="F170" s="645"/>
      <c r="G170" s="589"/>
      <c r="H170" s="589"/>
      <c r="I170" s="93"/>
      <c r="J170" s="654"/>
      <c r="K170" s="343"/>
      <c r="L170" s="676"/>
      <c r="M170" s="95"/>
      <c r="N170" s="95"/>
    </row>
    <row r="171" spans="1:14">
      <c r="A171" s="663"/>
      <c r="B171" s="651"/>
      <c r="D171" s="688"/>
      <c r="E171" s="651"/>
      <c r="F171" s="645"/>
      <c r="G171" s="589"/>
      <c r="H171" s="589"/>
      <c r="I171" s="93"/>
      <c r="J171" s="654"/>
      <c r="K171" s="343"/>
      <c r="L171" s="676"/>
      <c r="M171" s="95"/>
      <c r="N171" s="95"/>
    </row>
    <row r="172" spans="1:14">
      <c r="A172" s="663"/>
      <c r="B172" s="651"/>
      <c r="C172" s="649"/>
      <c r="D172" s="650"/>
      <c r="E172" s="651"/>
      <c r="F172" s="645"/>
      <c r="G172" s="589"/>
      <c r="H172" s="589"/>
      <c r="I172" s="93"/>
      <c r="J172" s="654"/>
      <c r="K172" s="343"/>
      <c r="L172" s="676"/>
      <c r="M172" s="95"/>
      <c r="N172" s="95"/>
    </row>
    <row r="173" spans="1:14">
      <c r="A173" s="663"/>
      <c r="B173" s="651"/>
      <c r="C173" s="649"/>
      <c r="D173" s="651"/>
      <c r="E173" s="651"/>
      <c r="F173" s="645"/>
      <c r="G173" s="589"/>
      <c r="H173" s="589"/>
      <c r="I173" s="93"/>
      <c r="J173" s="654"/>
      <c r="K173" s="343"/>
      <c r="L173" s="676"/>
      <c r="M173" s="95"/>
      <c r="N173" s="95"/>
    </row>
    <row r="174" spans="1:14">
      <c r="A174" s="663"/>
      <c r="B174" s="651"/>
      <c r="C174" s="649"/>
      <c r="D174" s="651"/>
      <c r="E174" s="651"/>
      <c r="F174" s="645"/>
      <c r="G174" s="589"/>
      <c r="H174" s="589"/>
      <c r="I174" s="93"/>
      <c r="J174" s="654"/>
      <c r="K174" s="343"/>
      <c r="L174" s="676"/>
      <c r="M174" s="95"/>
      <c r="N174" s="95"/>
    </row>
    <row r="175" spans="1:14">
      <c r="A175" s="663"/>
      <c r="B175" s="651"/>
      <c r="C175" s="649"/>
      <c r="D175" s="651"/>
      <c r="E175" s="651"/>
      <c r="F175" s="645"/>
      <c r="G175" s="589"/>
      <c r="H175" s="589"/>
      <c r="I175" s="93"/>
      <c r="J175" s="654"/>
      <c r="K175" s="343"/>
      <c r="L175" s="676"/>
      <c r="M175" s="95"/>
      <c r="N175" s="95"/>
    </row>
    <row r="176" spans="1:14">
      <c r="A176" s="663"/>
      <c r="B176" s="651"/>
      <c r="C176" s="649"/>
      <c r="D176" s="651"/>
      <c r="E176" s="651"/>
      <c r="F176" s="645"/>
      <c r="G176" s="589"/>
      <c r="H176" s="589"/>
      <c r="I176" s="93"/>
      <c r="J176" s="654"/>
      <c r="K176" s="343"/>
      <c r="L176" s="676"/>
      <c r="M176" s="95"/>
      <c r="N176" s="95"/>
    </row>
    <row r="177" spans="1:14">
      <c r="A177" s="663"/>
      <c r="B177" s="651"/>
      <c r="C177" s="649"/>
      <c r="D177" s="651"/>
      <c r="E177" s="651"/>
      <c r="F177" s="645"/>
      <c r="G177" s="589"/>
      <c r="H177" s="589"/>
      <c r="I177" s="93"/>
      <c r="J177" s="654"/>
      <c r="K177" s="343"/>
      <c r="L177" s="676"/>
      <c r="M177" s="95"/>
      <c r="N177" s="95"/>
    </row>
    <row r="178" spans="1:14">
      <c r="A178" s="663"/>
      <c r="B178" s="353"/>
      <c r="C178" s="92"/>
      <c r="D178" s="586"/>
      <c r="E178" s="93"/>
      <c r="F178" s="645"/>
      <c r="G178" s="589"/>
      <c r="H178" s="689"/>
      <c r="I178" s="93"/>
      <c r="J178" s="654"/>
      <c r="K178" s="343"/>
      <c r="L178" s="676"/>
      <c r="M178" s="95"/>
      <c r="N178" s="95"/>
    </row>
    <row r="179" spans="1:14">
      <c r="A179" s="663"/>
      <c r="B179" s="353"/>
      <c r="C179" s="353"/>
      <c r="D179" s="353"/>
      <c r="E179" s="353"/>
      <c r="F179" s="645"/>
      <c r="G179" s="353"/>
      <c r="H179" s="589"/>
      <c r="I179" s="93"/>
      <c r="J179" s="654"/>
      <c r="K179" s="343"/>
      <c r="L179" s="676"/>
      <c r="M179" s="95"/>
      <c r="N179" s="95"/>
    </row>
    <row r="180" spans="1:14">
      <c r="A180" s="663"/>
      <c r="B180" s="353"/>
      <c r="C180" s="92"/>
      <c r="D180" s="586"/>
      <c r="E180" s="93"/>
      <c r="F180" s="645"/>
      <c r="G180" s="589"/>
      <c r="H180" s="589"/>
      <c r="I180" s="93"/>
      <c r="J180" s="654"/>
      <c r="K180" s="343"/>
      <c r="L180" s="676"/>
      <c r="M180" s="95"/>
      <c r="N180" s="95"/>
    </row>
    <row r="181" spans="1:14">
      <c r="A181" s="663"/>
      <c r="B181" s="353"/>
      <c r="C181" s="92"/>
      <c r="D181" s="586"/>
      <c r="E181" s="93"/>
      <c r="F181" s="645"/>
      <c r="G181" s="589"/>
      <c r="H181" s="589"/>
      <c r="I181" s="93"/>
      <c r="J181" s="654"/>
      <c r="K181" s="343"/>
      <c r="L181" s="676"/>
      <c r="M181" s="95"/>
      <c r="N181" s="95"/>
    </row>
    <row r="182" spans="1:14">
      <c r="A182" s="663"/>
      <c r="B182" s="353"/>
      <c r="C182" s="92"/>
      <c r="D182" s="586"/>
      <c r="E182" s="93"/>
      <c r="F182" s="645"/>
      <c r="G182" s="589"/>
      <c r="H182" s="589"/>
      <c r="I182" s="93"/>
      <c r="J182" s="654"/>
      <c r="K182" s="343"/>
      <c r="L182" s="676"/>
      <c r="M182" s="95"/>
      <c r="N182" s="95"/>
    </row>
    <row r="183" spans="1:14">
      <c r="A183" s="663"/>
      <c r="B183" s="353"/>
      <c r="C183" s="92"/>
      <c r="D183" s="586"/>
      <c r="E183" s="93"/>
      <c r="F183" s="645"/>
      <c r="G183" s="589"/>
      <c r="H183" s="589"/>
      <c r="I183" s="93"/>
      <c r="J183" s="654"/>
      <c r="K183" s="343"/>
      <c r="L183" s="676"/>
      <c r="M183" s="95"/>
      <c r="N183" s="95"/>
    </row>
    <row r="184" spans="1:14">
      <c r="A184" s="663"/>
      <c r="B184" s="353"/>
      <c r="C184" s="92"/>
      <c r="D184" s="586"/>
      <c r="E184" s="93"/>
      <c r="F184" s="645"/>
      <c r="G184" s="589"/>
      <c r="H184" s="589"/>
      <c r="I184" s="93"/>
      <c r="J184" s="654"/>
      <c r="K184" s="343"/>
      <c r="L184" s="676"/>
      <c r="M184" s="95"/>
      <c r="N184" s="95"/>
    </row>
    <row r="185" spans="1:14">
      <c r="A185" s="663"/>
      <c r="B185" s="353"/>
      <c r="C185" s="92"/>
      <c r="D185" s="586"/>
      <c r="E185" s="93"/>
      <c r="F185" s="645"/>
      <c r="G185" s="589"/>
      <c r="H185" s="589"/>
      <c r="I185" s="93"/>
      <c r="J185" s="654"/>
      <c r="K185" s="343"/>
      <c r="L185" s="676"/>
      <c r="M185" s="95"/>
      <c r="N185" s="95"/>
    </row>
    <row r="186" spans="1:14" s="580" customFormat="1">
      <c r="A186" s="690"/>
      <c r="B186" s="353"/>
      <c r="C186" s="92"/>
      <c r="D186" s="586"/>
      <c r="E186" s="93"/>
      <c r="F186" s="645"/>
      <c r="G186" s="589"/>
      <c r="H186" s="589"/>
      <c r="I186" s="93"/>
      <c r="J186" s="654"/>
      <c r="K186" s="655"/>
      <c r="L186" s="692"/>
      <c r="M186" s="627"/>
      <c r="N186" s="627"/>
    </row>
    <row r="187" spans="1:14">
      <c r="A187" s="663"/>
      <c r="B187" s="353"/>
      <c r="C187" s="92"/>
      <c r="D187" s="586"/>
      <c r="E187" s="93"/>
      <c r="F187" s="645"/>
      <c r="G187" s="589"/>
      <c r="H187" s="589"/>
      <c r="I187" s="93"/>
      <c r="J187" s="654"/>
      <c r="K187" s="343"/>
      <c r="L187" s="676"/>
      <c r="M187" s="95"/>
      <c r="N187" s="95"/>
    </row>
    <row r="188" spans="1:14">
      <c r="A188" s="663"/>
      <c r="B188" s="457"/>
      <c r="C188" s="644"/>
      <c r="D188" s="654"/>
      <c r="E188" s="655"/>
      <c r="F188" s="645"/>
      <c r="G188" s="90"/>
      <c r="H188" s="90"/>
      <c r="I188" s="93"/>
      <c r="J188" s="654"/>
      <c r="K188" s="343"/>
      <c r="L188" s="676"/>
      <c r="M188" s="95"/>
      <c r="N188" s="95"/>
    </row>
    <row r="189" spans="1:14">
      <c r="A189" s="653"/>
      <c r="B189" s="651"/>
      <c r="C189" s="644"/>
      <c r="D189" s="654"/>
      <c r="E189" s="655"/>
      <c r="F189" s="645"/>
      <c r="G189" s="90"/>
      <c r="H189" s="90"/>
      <c r="I189" s="655"/>
      <c r="J189" s="654"/>
      <c r="K189" s="343"/>
      <c r="L189" s="676"/>
      <c r="M189" s="95"/>
      <c r="N189" s="95"/>
    </row>
    <row r="190" spans="1:14">
      <c r="A190" s="653"/>
      <c r="B190" s="651"/>
      <c r="C190" s="644"/>
      <c r="D190" s="654"/>
      <c r="E190" s="655"/>
      <c r="F190" s="645"/>
      <c r="G190" s="90"/>
      <c r="H190" s="90"/>
      <c r="I190" s="655"/>
      <c r="J190" s="654"/>
      <c r="K190" s="343"/>
      <c r="L190" s="676"/>
      <c r="M190" s="95"/>
      <c r="N190" s="95"/>
    </row>
    <row r="191" spans="1:14">
      <c r="A191" s="653"/>
      <c r="B191" s="651"/>
      <c r="C191" s="644"/>
      <c r="D191" s="654"/>
      <c r="E191" s="655"/>
      <c r="F191" s="645"/>
      <c r="G191" s="90"/>
      <c r="H191" s="90"/>
      <c r="I191" s="655"/>
      <c r="J191" s="654"/>
      <c r="K191" s="343"/>
      <c r="L191" s="676"/>
      <c r="M191" s="95"/>
      <c r="N191" s="95"/>
    </row>
    <row r="192" spans="1:14">
      <c r="A192" s="653"/>
      <c r="B192" s="651"/>
      <c r="D192" s="116"/>
      <c r="E192" s="655"/>
      <c r="F192" s="645"/>
      <c r="G192" s="90"/>
      <c r="H192" s="90"/>
      <c r="I192" s="655"/>
      <c r="J192" s="654"/>
      <c r="K192" s="343"/>
      <c r="L192" s="676"/>
      <c r="M192" s="95"/>
      <c r="N192" s="95"/>
    </row>
    <row r="193" spans="1:14">
      <c r="A193" s="653"/>
      <c r="B193" s="651"/>
      <c r="C193" s="644"/>
      <c r="D193" s="654"/>
      <c r="E193" s="655"/>
      <c r="F193" s="645"/>
      <c r="G193" s="90"/>
      <c r="H193" s="90"/>
      <c r="I193" s="655"/>
      <c r="J193" s="654"/>
      <c r="K193" s="343"/>
      <c r="L193" s="676"/>
      <c r="M193" s="95"/>
      <c r="N193" s="95"/>
    </row>
    <row r="194" spans="1:14">
      <c r="A194" s="653"/>
      <c r="B194" s="651"/>
      <c r="C194" s="644"/>
      <c r="D194" s="654"/>
      <c r="E194" s="655"/>
      <c r="F194" s="645"/>
      <c r="G194" s="90"/>
      <c r="H194" s="90"/>
      <c r="I194" s="655"/>
      <c r="J194" s="654"/>
      <c r="K194" s="343"/>
      <c r="L194" s="676"/>
      <c r="M194" s="95"/>
      <c r="N194" s="95"/>
    </row>
    <row r="195" spans="1:14">
      <c r="A195" s="653"/>
      <c r="B195" s="651"/>
      <c r="C195" s="644"/>
      <c r="D195" s="654"/>
      <c r="E195" s="655"/>
      <c r="F195" s="645"/>
      <c r="G195" s="90"/>
      <c r="H195" s="90"/>
      <c r="I195" s="655"/>
      <c r="J195" s="654"/>
      <c r="K195" s="343"/>
      <c r="L195" s="676"/>
      <c r="M195" s="95"/>
      <c r="N195" s="95"/>
    </row>
    <row r="196" spans="1:14">
      <c r="A196" s="653"/>
      <c r="B196" s="651"/>
      <c r="C196" s="644"/>
      <c r="D196" s="654"/>
      <c r="E196" s="655"/>
      <c r="F196" s="645"/>
      <c r="G196" s="90"/>
      <c r="H196" s="90"/>
      <c r="I196" s="655"/>
      <c r="J196" s="654"/>
      <c r="K196" s="343"/>
      <c r="L196" s="676"/>
      <c r="M196" s="95"/>
      <c r="N196" s="95"/>
    </row>
    <row r="197" spans="1:14">
      <c r="A197" s="663"/>
      <c r="B197" s="353"/>
      <c r="C197" s="644"/>
      <c r="D197" s="654"/>
      <c r="E197" s="655"/>
      <c r="F197" s="645"/>
      <c r="G197" s="90"/>
      <c r="H197" s="90"/>
      <c r="I197" s="655"/>
      <c r="J197" s="654"/>
      <c r="K197" s="343"/>
      <c r="L197" s="676"/>
      <c r="M197" s="95"/>
      <c r="N197" s="95"/>
    </row>
    <row r="198" spans="1:14">
      <c r="A198" s="663"/>
      <c r="B198" s="93"/>
      <c r="C198" s="644"/>
      <c r="D198" s="654"/>
      <c r="E198" s="655"/>
      <c r="F198" s="645"/>
      <c r="G198" s="90"/>
      <c r="H198" s="90"/>
      <c r="I198" s="655"/>
      <c r="J198" s="654"/>
      <c r="K198" s="343"/>
      <c r="L198" s="676"/>
      <c r="M198" s="95"/>
      <c r="N198" s="95"/>
    </row>
    <row r="199" spans="1:14">
      <c r="A199" s="663"/>
      <c r="B199" s="651"/>
      <c r="C199" s="644"/>
      <c r="D199" s="654"/>
      <c r="E199" s="655"/>
      <c r="F199" s="645"/>
      <c r="G199" s="90"/>
      <c r="H199" s="90"/>
      <c r="I199" s="655"/>
      <c r="J199" s="654"/>
      <c r="K199" s="343"/>
      <c r="L199" s="676"/>
      <c r="M199" s="95"/>
      <c r="N199" s="95"/>
    </row>
    <row r="200" spans="1:14">
      <c r="A200" s="663"/>
      <c r="B200" s="93"/>
      <c r="C200" s="644"/>
      <c r="D200" s="654"/>
      <c r="E200" s="655"/>
      <c r="F200" s="645"/>
      <c r="G200" s="90"/>
      <c r="H200" s="90"/>
      <c r="I200" s="655"/>
      <c r="J200" s="654"/>
      <c r="K200" s="655"/>
      <c r="L200" s="676"/>
      <c r="M200" s="95"/>
      <c r="N200" s="95"/>
    </row>
    <row r="201" spans="1:14">
      <c r="A201" s="663"/>
      <c r="B201" s="93"/>
      <c r="C201" s="644"/>
      <c r="D201" s="654"/>
      <c r="E201" s="655"/>
      <c r="F201" s="645"/>
      <c r="G201" s="90"/>
      <c r="H201" s="90"/>
      <c r="I201" s="655"/>
      <c r="J201" s="654"/>
      <c r="K201" s="343"/>
      <c r="L201" s="676"/>
      <c r="M201" s="95"/>
      <c r="N201" s="95"/>
    </row>
    <row r="202" spans="1:14">
      <c r="A202" s="663"/>
      <c r="B202" s="93"/>
      <c r="C202" s="644"/>
      <c r="D202" s="654"/>
      <c r="E202" s="655"/>
      <c r="F202" s="645"/>
      <c r="G202" s="645"/>
      <c r="H202" s="645"/>
      <c r="I202" s="655"/>
      <c r="J202" s="654"/>
      <c r="K202" s="343"/>
      <c r="L202" s="676"/>
      <c r="M202" s="95"/>
      <c r="N202" s="95"/>
    </row>
    <row r="203" spans="1:14">
      <c r="A203" s="663"/>
      <c r="B203" s="93"/>
      <c r="C203" s="644"/>
      <c r="D203" s="654"/>
      <c r="E203" s="655"/>
      <c r="F203" s="645"/>
      <c r="G203" s="645"/>
      <c r="H203" s="645"/>
      <c r="I203" s="655"/>
      <c r="J203" s="654"/>
      <c r="K203" s="343"/>
      <c r="L203" s="676"/>
      <c r="M203" s="95"/>
      <c r="N203" s="95"/>
    </row>
    <row r="204" spans="1:14">
      <c r="A204" s="693"/>
      <c r="B204" s="353"/>
      <c r="C204" s="644"/>
      <c r="D204" s="694"/>
      <c r="E204" s="655"/>
      <c r="F204" s="645"/>
      <c r="G204" s="645"/>
      <c r="H204" s="644"/>
      <c r="I204" s="655"/>
      <c r="J204" s="654"/>
      <c r="K204" s="343"/>
      <c r="L204" s="676"/>
      <c r="M204" s="95"/>
      <c r="N204" s="95"/>
    </row>
    <row r="205" spans="1:14">
      <c r="A205" s="695"/>
      <c r="B205" s="353"/>
      <c r="C205" s="92"/>
      <c r="D205" s="586"/>
      <c r="E205" s="93"/>
      <c r="F205" s="645"/>
      <c r="G205" s="589"/>
      <c r="H205" s="589"/>
      <c r="I205" s="655"/>
      <c r="J205" s="654"/>
      <c r="K205" s="343"/>
      <c r="L205" s="676"/>
      <c r="M205" s="95"/>
      <c r="N205" s="95"/>
    </row>
    <row r="206" spans="1:14">
      <c r="A206" s="695"/>
      <c r="B206" s="353"/>
      <c r="C206" s="92"/>
      <c r="D206" s="586"/>
      <c r="E206" s="93"/>
      <c r="F206" s="645"/>
      <c r="G206" s="589"/>
      <c r="H206" s="589"/>
      <c r="I206" s="655"/>
      <c r="J206" s="654"/>
      <c r="K206" s="343"/>
      <c r="L206" s="676"/>
      <c r="M206" s="95"/>
      <c r="N206" s="95"/>
    </row>
    <row r="207" spans="1:14">
      <c r="A207" s="653"/>
      <c r="B207" s="340"/>
      <c r="C207" s="644"/>
      <c r="D207" s="694"/>
      <c r="E207" s="655"/>
      <c r="F207" s="645"/>
      <c r="G207" s="90"/>
      <c r="H207" s="90"/>
      <c r="I207" s="655"/>
      <c r="J207" s="654"/>
      <c r="K207" s="343"/>
      <c r="L207" s="676"/>
      <c r="M207" s="95"/>
      <c r="N207" s="624"/>
    </row>
    <row r="208" spans="1:14">
      <c r="A208" s="653"/>
      <c r="B208" s="340"/>
      <c r="C208" s="644"/>
      <c r="D208" s="696"/>
      <c r="E208" s="655"/>
      <c r="F208" s="645"/>
      <c r="G208" s="90"/>
      <c r="H208" s="90"/>
      <c r="I208" s="655"/>
      <c r="J208" s="654"/>
      <c r="K208" s="343"/>
      <c r="L208" s="676"/>
      <c r="M208" s="95"/>
      <c r="N208" s="624"/>
    </row>
    <row r="209" spans="1:14">
      <c r="A209" s="653"/>
      <c r="B209" s="340"/>
      <c r="C209" s="644"/>
      <c r="D209" s="696"/>
      <c r="E209" s="655"/>
      <c r="F209" s="645"/>
      <c r="G209" s="90"/>
      <c r="H209" s="90"/>
      <c r="I209" s="655"/>
      <c r="J209" s="654"/>
      <c r="K209" s="343"/>
      <c r="L209" s="674"/>
      <c r="M209" s="95"/>
      <c r="N209" s="95"/>
    </row>
    <row r="210" spans="1:14">
      <c r="A210" s="695"/>
      <c r="B210" s="340"/>
      <c r="C210" s="644"/>
      <c r="D210" s="694"/>
      <c r="E210" s="655"/>
      <c r="F210" s="645"/>
      <c r="G210" s="645"/>
      <c r="H210" s="645"/>
      <c r="I210" s="655"/>
      <c r="J210" s="654"/>
      <c r="K210" s="343"/>
      <c r="L210" s="676"/>
      <c r="M210" s="95"/>
      <c r="N210" s="95"/>
    </row>
    <row r="211" spans="1:14">
      <c r="A211" s="695"/>
      <c r="B211" s="340"/>
      <c r="C211" s="644"/>
      <c r="D211" s="694"/>
      <c r="E211" s="655"/>
      <c r="F211" s="645"/>
      <c r="G211" s="645"/>
      <c r="H211" s="645"/>
      <c r="I211" s="655"/>
      <c r="J211" s="654"/>
      <c r="K211" s="343"/>
      <c r="L211" s="676"/>
      <c r="M211" s="95"/>
      <c r="N211" s="95"/>
    </row>
    <row r="212" spans="1:14">
      <c r="A212" s="695"/>
      <c r="B212" s="340"/>
      <c r="C212" s="644"/>
      <c r="D212" s="696"/>
      <c r="E212" s="655"/>
      <c r="F212" s="645"/>
      <c r="G212" s="645"/>
      <c r="H212" s="645"/>
      <c r="I212" s="655"/>
      <c r="J212" s="654"/>
      <c r="K212" s="343"/>
      <c r="L212" s="676"/>
      <c r="M212" s="95"/>
      <c r="N212" s="95"/>
    </row>
    <row r="213" spans="1:14">
      <c r="A213" s="87"/>
      <c r="B213" s="353"/>
      <c r="C213" s="644"/>
      <c r="D213" s="654"/>
      <c r="E213" s="655"/>
      <c r="F213" s="645"/>
      <c r="G213" s="645"/>
      <c r="H213" s="697"/>
      <c r="I213" s="31"/>
      <c r="J213" s="30"/>
      <c r="K213" s="62"/>
      <c r="L213" s="624"/>
      <c r="M213" s="95"/>
      <c r="N213" s="95"/>
    </row>
    <row r="214" spans="1:14">
      <c r="A214" s="87"/>
      <c r="B214" s="353"/>
      <c r="C214" s="29"/>
      <c r="D214" s="698"/>
      <c r="E214" s="31"/>
      <c r="F214" s="645"/>
      <c r="G214" s="645"/>
      <c r="H214" s="697"/>
      <c r="I214" s="93"/>
      <c r="J214" s="586"/>
      <c r="K214" s="62"/>
      <c r="L214" s="624"/>
      <c r="M214" s="95"/>
      <c r="N214" s="95"/>
    </row>
    <row r="215" spans="1:14">
      <c r="A215" s="87"/>
      <c r="B215" s="25"/>
      <c r="C215" s="29"/>
      <c r="D215" s="699"/>
      <c r="E215" s="31"/>
      <c r="F215" s="645"/>
      <c r="G215" s="645"/>
      <c r="H215" s="697"/>
      <c r="I215" s="31"/>
      <c r="J215" s="30"/>
      <c r="K215" s="62"/>
      <c r="L215" s="624"/>
      <c r="M215" s="95"/>
      <c r="N215" s="95"/>
    </row>
    <row r="216" spans="1:14">
      <c r="A216" s="87"/>
      <c r="B216" s="31"/>
      <c r="C216" s="29"/>
      <c r="D216" s="31"/>
      <c r="E216" s="31"/>
      <c r="F216" s="645"/>
      <c r="G216" s="645"/>
      <c r="H216" s="697"/>
      <c r="I216" s="93"/>
      <c r="J216" s="586"/>
      <c r="K216" s="62"/>
      <c r="L216" s="624"/>
      <c r="M216" s="95"/>
      <c r="N216" s="95"/>
    </row>
    <row r="217" spans="1:14">
      <c r="A217" s="87"/>
      <c r="B217" s="31"/>
      <c r="C217" s="92"/>
      <c r="D217" s="700"/>
      <c r="E217" s="31"/>
      <c r="F217" s="645"/>
      <c r="G217" s="645"/>
      <c r="H217" s="697"/>
      <c r="I217" s="31"/>
      <c r="J217" s="30"/>
      <c r="K217" s="62"/>
      <c r="L217" s="624"/>
      <c r="M217" s="95"/>
      <c r="N217" s="95"/>
    </row>
    <row r="218" spans="1:14">
      <c r="A218" s="87"/>
      <c r="B218" s="353"/>
      <c r="C218" s="29"/>
      <c r="D218" s="699"/>
      <c r="E218" s="31"/>
      <c r="F218" s="90"/>
      <c r="G218" s="90"/>
      <c r="H218" s="90"/>
      <c r="I218" s="31"/>
      <c r="J218" s="30"/>
      <c r="K218" s="62"/>
      <c r="L218" s="624"/>
      <c r="M218" s="95"/>
      <c r="N218" s="95"/>
    </row>
    <row r="219" spans="1:14">
      <c r="A219" s="87"/>
      <c r="B219" s="353"/>
      <c r="C219" s="29"/>
      <c r="D219" s="31"/>
      <c r="E219" s="31"/>
      <c r="F219" s="90"/>
      <c r="G219" s="90"/>
      <c r="H219" s="90"/>
      <c r="I219" s="93"/>
      <c r="J219" s="586"/>
      <c r="K219" s="62"/>
      <c r="L219" s="624"/>
      <c r="M219" s="95"/>
      <c r="N219" s="95"/>
    </row>
    <row r="220" spans="1:14">
      <c r="A220" s="87"/>
      <c r="B220" s="353"/>
      <c r="C220" s="29"/>
      <c r="D220" s="31"/>
      <c r="E220" s="31"/>
      <c r="F220" s="90"/>
      <c r="G220" s="90"/>
      <c r="H220" s="90"/>
      <c r="I220" s="93"/>
      <c r="J220" s="586"/>
      <c r="K220" s="62"/>
      <c r="L220" s="624"/>
      <c r="M220" s="95"/>
      <c r="N220" s="95"/>
    </row>
    <row r="221" spans="1:14">
      <c r="A221" s="87"/>
      <c r="B221" s="353"/>
      <c r="C221" s="29"/>
      <c r="D221" s="31"/>
      <c r="E221" s="31"/>
      <c r="F221" s="90"/>
      <c r="G221" s="90"/>
      <c r="H221" s="90"/>
      <c r="I221" s="93"/>
      <c r="J221" s="586"/>
      <c r="K221" s="62"/>
      <c r="L221" s="624"/>
      <c r="M221" s="95"/>
      <c r="N221" s="95"/>
    </row>
    <row r="222" spans="1:14">
      <c r="A222" s="87"/>
      <c r="B222" s="25"/>
      <c r="C222" s="29"/>
      <c r="D222" s="31"/>
      <c r="E222" s="31"/>
      <c r="F222" s="90"/>
      <c r="G222" s="90"/>
      <c r="H222" s="90"/>
      <c r="I222" s="93"/>
      <c r="J222" s="586"/>
      <c r="K222" s="62"/>
      <c r="L222" s="624"/>
      <c r="M222" s="95"/>
      <c r="N222" s="95"/>
    </row>
    <row r="223" spans="1:14">
      <c r="A223" s="87"/>
      <c r="B223" s="25"/>
      <c r="C223" s="29"/>
      <c r="D223" s="31"/>
      <c r="I223" s="93"/>
      <c r="J223" s="586"/>
      <c r="K223" s="62"/>
      <c r="L223" s="624"/>
      <c r="M223" s="95"/>
      <c r="N223" s="95"/>
    </row>
    <row r="224" spans="1:14">
      <c r="A224" s="87"/>
      <c r="B224" s="25"/>
      <c r="C224" s="29"/>
      <c r="D224" s="31"/>
      <c r="I224" s="93"/>
      <c r="J224" s="586"/>
      <c r="K224" s="62"/>
      <c r="L224" s="624"/>
      <c r="M224" s="95"/>
      <c r="N224" s="95"/>
    </row>
    <row r="225" spans="1:14">
      <c r="A225" s="87"/>
      <c r="B225" s="25"/>
      <c r="C225" s="29"/>
      <c r="D225" s="31"/>
      <c r="I225" s="93"/>
      <c r="J225" s="586"/>
      <c r="K225" s="62"/>
      <c r="L225" s="624"/>
      <c r="M225" s="95"/>
      <c r="N225" s="95"/>
    </row>
    <row r="226" spans="1:14">
      <c r="A226" s="87"/>
      <c r="B226" s="31"/>
      <c r="C226" s="29"/>
      <c r="D226" s="93"/>
      <c r="I226" s="31"/>
      <c r="J226" s="30"/>
      <c r="K226" s="62"/>
      <c r="L226" s="624"/>
      <c r="M226" s="95"/>
      <c r="N226" s="95"/>
    </row>
    <row r="227" spans="1:14">
      <c r="A227" s="87"/>
      <c r="B227" s="25"/>
      <c r="C227" s="29"/>
      <c r="D227" s="31"/>
      <c r="I227" s="31"/>
      <c r="J227" s="30"/>
      <c r="K227" s="62"/>
      <c r="L227" s="624"/>
      <c r="M227" s="95"/>
      <c r="N227" s="95"/>
    </row>
    <row r="228" spans="1:14">
      <c r="A228" s="118"/>
      <c r="B228" s="25"/>
      <c r="C228" s="29"/>
      <c r="D228" s="31"/>
      <c r="E228" s="31"/>
      <c r="F228" s="90"/>
      <c r="G228" s="90"/>
      <c r="H228" s="90"/>
      <c r="I228" s="31"/>
      <c r="J228" s="31"/>
      <c r="K228" s="62"/>
      <c r="L228" s="95"/>
      <c r="M228" s="95"/>
      <c r="N228" s="95"/>
    </row>
    <row r="229" spans="1:14">
      <c r="A229" s="118"/>
      <c r="B229" s="25"/>
      <c r="C229" s="29"/>
      <c r="D229" s="31"/>
      <c r="E229" s="31"/>
      <c r="F229" s="90"/>
      <c r="G229" s="90"/>
      <c r="H229" s="90"/>
      <c r="I229" s="93"/>
      <c r="J229" s="93"/>
      <c r="K229" s="62"/>
      <c r="L229" s="95"/>
      <c r="M229" s="95"/>
      <c r="N229" s="95"/>
    </row>
    <row r="230" spans="1:14">
      <c r="A230" s="118"/>
      <c r="B230" s="31"/>
      <c r="C230" s="92"/>
      <c r="D230" s="93"/>
      <c r="E230" s="31"/>
      <c r="F230" s="589"/>
      <c r="G230" s="589"/>
      <c r="H230" s="589"/>
      <c r="I230" s="31"/>
      <c r="J230" s="31"/>
      <c r="K230" s="62"/>
      <c r="L230" s="95"/>
      <c r="M230" s="95"/>
      <c r="N230" s="95"/>
    </row>
    <row r="231" spans="1:14">
      <c r="A231" s="118"/>
      <c r="B231" s="25"/>
      <c r="C231" s="29"/>
      <c r="D231" s="31"/>
      <c r="E231" s="31"/>
      <c r="F231" s="90"/>
      <c r="G231" s="90"/>
      <c r="H231" s="90"/>
      <c r="I231" s="93"/>
      <c r="J231" s="93"/>
      <c r="K231" s="62"/>
      <c r="L231" s="95"/>
      <c r="M231" s="95"/>
      <c r="N231" s="95"/>
    </row>
  </sheetData>
  <sortState ref="B9:H18">
    <sortCondition ref="C9:C18"/>
  </sortState>
  <mergeCells count="1">
    <mergeCell ref="I1:K1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</sheetPr>
  <dimension ref="A1:N272"/>
  <sheetViews>
    <sheetView topLeftCell="A22" workbookViewId="0">
      <selection activeCell="D16" sqref="D16"/>
    </sheetView>
  </sheetViews>
  <sheetFormatPr defaultColWidth="9" defaultRowHeight="12.75"/>
  <cols>
    <col min="1" max="1" width="3.7109375" style="118" customWidth="1"/>
    <col min="2" max="2" width="11.5703125" style="116" customWidth="1"/>
    <col min="3" max="3" width="29.42578125" style="118" customWidth="1"/>
    <col min="4" max="4" width="10.140625" style="582" customWidth="1"/>
    <col min="5" max="5" width="11.5703125" style="116" customWidth="1"/>
    <col min="6" max="6" width="15.85546875" style="118" customWidth="1"/>
    <col min="7" max="7" width="41.140625" style="118" customWidth="1"/>
    <col min="8" max="8" width="25.5703125" style="118" customWidth="1"/>
    <col min="9" max="9" width="14.42578125" style="116" customWidth="1"/>
    <col min="10" max="10" width="6.140625" style="116" customWidth="1"/>
    <col min="11" max="11" width="9.140625" style="116" customWidth="1"/>
  </cols>
  <sheetData>
    <row r="1" spans="2:14">
      <c r="I1" s="1272" t="s">
        <v>456</v>
      </c>
      <c r="J1" s="1272"/>
      <c r="K1" s="1272"/>
    </row>
    <row r="2" spans="2:14" s="579" customFormat="1">
      <c r="B2" s="583" t="s">
        <v>457</v>
      </c>
      <c r="C2" s="584" t="s">
        <v>124</v>
      </c>
      <c r="D2" s="585" t="s">
        <v>458</v>
      </c>
      <c r="E2" s="583" t="s">
        <v>459</v>
      </c>
      <c r="F2" s="584" t="s">
        <v>127</v>
      </c>
      <c r="G2" s="584" t="s">
        <v>128</v>
      </c>
      <c r="H2" s="584" t="s">
        <v>133</v>
      </c>
      <c r="I2" s="621" t="s">
        <v>460</v>
      </c>
      <c r="J2" s="621"/>
      <c r="K2" s="622" t="s">
        <v>462</v>
      </c>
    </row>
    <row r="3" spans="2:14">
      <c r="B3" s="353"/>
      <c r="C3" s="92"/>
      <c r="D3" s="586"/>
      <c r="E3" s="93"/>
      <c r="F3" s="92"/>
      <c r="G3" s="92"/>
      <c r="H3" s="92"/>
      <c r="I3" s="623"/>
      <c r="J3" s="586"/>
      <c r="K3" s="93"/>
      <c r="L3" s="624"/>
      <c r="M3" s="95"/>
    </row>
    <row r="4" spans="2:14" ht="18.75">
      <c r="B4" s="353">
        <v>204</v>
      </c>
      <c r="C4" s="587" t="s">
        <v>586</v>
      </c>
      <c r="D4" s="588" t="s">
        <v>587</v>
      </c>
      <c r="E4" s="93" t="s">
        <v>588</v>
      </c>
      <c r="F4" s="92"/>
      <c r="G4" s="587" t="s">
        <v>87</v>
      </c>
      <c r="H4" s="589" t="s">
        <v>589</v>
      </c>
      <c r="I4" s="623"/>
      <c r="J4" s="586"/>
      <c r="K4" s="93"/>
      <c r="L4" s="625"/>
      <c r="M4" s="95"/>
      <c r="N4" s="624"/>
    </row>
    <row r="5" spans="2:14" ht="18.75">
      <c r="B5" s="353"/>
      <c r="C5" s="587"/>
      <c r="D5" s="588"/>
      <c r="E5" s="93"/>
      <c r="F5" s="92"/>
      <c r="G5" s="590"/>
      <c r="H5" s="589"/>
      <c r="I5" s="623"/>
      <c r="J5" s="586"/>
      <c r="K5" s="93"/>
      <c r="L5" s="625"/>
      <c r="M5" s="95"/>
      <c r="N5" s="624"/>
    </row>
    <row r="6" spans="2:14" ht="18.75">
      <c r="B6" s="353"/>
      <c r="C6" s="587"/>
      <c r="D6" s="588"/>
      <c r="E6" s="93"/>
      <c r="F6" s="92"/>
      <c r="G6" s="590"/>
      <c r="H6" s="589"/>
      <c r="I6" s="623"/>
      <c r="J6" s="586"/>
      <c r="K6" s="93"/>
      <c r="L6" s="625"/>
      <c r="M6" s="95"/>
      <c r="N6" s="624"/>
    </row>
    <row r="7" spans="2:14" ht="18.75">
      <c r="B7" s="353"/>
      <c r="C7" s="587"/>
      <c r="D7" s="588"/>
      <c r="E7" s="93"/>
      <c r="F7" s="92"/>
      <c r="G7" s="590"/>
      <c r="H7" s="589"/>
      <c r="I7" s="623"/>
      <c r="J7" s="586"/>
      <c r="K7" s="93"/>
      <c r="L7" s="625"/>
      <c r="M7" s="95"/>
      <c r="N7" s="624"/>
    </row>
    <row r="8" spans="2:14" ht="18.75">
      <c r="B8" s="353"/>
      <c r="C8" s="587"/>
      <c r="D8" s="588"/>
      <c r="E8" s="93"/>
      <c r="F8" s="92"/>
      <c r="G8" s="590"/>
      <c r="H8" s="589"/>
      <c r="I8" s="623"/>
      <c r="J8" s="586"/>
      <c r="K8" s="93"/>
      <c r="L8" s="625"/>
      <c r="M8" s="95"/>
      <c r="N8" s="624"/>
    </row>
    <row r="9" spans="2:14" ht="18.75">
      <c r="B9" s="353"/>
      <c r="C9" s="587"/>
      <c r="D9" s="591"/>
      <c r="E9" s="93"/>
      <c r="F9" s="92"/>
      <c r="G9" s="592"/>
      <c r="H9" s="589"/>
      <c r="I9" s="623"/>
      <c r="J9" s="586"/>
      <c r="K9" s="93"/>
      <c r="L9" s="624"/>
      <c r="M9" s="95"/>
      <c r="N9" s="624"/>
    </row>
    <row r="10" spans="2:14" ht="18.75">
      <c r="B10" s="93"/>
      <c r="C10" s="587" t="s">
        <v>90</v>
      </c>
      <c r="D10" s="591">
        <v>1995</v>
      </c>
      <c r="E10" s="93" t="s">
        <v>89</v>
      </c>
      <c r="F10" s="92"/>
      <c r="G10" s="593" t="s">
        <v>590</v>
      </c>
      <c r="H10" s="589" t="s">
        <v>479</v>
      </c>
      <c r="I10" s="623"/>
      <c r="J10" s="586"/>
      <c r="K10" s="93"/>
      <c r="L10" s="624"/>
      <c r="M10" s="95"/>
      <c r="N10" s="624"/>
    </row>
    <row r="11" spans="2:14" ht="18.75">
      <c r="B11" s="353">
        <v>304</v>
      </c>
      <c r="C11" s="594" t="s">
        <v>91</v>
      </c>
      <c r="D11" s="595">
        <v>1992</v>
      </c>
      <c r="E11" s="596" t="s">
        <v>89</v>
      </c>
      <c r="F11" s="92"/>
      <c r="G11" s="92" t="s">
        <v>487</v>
      </c>
      <c r="H11" s="589" t="s">
        <v>479</v>
      </c>
      <c r="I11" s="623"/>
      <c r="J11" s="586"/>
      <c r="K11" s="93"/>
      <c r="L11" s="624"/>
      <c r="M11" s="95"/>
      <c r="N11" s="624"/>
    </row>
    <row r="12" spans="2:14" s="580" customFormat="1" ht="18.75">
      <c r="B12" s="353"/>
      <c r="C12" s="587" t="s">
        <v>92</v>
      </c>
      <c r="D12" s="591">
        <v>1993</v>
      </c>
      <c r="E12" s="93" t="s">
        <v>89</v>
      </c>
      <c r="F12" s="92"/>
      <c r="G12" s="92" t="s">
        <v>487</v>
      </c>
      <c r="H12" s="589" t="s">
        <v>479</v>
      </c>
      <c r="I12" s="623"/>
      <c r="J12" s="93"/>
      <c r="K12" s="93"/>
      <c r="L12" s="626"/>
      <c r="M12" s="627"/>
      <c r="N12" s="626"/>
    </row>
    <row r="13" spans="2:14" s="581" customFormat="1" ht="20.100000000000001" customHeight="1">
      <c r="B13" s="597"/>
      <c r="C13" s="598"/>
      <c r="D13" s="599"/>
      <c r="E13" s="600"/>
      <c r="F13" s="601"/>
      <c r="G13" s="602" t="s">
        <v>469</v>
      </c>
      <c r="H13" s="601"/>
      <c r="I13" s="628"/>
      <c r="J13" s="629"/>
      <c r="K13" s="600"/>
      <c r="L13" s="630"/>
      <c r="M13" s="630"/>
      <c r="N13" s="630"/>
    </row>
    <row r="14" spans="2:14" s="581" customFormat="1" ht="20.100000000000001" customHeight="1">
      <c r="B14" s="597"/>
      <c r="C14" s="598" t="s">
        <v>591</v>
      </c>
      <c r="D14" s="599">
        <v>1992</v>
      </c>
      <c r="E14" s="600" t="s">
        <v>89</v>
      </c>
      <c r="F14" s="601"/>
      <c r="G14" s="602" t="s">
        <v>469</v>
      </c>
      <c r="H14" s="601"/>
      <c r="I14" s="628"/>
      <c r="J14" s="629"/>
      <c r="K14" s="600"/>
      <c r="L14" s="630"/>
      <c r="M14" s="630"/>
      <c r="N14" s="630"/>
    </row>
    <row r="15" spans="2:14" s="581" customFormat="1" ht="20.100000000000001" customHeight="1">
      <c r="B15" s="597"/>
      <c r="C15" s="598"/>
      <c r="D15" s="599"/>
      <c r="E15" s="600"/>
      <c r="F15" s="601"/>
      <c r="G15" s="602"/>
      <c r="H15" s="601"/>
      <c r="I15" s="628"/>
      <c r="J15" s="629"/>
      <c r="K15" s="600"/>
      <c r="L15" s="630"/>
      <c r="M15" s="630"/>
      <c r="N15" s="630"/>
    </row>
    <row r="16" spans="2:14" s="581" customFormat="1" ht="20.100000000000001" customHeight="1">
      <c r="B16" s="597"/>
      <c r="C16" s="598"/>
      <c r="D16" s="599"/>
      <c r="E16" s="600"/>
      <c r="F16" s="601"/>
      <c r="G16" s="602"/>
      <c r="H16" s="601"/>
      <c r="I16" s="628"/>
      <c r="J16" s="629"/>
      <c r="K16" s="600"/>
      <c r="L16" s="630"/>
      <c r="M16" s="630"/>
      <c r="N16" s="630"/>
    </row>
    <row r="17" spans="1:14" s="581" customFormat="1" ht="20.100000000000001" customHeight="1">
      <c r="B17" s="597"/>
      <c r="C17" s="598"/>
      <c r="D17" s="599"/>
      <c r="E17" s="600"/>
      <c r="F17" s="601"/>
      <c r="G17" s="602"/>
      <c r="H17" s="601"/>
      <c r="I17" s="628"/>
      <c r="J17" s="629"/>
      <c r="K17" s="600"/>
      <c r="L17" s="630"/>
      <c r="M17" s="630"/>
      <c r="N17" s="630"/>
    </row>
    <row r="18" spans="1:14" s="581" customFormat="1" ht="20.100000000000001" customHeight="1">
      <c r="B18" s="597"/>
      <c r="C18" s="598"/>
      <c r="D18" s="599"/>
      <c r="E18" s="600"/>
      <c r="F18" s="601"/>
      <c r="G18" s="602"/>
      <c r="H18" s="601"/>
      <c r="I18" s="628"/>
      <c r="J18" s="629"/>
      <c r="K18" s="600"/>
      <c r="L18" s="630"/>
      <c r="M18" s="630"/>
      <c r="N18" s="630"/>
    </row>
    <row r="19" spans="1:14" s="581" customFormat="1" ht="20.100000000000001" customHeight="1">
      <c r="B19" s="597"/>
      <c r="C19" s="598"/>
      <c r="D19" s="599"/>
      <c r="E19" s="600"/>
      <c r="F19" s="601"/>
      <c r="G19" s="602"/>
      <c r="H19" s="601"/>
      <c r="I19" s="628"/>
      <c r="J19" s="629"/>
      <c r="K19" s="600"/>
      <c r="L19" s="630"/>
      <c r="M19" s="630"/>
      <c r="N19" s="630"/>
    </row>
    <row r="20" spans="1:14" s="581" customFormat="1" ht="20.100000000000001" customHeight="1">
      <c r="B20" s="597"/>
      <c r="C20" s="598"/>
      <c r="D20" s="599"/>
      <c r="E20" s="600"/>
      <c r="F20" s="601"/>
      <c r="G20" s="602"/>
      <c r="H20" s="601"/>
      <c r="I20" s="628"/>
      <c r="J20" s="629"/>
      <c r="K20" s="600"/>
      <c r="L20" s="630"/>
      <c r="M20" s="630"/>
      <c r="N20" s="630"/>
    </row>
    <row r="21" spans="1:14" s="581" customFormat="1" ht="20.100000000000001" customHeight="1">
      <c r="B21" s="597"/>
      <c r="C21" s="598"/>
      <c r="D21" s="599"/>
      <c r="E21" s="600"/>
      <c r="F21" s="601"/>
      <c r="G21" s="602"/>
      <c r="H21" s="601"/>
      <c r="I21" s="628"/>
      <c r="J21" s="629"/>
      <c r="K21" s="600"/>
      <c r="L21" s="630"/>
      <c r="M21" s="630"/>
      <c r="N21" s="630"/>
    </row>
    <row r="22" spans="1:14" s="581" customFormat="1" ht="20.100000000000001" customHeight="1">
      <c r="B22" s="600">
        <v>13</v>
      </c>
      <c r="C22" s="603" t="s">
        <v>80</v>
      </c>
      <c r="D22" s="604">
        <v>1989</v>
      </c>
      <c r="E22" s="600" t="s">
        <v>81</v>
      </c>
      <c r="F22" s="601"/>
      <c r="G22" s="601" t="s">
        <v>169</v>
      </c>
      <c r="H22" s="601" t="s">
        <v>512</v>
      </c>
      <c r="I22" s="628"/>
      <c r="J22" s="629"/>
      <c r="K22" s="600"/>
      <c r="L22" s="630"/>
      <c r="M22" s="630"/>
      <c r="N22" s="630"/>
    </row>
    <row r="23" spans="1:14" s="581" customFormat="1" ht="20.100000000000001" customHeight="1">
      <c r="B23" s="597"/>
      <c r="C23" s="603" t="s">
        <v>592</v>
      </c>
      <c r="D23" s="604">
        <v>1986</v>
      </c>
      <c r="E23" s="600" t="s">
        <v>81</v>
      </c>
      <c r="F23" s="601"/>
      <c r="G23" s="598" t="s">
        <v>593</v>
      </c>
      <c r="H23" s="601" t="s">
        <v>512</v>
      </c>
      <c r="I23" s="600"/>
      <c r="J23" s="629"/>
      <c r="K23" s="600"/>
      <c r="L23" s="630"/>
      <c r="M23" s="630"/>
      <c r="N23" s="630"/>
    </row>
    <row r="24" spans="1:14" s="581" customFormat="1" ht="20.100000000000001" customHeight="1">
      <c r="A24" s="605"/>
      <c r="B24" s="600">
        <v>4</v>
      </c>
      <c r="C24" s="603" t="s">
        <v>93</v>
      </c>
      <c r="D24" s="604">
        <v>1990</v>
      </c>
      <c r="E24" s="600" t="s">
        <v>81</v>
      </c>
      <c r="F24" s="601"/>
      <c r="G24" s="601" t="s">
        <v>169</v>
      </c>
      <c r="H24" s="601"/>
      <c r="I24" s="628"/>
      <c r="J24" s="629"/>
      <c r="K24" s="600"/>
      <c r="L24" s="630"/>
      <c r="M24" s="630"/>
      <c r="N24" s="630"/>
    </row>
    <row r="25" spans="1:14" s="581" customFormat="1" ht="20.100000000000001" customHeight="1">
      <c r="A25" s="605"/>
      <c r="B25" s="597">
        <v>9</v>
      </c>
      <c r="C25" s="598" t="s">
        <v>94</v>
      </c>
      <c r="D25" s="599">
        <v>1987</v>
      </c>
      <c r="E25" s="600" t="s">
        <v>81</v>
      </c>
      <c r="F25" s="601"/>
      <c r="G25" s="602" t="s">
        <v>594</v>
      </c>
      <c r="H25" s="601"/>
      <c r="I25" s="628"/>
      <c r="J25" s="629"/>
      <c r="K25" s="600"/>
      <c r="L25" s="630"/>
      <c r="M25" s="630"/>
      <c r="N25" s="630"/>
    </row>
    <row r="26" spans="1:14" s="581" customFormat="1" ht="20.100000000000001" customHeight="1">
      <c r="A26" s="605"/>
      <c r="B26" s="597"/>
      <c r="C26" s="598" t="s">
        <v>592</v>
      </c>
      <c r="D26" s="599">
        <v>1986</v>
      </c>
      <c r="E26" s="600" t="s">
        <v>81</v>
      </c>
      <c r="F26" s="601"/>
      <c r="G26" s="598" t="s">
        <v>593</v>
      </c>
      <c r="H26" s="601" t="s">
        <v>512</v>
      </c>
      <c r="I26" s="628"/>
      <c r="J26" s="629"/>
      <c r="K26" s="600"/>
      <c r="L26" s="630"/>
      <c r="M26" s="630"/>
      <c r="N26" s="630"/>
    </row>
    <row r="27" spans="1:14" s="581" customFormat="1" ht="20.100000000000001" customHeight="1">
      <c r="A27" s="605"/>
      <c r="B27" s="597"/>
      <c r="C27" s="598" t="s">
        <v>595</v>
      </c>
      <c r="D27" s="599">
        <v>1985</v>
      </c>
      <c r="E27" s="600" t="s">
        <v>81</v>
      </c>
      <c r="F27" s="601"/>
      <c r="G27" s="598" t="s">
        <v>514</v>
      </c>
      <c r="H27" s="601"/>
      <c r="I27" s="628"/>
      <c r="J27" s="629"/>
      <c r="K27" s="600"/>
      <c r="L27" s="630"/>
      <c r="M27" s="630"/>
      <c r="N27" s="630"/>
    </row>
    <row r="28" spans="1:14" s="581" customFormat="1" ht="20.100000000000001" customHeight="1">
      <c r="A28" s="605"/>
      <c r="B28" s="600">
        <v>2</v>
      </c>
      <c r="C28" s="598" t="s">
        <v>596</v>
      </c>
      <c r="D28" s="599">
        <v>1990</v>
      </c>
      <c r="E28" s="600" t="s">
        <v>81</v>
      </c>
      <c r="F28" s="601"/>
      <c r="G28" s="601" t="s">
        <v>169</v>
      </c>
      <c r="H28" s="601"/>
      <c r="I28" s="628"/>
      <c r="J28" s="629"/>
      <c r="K28" s="600"/>
      <c r="L28" s="630"/>
      <c r="M28" s="630"/>
      <c r="N28" s="630"/>
    </row>
    <row r="29" spans="1:14" s="581" customFormat="1" ht="20.100000000000001" customHeight="1">
      <c r="A29" s="605"/>
      <c r="B29" s="600"/>
      <c r="C29" s="598" t="s">
        <v>597</v>
      </c>
      <c r="D29" s="599">
        <v>1988</v>
      </c>
      <c r="E29" s="600" t="s">
        <v>81</v>
      </c>
      <c r="F29" s="601"/>
      <c r="G29" s="598" t="s">
        <v>598</v>
      </c>
      <c r="H29" s="601"/>
      <c r="I29" s="628"/>
      <c r="J29" s="629"/>
      <c r="K29" s="600"/>
      <c r="L29" s="630"/>
      <c r="M29" s="630"/>
      <c r="N29" s="630"/>
    </row>
    <row r="30" spans="1:14" s="581" customFormat="1" ht="20.100000000000001" customHeight="1">
      <c r="A30" s="605"/>
      <c r="B30" s="597"/>
      <c r="C30" s="598" t="s">
        <v>599</v>
      </c>
      <c r="D30" s="599">
        <v>1987</v>
      </c>
      <c r="E30" s="600" t="s">
        <v>81</v>
      </c>
      <c r="F30" s="601"/>
      <c r="G30" s="606" t="s">
        <v>600</v>
      </c>
      <c r="H30" s="601"/>
      <c r="I30" s="628"/>
      <c r="J30" s="629"/>
      <c r="K30" s="600"/>
      <c r="L30" s="630"/>
      <c r="M30" s="630"/>
      <c r="N30" s="630"/>
    </row>
    <row r="31" spans="1:14" s="581" customFormat="1" ht="20.100000000000001" customHeight="1">
      <c r="A31" s="605"/>
      <c r="B31" s="597"/>
      <c r="C31" s="598" t="s">
        <v>601</v>
      </c>
      <c r="D31" s="599">
        <v>1991</v>
      </c>
      <c r="E31" s="600" t="s">
        <v>81</v>
      </c>
      <c r="F31" s="601"/>
      <c r="G31" s="598" t="s">
        <v>598</v>
      </c>
      <c r="H31" s="601"/>
      <c r="I31" s="628"/>
      <c r="J31" s="629"/>
      <c r="K31" s="600"/>
      <c r="L31" s="630"/>
      <c r="M31" s="630"/>
      <c r="N31" s="630"/>
    </row>
    <row r="32" spans="1:14" s="581" customFormat="1" ht="20.100000000000001" customHeight="1">
      <c r="B32" s="600"/>
      <c r="C32" s="598" t="s">
        <v>602</v>
      </c>
      <c r="D32" s="599">
        <v>1984</v>
      </c>
      <c r="E32" s="600" t="s">
        <v>81</v>
      </c>
      <c r="F32" s="601"/>
      <c r="G32" s="598" t="s">
        <v>469</v>
      </c>
      <c r="H32" s="601"/>
      <c r="I32" s="600"/>
      <c r="J32" s="600"/>
      <c r="K32" s="600"/>
      <c r="L32" s="630"/>
      <c r="M32" s="630"/>
      <c r="N32" s="630"/>
    </row>
    <row r="33" spans="1:14" s="581" customFormat="1" ht="20.100000000000001" customHeight="1">
      <c r="B33" s="600">
        <v>23</v>
      </c>
      <c r="C33" s="598" t="s">
        <v>95</v>
      </c>
      <c r="D33" s="599">
        <v>1986</v>
      </c>
      <c r="E33" s="600" t="s">
        <v>81</v>
      </c>
      <c r="F33" s="601"/>
      <c r="G33" s="598" t="s">
        <v>169</v>
      </c>
      <c r="H33" s="601"/>
      <c r="I33" s="628"/>
      <c r="J33" s="629"/>
      <c r="K33" s="600"/>
      <c r="L33" s="631"/>
      <c r="M33" s="630"/>
      <c r="N33" s="631"/>
    </row>
    <row r="34" spans="1:14" s="246" customFormat="1" ht="20.100000000000001" customHeight="1">
      <c r="B34" s="597">
        <v>54</v>
      </c>
      <c r="C34" s="598" t="s">
        <v>96</v>
      </c>
      <c r="D34" s="599">
        <v>1991</v>
      </c>
      <c r="E34" s="600" t="s">
        <v>81</v>
      </c>
      <c r="F34" s="601"/>
      <c r="G34" s="606" t="s">
        <v>603</v>
      </c>
      <c r="H34" s="607" t="s">
        <v>604</v>
      </c>
      <c r="I34" s="600"/>
      <c r="J34" s="629"/>
      <c r="K34" s="600"/>
      <c r="L34" s="632"/>
      <c r="M34" s="633"/>
      <c r="N34" s="632"/>
    </row>
    <row r="35" spans="1:14" s="246" customFormat="1" ht="20.100000000000001" customHeight="1">
      <c r="B35" s="597">
        <v>218</v>
      </c>
      <c r="C35" s="608" t="s">
        <v>97</v>
      </c>
      <c r="D35" s="609" t="s">
        <v>98</v>
      </c>
      <c r="E35" s="610" t="s">
        <v>81</v>
      </c>
      <c r="F35" s="601"/>
      <c r="G35" s="611" t="s">
        <v>605</v>
      </c>
      <c r="H35" s="607" t="s">
        <v>479</v>
      </c>
      <c r="I35" s="600"/>
      <c r="J35" s="629"/>
      <c r="K35" s="600"/>
      <c r="L35" s="632"/>
      <c r="M35" s="633"/>
      <c r="N35" s="632"/>
    </row>
    <row r="36" spans="1:14" s="246" customFormat="1" ht="20.100000000000001" customHeight="1">
      <c r="B36" s="600">
        <v>18</v>
      </c>
      <c r="C36" s="612" t="s">
        <v>99</v>
      </c>
      <c r="D36" s="613" t="s">
        <v>100</v>
      </c>
      <c r="E36" s="610" t="s">
        <v>81</v>
      </c>
      <c r="F36" s="601"/>
      <c r="G36" s="611" t="s">
        <v>605</v>
      </c>
      <c r="H36" s="607" t="s">
        <v>479</v>
      </c>
      <c r="I36" s="600"/>
      <c r="J36" s="629"/>
      <c r="K36" s="600"/>
      <c r="L36" s="632"/>
      <c r="M36" s="633"/>
      <c r="N36" s="632"/>
    </row>
    <row r="37" spans="1:14" s="246" customFormat="1" ht="20.100000000000001" customHeight="1">
      <c r="B37" s="600">
        <v>32</v>
      </c>
      <c r="C37" s="612" t="s">
        <v>606</v>
      </c>
      <c r="D37" s="613" t="s">
        <v>607</v>
      </c>
      <c r="E37" s="610" t="s">
        <v>81</v>
      </c>
      <c r="F37" s="601"/>
      <c r="G37" s="598" t="s">
        <v>169</v>
      </c>
      <c r="H37" s="607"/>
      <c r="I37" s="600"/>
      <c r="J37" s="629"/>
      <c r="K37" s="600"/>
      <c r="L37" s="632"/>
      <c r="M37" s="633"/>
      <c r="N37" s="632"/>
    </row>
    <row r="38" spans="1:14" s="246" customFormat="1" ht="20.100000000000001" customHeight="1">
      <c r="B38" s="600">
        <v>1658</v>
      </c>
      <c r="C38" s="612" t="s">
        <v>608</v>
      </c>
      <c r="D38" s="613" t="s">
        <v>100</v>
      </c>
      <c r="E38" s="610" t="s">
        <v>81</v>
      </c>
      <c r="F38" s="601"/>
      <c r="G38" s="598" t="s">
        <v>169</v>
      </c>
      <c r="H38" s="607"/>
      <c r="I38" s="600"/>
      <c r="J38" s="629"/>
      <c r="K38" s="600"/>
      <c r="L38" s="632"/>
      <c r="M38" s="633"/>
      <c r="N38" s="632"/>
    </row>
    <row r="39" spans="1:14" s="246" customFormat="1" ht="20.100000000000001" customHeight="1">
      <c r="B39" s="353">
        <v>198</v>
      </c>
      <c r="C39" s="587" t="s">
        <v>88</v>
      </c>
      <c r="D39" s="591">
        <v>1991</v>
      </c>
      <c r="E39" s="93" t="s">
        <v>81</v>
      </c>
      <c r="F39" s="92"/>
      <c r="G39" s="592" t="s">
        <v>487</v>
      </c>
      <c r="H39" s="589" t="s">
        <v>479</v>
      </c>
      <c r="I39" s="600"/>
      <c r="J39" s="629"/>
      <c r="K39" s="600"/>
      <c r="L39" s="632"/>
      <c r="M39" s="633"/>
      <c r="N39" s="632"/>
    </row>
    <row r="40" spans="1:14" s="246" customFormat="1" ht="20.100000000000001" customHeight="1">
      <c r="B40" s="600"/>
      <c r="C40" s="612"/>
      <c r="D40" s="613"/>
      <c r="E40" s="610"/>
      <c r="F40" s="601"/>
      <c r="G40" s="611"/>
      <c r="H40" s="607"/>
      <c r="I40" s="600"/>
      <c r="J40" s="629"/>
      <c r="K40" s="600"/>
      <c r="L40" s="632"/>
      <c r="M40" s="633"/>
      <c r="N40" s="632"/>
    </row>
    <row r="41" spans="1:14" s="246" customFormat="1" ht="20.100000000000001" customHeight="1">
      <c r="B41" s="600"/>
      <c r="C41" s="612"/>
      <c r="D41" s="613"/>
      <c r="E41" s="610"/>
      <c r="F41" s="601"/>
      <c r="G41" s="611"/>
      <c r="H41" s="607"/>
      <c r="I41" s="600"/>
      <c r="J41" s="629"/>
      <c r="K41" s="600"/>
      <c r="L41" s="632"/>
      <c r="M41" s="633"/>
      <c r="N41" s="632"/>
    </row>
    <row r="42" spans="1:14" s="246" customFormat="1" ht="20.100000000000001" customHeight="1">
      <c r="B42" s="600"/>
      <c r="C42" s="612"/>
      <c r="D42" s="613"/>
      <c r="E42" s="610"/>
      <c r="F42" s="601"/>
      <c r="G42" s="611"/>
      <c r="H42" s="607"/>
      <c r="I42" s="600"/>
      <c r="J42" s="629"/>
      <c r="K42" s="600"/>
      <c r="L42" s="632"/>
      <c r="M42" s="633"/>
      <c r="N42" s="632"/>
    </row>
    <row r="43" spans="1:14" s="246" customFormat="1" ht="20.100000000000001" customHeight="1">
      <c r="B43" s="597"/>
      <c r="C43" s="598" t="s">
        <v>609</v>
      </c>
      <c r="D43" s="614" t="s">
        <v>610</v>
      </c>
      <c r="E43" s="600" t="s">
        <v>102</v>
      </c>
      <c r="F43" s="601"/>
      <c r="G43" s="598" t="s">
        <v>469</v>
      </c>
      <c r="H43" s="601" t="s">
        <v>512</v>
      </c>
      <c r="I43" s="600"/>
      <c r="J43" s="629"/>
      <c r="K43" s="600"/>
      <c r="L43" s="632"/>
      <c r="M43" s="633"/>
      <c r="N43" s="632"/>
    </row>
    <row r="44" spans="1:14" s="246" customFormat="1" ht="20.100000000000001" customHeight="1">
      <c r="B44" s="597">
        <v>34</v>
      </c>
      <c r="C44" s="598" t="s">
        <v>611</v>
      </c>
      <c r="D44" s="599">
        <v>1981</v>
      </c>
      <c r="E44" s="600" t="s">
        <v>102</v>
      </c>
      <c r="F44" s="601"/>
      <c r="G44" s="606" t="s">
        <v>600</v>
      </c>
      <c r="H44" s="589" t="s">
        <v>493</v>
      </c>
      <c r="I44" s="600"/>
      <c r="J44" s="629"/>
      <c r="K44" s="600"/>
      <c r="L44" s="632"/>
      <c r="M44" s="633"/>
      <c r="N44" s="632"/>
    </row>
    <row r="45" spans="1:14" s="246" customFormat="1" ht="20.100000000000001" customHeight="1">
      <c r="B45" s="600">
        <v>41</v>
      </c>
      <c r="C45" s="598" t="s">
        <v>101</v>
      </c>
      <c r="D45" s="614" t="s">
        <v>64</v>
      </c>
      <c r="E45" s="600" t="s">
        <v>102</v>
      </c>
      <c r="F45" s="601"/>
      <c r="G45" s="606" t="s">
        <v>516</v>
      </c>
      <c r="H45" s="589" t="s">
        <v>517</v>
      </c>
      <c r="I45" s="600"/>
      <c r="J45" s="629"/>
      <c r="K45" s="600"/>
      <c r="L45" s="632"/>
      <c r="M45" s="633"/>
      <c r="N45" s="632"/>
    </row>
    <row r="46" spans="1:14" s="246" customFormat="1" ht="20.100000000000001" customHeight="1">
      <c r="B46" s="600"/>
      <c r="C46" s="598" t="s">
        <v>612</v>
      </c>
      <c r="D46" s="599">
        <v>1974</v>
      </c>
      <c r="E46" s="600" t="s">
        <v>102</v>
      </c>
      <c r="F46" s="601"/>
      <c r="G46" s="598" t="s">
        <v>613</v>
      </c>
      <c r="H46" s="607"/>
      <c r="I46" s="600"/>
      <c r="J46" s="600"/>
      <c r="K46" s="600"/>
      <c r="L46" s="633"/>
      <c r="M46" s="633"/>
    </row>
    <row r="47" spans="1:14" s="246" customFormat="1" ht="20.100000000000001" customHeight="1">
      <c r="A47" s="615"/>
      <c r="B47" s="600">
        <v>50</v>
      </c>
      <c r="C47" s="598" t="s">
        <v>614</v>
      </c>
      <c r="D47" s="614" t="s">
        <v>104</v>
      </c>
      <c r="E47" s="600" t="s">
        <v>102</v>
      </c>
      <c r="F47" s="601"/>
      <c r="G47" s="598" t="s">
        <v>486</v>
      </c>
      <c r="H47" s="607"/>
      <c r="I47" s="600"/>
      <c r="J47" s="600"/>
      <c r="K47" s="600"/>
      <c r="L47" s="632"/>
      <c r="M47" s="633"/>
      <c r="N47" s="633"/>
    </row>
    <row r="48" spans="1:14" s="246" customFormat="1" ht="20.100000000000001" customHeight="1">
      <c r="A48" s="615"/>
      <c r="B48" s="597"/>
      <c r="C48" s="598" t="s">
        <v>615</v>
      </c>
      <c r="D48" s="614" t="s">
        <v>616</v>
      </c>
      <c r="E48" s="600" t="s">
        <v>102</v>
      </c>
      <c r="F48" s="601"/>
      <c r="G48" s="606" t="s">
        <v>499</v>
      </c>
      <c r="H48" s="607"/>
      <c r="I48" s="600"/>
      <c r="J48" s="629"/>
      <c r="K48" s="600"/>
      <c r="L48" s="632"/>
      <c r="M48" s="633"/>
      <c r="N48" s="633"/>
    </row>
    <row r="49" spans="1:14" s="246" customFormat="1" ht="20.100000000000001" customHeight="1">
      <c r="A49" s="615"/>
      <c r="B49" s="597"/>
      <c r="C49" s="598" t="s">
        <v>617</v>
      </c>
      <c r="D49" s="599">
        <v>1981</v>
      </c>
      <c r="E49" s="600" t="s">
        <v>102</v>
      </c>
      <c r="F49" s="601"/>
      <c r="G49" s="606" t="s">
        <v>469</v>
      </c>
      <c r="H49" s="607"/>
      <c r="I49" s="600"/>
      <c r="J49" s="629"/>
      <c r="K49" s="600"/>
      <c r="L49" s="632"/>
      <c r="M49" s="633"/>
      <c r="N49" s="633"/>
    </row>
    <row r="50" spans="1:14" s="246" customFormat="1" ht="20.100000000000001" customHeight="1">
      <c r="A50" s="615"/>
      <c r="B50" s="597">
        <v>16</v>
      </c>
      <c r="C50" s="608" t="s">
        <v>103</v>
      </c>
      <c r="D50" s="609" t="s">
        <v>104</v>
      </c>
      <c r="E50" s="610" t="s">
        <v>102</v>
      </c>
      <c r="F50" s="601"/>
      <c r="G50" s="611" t="s">
        <v>605</v>
      </c>
      <c r="H50" s="607" t="s">
        <v>479</v>
      </c>
      <c r="I50" s="600"/>
      <c r="J50" s="629"/>
      <c r="K50" s="600"/>
      <c r="L50" s="632"/>
      <c r="M50" s="633"/>
      <c r="N50" s="633"/>
    </row>
    <row r="51" spans="1:14" s="246" customFormat="1" ht="20.100000000000001" customHeight="1">
      <c r="A51" s="615"/>
      <c r="B51" s="597"/>
      <c r="C51" s="608"/>
      <c r="D51" s="609"/>
      <c r="E51" s="610"/>
      <c r="F51" s="601"/>
      <c r="G51" s="611"/>
      <c r="H51" s="607"/>
      <c r="I51" s="600"/>
      <c r="J51" s="629"/>
      <c r="K51" s="600"/>
      <c r="L51" s="632"/>
      <c r="M51" s="633"/>
      <c r="N51" s="633"/>
    </row>
    <row r="52" spans="1:14" s="246" customFormat="1" ht="20.100000000000001" customHeight="1">
      <c r="A52" s="615"/>
      <c r="B52" s="597"/>
      <c r="C52" s="608"/>
      <c r="D52" s="609"/>
      <c r="E52" s="610"/>
      <c r="F52" s="601"/>
      <c r="G52" s="611"/>
      <c r="H52" s="607"/>
      <c r="I52" s="600"/>
      <c r="J52" s="629"/>
      <c r="K52" s="600"/>
      <c r="L52" s="632"/>
      <c r="M52" s="633"/>
      <c r="N52" s="633"/>
    </row>
    <row r="53" spans="1:14" s="246" customFormat="1" ht="20.100000000000001" customHeight="1">
      <c r="A53" s="615"/>
      <c r="B53" s="597"/>
      <c r="C53" s="608"/>
      <c r="D53" s="609"/>
      <c r="E53" s="610"/>
      <c r="F53" s="601"/>
      <c r="G53" s="611"/>
      <c r="H53" s="607"/>
      <c r="I53" s="600"/>
      <c r="J53" s="629"/>
      <c r="K53" s="600"/>
      <c r="L53" s="632"/>
      <c r="M53" s="633"/>
      <c r="N53" s="633"/>
    </row>
    <row r="54" spans="1:14" s="246" customFormat="1" ht="20.100000000000001" customHeight="1">
      <c r="A54" s="615"/>
      <c r="B54" s="597"/>
      <c r="C54" s="608"/>
      <c r="D54" s="609"/>
      <c r="E54" s="610"/>
      <c r="F54" s="601"/>
      <c r="G54" s="611"/>
      <c r="H54" s="607"/>
      <c r="I54" s="600"/>
      <c r="J54" s="629"/>
      <c r="K54" s="600"/>
      <c r="L54" s="632"/>
      <c r="M54" s="633"/>
      <c r="N54" s="633"/>
    </row>
    <row r="55" spans="1:14" s="246" customFormat="1" ht="20.100000000000001" customHeight="1">
      <c r="A55" s="615"/>
      <c r="B55" s="597"/>
      <c r="C55" s="608"/>
      <c r="D55" s="609"/>
      <c r="E55" s="610"/>
      <c r="F55" s="601"/>
      <c r="G55" s="611"/>
      <c r="H55" s="607"/>
      <c r="I55" s="600"/>
      <c r="J55" s="629"/>
      <c r="K55" s="600"/>
      <c r="L55" s="632"/>
      <c r="M55" s="633"/>
      <c r="N55" s="633"/>
    </row>
    <row r="56" spans="1:14" s="246" customFormat="1" ht="20.100000000000001" customHeight="1">
      <c r="A56" s="615"/>
      <c r="B56" s="597">
        <v>303</v>
      </c>
      <c r="C56" s="598" t="s">
        <v>105</v>
      </c>
      <c r="D56" s="599">
        <v>1964</v>
      </c>
      <c r="E56" s="616" t="s">
        <v>106</v>
      </c>
      <c r="F56" s="601"/>
      <c r="G56" s="603" t="s">
        <v>478</v>
      </c>
      <c r="H56" s="607"/>
      <c r="I56" s="600"/>
      <c r="J56" s="629"/>
      <c r="K56" s="600"/>
      <c r="L56" s="632"/>
      <c r="M56" s="633"/>
      <c r="N56" s="633"/>
    </row>
    <row r="57" spans="1:14" s="246" customFormat="1" ht="20.100000000000001" customHeight="1">
      <c r="A57" s="615"/>
      <c r="B57" s="600">
        <v>6</v>
      </c>
      <c r="C57" s="603" t="s">
        <v>107</v>
      </c>
      <c r="D57" s="604">
        <v>1971</v>
      </c>
      <c r="E57" s="600" t="s">
        <v>106</v>
      </c>
      <c r="F57" s="601"/>
      <c r="G57" s="601" t="s">
        <v>486</v>
      </c>
      <c r="H57" s="601"/>
      <c r="I57" s="600"/>
      <c r="J57" s="629"/>
      <c r="K57" s="600"/>
      <c r="L57" s="632"/>
      <c r="M57" s="633"/>
      <c r="N57" s="633"/>
    </row>
    <row r="58" spans="1:14" s="246" customFormat="1" ht="20.100000000000001" customHeight="1">
      <c r="A58" s="615"/>
      <c r="B58" s="597">
        <v>12</v>
      </c>
      <c r="C58" s="598" t="s">
        <v>108</v>
      </c>
      <c r="D58" s="614" t="s">
        <v>109</v>
      </c>
      <c r="E58" s="600" t="s">
        <v>106</v>
      </c>
      <c r="F58" s="601"/>
      <c r="G58" s="603" t="s">
        <v>486</v>
      </c>
      <c r="H58" s="601"/>
      <c r="I58" s="600"/>
      <c r="J58" s="629"/>
      <c r="K58" s="600"/>
      <c r="L58" s="632"/>
      <c r="M58" s="633"/>
      <c r="N58" s="633"/>
    </row>
    <row r="59" spans="1:14" s="246" customFormat="1" ht="20.100000000000001" customHeight="1">
      <c r="A59" s="615"/>
      <c r="B59" s="600">
        <v>17</v>
      </c>
      <c r="C59" s="598" t="s">
        <v>110</v>
      </c>
      <c r="D59" s="599">
        <v>1962</v>
      </c>
      <c r="E59" s="600" t="s">
        <v>106</v>
      </c>
      <c r="F59" s="601"/>
      <c r="G59" s="603" t="s">
        <v>169</v>
      </c>
      <c r="H59" s="601"/>
      <c r="I59" s="600"/>
      <c r="J59" s="629"/>
      <c r="K59" s="600"/>
      <c r="L59" s="632"/>
      <c r="M59" s="633"/>
      <c r="N59" s="633"/>
    </row>
    <row r="60" spans="1:14" s="246" customFormat="1" ht="20.100000000000001" customHeight="1">
      <c r="A60" s="615"/>
      <c r="B60" s="617"/>
      <c r="C60" s="618"/>
      <c r="D60" s="619"/>
      <c r="E60" s="617"/>
      <c r="F60" s="601"/>
      <c r="G60" s="620"/>
      <c r="H60" s="601"/>
      <c r="I60" s="617"/>
      <c r="J60" s="634"/>
      <c r="K60" s="617"/>
      <c r="L60" s="632"/>
      <c r="M60" s="633"/>
      <c r="N60" s="633"/>
    </row>
    <row r="61" spans="1:14" s="246" customFormat="1" ht="20.100000000000001" customHeight="1">
      <c r="A61" s="615"/>
      <c r="B61" s="617"/>
      <c r="C61" s="618"/>
      <c r="D61" s="619"/>
      <c r="E61" s="617"/>
      <c r="F61" s="601"/>
      <c r="G61" s="620"/>
      <c r="H61" s="601"/>
      <c r="I61" s="617"/>
      <c r="J61" s="634"/>
      <c r="K61" s="617"/>
      <c r="L61" s="632"/>
      <c r="M61" s="633"/>
      <c r="N61" s="633"/>
    </row>
    <row r="62" spans="1:14" s="246" customFormat="1" ht="20.100000000000001" customHeight="1">
      <c r="A62" s="615"/>
      <c r="B62" s="617"/>
      <c r="C62" s="618"/>
      <c r="D62" s="619"/>
      <c r="E62" s="617"/>
      <c r="F62" s="601"/>
      <c r="G62" s="620"/>
      <c r="H62" s="601"/>
      <c r="I62" s="617"/>
      <c r="J62" s="634"/>
      <c r="K62" s="617"/>
      <c r="L62" s="632"/>
      <c r="M62" s="633"/>
      <c r="N62" s="633"/>
    </row>
    <row r="63" spans="1:14" s="246" customFormat="1" ht="20.100000000000001" customHeight="1">
      <c r="A63" s="615"/>
      <c r="B63" s="617"/>
      <c r="C63" s="618"/>
      <c r="D63" s="619"/>
      <c r="E63" s="617"/>
      <c r="F63" s="601"/>
      <c r="G63" s="620"/>
      <c r="H63" s="601"/>
      <c r="I63" s="617"/>
      <c r="J63" s="634"/>
      <c r="K63" s="617"/>
      <c r="L63" s="632"/>
      <c r="M63" s="633"/>
      <c r="N63" s="633"/>
    </row>
    <row r="64" spans="1:14" s="246" customFormat="1" ht="20.100000000000001" customHeight="1">
      <c r="A64" s="615"/>
      <c r="B64" s="617"/>
      <c r="C64" s="618"/>
      <c r="D64" s="619"/>
      <c r="E64" s="617"/>
      <c r="F64" s="601"/>
      <c r="G64" s="620"/>
      <c r="H64" s="601"/>
      <c r="I64" s="617"/>
      <c r="J64" s="634"/>
      <c r="K64" s="617"/>
      <c r="L64" s="632"/>
      <c r="M64" s="633"/>
      <c r="N64" s="633"/>
    </row>
    <row r="65" spans="1:14" s="246" customFormat="1" ht="20.100000000000001" customHeight="1">
      <c r="A65" s="615"/>
      <c r="B65" s="617"/>
      <c r="C65" s="618"/>
      <c r="D65" s="619"/>
      <c r="E65" s="617"/>
      <c r="F65" s="601"/>
      <c r="G65" s="620"/>
      <c r="H65" s="601"/>
      <c r="I65" s="617"/>
      <c r="J65" s="634"/>
      <c r="K65" s="617"/>
      <c r="L65" s="632"/>
      <c r="M65" s="633"/>
      <c r="N65" s="633"/>
    </row>
    <row r="66" spans="1:14" s="246" customFormat="1" ht="20.100000000000001" customHeight="1">
      <c r="A66" s="615"/>
      <c r="B66" s="617"/>
      <c r="C66" s="618"/>
      <c r="D66" s="619"/>
      <c r="E66" s="617"/>
      <c r="F66" s="601"/>
      <c r="G66" s="620"/>
      <c r="H66" s="601"/>
      <c r="I66" s="617"/>
      <c r="J66" s="634"/>
      <c r="K66" s="617"/>
      <c r="L66" s="632"/>
      <c r="M66" s="633"/>
      <c r="N66" s="633"/>
    </row>
    <row r="67" spans="1:14" s="246" customFormat="1" ht="20.100000000000001" customHeight="1">
      <c r="A67" s="615"/>
      <c r="B67" s="617">
        <v>49</v>
      </c>
      <c r="C67" s="635" t="s">
        <v>618</v>
      </c>
      <c r="D67" s="636">
        <v>1954</v>
      </c>
      <c r="E67" s="617" t="s">
        <v>619</v>
      </c>
      <c r="F67" s="601"/>
      <c r="G67" s="601" t="s">
        <v>486</v>
      </c>
      <c r="H67" s="607"/>
      <c r="I67" s="646"/>
      <c r="J67" s="647"/>
      <c r="K67" s="646"/>
      <c r="L67" s="632"/>
      <c r="M67" s="633"/>
      <c r="N67" s="633"/>
    </row>
    <row r="68" spans="1:14" s="246" customFormat="1" ht="20.100000000000001" customHeight="1">
      <c r="A68" s="615"/>
      <c r="B68" s="597">
        <v>37</v>
      </c>
      <c r="C68" s="633" t="s">
        <v>620</v>
      </c>
      <c r="D68" s="637" t="s">
        <v>621</v>
      </c>
      <c r="E68" s="610" t="s">
        <v>619</v>
      </c>
      <c r="F68" s="601"/>
      <c r="G68" s="607" t="s">
        <v>169</v>
      </c>
      <c r="H68" s="607"/>
      <c r="I68" s="610"/>
      <c r="J68" s="637"/>
      <c r="K68" s="610"/>
      <c r="L68" s="632"/>
      <c r="M68" s="633"/>
      <c r="N68" s="633"/>
    </row>
    <row r="69" spans="1:14" s="246" customFormat="1" ht="20.100000000000001" customHeight="1">
      <c r="A69" s="615"/>
      <c r="B69" s="597"/>
      <c r="C69" s="618"/>
      <c r="D69" s="638"/>
      <c r="E69" s="600"/>
      <c r="F69" s="601"/>
      <c r="G69" s="602"/>
      <c r="H69" s="601"/>
      <c r="I69" s="610"/>
      <c r="J69" s="637"/>
      <c r="K69" s="610"/>
      <c r="L69" s="632"/>
      <c r="M69" s="633"/>
      <c r="N69" s="633"/>
    </row>
    <row r="70" spans="1:14" s="246" customFormat="1" ht="20.100000000000001" customHeight="1">
      <c r="A70" s="615"/>
      <c r="B70" s="597"/>
      <c r="C70" s="602"/>
      <c r="D70" s="639"/>
      <c r="E70" s="600"/>
      <c r="F70" s="601"/>
      <c r="G70" s="602"/>
      <c r="H70" s="601"/>
      <c r="I70" s="600"/>
      <c r="J70" s="629"/>
      <c r="K70" s="610"/>
      <c r="L70" s="632"/>
      <c r="M70" s="633"/>
      <c r="N70" s="633"/>
    </row>
    <row r="71" spans="1:14" s="246" customFormat="1" ht="20.100000000000001" customHeight="1">
      <c r="A71" s="615"/>
      <c r="B71" s="597"/>
      <c r="C71" s="633"/>
      <c r="D71" s="637"/>
      <c r="E71" s="610"/>
      <c r="F71" s="601"/>
      <c r="G71" s="607"/>
      <c r="H71" s="607"/>
      <c r="I71" s="600"/>
      <c r="J71" s="629"/>
      <c r="K71" s="610"/>
      <c r="L71" s="632"/>
      <c r="M71" s="633"/>
      <c r="N71" s="633"/>
    </row>
    <row r="72" spans="1:14" s="246" customFormat="1" ht="20.100000000000001" customHeight="1">
      <c r="A72" s="615"/>
      <c r="B72" s="597"/>
      <c r="C72" s="633"/>
      <c r="D72" s="637"/>
      <c r="E72" s="610"/>
      <c r="F72" s="601"/>
      <c r="G72" s="607"/>
      <c r="H72" s="607"/>
      <c r="I72" s="600"/>
      <c r="J72" s="629"/>
      <c r="K72" s="610"/>
      <c r="L72" s="632"/>
      <c r="M72" s="633"/>
      <c r="N72" s="633"/>
    </row>
    <row r="73" spans="1:14" s="246" customFormat="1" ht="20.100000000000001" customHeight="1">
      <c r="A73" s="615"/>
      <c r="B73" s="597"/>
      <c r="C73" s="633"/>
      <c r="D73" s="637"/>
      <c r="E73" s="610"/>
      <c r="F73" s="601"/>
      <c r="G73" s="607"/>
      <c r="H73" s="607"/>
      <c r="I73" s="600"/>
      <c r="J73" s="629"/>
      <c r="K73" s="610"/>
      <c r="L73" s="632"/>
      <c r="M73" s="633"/>
      <c r="N73" s="633"/>
    </row>
    <row r="74" spans="1:14" s="246" customFormat="1" ht="20.100000000000001" customHeight="1">
      <c r="A74" s="615"/>
      <c r="B74" s="597"/>
      <c r="C74" s="633"/>
      <c r="D74" s="637"/>
      <c r="E74" s="610"/>
      <c r="F74" s="601"/>
      <c r="G74" s="607"/>
      <c r="H74" s="601"/>
      <c r="I74" s="610"/>
      <c r="J74" s="637"/>
      <c r="K74" s="610"/>
      <c r="L74" s="632"/>
      <c r="M74" s="633"/>
      <c r="N74" s="633"/>
    </row>
    <row r="75" spans="1:14" s="246" customFormat="1" ht="20.100000000000001" customHeight="1">
      <c r="A75" s="615"/>
      <c r="B75" s="597"/>
      <c r="C75" s="633"/>
      <c r="D75" s="637"/>
      <c r="E75" s="610"/>
      <c r="F75" s="640"/>
      <c r="G75" s="607"/>
      <c r="H75" s="607"/>
      <c r="I75" s="610"/>
      <c r="J75" s="637"/>
      <c r="K75" s="610"/>
      <c r="L75" s="632"/>
      <c r="M75" s="633"/>
      <c r="N75" s="633"/>
    </row>
    <row r="76" spans="1:14" s="246" customFormat="1" ht="20.100000000000001" customHeight="1">
      <c r="A76" s="615"/>
      <c r="B76" s="641"/>
      <c r="C76" s="633"/>
      <c r="D76" s="637"/>
      <c r="E76" s="610"/>
      <c r="F76" s="640"/>
      <c r="G76" s="607"/>
      <c r="H76" s="640"/>
      <c r="I76" s="610"/>
      <c r="J76" s="637"/>
      <c r="K76" s="610"/>
      <c r="L76" s="632"/>
      <c r="M76" s="633"/>
      <c r="N76" s="633"/>
    </row>
    <row r="77" spans="1:14" s="246" customFormat="1" ht="20.100000000000001" customHeight="1">
      <c r="A77" s="615"/>
      <c r="B77" s="641"/>
      <c r="C77" s="642"/>
      <c r="D77" s="637"/>
      <c r="E77" s="610"/>
      <c r="F77" s="640"/>
      <c r="G77" s="607"/>
      <c r="H77" s="640"/>
      <c r="I77" s="610"/>
      <c r="J77" s="637"/>
      <c r="K77" s="610"/>
      <c r="L77" s="632"/>
      <c r="M77" s="633"/>
      <c r="N77" s="633"/>
    </row>
    <row r="78" spans="1:14" s="246" customFormat="1" ht="20.100000000000001" customHeight="1">
      <c r="A78" s="615"/>
      <c r="B78" s="597"/>
      <c r="C78" s="633"/>
      <c r="D78" s="637"/>
      <c r="E78" s="610"/>
      <c r="F78" s="640"/>
      <c r="G78" s="607"/>
      <c r="H78" s="640"/>
      <c r="I78" s="610"/>
      <c r="J78" s="637"/>
      <c r="K78" s="610"/>
      <c r="L78" s="632"/>
      <c r="M78" s="633"/>
      <c r="N78" s="633"/>
    </row>
    <row r="79" spans="1:14" s="246" customFormat="1" ht="20.100000000000001" customHeight="1">
      <c r="A79" s="615"/>
      <c r="B79" s="641"/>
      <c r="C79" s="633"/>
      <c r="D79" s="637"/>
      <c r="E79" s="610"/>
      <c r="F79" s="640"/>
      <c r="G79" s="607"/>
      <c r="H79" s="643"/>
      <c r="I79" s="610"/>
      <c r="J79" s="637"/>
      <c r="K79" s="610"/>
      <c r="L79" s="632"/>
      <c r="M79" s="633"/>
      <c r="N79" s="633"/>
    </row>
    <row r="80" spans="1:14" s="246" customFormat="1" ht="20.100000000000001" customHeight="1">
      <c r="A80" s="615"/>
      <c r="B80" s="610"/>
      <c r="C80" s="601"/>
      <c r="D80" s="637"/>
      <c r="E80" s="610"/>
      <c r="F80" s="640"/>
      <c r="G80" s="607"/>
      <c r="H80" s="643"/>
      <c r="I80" s="610"/>
      <c r="J80" s="637"/>
      <c r="K80" s="610"/>
      <c r="L80" s="632"/>
      <c r="M80" s="633"/>
      <c r="N80" s="633"/>
    </row>
    <row r="81" spans="1:14" s="246" customFormat="1" ht="20.100000000000001" customHeight="1">
      <c r="A81" s="615"/>
      <c r="B81" s="641"/>
      <c r="C81" s="633"/>
      <c r="D81" s="637"/>
      <c r="E81" s="610"/>
      <c r="F81" s="640"/>
      <c r="G81" s="607"/>
      <c r="H81" s="640"/>
      <c r="I81" s="610"/>
      <c r="J81" s="637"/>
      <c r="K81" s="610"/>
      <c r="L81" s="632"/>
      <c r="M81" s="633"/>
      <c r="N81" s="633"/>
    </row>
    <row r="82" spans="1:14" s="246" customFormat="1" ht="20.100000000000001" customHeight="1">
      <c r="A82" s="615"/>
      <c r="B82" s="597"/>
      <c r="C82" s="601"/>
      <c r="D82" s="629"/>
      <c r="E82" s="610"/>
      <c r="F82" s="640"/>
      <c r="G82" s="607"/>
      <c r="H82" s="640"/>
      <c r="I82" s="610"/>
      <c r="J82" s="637"/>
      <c r="K82" s="610"/>
      <c r="L82" s="632"/>
      <c r="M82" s="633"/>
      <c r="N82" s="633"/>
    </row>
    <row r="83" spans="1:14" s="246" customFormat="1" ht="20.100000000000001" customHeight="1">
      <c r="A83" s="615"/>
      <c r="B83" s="597"/>
      <c r="C83" s="601"/>
      <c r="D83" s="629"/>
      <c r="E83" s="610"/>
      <c r="F83" s="640"/>
      <c r="G83" s="607"/>
      <c r="H83" s="640"/>
      <c r="I83" s="610"/>
      <c r="J83" s="637"/>
      <c r="K83" s="610"/>
      <c r="L83" s="632"/>
      <c r="M83" s="633"/>
      <c r="N83" s="633"/>
    </row>
    <row r="84" spans="1:14">
      <c r="A84" s="116"/>
      <c r="B84" s="25"/>
      <c r="C84" s="29"/>
      <c r="D84" s="30"/>
      <c r="E84" s="31"/>
      <c r="F84" s="90"/>
      <c r="G84" s="589"/>
      <c r="H84" s="644"/>
      <c r="I84" s="31"/>
      <c r="J84" s="30"/>
      <c r="K84" s="31"/>
      <c r="L84" s="624"/>
      <c r="M84" s="95"/>
      <c r="N84" s="95"/>
    </row>
    <row r="85" spans="1:14">
      <c r="A85" s="116"/>
      <c r="B85" s="25"/>
      <c r="C85" s="29"/>
      <c r="D85" s="30"/>
      <c r="E85" s="31"/>
      <c r="F85" s="90"/>
      <c r="G85" s="589"/>
      <c r="H85" s="644"/>
      <c r="I85" s="31"/>
      <c r="J85" s="30"/>
      <c r="K85" s="31"/>
      <c r="L85" s="624"/>
      <c r="M85" s="95"/>
      <c r="N85" s="95"/>
    </row>
    <row r="86" spans="1:14">
      <c r="A86" s="116"/>
      <c r="B86" s="31"/>
      <c r="C86" s="29"/>
      <c r="D86" s="30"/>
      <c r="E86" s="31"/>
      <c r="F86" s="90"/>
      <c r="G86" s="589"/>
      <c r="H86" s="644"/>
      <c r="I86" s="31"/>
      <c r="J86" s="30"/>
      <c r="K86" s="31"/>
      <c r="L86" s="624"/>
      <c r="M86" s="95"/>
      <c r="N86" s="95"/>
    </row>
    <row r="87" spans="1:14">
      <c r="A87" s="116"/>
      <c r="B87" s="25"/>
      <c r="C87" s="29"/>
      <c r="D87" s="30"/>
      <c r="E87" s="31"/>
      <c r="F87" s="90"/>
      <c r="G87" s="589"/>
      <c r="H87" s="90"/>
      <c r="I87" s="31"/>
      <c r="J87" s="30"/>
      <c r="K87" s="31"/>
      <c r="L87" s="625"/>
      <c r="M87" s="95"/>
      <c r="N87" s="95"/>
    </row>
    <row r="88" spans="1:14">
      <c r="A88" s="116"/>
      <c r="B88" s="25"/>
      <c r="C88" s="29"/>
      <c r="D88" s="30"/>
      <c r="E88" s="31"/>
      <c r="F88" s="90"/>
      <c r="G88" s="589"/>
      <c r="H88" s="90"/>
      <c r="I88" s="31"/>
      <c r="J88" s="30"/>
      <c r="K88" s="31"/>
      <c r="L88" s="624"/>
      <c r="M88" s="95"/>
      <c r="N88" s="95"/>
    </row>
    <row r="89" spans="1:14">
      <c r="A89" s="116"/>
      <c r="B89" s="25"/>
      <c r="C89" s="29"/>
      <c r="D89" s="30"/>
      <c r="E89" s="31"/>
      <c r="F89" s="90"/>
      <c r="G89" s="589"/>
      <c r="H89" s="90"/>
      <c r="I89" s="31"/>
      <c r="J89" s="30"/>
      <c r="K89" s="31"/>
      <c r="L89" s="624"/>
      <c r="M89" s="95"/>
      <c r="N89" s="95"/>
    </row>
    <row r="90" spans="1:14">
      <c r="A90" s="116"/>
      <c r="B90" s="25"/>
      <c r="C90" s="29"/>
      <c r="D90" s="30"/>
      <c r="E90" s="31"/>
      <c r="F90" s="90"/>
      <c r="G90" s="589"/>
      <c r="H90" s="644"/>
      <c r="I90" s="31"/>
      <c r="J90" s="30"/>
      <c r="K90" s="31"/>
      <c r="L90" s="624"/>
      <c r="M90" s="95"/>
      <c r="N90" s="95"/>
    </row>
    <row r="91" spans="1:14">
      <c r="A91" s="116"/>
      <c r="B91" s="25"/>
      <c r="C91" s="29"/>
      <c r="D91" s="30"/>
      <c r="E91" s="31"/>
      <c r="F91" s="90"/>
      <c r="G91" s="589"/>
      <c r="H91" s="90"/>
      <c r="I91" s="31"/>
      <c r="J91" s="30"/>
      <c r="K91" s="31"/>
      <c r="L91" s="624"/>
      <c r="M91" s="95"/>
      <c r="N91" s="95"/>
    </row>
    <row r="92" spans="1:14">
      <c r="A92" s="116"/>
      <c r="B92" s="25"/>
      <c r="C92" s="29"/>
      <c r="D92" s="30"/>
      <c r="E92" s="31"/>
      <c r="F92" s="90"/>
      <c r="G92" s="589"/>
      <c r="H92" s="90"/>
      <c r="I92" s="31"/>
      <c r="J92" s="30"/>
      <c r="K92" s="31"/>
      <c r="L92" s="624"/>
      <c r="M92" s="95"/>
      <c r="N92" s="95"/>
    </row>
    <row r="93" spans="1:14">
      <c r="A93" s="116"/>
      <c r="B93" s="25"/>
      <c r="C93" s="92"/>
      <c r="D93" s="586"/>
      <c r="E93" s="31"/>
      <c r="F93" s="90"/>
      <c r="G93" s="589"/>
      <c r="H93" s="90"/>
      <c r="I93" s="31"/>
      <c r="J93" s="30"/>
      <c r="K93" s="31"/>
      <c r="L93" s="624"/>
      <c r="M93" s="95"/>
      <c r="N93" s="95"/>
    </row>
    <row r="94" spans="1:14">
      <c r="A94" s="116"/>
      <c r="B94" s="353"/>
      <c r="C94" s="29"/>
      <c r="D94" s="30"/>
      <c r="E94" s="31"/>
      <c r="F94" s="90"/>
      <c r="G94" s="589"/>
      <c r="H94" s="90"/>
      <c r="I94" s="31"/>
      <c r="J94" s="30"/>
      <c r="K94" s="31"/>
      <c r="L94" s="624"/>
      <c r="M94" s="95"/>
      <c r="N94" s="95"/>
    </row>
    <row r="95" spans="1:14">
      <c r="A95" s="116"/>
      <c r="B95" s="25"/>
      <c r="C95" s="29"/>
      <c r="D95" s="30"/>
      <c r="E95" s="31"/>
      <c r="F95" s="90"/>
      <c r="G95" s="589"/>
      <c r="H95" s="644"/>
      <c r="I95" s="31"/>
      <c r="J95" s="30"/>
      <c r="K95" s="31"/>
      <c r="L95" s="624"/>
      <c r="M95" s="95"/>
      <c r="N95" s="95"/>
    </row>
    <row r="96" spans="1:14">
      <c r="A96" s="116"/>
      <c r="B96" s="25"/>
      <c r="C96" s="29"/>
      <c r="D96" s="30"/>
      <c r="E96" s="31"/>
      <c r="F96" s="90"/>
      <c r="G96" s="589"/>
      <c r="H96" s="644"/>
      <c r="I96" s="31"/>
      <c r="J96" s="30"/>
      <c r="K96" s="31"/>
      <c r="L96" s="624"/>
      <c r="M96" s="95"/>
      <c r="N96" s="95"/>
    </row>
    <row r="97" spans="1:14">
      <c r="A97" s="116"/>
      <c r="B97" s="25"/>
      <c r="C97" s="29"/>
      <c r="D97" s="30"/>
      <c r="E97" s="31"/>
      <c r="F97" s="90"/>
      <c r="G97" s="589"/>
      <c r="H97" s="644"/>
      <c r="I97" s="31"/>
      <c r="J97" s="30"/>
      <c r="K97" s="31"/>
      <c r="L97" s="624"/>
      <c r="M97" s="95"/>
      <c r="N97" s="95"/>
    </row>
    <row r="98" spans="1:14">
      <c r="A98" s="116"/>
      <c r="B98" s="25"/>
      <c r="C98" s="29"/>
      <c r="D98" s="30"/>
      <c r="E98" s="31"/>
      <c r="F98" s="90"/>
      <c r="G98" s="589"/>
      <c r="H98" s="644"/>
      <c r="I98" s="31"/>
      <c r="J98" s="30"/>
      <c r="K98" s="31"/>
      <c r="L98" s="624"/>
      <c r="M98" s="95"/>
      <c r="N98" s="95"/>
    </row>
    <row r="99" spans="1:14">
      <c r="A99" s="116"/>
      <c r="B99" s="25"/>
      <c r="C99" s="29"/>
      <c r="D99" s="30"/>
      <c r="E99" s="31"/>
      <c r="F99" s="90"/>
      <c r="G99" s="589"/>
      <c r="H99" s="644"/>
      <c r="I99" s="31"/>
      <c r="J99" s="30"/>
      <c r="K99" s="31"/>
      <c r="L99" s="624"/>
      <c r="M99" s="95"/>
      <c r="N99" s="95"/>
    </row>
    <row r="100" spans="1:14">
      <c r="A100" s="116"/>
      <c r="B100" s="25"/>
      <c r="C100" s="29"/>
      <c r="D100" s="30"/>
      <c r="E100" s="31"/>
      <c r="F100" s="90"/>
      <c r="G100" s="589"/>
      <c r="H100" s="90"/>
      <c r="I100" s="31"/>
      <c r="J100" s="30"/>
      <c r="K100" s="31"/>
      <c r="L100" s="624"/>
      <c r="M100" s="95"/>
      <c r="N100" s="95"/>
    </row>
    <row r="101" spans="1:14">
      <c r="A101" s="116"/>
      <c r="B101" s="25"/>
      <c r="C101" s="29"/>
      <c r="D101" s="30"/>
      <c r="E101" s="31"/>
      <c r="F101" s="90"/>
      <c r="G101" s="589"/>
      <c r="H101" s="90"/>
      <c r="I101" s="31"/>
      <c r="J101" s="30"/>
      <c r="K101" s="31"/>
      <c r="L101" s="624"/>
      <c r="M101" s="95"/>
      <c r="N101" s="95"/>
    </row>
    <row r="102" spans="1:14">
      <c r="A102" s="116"/>
      <c r="B102" s="25"/>
      <c r="C102" s="29"/>
      <c r="D102" s="30"/>
      <c r="E102" s="31"/>
      <c r="F102" s="90"/>
      <c r="G102" s="589"/>
      <c r="H102" s="90"/>
      <c r="I102" s="31"/>
      <c r="J102" s="30"/>
      <c r="K102" s="31"/>
      <c r="L102" s="624"/>
      <c r="M102" s="95"/>
      <c r="N102" s="95"/>
    </row>
    <row r="103" spans="1:14">
      <c r="A103" s="116"/>
      <c r="B103" s="25"/>
      <c r="C103" s="92"/>
      <c r="D103" s="586"/>
      <c r="E103" s="31"/>
      <c r="F103" s="589"/>
      <c r="G103" s="589"/>
      <c r="H103" s="589"/>
      <c r="I103" s="31"/>
      <c r="J103" s="30"/>
      <c r="K103" s="31"/>
      <c r="L103" s="624"/>
      <c r="M103" s="95"/>
      <c r="N103" s="95"/>
    </row>
    <row r="104" spans="1:14">
      <c r="A104" s="116"/>
      <c r="B104" s="25"/>
      <c r="C104" s="29"/>
      <c r="D104" s="30"/>
      <c r="E104" s="31"/>
      <c r="F104" s="90"/>
      <c r="G104" s="589"/>
      <c r="H104" s="90"/>
      <c r="I104" s="31"/>
      <c r="J104" s="30"/>
      <c r="K104" s="31"/>
      <c r="L104" s="624"/>
      <c r="M104" s="95"/>
      <c r="N104" s="95"/>
    </row>
    <row r="105" spans="1:14">
      <c r="A105" s="116"/>
      <c r="B105" s="25"/>
      <c r="C105" s="29"/>
      <c r="D105" s="30"/>
      <c r="E105" s="31"/>
      <c r="F105" s="90"/>
      <c r="G105" s="589"/>
      <c r="H105" s="90"/>
      <c r="I105" s="31"/>
      <c r="J105" s="30"/>
      <c r="K105" s="31"/>
      <c r="L105" s="624"/>
      <c r="M105" s="95"/>
      <c r="N105" s="95"/>
    </row>
    <row r="106" spans="1:14">
      <c r="A106" s="116"/>
      <c r="B106" s="25"/>
      <c r="C106" s="29"/>
      <c r="D106" s="30"/>
      <c r="E106" s="31"/>
      <c r="F106" s="90"/>
      <c r="G106" s="589"/>
      <c r="H106" s="644"/>
      <c r="I106" s="31"/>
      <c r="J106" s="30"/>
      <c r="K106" s="31"/>
      <c r="L106" s="624"/>
      <c r="M106" s="95"/>
      <c r="N106" s="95"/>
    </row>
    <row r="107" spans="1:14">
      <c r="A107" s="116"/>
      <c r="B107" s="25"/>
      <c r="C107" s="29"/>
      <c r="D107" s="30"/>
      <c r="E107" s="31"/>
      <c r="F107" s="90"/>
      <c r="G107" s="589"/>
      <c r="H107" s="90"/>
      <c r="I107" s="31"/>
      <c r="J107" s="30"/>
      <c r="K107" s="31"/>
      <c r="L107" s="624"/>
      <c r="M107" s="95"/>
      <c r="N107" s="95"/>
    </row>
    <row r="108" spans="1:14">
      <c r="A108" s="116"/>
      <c r="B108" s="25"/>
      <c r="C108" s="29"/>
      <c r="D108" s="30"/>
      <c r="E108" s="31"/>
      <c r="F108" s="90"/>
      <c r="G108" s="589"/>
      <c r="H108" s="90"/>
      <c r="I108" s="31"/>
      <c r="J108" s="30"/>
      <c r="K108" s="31"/>
      <c r="L108" s="624"/>
      <c r="M108" s="95"/>
      <c r="N108" s="95"/>
    </row>
    <row r="109" spans="1:14">
      <c r="A109" s="116"/>
      <c r="B109" s="25"/>
      <c r="C109" s="29"/>
      <c r="D109" s="30"/>
      <c r="E109" s="31"/>
      <c r="F109" s="90"/>
      <c r="G109" s="589"/>
      <c r="H109" s="90"/>
      <c r="I109" s="31"/>
      <c r="J109" s="30"/>
      <c r="K109" s="31"/>
      <c r="L109" s="624"/>
      <c r="M109" s="95"/>
      <c r="N109" s="95"/>
    </row>
    <row r="110" spans="1:14">
      <c r="A110" s="116"/>
      <c r="B110" s="25"/>
      <c r="C110" s="92"/>
      <c r="D110" s="30"/>
      <c r="E110" s="31"/>
      <c r="F110" s="90"/>
      <c r="G110" s="589"/>
      <c r="H110" s="90"/>
      <c r="I110" s="31"/>
      <c r="J110" s="30"/>
      <c r="K110" s="31"/>
      <c r="L110" s="624"/>
      <c r="M110" s="95"/>
      <c r="N110" s="95"/>
    </row>
    <row r="111" spans="1:14">
      <c r="A111" s="116"/>
      <c r="B111" s="25"/>
      <c r="C111" s="92"/>
      <c r="D111" s="30"/>
      <c r="E111" s="31"/>
      <c r="F111" s="90"/>
      <c r="G111" s="589"/>
      <c r="H111" s="90"/>
      <c r="I111" s="31"/>
      <c r="J111" s="30"/>
      <c r="K111" s="31"/>
      <c r="L111" s="624"/>
      <c r="M111" s="95"/>
      <c r="N111" s="95"/>
    </row>
    <row r="112" spans="1:14">
      <c r="A112" s="116"/>
      <c r="B112" s="25"/>
      <c r="C112" s="29"/>
      <c r="D112" s="30"/>
      <c r="E112" s="31"/>
      <c r="F112" s="90"/>
      <c r="G112" s="589"/>
      <c r="H112" s="644"/>
      <c r="I112" s="31"/>
      <c r="J112" s="30"/>
      <c r="K112" s="31"/>
      <c r="L112" s="624"/>
      <c r="M112" s="95"/>
      <c r="N112" s="95"/>
    </row>
    <row r="113" spans="1:14">
      <c r="A113" s="116"/>
      <c r="B113" s="25"/>
      <c r="C113" s="29"/>
      <c r="D113" s="30"/>
      <c r="E113" s="31"/>
      <c r="F113" s="90"/>
      <c r="G113" s="589"/>
      <c r="H113" s="644"/>
      <c r="I113" s="31"/>
      <c r="J113" s="30"/>
      <c r="K113" s="31"/>
      <c r="L113" s="624"/>
      <c r="M113" s="95"/>
      <c r="N113" s="95"/>
    </row>
    <row r="114" spans="1:14">
      <c r="A114" s="116"/>
      <c r="B114" s="25"/>
      <c r="C114" s="29"/>
      <c r="D114" s="30"/>
      <c r="E114" s="31"/>
      <c r="F114" s="90"/>
      <c r="G114" s="589"/>
      <c r="H114" s="644"/>
      <c r="I114" s="31"/>
      <c r="J114" s="30"/>
      <c r="K114" s="31"/>
      <c r="L114" s="624"/>
      <c r="M114" s="95"/>
      <c r="N114" s="95"/>
    </row>
    <row r="115" spans="1:14">
      <c r="A115" s="116"/>
      <c r="B115" s="353"/>
      <c r="C115" s="29"/>
      <c r="D115" s="30"/>
      <c r="E115" s="31"/>
      <c r="F115" s="90"/>
      <c r="G115" s="589"/>
      <c r="H115" s="90"/>
      <c r="I115" s="31"/>
      <c r="J115" s="30"/>
      <c r="K115" s="31"/>
      <c r="L115" s="624"/>
      <c r="M115" s="95"/>
      <c r="N115" s="95"/>
    </row>
    <row r="116" spans="1:14">
      <c r="A116" s="116"/>
      <c r="B116" s="353"/>
      <c r="C116" s="29"/>
      <c r="D116" s="30"/>
      <c r="E116" s="31"/>
      <c r="F116" s="90"/>
      <c r="G116" s="589"/>
      <c r="H116" s="589"/>
      <c r="I116" s="31"/>
      <c r="J116" s="30"/>
      <c r="K116" s="31"/>
      <c r="L116" s="624"/>
      <c r="M116" s="95"/>
      <c r="N116" s="95"/>
    </row>
    <row r="117" spans="1:14">
      <c r="A117" s="116"/>
      <c r="B117" s="25"/>
      <c r="C117" s="29"/>
      <c r="D117" s="30"/>
      <c r="E117" s="31"/>
      <c r="F117" s="90"/>
      <c r="G117" s="589"/>
      <c r="H117" s="90"/>
      <c r="I117" s="31"/>
      <c r="J117" s="30"/>
      <c r="K117" s="31"/>
      <c r="L117" s="624"/>
      <c r="M117" s="95"/>
      <c r="N117" s="95"/>
    </row>
    <row r="118" spans="1:14">
      <c r="A118" s="116"/>
      <c r="B118" s="25"/>
      <c r="C118" s="92"/>
      <c r="D118" s="586"/>
      <c r="E118" s="31"/>
      <c r="F118" s="90"/>
      <c r="G118" s="589"/>
      <c r="H118" s="589"/>
      <c r="I118" s="31"/>
      <c r="J118" s="30"/>
      <c r="K118" s="31"/>
      <c r="L118" s="624"/>
      <c r="M118" s="95"/>
      <c r="N118" s="95"/>
    </row>
    <row r="119" spans="1:14">
      <c r="A119" s="116"/>
      <c r="B119" s="25"/>
      <c r="C119" s="92"/>
      <c r="D119" s="586"/>
      <c r="E119" s="31"/>
      <c r="F119" s="90"/>
      <c r="G119" s="589"/>
      <c r="H119" s="589"/>
      <c r="I119" s="31"/>
      <c r="J119" s="30"/>
      <c r="K119" s="31"/>
      <c r="L119" s="624"/>
      <c r="M119" s="95"/>
      <c r="N119" s="95"/>
    </row>
    <row r="120" spans="1:14">
      <c r="A120" s="116"/>
      <c r="B120" s="25"/>
      <c r="C120" s="29"/>
      <c r="D120" s="30"/>
      <c r="E120" s="31"/>
      <c r="F120" s="90"/>
      <c r="G120" s="589"/>
      <c r="H120" s="90"/>
      <c r="I120" s="31"/>
      <c r="J120" s="30"/>
      <c r="K120" s="31"/>
      <c r="L120" s="624"/>
      <c r="M120" s="95"/>
      <c r="N120" s="95"/>
    </row>
    <row r="121" spans="1:14">
      <c r="A121" s="116"/>
      <c r="B121" s="25"/>
      <c r="C121" s="29"/>
      <c r="D121" s="30"/>
      <c r="E121" s="31"/>
      <c r="F121" s="90"/>
      <c r="G121" s="589"/>
      <c r="H121" s="90"/>
      <c r="I121" s="31"/>
      <c r="J121" s="30"/>
      <c r="K121" s="31"/>
      <c r="L121" s="624"/>
      <c r="M121" s="95"/>
      <c r="N121" s="95"/>
    </row>
    <row r="122" spans="1:14">
      <c r="A122" s="116"/>
      <c r="B122" s="25"/>
      <c r="C122" s="29"/>
      <c r="D122" s="30"/>
      <c r="E122" s="31"/>
      <c r="F122" s="90"/>
      <c r="G122" s="589"/>
      <c r="H122" s="90"/>
      <c r="I122" s="31"/>
      <c r="J122" s="30"/>
      <c r="K122" s="31"/>
      <c r="L122" s="624"/>
      <c r="M122" s="95"/>
      <c r="N122" s="95"/>
    </row>
    <row r="123" spans="1:14">
      <c r="A123" s="116"/>
      <c r="B123" s="31"/>
      <c r="C123" s="92"/>
      <c r="D123" s="586"/>
      <c r="E123" s="31"/>
      <c r="F123" s="90"/>
      <c r="G123" s="589"/>
      <c r="H123" s="589"/>
      <c r="I123" s="31"/>
      <c r="J123" s="30"/>
      <c r="K123" s="31"/>
      <c r="L123" s="624"/>
      <c r="M123" s="95"/>
      <c r="N123" s="95"/>
    </row>
    <row r="124" spans="1:14">
      <c r="A124" s="116"/>
      <c r="B124" s="31"/>
      <c r="C124" s="92"/>
      <c r="D124" s="586"/>
      <c r="E124" s="31"/>
      <c r="F124" s="90"/>
      <c r="G124" s="589"/>
      <c r="H124" s="589"/>
      <c r="I124" s="31"/>
      <c r="J124" s="30"/>
      <c r="K124" s="31"/>
      <c r="L124" s="624"/>
      <c r="M124" s="95"/>
      <c r="N124" s="95"/>
    </row>
    <row r="125" spans="1:14">
      <c r="A125" s="116"/>
      <c r="B125" s="31"/>
      <c r="C125" s="92"/>
      <c r="D125" s="586"/>
      <c r="E125" s="31"/>
      <c r="F125" s="645"/>
      <c r="G125" s="645"/>
      <c r="H125" s="644"/>
      <c r="I125" s="31"/>
      <c r="J125" s="30"/>
      <c r="K125" s="31"/>
      <c r="L125" s="624"/>
      <c r="M125" s="95"/>
      <c r="N125" s="95"/>
    </row>
    <row r="126" spans="1:14">
      <c r="A126" s="116"/>
      <c r="B126" s="31"/>
      <c r="C126" s="92"/>
      <c r="D126" s="586"/>
      <c r="E126" s="31"/>
      <c r="F126" s="645"/>
      <c r="G126" s="645"/>
      <c r="H126" s="644"/>
      <c r="I126" s="31"/>
      <c r="J126" s="30"/>
      <c r="K126" s="31"/>
      <c r="L126" s="624"/>
      <c r="M126" s="95"/>
      <c r="N126" s="95"/>
    </row>
    <row r="127" spans="1:14">
      <c r="A127" s="116"/>
      <c r="F127" s="90"/>
      <c r="G127" s="90"/>
      <c r="H127" s="90"/>
      <c r="I127" s="31"/>
      <c r="J127" s="30"/>
      <c r="K127" s="31"/>
      <c r="L127" s="624"/>
      <c r="M127" s="95"/>
      <c r="N127" s="95"/>
    </row>
    <row r="128" spans="1:14">
      <c r="A128" s="116"/>
      <c r="B128" s="31"/>
      <c r="C128" s="92"/>
      <c r="D128" s="586"/>
      <c r="E128" s="31"/>
      <c r="F128" s="90"/>
      <c r="G128" s="90"/>
      <c r="H128" s="90"/>
      <c r="I128" s="31"/>
      <c r="J128" s="30"/>
      <c r="K128" s="31"/>
      <c r="L128" s="624"/>
      <c r="M128" s="95"/>
      <c r="N128" s="95"/>
    </row>
    <row r="129" spans="1:14">
      <c r="A129" s="116"/>
      <c r="B129" s="353"/>
      <c r="C129" s="29"/>
      <c r="F129" s="90"/>
      <c r="G129" s="90"/>
      <c r="H129" s="90"/>
      <c r="I129" s="31"/>
      <c r="J129" s="30"/>
      <c r="K129" s="31"/>
      <c r="L129" s="624"/>
      <c r="M129" s="95"/>
      <c r="N129" s="95"/>
    </row>
    <row r="130" spans="1:14">
      <c r="A130" s="116"/>
      <c r="B130" s="457"/>
      <c r="C130" s="50"/>
      <c r="F130" s="90"/>
      <c r="G130" s="90"/>
      <c r="H130" s="90"/>
      <c r="I130" s="31"/>
      <c r="J130" s="30"/>
      <c r="K130" s="31"/>
      <c r="L130" s="624"/>
      <c r="M130" s="95"/>
      <c r="N130" s="95"/>
    </row>
    <row r="131" spans="1:14">
      <c r="A131" s="116"/>
      <c r="B131" s="457"/>
      <c r="C131" s="50"/>
      <c r="F131" s="90"/>
      <c r="G131" s="90"/>
      <c r="H131" s="90"/>
      <c r="I131" s="31"/>
      <c r="J131" s="30"/>
      <c r="K131" s="31"/>
      <c r="L131" s="624"/>
      <c r="M131" s="95"/>
      <c r="N131" s="95"/>
    </row>
    <row r="132" spans="1:14">
      <c r="A132" s="116"/>
      <c r="B132" s="457"/>
      <c r="C132" s="50"/>
      <c r="F132" s="90"/>
      <c r="G132" s="90"/>
      <c r="H132" s="90"/>
      <c r="I132" s="31"/>
      <c r="J132" s="30"/>
      <c r="K132" s="31"/>
      <c r="L132" s="624"/>
      <c r="M132" s="95"/>
      <c r="N132" s="95"/>
    </row>
    <row r="133" spans="1:14">
      <c r="A133" s="116"/>
      <c r="B133" s="457"/>
      <c r="C133" s="50"/>
      <c r="F133" s="90"/>
      <c r="G133" s="90"/>
      <c r="H133" s="90"/>
      <c r="I133" s="31"/>
      <c r="J133" s="30"/>
      <c r="K133" s="31"/>
      <c r="L133" s="624"/>
      <c r="M133" s="95"/>
      <c r="N133" s="95"/>
    </row>
    <row r="134" spans="1:14">
      <c r="A134" s="116"/>
      <c r="B134" s="457"/>
      <c r="C134" s="50"/>
      <c r="F134" s="90"/>
      <c r="G134" s="90"/>
      <c r="H134" s="90"/>
      <c r="I134" s="31"/>
      <c r="J134" s="30"/>
      <c r="K134" s="31"/>
      <c r="L134" s="624"/>
      <c r="M134" s="95"/>
      <c r="N134" s="95"/>
    </row>
    <row r="135" spans="1:14">
      <c r="A135" s="116"/>
      <c r="B135" s="457"/>
      <c r="C135" s="50"/>
      <c r="F135" s="90"/>
      <c r="G135" s="90"/>
      <c r="H135" s="90"/>
      <c r="I135" s="31"/>
      <c r="J135" s="30"/>
      <c r="K135" s="31"/>
      <c r="L135" s="624"/>
      <c r="M135" s="95"/>
      <c r="N135" s="95"/>
    </row>
    <row r="136" spans="1:14">
      <c r="A136" s="116"/>
      <c r="D136" s="586"/>
      <c r="E136" s="31"/>
      <c r="F136" s="90"/>
      <c r="G136" s="90"/>
      <c r="H136" s="90"/>
      <c r="I136" s="31"/>
      <c r="J136" s="30"/>
      <c r="K136" s="31"/>
      <c r="L136" s="624"/>
      <c r="M136" s="95"/>
      <c r="N136" s="95"/>
    </row>
    <row r="137" spans="1:14">
      <c r="A137" s="116"/>
      <c r="F137" s="90"/>
      <c r="G137" s="90"/>
      <c r="H137" s="90"/>
      <c r="I137" s="31"/>
      <c r="J137" s="30"/>
      <c r="K137" s="31"/>
      <c r="L137" s="624"/>
      <c r="M137" s="95"/>
      <c r="N137" s="95"/>
    </row>
    <row r="138" spans="1:14">
      <c r="A138" s="116"/>
      <c r="B138" s="25"/>
      <c r="F138" s="90"/>
      <c r="G138" s="90"/>
      <c r="H138" s="90"/>
      <c r="I138" s="31"/>
      <c r="J138" s="30"/>
      <c r="K138" s="31"/>
      <c r="L138" s="624"/>
      <c r="M138" s="95"/>
      <c r="N138" s="95"/>
    </row>
    <row r="139" spans="1:14">
      <c r="A139" s="116"/>
      <c r="B139" s="25"/>
      <c r="F139" s="90"/>
      <c r="G139" s="90"/>
      <c r="H139" s="90"/>
      <c r="I139" s="31"/>
      <c r="J139" s="30"/>
      <c r="K139" s="31"/>
      <c r="L139" s="624"/>
      <c r="M139" s="95"/>
      <c r="N139" s="95"/>
    </row>
    <row r="140" spans="1:14">
      <c r="A140" s="116"/>
      <c r="B140" s="25"/>
      <c r="F140" s="90"/>
      <c r="G140" s="90"/>
      <c r="H140" s="90"/>
      <c r="I140" s="31"/>
      <c r="J140" s="30"/>
      <c r="K140" s="31"/>
      <c r="L140" s="624"/>
      <c r="M140" s="95"/>
      <c r="N140" s="95"/>
    </row>
    <row r="141" spans="1:14">
      <c r="A141" s="116"/>
      <c r="B141" s="25"/>
      <c r="F141" s="90"/>
      <c r="G141" s="90"/>
      <c r="H141" s="90"/>
      <c r="I141" s="31"/>
      <c r="J141" s="30"/>
      <c r="K141" s="31"/>
      <c r="L141" s="624"/>
      <c r="M141" s="95"/>
      <c r="N141" s="95"/>
    </row>
    <row r="142" spans="1:14">
      <c r="A142" s="116"/>
      <c r="B142" s="25"/>
      <c r="C142" s="29"/>
      <c r="D142" s="30"/>
      <c r="E142" s="31"/>
      <c r="F142" s="90"/>
      <c r="G142" s="90"/>
      <c r="H142" s="90"/>
      <c r="I142" s="31"/>
      <c r="J142" s="30"/>
      <c r="K142" s="31"/>
      <c r="L142" s="624"/>
      <c r="M142" s="95"/>
      <c r="N142" s="95"/>
    </row>
    <row r="143" spans="1:14">
      <c r="A143" s="116"/>
      <c r="B143" s="353"/>
      <c r="C143" s="92"/>
      <c r="D143" s="586"/>
      <c r="E143" s="93"/>
      <c r="F143" s="589"/>
      <c r="G143" s="589"/>
      <c r="H143" s="589"/>
      <c r="I143" s="93"/>
      <c r="J143" s="586"/>
      <c r="K143" s="93"/>
      <c r="L143" s="652"/>
      <c r="M143" s="95"/>
      <c r="N143" s="95"/>
    </row>
    <row r="144" spans="1:14">
      <c r="A144" s="116"/>
      <c r="B144" s="93"/>
      <c r="C144" s="92"/>
      <c r="D144" s="586"/>
      <c r="E144" s="93"/>
      <c r="F144" s="589"/>
      <c r="G144" s="589"/>
      <c r="H144" s="589"/>
      <c r="I144" s="93"/>
      <c r="J144" s="586"/>
      <c r="K144" s="93"/>
      <c r="L144" s="652"/>
      <c r="M144" s="95"/>
      <c r="N144" s="95"/>
    </row>
    <row r="145" spans="1:14">
      <c r="A145" s="116"/>
      <c r="B145" s="648"/>
      <c r="C145" s="92"/>
      <c r="D145" s="586"/>
      <c r="E145" s="93"/>
      <c r="F145" s="589"/>
      <c r="G145" s="589"/>
      <c r="H145" s="589"/>
      <c r="I145" s="93"/>
      <c r="J145" s="586"/>
      <c r="K145" s="93"/>
      <c r="L145" s="652"/>
      <c r="M145" s="95"/>
      <c r="N145" s="95"/>
    </row>
    <row r="146" spans="1:14">
      <c r="A146" s="116"/>
      <c r="B146" s="353"/>
      <c r="C146" s="92"/>
      <c r="D146" s="586"/>
      <c r="E146" s="93"/>
      <c r="F146" s="589"/>
      <c r="G146" s="589"/>
      <c r="H146" s="589"/>
      <c r="I146" s="93"/>
      <c r="J146" s="586"/>
      <c r="K146" s="93"/>
      <c r="L146" s="652"/>
      <c r="M146" s="95"/>
      <c r="N146" s="95"/>
    </row>
    <row r="147" spans="1:14">
      <c r="A147" s="116"/>
      <c r="B147" s="353"/>
      <c r="C147" s="92"/>
      <c r="D147" s="586"/>
      <c r="E147" s="93"/>
      <c r="F147" s="589"/>
      <c r="G147" s="589"/>
      <c r="H147" s="589"/>
      <c r="I147" s="93"/>
      <c r="J147" s="586"/>
      <c r="K147" s="93"/>
      <c r="L147" s="652"/>
      <c r="M147" s="95"/>
      <c r="N147" s="95"/>
    </row>
    <row r="148" spans="1:14">
      <c r="A148" s="116"/>
      <c r="B148" s="353"/>
      <c r="C148" s="92"/>
      <c r="D148" s="586"/>
      <c r="E148" s="93"/>
      <c r="F148" s="589"/>
      <c r="G148" s="589"/>
      <c r="H148" s="589"/>
      <c r="I148" s="93"/>
      <c r="J148" s="586"/>
      <c r="K148" s="93"/>
      <c r="L148" s="652"/>
      <c r="M148" s="95"/>
      <c r="N148" s="95"/>
    </row>
    <row r="149" spans="1:14">
      <c r="B149" s="93"/>
      <c r="C149" s="92"/>
      <c r="D149" s="586"/>
      <c r="E149" s="93"/>
      <c r="F149" s="589"/>
      <c r="G149" s="589"/>
      <c r="H149" s="589"/>
      <c r="I149" s="93"/>
      <c r="J149" s="93"/>
      <c r="K149" s="93"/>
      <c r="L149" s="575"/>
      <c r="M149" s="95"/>
      <c r="N149" s="95"/>
    </row>
    <row r="150" spans="1:14">
      <c r="B150" s="353"/>
      <c r="C150" s="92"/>
      <c r="D150" s="586"/>
      <c r="E150" s="93"/>
      <c r="F150" s="589"/>
      <c r="G150" s="589"/>
      <c r="H150" s="589"/>
      <c r="I150" s="93"/>
      <c r="J150" s="93"/>
      <c r="K150" s="93"/>
      <c r="L150" s="575"/>
      <c r="M150" s="95"/>
      <c r="N150" s="95"/>
    </row>
    <row r="151" spans="1:14">
      <c r="B151" s="353"/>
      <c r="C151" s="92"/>
      <c r="D151" s="586"/>
      <c r="E151" s="93"/>
      <c r="F151" s="589"/>
      <c r="G151" s="589"/>
      <c r="H151" s="589"/>
      <c r="I151" s="93"/>
      <c r="J151" s="93"/>
      <c r="K151" s="93"/>
      <c r="L151" s="575"/>
      <c r="M151" s="95"/>
      <c r="N151" s="95"/>
    </row>
    <row r="152" spans="1:14">
      <c r="B152" s="93"/>
      <c r="C152" s="92"/>
      <c r="D152" s="586"/>
      <c r="E152" s="93"/>
      <c r="F152" s="589"/>
      <c r="G152" s="589"/>
      <c r="H152" s="589"/>
      <c r="I152" s="93"/>
      <c r="J152" s="93"/>
      <c r="K152" s="93"/>
      <c r="L152" s="575"/>
      <c r="M152" s="95"/>
      <c r="N152" s="95"/>
    </row>
    <row r="153" spans="1:14">
      <c r="B153" s="93"/>
      <c r="C153" s="92"/>
      <c r="D153" s="586"/>
      <c r="E153" s="93"/>
      <c r="F153" s="589"/>
      <c r="G153" s="589"/>
      <c r="H153" s="589"/>
      <c r="I153" s="93"/>
      <c r="J153" s="93"/>
      <c r="K153" s="93"/>
      <c r="L153" s="575"/>
      <c r="M153" s="95"/>
      <c r="N153" s="95"/>
    </row>
    <row r="154" spans="1:14">
      <c r="B154" s="93"/>
      <c r="C154" s="92"/>
      <c r="D154" s="586"/>
      <c r="E154" s="93"/>
      <c r="F154" s="589"/>
      <c r="G154" s="589"/>
      <c r="H154" s="589"/>
      <c r="I154" s="93"/>
      <c r="J154" s="93"/>
      <c r="K154" s="93"/>
      <c r="L154" s="575"/>
      <c r="M154" s="95"/>
      <c r="N154" s="95"/>
    </row>
    <row r="155" spans="1:14">
      <c r="B155" s="93"/>
      <c r="C155" s="92"/>
      <c r="D155" s="586"/>
      <c r="E155" s="93"/>
      <c r="F155" s="589"/>
      <c r="G155" s="589"/>
      <c r="H155" s="589"/>
      <c r="I155" s="93"/>
      <c r="J155" s="93"/>
      <c r="K155" s="93"/>
      <c r="L155" s="575"/>
      <c r="M155" s="95"/>
      <c r="N155" s="95"/>
    </row>
    <row r="156" spans="1:14">
      <c r="B156" s="93"/>
      <c r="C156" s="92"/>
      <c r="D156" s="586"/>
      <c r="E156" s="93"/>
      <c r="F156" s="589"/>
      <c r="G156" s="589"/>
      <c r="H156" s="589"/>
      <c r="I156" s="93"/>
      <c r="J156" s="93"/>
      <c r="K156" s="93"/>
      <c r="L156" s="575"/>
      <c r="M156" s="95"/>
      <c r="N156" s="95"/>
    </row>
    <row r="157" spans="1:14">
      <c r="B157" s="93"/>
      <c r="C157" s="92"/>
      <c r="D157" s="586"/>
      <c r="E157" s="93"/>
      <c r="F157" s="589"/>
      <c r="G157" s="589"/>
      <c r="H157" s="589"/>
      <c r="I157" s="93"/>
      <c r="J157" s="93"/>
      <c r="K157" s="93"/>
      <c r="L157" s="575"/>
      <c r="M157" s="95"/>
      <c r="N157" s="95"/>
    </row>
    <row r="158" spans="1:14">
      <c r="B158" s="93"/>
      <c r="C158" s="92"/>
      <c r="D158" s="586"/>
      <c r="E158" s="93"/>
      <c r="F158" s="589"/>
      <c r="G158" s="589"/>
      <c r="H158" s="589"/>
      <c r="I158" s="93"/>
      <c r="J158" s="93"/>
      <c r="K158" s="93"/>
      <c r="L158" s="575"/>
      <c r="M158" s="95"/>
      <c r="N158" s="95"/>
    </row>
    <row r="159" spans="1:14">
      <c r="B159" s="353"/>
      <c r="C159" s="649"/>
      <c r="D159" s="650"/>
      <c r="E159" s="93"/>
      <c r="F159" s="589"/>
      <c r="G159" s="589"/>
      <c r="H159" s="589"/>
      <c r="I159" s="93"/>
      <c r="J159" s="93"/>
      <c r="K159" s="93"/>
      <c r="L159" s="575"/>
      <c r="M159" s="95"/>
      <c r="N159" s="95"/>
    </row>
    <row r="160" spans="1:14">
      <c r="B160" s="353"/>
      <c r="C160" s="649"/>
      <c r="D160" s="650"/>
      <c r="E160" s="93"/>
      <c r="F160" s="589"/>
      <c r="G160" s="589"/>
      <c r="H160" s="589"/>
      <c r="I160" s="93"/>
      <c r="J160" s="93"/>
      <c r="K160" s="93"/>
      <c r="L160" s="575"/>
      <c r="M160" s="95"/>
      <c r="N160" s="95"/>
    </row>
    <row r="161" spans="2:14">
      <c r="B161" s="353"/>
      <c r="C161" s="649"/>
      <c r="D161" s="650"/>
      <c r="E161" s="93"/>
      <c r="F161" s="589"/>
      <c r="G161" s="589"/>
      <c r="H161" s="589"/>
      <c r="I161" s="93"/>
      <c r="J161" s="93"/>
      <c r="K161" s="93"/>
      <c r="L161" s="575"/>
      <c r="M161" s="95"/>
      <c r="N161" s="95"/>
    </row>
    <row r="162" spans="2:14">
      <c r="B162" s="353"/>
      <c r="C162" s="649"/>
      <c r="D162" s="651"/>
      <c r="E162" s="93"/>
      <c r="F162" s="589"/>
      <c r="G162" s="589"/>
      <c r="H162" s="589"/>
      <c r="I162" s="93"/>
      <c r="J162" s="93"/>
      <c r="K162" s="93"/>
      <c r="L162" s="575"/>
      <c r="M162" s="95"/>
      <c r="N162" s="95"/>
    </row>
    <row r="163" spans="2:14">
      <c r="B163" s="353"/>
      <c r="C163" s="649"/>
      <c r="D163" s="651"/>
      <c r="E163" s="93"/>
      <c r="F163" s="589"/>
      <c r="G163" s="589"/>
      <c r="H163" s="589"/>
      <c r="I163" s="93"/>
      <c r="J163" s="93"/>
      <c r="K163" s="93"/>
      <c r="L163" s="575"/>
      <c r="M163" s="95"/>
      <c r="N163" s="95"/>
    </row>
    <row r="164" spans="2:14">
      <c r="B164" s="353"/>
      <c r="C164" s="92"/>
      <c r="D164" s="586"/>
      <c r="E164" s="93"/>
      <c r="F164" s="589"/>
      <c r="G164" s="589"/>
      <c r="H164" s="589"/>
      <c r="I164" s="93"/>
      <c r="J164" s="93"/>
      <c r="K164" s="93"/>
      <c r="L164" s="575"/>
      <c r="M164" s="95"/>
      <c r="N164" s="95"/>
    </row>
    <row r="165" spans="2:14">
      <c r="B165" s="353"/>
      <c r="C165" s="92"/>
      <c r="D165" s="586"/>
      <c r="E165" s="93"/>
      <c r="F165" s="589"/>
      <c r="G165" s="589"/>
      <c r="H165" s="589"/>
      <c r="I165" s="93"/>
      <c r="J165" s="93"/>
      <c r="K165" s="93"/>
      <c r="L165" s="575"/>
      <c r="M165" s="95"/>
      <c r="N165" s="95"/>
    </row>
    <row r="166" spans="2:14">
      <c r="B166" s="353"/>
      <c r="C166" s="92"/>
      <c r="D166" s="586"/>
      <c r="E166" s="93"/>
      <c r="F166" s="589"/>
      <c r="G166" s="589"/>
      <c r="H166" s="589"/>
      <c r="I166" s="93"/>
      <c r="J166" s="93"/>
      <c r="K166" s="93"/>
      <c r="L166" s="575"/>
      <c r="M166" s="95"/>
      <c r="N166" s="95"/>
    </row>
    <row r="167" spans="2:14">
      <c r="B167" s="353"/>
      <c r="C167" s="92"/>
      <c r="D167" s="586"/>
      <c r="E167" s="93"/>
      <c r="F167" s="589"/>
      <c r="G167" s="589"/>
      <c r="H167" s="589"/>
      <c r="I167" s="93"/>
      <c r="J167" s="93"/>
      <c r="K167" s="93"/>
      <c r="L167" s="575"/>
      <c r="M167" s="95"/>
      <c r="N167" s="95"/>
    </row>
    <row r="168" spans="2:14">
      <c r="B168" s="353"/>
      <c r="C168" s="92"/>
      <c r="D168" s="586"/>
      <c r="E168" s="93"/>
      <c r="F168" s="589"/>
      <c r="G168" s="589"/>
      <c r="H168" s="589"/>
      <c r="I168" s="93"/>
      <c r="J168" s="93"/>
      <c r="K168" s="93"/>
      <c r="L168" s="575"/>
      <c r="M168" s="95"/>
      <c r="N168" s="95"/>
    </row>
    <row r="169" spans="2:14">
      <c r="B169" s="353"/>
      <c r="C169" s="92"/>
      <c r="D169" s="586"/>
      <c r="E169" s="93"/>
      <c r="F169" s="589"/>
      <c r="G169" s="589"/>
      <c r="H169" s="589"/>
      <c r="I169" s="93"/>
      <c r="J169" s="93"/>
      <c r="K169" s="93"/>
      <c r="L169" s="575"/>
      <c r="M169" s="95"/>
      <c r="N169" s="95"/>
    </row>
    <row r="170" spans="2:14">
      <c r="B170" s="93"/>
      <c r="C170" s="92"/>
      <c r="D170" s="586"/>
      <c r="E170" s="93"/>
      <c r="F170" s="589"/>
      <c r="G170" s="92"/>
      <c r="H170" s="92"/>
      <c r="I170" s="93"/>
      <c r="J170" s="93"/>
      <c r="K170" s="93"/>
      <c r="L170" s="575"/>
      <c r="M170" s="95"/>
      <c r="N170" s="95"/>
    </row>
    <row r="171" spans="2:14">
      <c r="B171" s="25"/>
      <c r="C171" s="29"/>
      <c r="D171" s="30"/>
      <c r="E171" s="31"/>
      <c r="F171" s="589"/>
      <c r="G171" s="90"/>
      <c r="H171" s="90"/>
      <c r="I171" s="93"/>
      <c r="J171" s="93"/>
      <c r="K171" s="93"/>
      <c r="L171" s="575"/>
      <c r="M171" s="95"/>
      <c r="N171" s="95"/>
    </row>
    <row r="172" spans="2:14">
      <c r="B172" s="25"/>
      <c r="C172" s="29"/>
      <c r="D172" s="30"/>
      <c r="E172" s="31"/>
      <c r="F172" s="589"/>
      <c r="G172" s="90"/>
      <c r="H172" s="90"/>
      <c r="I172" s="93"/>
      <c r="J172" s="93"/>
      <c r="K172" s="93"/>
      <c r="L172" s="575"/>
      <c r="M172" s="95"/>
      <c r="N172" s="95"/>
    </row>
    <row r="173" spans="2:14">
      <c r="B173" s="25"/>
      <c r="C173" s="29"/>
      <c r="D173" s="30"/>
      <c r="E173" s="31"/>
      <c r="F173" s="589"/>
      <c r="G173" s="90"/>
      <c r="H173" s="90"/>
      <c r="I173" s="93"/>
      <c r="J173" s="93"/>
      <c r="K173" s="93"/>
      <c r="L173" s="575"/>
      <c r="M173" s="95"/>
      <c r="N173" s="95"/>
    </row>
    <row r="174" spans="2:14">
      <c r="B174" s="25"/>
      <c r="C174" s="29"/>
      <c r="D174" s="30"/>
      <c r="E174" s="31"/>
      <c r="F174" s="589"/>
      <c r="G174" s="90"/>
      <c r="H174" s="90"/>
      <c r="I174" s="93"/>
      <c r="J174" s="93"/>
      <c r="K174" s="93"/>
      <c r="L174" s="575"/>
      <c r="M174" s="95"/>
      <c r="N174" s="95"/>
    </row>
    <row r="175" spans="2:14">
      <c r="B175" s="25"/>
      <c r="C175" s="29"/>
      <c r="D175" s="30"/>
      <c r="E175" s="31"/>
      <c r="F175" s="589"/>
      <c r="G175" s="90"/>
      <c r="H175" s="90"/>
      <c r="I175" s="93"/>
      <c r="J175" s="93"/>
      <c r="K175" s="93"/>
      <c r="L175" s="575"/>
      <c r="M175" s="95"/>
      <c r="N175" s="95"/>
    </row>
    <row r="176" spans="2:14">
      <c r="B176" s="353"/>
      <c r="C176" s="92"/>
      <c r="D176" s="586"/>
      <c r="E176" s="93"/>
      <c r="F176" s="589"/>
      <c r="G176" s="90"/>
      <c r="H176" s="90"/>
      <c r="I176" s="93"/>
      <c r="J176" s="93"/>
      <c r="K176" s="93"/>
      <c r="L176" s="575"/>
      <c r="M176" s="95"/>
      <c r="N176" s="95"/>
    </row>
    <row r="177" spans="2:14">
      <c r="B177" s="353"/>
      <c r="C177" s="92"/>
      <c r="D177" s="586"/>
      <c r="E177" s="93"/>
      <c r="F177" s="589"/>
      <c r="G177" s="90"/>
      <c r="H177" s="90"/>
      <c r="I177" s="93"/>
      <c r="J177" s="93"/>
      <c r="K177" s="93"/>
      <c r="L177" s="575"/>
      <c r="M177" s="95"/>
      <c r="N177" s="95"/>
    </row>
    <row r="178" spans="2:14">
      <c r="B178" s="353"/>
      <c r="C178" s="92"/>
      <c r="D178" s="586"/>
      <c r="E178" s="93"/>
      <c r="F178" s="589"/>
      <c r="G178" s="90"/>
      <c r="H178" s="90"/>
      <c r="I178" s="93"/>
      <c r="J178" s="93"/>
      <c r="K178" s="93"/>
      <c r="L178" s="575"/>
      <c r="M178" s="95"/>
      <c r="N178" s="95"/>
    </row>
    <row r="179" spans="2:14">
      <c r="B179" s="353"/>
      <c r="C179" s="92"/>
      <c r="D179" s="586"/>
      <c r="E179" s="93"/>
      <c r="F179" s="589"/>
      <c r="G179" s="90"/>
      <c r="H179" s="90"/>
      <c r="I179" s="93"/>
      <c r="J179" s="93"/>
      <c r="K179" s="93"/>
      <c r="L179" s="575"/>
      <c r="M179" s="95"/>
      <c r="N179" s="95"/>
    </row>
    <row r="180" spans="2:14">
      <c r="B180" s="353"/>
      <c r="C180" s="92"/>
      <c r="D180" s="586"/>
      <c r="E180" s="93"/>
      <c r="F180" s="589"/>
      <c r="G180" s="90"/>
      <c r="H180" s="90"/>
      <c r="I180" s="93"/>
      <c r="J180" s="93"/>
      <c r="K180" s="93"/>
      <c r="L180" s="575"/>
      <c r="M180" s="95"/>
      <c r="N180" s="95"/>
    </row>
    <row r="181" spans="2:14">
      <c r="B181" s="353"/>
      <c r="C181" s="92"/>
      <c r="D181" s="586"/>
      <c r="E181" s="93"/>
      <c r="F181" s="589"/>
      <c r="G181" s="90"/>
      <c r="H181" s="90"/>
      <c r="I181" s="93"/>
      <c r="J181" s="93"/>
      <c r="K181" s="93"/>
      <c r="L181" s="575"/>
      <c r="M181" s="95"/>
      <c r="N181" s="95"/>
    </row>
    <row r="182" spans="2:14">
      <c r="B182" s="353"/>
      <c r="C182" s="92"/>
      <c r="D182" s="586"/>
      <c r="E182" s="93"/>
      <c r="F182" s="589"/>
      <c r="G182" s="90"/>
      <c r="H182" s="90"/>
      <c r="I182" s="93"/>
      <c r="J182" s="93"/>
      <c r="K182" s="93"/>
      <c r="L182" s="575"/>
      <c r="M182" s="95"/>
      <c r="N182" s="95"/>
    </row>
    <row r="183" spans="2:14">
      <c r="B183" s="353"/>
      <c r="C183" s="92"/>
      <c r="D183" s="586"/>
      <c r="E183" s="93"/>
      <c r="F183" s="589"/>
      <c r="G183" s="90"/>
      <c r="H183" s="90"/>
      <c r="I183" s="93"/>
      <c r="J183" s="93"/>
      <c r="K183" s="93"/>
      <c r="L183" s="575"/>
      <c r="M183" s="95"/>
      <c r="N183" s="95"/>
    </row>
    <row r="184" spans="2:14">
      <c r="B184" s="353"/>
      <c r="C184" s="92"/>
      <c r="D184" s="586"/>
      <c r="E184" s="93"/>
      <c r="F184" s="589"/>
      <c r="G184" s="90"/>
      <c r="H184" s="90"/>
      <c r="I184" s="93"/>
      <c r="J184" s="93"/>
      <c r="K184" s="93"/>
      <c r="L184" s="575"/>
      <c r="M184" s="95"/>
      <c r="N184" s="95"/>
    </row>
    <row r="185" spans="2:14">
      <c r="B185" s="25"/>
      <c r="C185" s="29"/>
      <c r="D185" s="30"/>
      <c r="E185" s="31"/>
      <c r="F185" s="589"/>
      <c r="G185" s="589"/>
      <c r="H185" s="589"/>
      <c r="I185" s="31"/>
      <c r="J185" s="31"/>
      <c r="K185" s="31"/>
      <c r="L185" s="95"/>
      <c r="M185" s="95"/>
      <c r="N185" s="95"/>
    </row>
    <row r="186" spans="2:14">
      <c r="B186" s="25"/>
      <c r="C186" s="29"/>
      <c r="D186" s="30"/>
      <c r="E186" s="31"/>
      <c r="F186" s="589"/>
      <c r="G186" s="90"/>
      <c r="H186" s="90"/>
      <c r="I186" s="31"/>
      <c r="J186" s="31"/>
      <c r="K186" s="31"/>
      <c r="L186" s="95"/>
      <c r="M186" s="95"/>
      <c r="N186" s="95"/>
    </row>
    <row r="187" spans="2:14">
      <c r="B187" s="25"/>
      <c r="C187" s="29"/>
      <c r="D187" s="30"/>
      <c r="E187" s="31"/>
      <c r="F187" s="589"/>
      <c r="G187" s="90"/>
      <c r="H187" s="90"/>
      <c r="I187" s="31"/>
      <c r="J187" s="31"/>
      <c r="K187" s="31"/>
      <c r="L187" s="95"/>
      <c r="M187" s="95"/>
      <c r="N187" s="95"/>
    </row>
    <row r="188" spans="2:14">
      <c r="B188" s="25"/>
      <c r="C188" s="29"/>
      <c r="D188" s="30"/>
      <c r="E188" s="31"/>
      <c r="F188" s="589"/>
      <c r="G188" s="90"/>
      <c r="H188" s="90"/>
      <c r="I188" s="31"/>
      <c r="J188" s="31"/>
      <c r="K188" s="31"/>
      <c r="L188" s="95"/>
      <c r="M188" s="95"/>
      <c r="N188" s="95"/>
    </row>
    <row r="189" spans="2:14">
      <c r="B189" s="25"/>
      <c r="C189" s="29"/>
      <c r="D189" s="30"/>
      <c r="E189" s="31"/>
      <c r="F189" s="589"/>
      <c r="G189" s="90"/>
      <c r="H189" s="90"/>
      <c r="I189" s="31"/>
      <c r="J189" s="31"/>
      <c r="K189" s="31"/>
      <c r="L189" s="95"/>
      <c r="M189" s="95"/>
      <c r="N189" s="95"/>
    </row>
    <row r="190" spans="2:14">
      <c r="B190" s="25"/>
      <c r="C190" s="29"/>
      <c r="D190" s="30"/>
      <c r="E190" s="31"/>
      <c r="F190" s="90"/>
      <c r="G190" s="90"/>
      <c r="H190" s="90"/>
      <c r="I190" s="31"/>
      <c r="J190" s="31"/>
      <c r="K190" s="31"/>
      <c r="L190" s="95"/>
      <c r="M190" s="95"/>
      <c r="N190" s="95"/>
    </row>
    <row r="191" spans="2:14">
      <c r="B191" s="25"/>
      <c r="C191" s="29"/>
      <c r="D191" s="30"/>
      <c r="E191" s="31"/>
      <c r="F191" s="90"/>
      <c r="G191" s="90"/>
      <c r="H191" s="90"/>
      <c r="I191" s="31"/>
      <c r="J191" s="31"/>
      <c r="K191" s="31"/>
      <c r="L191" s="95"/>
      <c r="M191" s="95"/>
      <c r="N191" s="95"/>
    </row>
    <row r="192" spans="2:14">
      <c r="B192" s="25"/>
      <c r="C192" s="29"/>
      <c r="D192" s="30"/>
      <c r="E192" s="31"/>
      <c r="F192" s="90"/>
      <c r="G192" s="90"/>
      <c r="H192" s="90"/>
      <c r="I192" s="31"/>
      <c r="J192" s="31"/>
      <c r="K192" s="31"/>
      <c r="L192" s="95"/>
      <c r="M192" s="95"/>
      <c r="N192" s="95"/>
    </row>
    <row r="193" spans="2:14">
      <c r="B193" s="25"/>
      <c r="C193" s="29"/>
      <c r="D193" s="30"/>
      <c r="E193" s="31"/>
      <c r="F193" s="90"/>
      <c r="G193" s="90"/>
      <c r="H193" s="90"/>
      <c r="I193" s="31"/>
      <c r="J193" s="31"/>
      <c r="K193" s="31"/>
      <c r="L193" s="95"/>
      <c r="M193" s="95"/>
      <c r="N193" s="95"/>
    </row>
    <row r="194" spans="2:14">
      <c r="B194" s="25"/>
      <c r="C194" s="29"/>
      <c r="D194" s="30"/>
      <c r="E194" s="31"/>
      <c r="F194" s="90"/>
      <c r="G194" s="90"/>
      <c r="H194" s="90"/>
      <c r="I194" s="31"/>
      <c r="J194" s="31"/>
      <c r="K194" s="31"/>
      <c r="L194" s="95"/>
      <c r="M194" s="95"/>
      <c r="N194" s="95"/>
    </row>
    <row r="195" spans="2:14">
      <c r="B195" s="25"/>
      <c r="C195" s="29"/>
      <c r="D195" s="30"/>
      <c r="E195" s="31"/>
      <c r="F195" s="90"/>
      <c r="G195" s="90"/>
      <c r="H195" s="90"/>
      <c r="I195" s="31"/>
      <c r="J195" s="31"/>
      <c r="K195" s="31"/>
      <c r="L195" s="95"/>
      <c r="M195" s="95"/>
      <c r="N195" s="95"/>
    </row>
    <row r="196" spans="2:14">
      <c r="B196" s="25"/>
      <c r="C196" s="29"/>
      <c r="D196" s="30"/>
      <c r="E196" s="31"/>
      <c r="F196" s="90"/>
      <c r="G196" s="90"/>
      <c r="H196" s="90"/>
      <c r="I196" s="31"/>
      <c r="J196" s="31"/>
      <c r="K196" s="31"/>
      <c r="L196" s="95"/>
      <c r="M196" s="95"/>
      <c r="N196" s="95"/>
    </row>
    <row r="197" spans="2:14">
      <c r="B197" s="25"/>
      <c r="C197" s="29"/>
      <c r="D197" s="30"/>
      <c r="E197" s="31"/>
      <c r="F197" s="90"/>
      <c r="G197" s="90"/>
      <c r="H197" s="90"/>
      <c r="I197" s="31"/>
      <c r="J197" s="31"/>
      <c r="K197" s="31"/>
      <c r="L197" s="95"/>
      <c r="M197" s="95"/>
      <c r="N197" s="95"/>
    </row>
    <row r="198" spans="2:14">
      <c r="B198" s="25"/>
      <c r="C198" s="29"/>
      <c r="D198" s="30"/>
      <c r="E198" s="31"/>
      <c r="F198" s="90"/>
      <c r="G198" s="90"/>
      <c r="H198" s="90"/>
      <c r="I198" s="31"/>
      <c r="J198" s="31"/>
      <c r="K198" s="31"/>
      <c r="L198" s="95"/>
      <c r="M198" s="95"/>
      <c r="N198" s="95"/>
    </row>
    <row r="199" spans="2:14">
      <c r="B199" s="25"/>
      <c r="C199" s="29"/>
      <c r="D199" s="30"/>
      <c r="E199" s="31"/>
      <c r="F199" s="90"/>
      <c r="G199" s="90"/>
      <c r="H199" s="90"/>
      <c r="I199" s="31"/>
      <c r="J199" s="31"/>
      <c r="K199" s="31"/>
      <c r="L199" s="95"/>
      <c r="M199" s="95"/>
      <c r="N199" s="95"/>
    </row>
    <row r="200" spans="2:14">
      <c r="B200" s="25"/>
      <c r="C200" s="29"/>
      <c r="D200" s="30"/>
      <c r="E200" s="31"/>
      <c r="F200" s="90"/>
      <c r="G200" s="90"/>
      <c r="H200" s="90"/>
      <c r="I200" s="31"/>
      <c r="J200" s="31"/>
      <c r="K200" s="31"/>
      <c r="L200" s="95"/>
      <c r="M200" s="95"/>
      <c r="N200" s="95"/>
    </row>
    <row r="201" spans="2:14">
      <c r="B201" s="25"/>
      <c r="C201" s="29"/>
      <c r="D201" s="30"/>
      <c r="E201" s="31"/>
      <c r="F201" s="90"/>
      <c r="G201" s="90"/>
      <c r="H201" s="90"/>
      <c r="I201" s="31"/>
      <c r="J201" s="31"/>
      <c r="K201" s="31"/>
      <c r="L201" s="95"/>
      <c r="M201" s="95"/>
      <c r="N201" s="95"/>
    </row>
    <row r="202" spans="2:14">
      <c r="B202" s="25"/>
      <c r="C202" s="29"/>
      <c r="D202" s="30"/>
      <c r="E202" s="31"/>
      <c r="F202" s="90"/>
      <c r="G202" s="90"/>
      <c r="H202" s="90"/>
      <c r="I202" s="31"/>
      <c r="J202" s="31"/>
      <c r="K202" s="31"/>
      <c r="L202" s="95"/>
      <c r="M202" s="95"/>
      <c r="N202" s="95"/>
    </row>
    <row r="203" spans="2:14">
      <c r="B203" s="25"/>
      <c r="C203" s="29"/>
      <c r="D203" s="30"/>
      <c r="E203" s="31"/>
      <c r="F203" s="90"/>
      <c r="G203" s="90"/>
      <c r="H203" s="90"/>
      <c r="I203" s="31"/>
      <c r="J203" s="31"/>
      <c r="K203" s="31"/>
      <c r="L203" s="95"/>
      <c r="M203" s="95"/>
      <c r="N203" s="95"/>
    </row>
    <row r="204" spans="2:14">
      <c r="B204" s="25"/>
      <c r="C204" s="29"/>
      <c r="D204" s="30"/>
      <c r="E204" s="31"/>
      <c r="F204" s="90"/>
      <c r="G204" s="90"/>
      <c r="H204" s="90"/>
      <c r="I204" s="31"/>
      <c r="J204" s="31"/>
      <c r="K204" s="31"/>
      <c r="L204" s="95"/>
      <c r="M204" s="95"/>
      <c r="N204" s="95"/>
    </row>
    <row r="205" spans="2:14">
      <c r="B205" s="25"/>
      <c r="C205" s="29"/>
      <c r="D205" s="30"/>
      <c r="E205" s="31"/>
      <c r="F205" s="90"/>
      <c r="G205" s="90"/>
      <c r="H205" s="90"/>
      <c r="I205" s="31"/>
      <c r="J205" s="31"/>
      <c r="K205" s="31"/>
      <c r="L205" s="95"/>
      <c r="M205" s="95"/>
      <c r="N205" s="95"/>
    </row>
    <row r="206" spans="2:14">
      <c r="B206" s="25"/>
      <c r="C206" s="29"/>
      <c r="D206" s="30"/>
      <c r="E206" s="31"/>
      <c r="F206" s="90"/>
      <c r="G206" s="90"/>
      <c r="H206" s="90"/>
      <c r="I206" s="31"/>
      <c r="J206" s="31"/>
      <c r="K206" s="31"/>
      <c r="L206" s="95"/>
      <c r="M206" s="95"/>
      <c r="N206" s="95"/>
    </row>
    <row r="207" spans="2:14">
      <c r="B207" s="25"/>
      <c r="C207" s="29"/>
      <c r="D207" s="30"/>
      <c r="E207" s="31"/>
      <c r="F207" s="90"/>
      <c r="G207" s="90"/>
      <c r="H207" s="90"/>
      <c r="I207" s="31"/>
      <c r="J207" s="31"/>
      <c r="K207" s="31"/>
      <c r="L207" s="95"/>
      <c r="M207" s="95"/>
      <c r="N207" s="95"/>
    </row>
    <row r="208" spans="2:14">
      <c r="C208" s="29"/>
      <c r="D208" s="30"/>
      <c r="E208" s="31"/>
      <c r="F208" s="90"/>
      <c r="G208" s="589"/>
      <c r="H208" s="90"/>
      <c r="I208" s="31"/>
      <c r="J208" s="31"/>
      <c r="K208" s="31"/>
      <c r="L208" s="95"/>
      <c r="M208" s="95"/>
      <c r="N208" s="95"/>
    </row>
    <row r="209" spans="2:14">
      <c r="B209" s="25"/>
      <c r="C209" s="29"/>
      <c r="D209" s="30"/>
      <c r="E209" s="31"/>
      <c r="F209" s="589"/>
      <c r="G209" s="589"/>
      <c r="H209" s="29"/>
      <c r="I209" s="31"/>
      <c r="J209" s="31"/>
      <c r="K209" s="31"/>
      <c r="L209" s="95"/>
      <c r="M209" s="95"/>
      <c r="N209" s="95"/>
    </row>
    <row r="210" spans="2:14">
      <c r="B210" s="25"/>
      <c r="C210" s="29"/>
      <c r="D210" s="30"/>
      <c r="E210" s="31"/>
      <c r="F210" s="90"/>
      <c r="G210" s="90"/>
      <c r="H210" s="90"/>
      <c r="I210" s="31"/>
      <c r="J210" s="31"/>
      <c r="K210" s="31"/>
      <c r="L210" s="95"/>
      <c r="M210" s="95"/>
      <c r="N210" s="95"/>
    </row>
    <row r="211" spans="2:14">
      <c r="B211" s="25"/>
      <c r="C211" s="29"/>
      <c r="D211" s="30"/>
      <c r="E211" s="31"/>
      <c r="F211" s="90"/>
      <c r="G211" s="90"/>
      <c r="H211" s="90"/>
      <c r="I211" s="31"/>
      <c r="J211" s="31"/>
      <c r="K211" s="31"/>
      <c r="L211" s="95"/>
      <c r="M211" s="95"/>
      <c r="N211" s="95"/>
    </row>
    <row r="212" spans="2:14">
      <c r="B212" s="353"/>
      <c r="C212" s="29"/>
      <c r="D212" s="30"/>
      <c r="E212" s="31"/>
      <c r="F212" s="90"/>
      <c r="G212" s="90"/>
      <c r="H212" s="90"/>
      <c r="I212" s="31"/>
      <c r="J212" s="31"/>
      <c r="K212" s="31"/>
      <c r="L212" s="95"/>
      <c r="M212" s="95"/>
      <c r="N212" s="95"/>
    </row>
    <row r="213" spans="2:14">
      <c r="B213" s="353"/>
      <c r="C213" s="29"/>
      <c r="D213" s="30"/>
      <c r="E213" s="31"/>
      <c r="F213" s="90"/>
      <c r="G213" s="90"/>
      <c r="H213" s="90"/>
      <c r="I213" s="31"/>
      <c r="J213" s="31"/>
      <c r="K213" s="31"/>
      <c r="L213" s="95"/>
      <c r="M213" s="95"/>
      <c r="N213" s="95"/>
    </row>
    <row r="214" spans="2:14">
      <c r="B214" s="353"/>
      <c r="C214" s="29"/>
      <c r="D214" s="30"/>
      <c r="E214" s="31"/>
      <c r="F214" s="90"/>
      <c r="G214" s="90"/>
      <c r="H214" s="90"/>
      <c r="I214" s="31"/>
      <c r="J214" s="31"/>
      <c r="K214" s="31"/>
      <c r="L214" s="95"/>
      <c r="M214" s="95"/>
      <c r="N214" s="95"/>
    </row>
    <row r="215" spans="2:14">
      <c r="B215" s="25"/>
      <c r="C215" s="29"/>
      <c r="D215" s="30"/>
      <c r="E215" s="31"/>
      <c r="F215" s="90"/>
      <c r="G215" s="90"/>
      <c r="H215" s="90"/>
      <c r="I215" s="31"/>
      <c r="J215" s="31"/>
      <c r="K215" s="31"/>
      <c r="L215" s="95"/>
      <c r="M215" s="95"/>
      <c r="N215" s="95"/>
    </row>
    <row r="216" spans="2:14">
      <c r="B216" s="25"/>
      <c r="C216" s="29"/>
      <c r="D216" s="30"/>
      <c r="E216" s="31"/>
      <c r="F216" s="90"/>
      <c r="G216" s="90"/>
      <c r="H216" s="90"/>
      <c r="I216" s="31"/>
      <c r="J216" s="31"/>
      <c r="K216" s="31"/>
      <c r="L216" s="95"/>
      <c r="M216" s="95"/>
      <c r="N216" s="95"/>
    </row>
    <row r="217" spans="2:14">
      <c r="B217" s="25"/>
      <c r="C217" s="29"/>
      <c r="D217" s="30"/>
      <c r="E217" s="31"/>
      <c r="F217" s="90"/>
      <c r="G217" s="90"/>
      <c r="H217" s="90"/>
      <c r="I217" s="31"/>
      <c r="J217" s="31"/>
      <c r="K217" s="31"/>
      <c r="L217" s="95"/>
      <c r="M217" s="95"/>
      <c r="N217" s="95"/>
    </row>
    <row r="218" spans="2:14">
      <c r="B218" s="25"/>
      <c r="C218" s="29"/>
      <c r="D218" s="30"/>
      <c r="E218" s="31"/>
      <c r="F218" s="90"/>
      <c r="G218" s="90"/>
      <c r="H218" s="90"/>
      <c r="I218" s="31"/>
      <c r="J218" s="31"/>
      <c r="K218" s="31"/>
      <c r="L218" s="95"/>
      <c r="M218" s="95"/>
      <c r="N218" s="95"/>
    </row>
    <row r="219" spans="2:14">
      <c r="B219" s="25"/>
      <c r="C219" s="29"/>
      <c r="D219" s="30"/>
      <c r="E219" s="31"/>
      <c r="F219" s="90"/>
      <c r="G219" s="90"/>
      <c r="H219" s="90"/>
      <c r="I219" s="31"/>
      <c r="J219" s="31"/>
      <c r="K219" s="31"/>
      <c r="L219" s="95"/>
      <c r="M219" s="95"/>
      <c r="N219" s="95"/>
    </row>
    <row r="220" spans="2:14">
      <c r="B220" s="25"/>
      <c r="C220" s="29"/>
      <c r="D220" s="30"/>
      <c r="E220" s="31"/>
      <c r="F220" s="90"/>
      <c r="G220" s="90"/>
      <c r="H220" s="90"/>
      <c r="I220" s="31"/>
      <c r="J220" s="31"/>
      <c r="K220" s="31"/>
      <c r="L220" s="95"/>
      <c r="M220" s="95"/>
      <c r="N220" s="95"/>
    </row>
    <row r="221" spans="2:14">
      <c r="B221" s="25"/>
      <c r="C221" s="29"/>
      <c r="D221" s="30"/>
      <c r="E221" s="31"/>
      <c r="F221" s="90"/>
      <c r="G221" s="90"/>
      <c r="H221" s="90"/>
      <c r="I221" s="31"/>
      <c r="J221" s="31"/>
      <c r="K221" s="31"/>
      <c r="L221" s="95"/>
      <c r="M221" s="95"/>
      <c r="N221" s="95"/>
    </row>
    <row r="222" spans="2:14">
      <c r="B222" s="25"/>
      <c r="C222" s="29"/>
      <c r="D222" s="30"/>
      <c r="E222" s="31"/>
      <c r="F222" s="90"/>
      <c r="G222" s="90"/>
      <c r="H222" s="90"/>
      <c r="I222" s="31"/>
      <c r="J222" s="31"/>
      <c r="K222" s="31"/>
      <c r="L222" s="95"/>
      <c r="M222" s="95"/>
      <c r="N222" s="95"/>
    </row>
    <row r="223" spans="2:14">
      <c r="B223" s="25"/>
      <c r="C223" s="29"/>
      <c r="D223" s="30"/>
      <c r="E223" s="31"/>
      <c r="F223" s="90"/>
      <c r="G223" s="90"/>
      <c r="H223" s="90"/>
      <c r="I223" s="31"/>
      <c r="J223" s="31"/>
      <c r="K223" s="31"/>
      <c r="L223" s="95"/>
      <c r="M223" s="95"/>
      <c r="N223" s="95"/>
    </row>
    <row r="224" spans="2:14">
      <c r="B224" s="25"/>
      <c r="C224" s="29"/>
      <c r="D224" s="30"/>
      <c r="E224" s="31"/>
      <c r="F224" s="90"/>
      <c r="G224" s="90"/>
      <c r="H224" s="90"/>
      <c r="I224" s="31"/>
      <c r="J224" s="31"/>
      <c r="K224" s="31"/>
      <c r="L224" s="95"/>
      <c r="M224" s="95"/>
      <c r="N224" s="95"/>
    </row>
    <row r="225" spans="2:14">
      <c r="B225" s="25"/>
      <c r="C225" s="29"/>
      <c r="D225" s="30"/>
      <c r="E225" s="31"/>
      <c r="F225" s="90"/>
      <c r="G225" s="90"/>
      <c r="H225" s="90"/>
      <c r="I225" s="93"/>
      <c r="J225" s="93"/>
      <c r="K225" s="31"/>
      <c r="L225" s="95"/>
      <c r="M225" s="95"/>
      <c r="N225" s="95"/>
    </row>
    <row r="226" spans="2:14">
      <c r="B226" s="353"/>
      <c r="C226" s="92"/>
      <c r="D226" s="586"/>
      <c r="E226" s="93"/>
      <c r="F226" s="589"/>
      <c r="G226" s="589"/>
      <c r="H226" s="589"/>
      <c r="I226" s="93"/>
      <c r="J226" s="93"/>
      <c r="K226" s="93"/>
      <c r="L226" s="95"/>
      <c r="M226" s="95"/>
      <c r="N226" s="95"/>
    </row>
    <row r="227" spans="2:14">
      <c r="B227" s="353"/>
      <c r="C227" s="92"/>
      <c r="D227" s="586"/>
      <c r="E227" s="93"/>
      <c r="F227" s="589"/>
      <c r="G227" s="589"/>
      <c r="H227" s="589"/>
      <c r="I227" s="93"/>
      <c r="J227" s="93"/>
      <c r="K227" s="93"/>
      <c r="L227" s="95"/>
      <c r="M227" s="95"/>
      <c r="N227" s="95"/>
    </row>
    <row r="228" spans="2:14">
      <c r="B228" s="93"/>
      <c r="C228" s="92"/>
      <c r="D228" s="586"/>
      <c r="E228" s="93"/>
      <c r="F228" s="92"/>
      <c r="G228" s="92"/>
      <c r="H228" s="92"/>
      <c r="I228" s="93"/>
      <c r="J228" s="93"/>
      <c r="K228" s="93"/>
    </row>
    <row r="229" spans="2:14">
      <c r="B229" s="93"/>
      <c r="C229" s="92"/>
      <c r="D229" s="586"/>
      <c r="E229" s="93"/>
      <c r="F229" s="92"/>
      <c r="G229" s="92"/>
      <c r="H229" s="92"/>
      <c r="I229" s="93"/>
      <c r="J229" s="93"/>
      <c r="K229" s="93"/>
    </row>
    <row r="230" spans="2:14">
      <c r="B230" s="93"/>
      <c r="C230" s="92"/>
      <c r="D230" s="586"/>
      <c r="E230" s="93"/>
      <c r="F230" s="92"/>
      <c r="G230" s="92"/>
      <c r="H230" s="92"/>
      <c r="I230" s="93"/>
      <c r="J230" s="93"/>
      <c r="K230" s="93"/>
    </row>
    <row r="231" spans="2:14">
      <c r="B231" s="93"/>
      <c r="C231" s="92"/>
      <c r="D231" s="586"/>
      <c r="E231" s="93"/>
      <c r="F231" s="92"/>
      <c r="G231" s="92"/>
      <c r="H231" s="92"/>
      <c r="I231" s="93"/>
      <c r="J231" s="93"/>
      <c r="K231" s="93"/>
    </row>
    <row r="232" spans="2:14">
      <c r="B232" s="93"/>
      <c r="C232" s="92"/>
      <c r="D232" s="586"/>
      <c r="E232" s="93"/>
      <c r="F232" s="92"/>
      <c r="G232" s="92"/>
      <c r="H232" s="92"/>
      <c r="I232" s="93"/>
      <c r="J232" s="93"/>
      <c r="K232" s="93"/>
    </row>
    <row r="233" spans="2:14">
      <c r="B233" s="93"/>
      <c r="C233" s="92"/>
      <c r="D233" s="586"/>
      <c r="E233" s="93"/>
      <c r="F233" s="92"/>
      <c r="G233" s="92"/>
      <c r="H233" s="92"/>
      <c r="I233" s="93"/>
      <c r="J233" s="93"/>
      <c r="K233" s="93"/>
    </row>
    <row r="234" spans="2:14">
      <c r="B234" s="93"/>
      <c r="C234" s="92"/>
      <c r="D234" s="586"/>
      <c r="E234" s="93"/>
      <c r="F234" s="92"/>
      <c r="G234" s="92"/>
      <c r="H234" s="92"/>
      <c r="I234" s="93"/>
      <c r="J234" s="93"/>
      <c r="K234" s="93"/>
    </row>
    <row r="235" spans="2:14">
      <c r="B235" s="93"/>
      <c r="C235" s="92"/>
      <c r="D235" s="586"/>
      <c r="E235" s="93"/>
      <c r="F235" s="92"/>
      <c r="G235" s="92"/>
      <c r="H235" s="92"/>
      <c r="I235" s="93"/>
      <c r="J235" s="93"/>
      <c r="K235" s="93"/>
    </row>
    <row r="236" spans="2:14">
      <c r="B236" s="93"/>
      <c r="C236" s="92"/>
      <c r="D236" s="586"/>
      <c r="E236" s="93"/>
      <c r="F236" s="92"/>
      <c r="G236" s="92"/>
      <c r="H236" s="92"/>
      <c r="I236" s="93"/>
      <c r="J236" s="93"/>
      <c r="K236" s="93"/>
    </row>
    <row r="237" spans="2:14">
      <c r="B237" s="93"/>
      <c r="C237" s="92"/>
      <c r="D237" s="586"/>
      <c r="E237" s="93"/>
      <c r="F237" s="92"/>
      <c r="G237" s="92"/>
      <c r="H237" s="92"/>
      <c r="I237" s="93"/>
      <c r="J237" s="93"/>
      <c r="K237" s="93"/>
    </row>
    <row r="238" spans="2:14">
      <c r="B238" s="93"/>
      <c r="C238" s="92"/>
      <c r="D238" s="586"/>
      <c r="E238" s="93"/>
      <c r="F238" s="92"/>
      <c r="G238" s="92"/>
      <c r="H238" s="92"/>
      <c r="I238" s="93"/>
      <c r="J238" s="93"/>
      <c r="K238" s="93"/>
    </row>
    <row r="239" spans="2:14">
      <c r="B239" s="93"/>
      <c r="C239" s="92"/>
      <c r="D239" s="586"/>
      <c r="E239" s="93"/>
      <c r="F239" s="92"/>
      <c r="G239" s="92"/>
      <c r="H239" s="92"/>
      <c r="I239" s="93"/>
      <c r="J239" s="93"/>
      <c r="K239" s="93"/>
    </row>
    <row r="240" spans="2:14">
      <c r="B240" s="93"/>
      <c r="C240" s="92"/>
      <c r="D240" s="586"/>
      <c r="E240" s="93"/>
      <c r="F240" s="92"/>
      <c r="G240" s="92"/>
      <c r="H240" s="92"/>
      <c r="I240" s="93"/>
      <c r="J240" s="93"/>
      <c r="K240" s="93"/>
    </row>
    <row r="241" spans="2:11">
      <c r="B241" s="93"/>
      <c r="C241" s="92"/>
      <c r="D241" s="586"/>
      <c r="E241" s="93"/>
      <c r="F241" s="92"/>
      <c r="G241" s="92"/>
      <c r="H241" s="92"/>
      <c r="I241" s="93"/>
      <c r="J241" s="93"/>
      <c r="K241" s="93"/>
    </row>
    <row r="242" spans="2:11">
      <c r="B242" s="93"/>
      <c r="C242" s="92"/>
      <c r="D242" s="586"/>
      <c r="E242" s="93"/>
      <c r="F242" s="92"/>
      <c r="G242" s="92"/>
      <c r="H242" s="92"/>
      <c r="I242" s="93"/>
      <c r="J242" s="93"/>
      <c r="K242" s="93"/>
    </row>
    <row r="243" spans="2:11">
      <c r="B243" s="93"/>
      <c r="C243" s="92"/>
      <c r="D243" s="586"/>
      <c r="E243" s="93"/>
      <c r="F243" s="92"/>
      <c r="G243" s="92"/>
      <c r="H243" s="92"/>
      <c r="I243" s="93"/>
      <c r="J243" s="93"/>
      <c r="K243" s="93"/>
    </row>
    <row r="244" spans="2:11">
      <c r="B244" s="93"/>
      <c r="C244" s="92"/>
      <c r="D244" s="586"/>
      <c r="E244" s="93"/>
      <c r="F244" s="92"/>
      <c r="G244" s="92"/>
      <c r="H244" s="92"/>
      <c r="I244" s="93"/>
      <c r="J244" s="93"/>
      <c r="K244" s="93"/>
    </row>
    <row r="245" spans="2:11">
      <c r="B245" s="93"/>
      <c r="C245" s="92"/>
      <c r="D245" s="586"/>
      <c r="E245" s="93"/>
      <c r="F245" s="92"/>
      <c r="G245" s="92"/>
      <c r="H245" s="92"/>
      <c r="I245" s="93"/>
      <c r="J245" s="93"/>
      <c r="K245" s="93"/>
    </row>
    <row r="246" spans="2:11">
      <c r="B246" s="93"/>
      <c r="C246" s="92"/>
      <c r="D246" s="586"/>
      <c r="E246" s="93"/>
      <c r="F246" s="92"/>
      <c r="G246" s="92"/>
      <c r="H246" s="92"/>
      <c r="I246" s="93"/>
      <c r="J246" s="93"/>
      <c r="K246" s="93"/>
    </row>
    <row r="247" spans="2:11">
      <c r="B247" s="93"/>
      <c r="C247" s="92"/>
      <c r="D247" s="586"/>
      <c r="E247" s="93"/>
      <c r="F247" s="92"/>
      <c r="G247" s="92"/>
      <c r="H247" s="92"/>
      <c r="I247" s="93"/>
      <c r="J247" s="93"/>
      <c r="K247" s="93"/>
    </row>
    <row r="248" spans="2:11">
      <c r="B248" s="93"/>
      <c r="C248" s="92"/>
      <c r="D248" s="586"/>
      <c r="E248" s="93"/>
      <c r="F248" s="92"/>
      <c r="G248" s="92"/>
      <c r="H248" s="92"/>
      <c r="I248" s="93"/>
      <c r="J248" s="93"/>
      <c r="K248" s="93"/>
    </row>
    <row r="249" spans="2:11">
      <c r="B249" s="93"/>
      <c r="C249" s="92"/>
      <c r="D249" s="586"/>
      <c r="E249" s="93"/>
      <c r="F249" s="92"/>
      <c r="G249" s="92"/>
      <c r="H249" s="92"/>
      <c r="I249" s="93"/>
      <c r="J249" s="93"/>
      <c r="K249" s="93"/>
    </row>
    <row r="250" spans="2:11">
      <c r="B250" s="93"/>
      <c r="C250" s="92"/>
      <c r="D250" s="586"/>
      <c r="E250" s="93"/>
      <c r="F250" s="92"/>
      <c r="G250" s="92"/>
      <c r="H250" s="92"/>
      <c r="I250" s="93"/>
      <c r="J250" s="93"/>
      <c r="K250" s="93"/>
    </row>
    <row r="251" spans="2:11">
      <c r="B251" s="93"/>
      <c r="C251" s="92"/>
      <c r="D251" s="586"/>
      <c r="E251" s="93"/>
      <c r="F251" s="92"/>
      <c r="G251" s="92"/>
      <c r="H251" s="92"/>
      <c r="I251" s="93"/>
      <c r="J251" s="93"/>
      <c r="K251" s="93"/>
    </row>
    <row r="252" spans="2:11">
      <c r="B252" s="93"/>
      <c r="C252" s="92"/>
      <c r="D252" s="586"/>
      <c r="E252" s="93"/>
      <c r="F252" s="92"/>
      <c r="G252" s="92"/>
      <c r="H252" s="92"/>
      <c r="I252" s="93"/>
      <c r="J252" s="93"/>
      <c r="K252" s="93"/>
    </row>
    <row r="253" spans="2:11">
      <c r="B253" s="93"/>
      <c r="C253" s="92"/>
      <c r="D253" s="586"/>
      <c r="E253" s="93"/>
      <c r="F253" s="92"/>
      <c r="G253" s="92"/>
      <c r="H253" s="92"/>
      <c r="I253" s="93"/>
      <c r="J253" s="93"/>
      <c r="K253" s="93"/>
    </row>
    <row r="254" spans="2:11">
      <c r="B254" s="93"/>
      <c r="C254" s="92"/>
      <c r="D254" s="586"/>
      <c r="E254" s="93"/>
      <c r="F254" s="92"/>
      <c r="G254" s="92"/>
      <c r="H254" s="92"/>
      <c r="I254" s="93"/>
      <c r="J254" s="93"/>
      <c r="K254" s="93"/>
    </row>
    <row r="255" spans="2:11">
      <c r="B255" s="93"/>
      <c r="C255" s="92"/>
      <c r="D255" s="586"/>
      <c r="E255" s="93"/>
      <c r="F255" s="92"/>
      <c r="G255" s="92"/>
      <c r="H255" s="92"/>
      <c r="I255" s="93"/>
      <c r="J255" s="93"/>
      <c r="K255" s="93"/>
    </row>
    <row r="256" spans="2:11">
      <c r="B256" s="93"/>
      <c r="C256" s="92"/>
      <c r="D256" s="586"/>
      <c r="E256" s="93"/>
      <c r="F256" s="92"/>
      <c r="G256" s="92"/>
      <c r="H256" s="92"/>
      <c r="I256" s="93"/>
      <c r="J256" s="93"/>
      <c r="K256" s="93"/>
    </row>
    <row r="257" spans="2:11">
      <c r="B257" s="93"/>
      <c r="C257" s="92"/>
      <c r="D257" s="586"/>
      <c r="E257" s="93"/>
      <c r="F257" s="92"/>
      <c r="G257" s="92"/>
      <c r="H257" s="92"/>
      <c r="I257" s="93"/>
      <c r="J257" s="93"/>
      <c r="K257" s="93"/>
    </row>
    <row r="258" spans="2:11">
      <c r="B258" s="93"/>
      <c r="C258" s="92"/>
      <c r="D258" s="586"/>
      <c r="E258" s="93"/>
      <c r="F258" s="92"/>
      <c r="G258" s="92"/>
      <c r="H258" s="92"/>
      <c r="I258" s="93"/>
      <c r="J258" s="93"/>
      <c r="K258" s="93"/>
    </row>
    <row r="259" spans="2:11">
      <c r="B259" s="93"/>
      <c r="C259" s="92"/>
      <c r="D259" s="586"/>
      <c r="E259" s="93"/>
      <c r="F259" s="589"/>
      <c r="G259" s="589"/>
      <c r="H259" s="589"/>
      <c r="I259" s="93"/>
      <c r="J259" s="93"/>
      <c r="K259" s="93"/>
    </row>
    <row r="260" spans="2:11">
      <c r="B260" s="93"/>
      <c r="C260" s="92"/>
      <c r="D260" s="586"/>
      <c r="E260" s="93"/>
      <c r="F260" s="589"/>
      <c r="G260" s="589"/>
      <c r="H260" s="589"/>
      <c r="I260" s="93"/>
      <c r="J260" s="93"/>
      <c r="K260" s="93"/>
    </row>
    <row r="261" spans="2:11">
      <c r="B261" s="93"/>
      <c r="C261" s="92"/>
      <c r="D261" s="586"/>
      <c r="E261" s="93"/>
      <c r="F261" s="589"/>
      <c r="G261" s="589"/>
      <c r="H261" s="589"/>
      <c r="I261" s="93"/>
      <c r="J261" s="93"/>
      <c r="K261" s="93"/>
    </row>
    <row r="262" spans="2:11">
      <c r="B262" s="93"/>
      <c r="C262" s="92"/>
      <c r="D262" s="586"/>
      <c r="E262" s="93"/>
      <c r="F262" s="589"/>
      <c r="G262" s="589"/>
      <c r="H262" s="589"/>
      <c r="I262" s="93"/>
      <c r="J262" s="93"/>
      <c r="K262" s="93"/>
    </row>
    <row r="263" spans="2:11">
      <c r="B263" s="93"/>
      <c r="C263" s="92"/>
      <c r="D263" s="586"/>
      <c r="E263" s="93"/>
      <c r="F263" s="589"/>
      <c r="G263" s="589"/>
      <c r="H263" s="589"/>
      <c r="I263" s="93"/>
      <c r="J263" s="93"/>
      <c r="K263" s="93"/>
    </row>
    <row r="264" spans="2:11">
      <c r="B264" s="93"/>
      <c r="C264" s="92"/>
      <c r="D264" s="586"/>
      <c r="E264" s="93"/>
      <c r="F264" s="589"/>
      <c r="G264" s="589"/>
      <c r="H264" s="589"/>
      <c r="I264" s="93"/>
      <c r="J264" s="93"/>
      <c r="K264" s="93"/>
    </row>
    <row r="265" spans="2:11">
      <c r="B265" s="93"/>
      <c r="C265" s="92"/>
      <c r="D265" s="586"/>
      <c r="E265" s="93"/>
      <c r="F265" s="589"/>
      <c r="G265" s="589"/>
      <c r="H265" s="589"/>
      <c r="I265" s="93"/>
      <c r="J265" s="93"/>
      <c r="K265" s="93"/>
    </row>
    <row r="266" spans="2:11">
      <c r="B266" s="93"/>
      <c r="C266" s="92"/>
      <c r="D266" s="586"/>
      <c r="E266" s="93"/>
      <c r="F266" s="589"/>
      <c r="G266" s="589"/>
      <c r="H266" s="589"/>
      <c r="I266" s="93"/>
      <c r="J266" s="93"/>
      <c r="K266" s="93"/>
    </row>
    <row r="267" spans="2:11">
      <c r="B267" s="93"/>
      <c r="C267" s="92"/>
      <c r="D267" s="586"/>
      <c r="E267" s="93"/>
      <c r="F267" s="589"/>
      <c r="G267" s="589"/>
      <c r="H267" s="589"/>
      <c r="I267" s="93"/>
      <c r="J267" s="93"/>
      <c r="K267" s="93"/>
    </row>
    <row r="268" spans="2:11">
      <c r="B268" s="93"/>
      <c r="C268" s="92"/>
      <c r="D268" s="586"/>
      <c r="E268" s="93"/>
      <c r="F268" s="589"/>
      <c r="G268" s="589"/>
      <c r="H268" s="589"/>
      <c r="I268" s="93"/>
      <c r="J268" s="93"/>
      <c r="K268" s="93"/>
    </row>
    <row r="269" spans="2:11">
      <c r="B269" s="93"/>
      <c r="C269" s="92"/>
      <c r="D269" s="586"/>
      <c r="E269" s="93"/>
      <c r="F269" s="589"/>
      <c r="G269" s="589"/>
      <c r="H269" s="589"/>
      <c r="I269" s="93"/>
      <c r="J269" s="93"/>
      <c r="K269" s="93"/>
    </row>
    <row r="270" spans="2:11">
      <c r="B270" s="93"/>
      <c r="C270" s="92"/>
      <c r="D270" s="586"/>
      <c r="E270" s="93"/>
      <c r="F270" s="92"/>
      <c r="G270" s="92"/>
      <c r="H270" s="92"/>
      <c r="I270" s="93"/>
      <c r="J270" s="93"/>
      <c r="K270" s="93"/>
    </row>
    <row r="271" spans="2:11">
      <c r="B271" s="93"/>
      <c r="C271" s="92"/>
      <c r="D271" s="586"/>
      <c r="E271" s="93"/>
      <c r="F271" s="92"/>
      <c r="G271" s="92"/>
      <c r="H271" s="92"/>
      <c r="I271" s="93"/>
      <c r="J271" s="93"/>
      <c r="K271" s="93"/>
    </row>
    <row r="272" spans="2:11">
      <c r="B272" s="93"/>
      <c r="C272" s="92"/>
      <c r="D272" s="586"/>
      <c r="E272" s="93"/>
      <c r="F272" s="92"/>
      <c r="G272" s="92"/>
      <c r="H272" s="92"/>
      <c r="I272" s="93"/>
      <c r="J272" s="93"/>
      <c r="K272" s="93"/>
    </row>
  </sheetData>
  <autoFilter ref="B2:K2" xr:uid="{00000000-0009-0000-0000-000014000000}"/>
  <sortState ref="B4:H71">
    <sortCondition ref="E4:E71"/>
  </sortState>
  <mergeCells count="1">
    <mergeCell ref="I1:K1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B1:Z300"/>
  <sheetViews>
    <sheetView topLeftCell="A49" workbookViewId="0">
      <selection activeCell="N55" sqref="N55:O55"/>
    </sheetView>
  </sheetViews>
  <sheetFormatPr defaultColWidth="9" defaultRowHeight="12.75"/>
  <cols>
    <col min="2" max="2" width="3.5703125" customWidth="1"/>
    <col min="3" max="3" width="5.85546875" customWidth="1"/>
    <col min="4" max="4" width="22.85546875" customWidth="1"/>
    <col min="5" max="5" width="6.7109375" customWidth="1"/>
    <col min="6" max="6" width="9.28515625" customWidth="1"/>
    <col min="7" max="7" width="0.140625" hidden="1" customWidth="1"/>
    <col min="8" max="8" width="36.42578125" customWidth="1"/>
    <col min="9" max="9" width="11" style="1" customWidth="1"/>
    <col min="10" max="10" width="10.42578125" style="1" customWidth="1"/>
    <col min="11" max="11" width="9.7109375" customWidth="1"/>
    <col min="12" max="12" width="10.28515625" hidden="1" customWidth="1"/>
    <col min="13" max="13" width="24.28515625" customWidth="1"/>
  </cols>
  <sheetData>
    <row r="1" spans="2:26" ht="19.5" customHeight="1">
      <c r="B1" s="1312" t="s">
        <v>622</v>
      </c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</row>
    <row r="2" spans="2:26" ht="20.25">
      <c r="B2" s="1312" t="s">
        <v>623</v>
      </c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</row>
    <row r="3" spans="2:26" ht="21" customHeight="1">
      <c r="B3" s="1273" t="s">
        <v>165</v>
      </c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</row>
    <row r="4" spans="2:26" ht="21" customHeight="1">
      <c r="B4" s="1274" t="s">
        <v>166</v>
      </c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</row>
    <row r="5" spans="2:26" ht="21" customHeight="1">
      <c r="B5" s="393"/>
      <c r="C5" s="394"/>
      <c r="D5" s="393"/>
      <c r="E5" s="1275" t="s">
        <v>624</v>
      </c>
      <c r="F5" s="1275"/>
      <c r="G5" s="1275"/>
      <c r="H5" s="1275"/>
      <c r="I5" s="1275"/>
      <c r="J5" s="1275"/>
      <c r="K5" s="416"/>
      <c r="L5" s="416"/>
      <c r="M5" s="416"/>
    </row>
    <row r="6" spans="2:26" ht="17.25" customHeight="1">
      <c r="B6" s="393"/>
      <c r="C6" s="394"/>
      <c r="D6" s="396"/>
      <c r="E6" s="1276" t="s">
        <v>168</v>
      </c>
      <c r="F6" s="1276"/>
      <c r="G6" s="1276"/>
      <c r="H6" s="1276"/>
      <c r="I6" s="1276"/>
      <c r="J6" s="1276"/>
      <c r="K6" s="396"/>
      <c r="L6" s="396"/>
      <c r="M6" s="393"/>
    </row>
    <row r="7" spans="2:26" ht="17.25" customHeight="1">
      <c r="B7" s="1277" t="s">
        <v>169</v>
      </c>
      <c r="C7" s="1277"/>
      <c r="D7" s="1277"/>
      <c r="E7" s="1277"/>
      <c r="F7" s="1277"/>
      <c r="G7" s="9"/>
      <c r="H7" s="501"/>
      <c r="I7" s="520"/>
      <c r="J7" s="1375" t="s">
        <v>625</v>
      </c>
      <c r="K7" s="1375"/>
      <c r="L7" s="509"/>
      <c r="M7" s="419" t="s">
        <v>626</v>
      </c>
    </row>
    <row r="8" spans="2:26" ht="16.5" customHeight="1">
      <c r="B8" s="1277" t="s">
        <v>150</v>
      </c>
      <c r="C8" s="1277"/>
      <c r="D8" s="1277"/>
      <c r="E8" s="1277"/>
      <c r="F8" s="1277"/>
      <c r="G8" s="13"/>
      <c r="H8" s="13"/>
      <c r="I8" s="14"/>
      <c r="J8" s="344" t="s">
        <v>322</v>
      </c>
      <c r="K8" s="344"/>
      <c r="L8" s="56"/>
      <c r="M8" s="510" t="s">
        <v>627</v>
      </c>
    </row>
    <row r="9" spans="2:26">
      <c r="B9" s="1299" t="s">
        <v>152</v>
      </c>
      <c r="C9" s="1299" t="s">
        <v>157</v>
      </c>
      <c r="D9" s="1299" t="s">
        <v>153</v>
      </c>
      <c r="E9" s="1263" t="s">
        <v>154</v>
      </c>
      <c r="F9" s="1263" t="s">
        <v>155</v>
      </c>
      <c r="G9" s="1352" t="s">
        <v>127</v>
      </c>
      <c r="H9" s="1352" t="s">
        <v>156</v>
      </c>
      <c r="I9" s="1376" t="s">
        <v>129</v>
      </c>
      <c r="J9" s="1377"/>
      <c r="K9" s="1340" t="s">
        <v>158</v>
      </c>
      <c r="L9" s="1352" t="s">
        <v>159</v>
      </c>
      <c r="M9" s="1341" t="s">
        <v>133</v>
      </c>
    </row>
    <row r="10" spans="2:26" ht="18">
      <c r="B10" s="1300"/>
      <c r="C10" s="1300"/>
      <c r="D10" s="1300"/>
      <c r="E10" s="1300"/>
      <c r="F10" s="1300"/>
      <c r="G10" s="1300"/>
      <c r="H10" s="1300"/>
      <c r="I10" s="420" t="s">
        <v>160</v>
      </c>
      <c r="J10" s="420" t="s">
        <v>141</v>
      </c>
      <c r="K10" s="1300"/>
      <c r="L10" s="1300"/>
      <c r="M10" s="1262"/>
      <c r="P10" s="1378"/>
      <c r="Q10" s="1378"/>
      <c r="R10" s="1378"/>
      <c r="S10" s="1378"/>
      <c r="T10" s="1378"/>
      <c r="U10" s="1378"/>
      <c r="V10" s="1378"/>
      <c r="W10" s="1378"/>
      <c r="X10" s="1378"/>
      <c r="Y10" s="1378"/>
      <c r="Z10" s="1378"/>
    </row>
    <row r="11" spans="2:26" ht="15" customHeight="1">
      <c r="B11" s="51"/>
      <c r="C11" s="51"/>
      <c r="D11" s="51"/>
      <c r="E11" s="68"/>
      <c r="F11" s="1361" t="s">
        <v>168</v>
      </c>
      <c r="G11" s="1361"/>
      <c r="H11" s="1361"/>
      <c r="I11" s="1361"/>
      <c r="J11" s="424"/>
      <c r="Q11" s="87"/>
      <c r="S11" s="1288"/>
      <c r="T11" s="1288"/>
      <c r="U11" s="1288"/>
      <c r="V11" s="1288"/>
      <c r="W11" s="1288"/>
      <c r="X11" s="1288"/>
      <c r="Y11" s="513"/>
      <c r="Z11" s="513"/>
    </row>
    <row r="12" spans="2:26" ht="15" customHeight="1">
      <c r="B12" s="408">
        <v>1</v>
      </c>
      <c r="C12" s="399">
        <v>9</v>
      </c>
      <c r="D12" s="400" t="str">
        <f>IF(C12=0," ",VLOOKUP(C12,Женщины!B:H,2,FALSE))</f>
        <v>Лисьева Ксения</v>
      </c>
      <c r="E12" s="401">
        <f>IF(C12=0," ",VLOOKUP($C12,Женщины!$B:$H,3,FALSE))</f>
        <v>1987</v>
      </c>
      <c r="F12" s="402" t="str">
        <f>IF(C12=0," ",IF(VLOOKUP($C12,Женщины!$B:$H,4,FALSE)=0," ",VLOOKUP($C12,Женщины!$B:$H,4,FALSE)))</f>
        <v>Ж30-39</v>
      </c>
      <c r="G12" s="400">
        <f>IF(C12=0," ",VLOOKUP($C12,Женщины!$B:$H,5,FALSE))</f>
        <v>0</v>
      </c>
      <c r="H12" s="400" t="str">
        <f>IF(C12=0," ",VLOOKUP($C12,Женщины!$B:$H,6,FALSE))</f>
        <v>г.Архангельск, PomorSki</v>
      </c>
      <c r="I12" s="557">
        <v>1.5162037037037E-4</v>
      </c>
      <c r="J12" s="558">
        <v>1.50462962962963E-4</v>
      </c>
      <c r="K12" s="404" t="s">
        <v>3</v>
      </c>
      <c r="L12" s="402"/>
      <c r="M12" s="400">
        <f>IF(C12=0," ",VLOOKUP($C12,Женщины!$B:$H,7,FALSE))</f>
        <v>0</v>
      </c>
      <c r="Q12" s="87"/>
      <c r="R12" s="396"/>
      <c r="S12" s="1276"/>
      <c r="T12" s="1276"/>
      <c r="U12" s="1276"/>
      <c r="V12" s="1276"/>
      <c r="W12" s="1276"/>
      <c r="X12" s="1276"/>
      <c r="Y12" s="396"/>
      <c r="Z12" s="396"/>
    </row>
    <row r="13" spans="2:26" ht="14.25" customHeight="1">
      <c r="B13" s="408">
        <v>2</v>
      </c>
      <c r="C13" s="399">
        <v>20</v>
      </c>
      <c r="D13" s="400" t="e">
        <f>IF(C13=0," ",VLOOKUP(C13,Женщины!B:H,2,FALSE))</f>
        <v>#N/A</v>
      </c>
      <c r="E13" s="401" t="e">
        <f>IF(C13=0," ",VLOOKUP($C13,Женщины!$B:$H,3,FALSE))</f>
        <v>#N/A</v>
      </c>
      <c r="F13" s="402" t="e">
        <f>IF(C13=0," ",IF(VLOOKUP($C13,Женщины!$B:$H,4,FALSE)=0," ",VLOOKUP($C13,Женщины!$B:$H,4,FALSE)))</f>
        <v>#N/A</v>
      </c>
      <c r="G13" s="400" t="e">
        <f>IF(C13=0," ",VLOOKUP($C13,Женщины!$B:$H,5,FALSE))</f>
        <v>#N/A</v>
      </c>
      <c r="H13" s="554" t="e">
        <f>IF(C13=0," ",VLOOKUP($C13,Женщины!$B:$H,6,FALSE))</f>
        <v>#N/A</v>
      </c>
      <c r="I13" s="557">
        <v>1.5393518518518501E-4</v>
      </c>
      <c r="J13" s="558">
        <v>1.5277777777777799E-4</v>
      </c>
      <c r="K13" s="404" t="s">
        <v>4</v>
      </c>
      <c r="L13" s="402"/>
      <c r="M13" s="400" t="e">
        <f>IF(C13=0," ",VLOOKUP($C13,Женщины!$B:$H,7,FALSE))</f>
        <v>#N/A</v>
      </c>
    </row>
    <row r="14" spans="2:26">
      <c r="B14" s="408">
        <v>3</v>
      </c>
      <c r="C14" s="399">
        <v>223</v>
      </c>
      <c r="D14" s="505" t="e">
        <f>IF(C14=0," ",VLOOKUP(C14,Женщины!B:H,2,FALSE))</f>
        <v>#N/A</v>
      </c>
      <c r="E14" s="401" t="e">
        <f>IF(C14=0," ",VLOOKUP($C14,Женщины!$B:$H,3,FALSE))</f>
        <v>#N/A</v>
      </c>
      <c r="F14" s="402" t="e">
        <f>IF(C14=0," ",IF(VLOOKUP($C14,Женщины!$B:$H,4,FALSE)=0," ",VLOOKUP($C14,Женщины!$B:$H,4,FALSE)))</f>
        <v>#N/A</v>
      </c>
      <c r="G14" s="400" t="e">
        <f>IF(C14=0," ",VLOOKUP($C14,Женщины!$B:$H,5,FALSE))</f>
        <v>#N/A</v>
      </c>
      <c r="H14" s="403" t="e">
        <f>IF(C14=0," ",VLOOKUP($C14,Женщины!$B:$H,6,FALSE))</f>
        <v>#N/A</v>
      </c>
      <c r="I14" s="557">
        <v>1.57407407407407E-4</v>
      </c>
      <c r="J14" s="558">
        <v>1.5509259259259301E-4</v>
      </c>
      <c r="K14" s="404" t="s">
        <v>4</v>
      </c>
      <c r="L14" s="402"/>
      <c r="M14" s="400" t="e">
        <f>IF(C14=0," ",VLOOKUP($C14,Женщины!$B:$H,7,FALSE))</f>
        <v>#N/A</v>
      </c>
    </row>
    <row r="15" spans="2:26" ht="14.25" customHeight="1">
      <c r="B15" s="411">
        <v>4</v>
      </c>
      <c r="C15" s="399">
        <v>105</v>
      </c>
      <c r="D15" s="400" t="e">
        <f>IF(C15=0," ",VLOOKUP(C15,Женщины!B:H,2,FALSE))</f>
        <v>#N/A</v>
      </c>
      <c r="E15" s="401" t="e">
        <f>IF(C15=0," ",VLOOKUP($C15,Женщины!$B:$H,3,FALSE))</f>
        <v>#N/A</v>
      </c>
      <c r="F15" s="402" t="e">
        <f>IF(C15=0," ",IF(VLOOKUP($C15,Женщины!$B:$H,4,FALSE)=0," ",VLOOKUP($C15,Женщины!$B:$H,4,FALSE)))</f>
        <v>#N/A</v>
      </c>
      <c r="G15" s="400" t="e">
        <f>IF(C15=0," ",VLOOKUP($C15,Женщины!$B:$H,5,FALSE))</f>
        <v>#N/A</v>
      </c>
      <c r="H15" s="403" t="e">
        <f>IF(C15=0," ",VLOOKUP($C15,Женщины!$B:$H,6,FALSE))</f>
        <v>#N/A</v>
      </c>
      <c r="I15" s="557">
        <v>1.6087962962963001E-4</v>
      </c>
      <c r="J15" s="558">
        <v>1.57407407407407E-4</v>
      </c>
      <c r="K15" s="404" t="s">
        <v>4</v>
      </c>
      <c r="L15" s="402"/>
      <c r="M15" s="400" t="e">
        <f>IF(C15=0," ",VLOOKUP($C15,Женщины!$B:$H,7,FALSE))</f>
        <v>#N/A</v>
      </c>
    </row>
    <row r="16" spans="2:26">
      <c r="B16" s="411">
        <v>5</v>
      </c>
      <c r="C16" s="399">
        <v>228</v>
      </c>
      <c r="D16" s="400" t="e">
        <f>IF(C16=0," ",VLOOKUP(C16,Женщины!B:H,2,FALSE))</f>
        <v>#N/A</v>
      </c>
      <c r="E16" s="401" t="e">
        <f>IF(C16=0," ",VLOOKUP($C16,Женщины!$B:$H,3,FALSE))</f>
        <v>#N/A</v>
      </c>
      <c r="F16" s="402" t="e">
        <f>IF(C16=0," ",IF(VLOOKUP($C16,Женщины!$B:$H,4,FALSE)=0," ",VLOOKUP($C16,Женщины!$B:$H,4,FALSE)))</f>
        <v>#N/A</v>
      </c>
      <c r="G16" s="400" t="e">
        <f>IF(C16=0," ",VLOOKUP($C16,Женщины!$B:$H,5,FALSE))</f>
        <v>#N/A</v>
      </c>
      <c r="H16" s="400" t="e">
        <f>IF(C16=0," ",VLOOKUP($C16,Женщины!$B:$H,6,FALSE))</f>
        <v>#N/A</v>
      </c>
      <c r="I16" s="557">
        <v>1.6550925925925899E-4</v>
      </c>
      <c r="J16" s="558"/>
      <c r="K16" s="404" t="s">
        <v>5</v>
      </c>
      <c r="L16" s="402"/>
      <c r="M16" s="400" t="e">
        <f>IF(C16=0," ",VLOOKUP($C16,Женщины!$B:$H,7,FALSE))</f>
        <v>#N/A</v>
      </c>
    </row>
    <row r="17" spans="2:13" ht="13.5" customHeight="1">
      <c r="B17" s="411">
        <v>6</v>
      </c>
      <c r="C17" s="399">
        <v>104</v>
      </c>
      <c r="D17" s="505" t="e">
        <f>IF(C17=0," ",VLOOKUP(C17,Женщины!B:H,2,FALSE))</f>
        <v>#N/A</v>
      </c>
      <c r="E17" s="401" t="e">
        <f>IF(C17=0," ",VLOOKUP($C17,Женщины!$B:$H,3,FALSE))</f>
        <v>#N/A</v>
      </c>
      <c r="F17" s="402" t="e">
        <f>IF(C17=0," ",IF(VLOOKUP($C17,Женщины!$B:$H,4,FALSE)=0," ",VLOOKUP($C17,Женщины!$B:$H,4,FALSE)))</f>
        <v>#N/A</v>
      </c>
      <c r="G17" s="400" t="e">
        <f>IF(C17=0," ",VLOOKUP($C17,Женщины!$B:$H,5,FALSE))</f>
        <v>#N/A</v>
      </c>
      <c r="H17" s="400" t="e">
        <f>IF(C17=0," ",VLOOKUP($C17,Женщины!$B:$H,6,FALSE))</f>
        <v>#N/A</v>
      </c>
      <c r="I17" s="557">
        <v>1.6666666666666701E-4</v>
      </c>
      <c r="J17" s="558"/>
      <c r="K17" s="404" t="s">
        <v>5</v>
      </c>
      <c r="L17" s="402"/>
      <c r="M17" s="400" t="e">
        <f>IF(C17=0," ",VLOOKUP($C17,Женщины!$B:$H,7,FALSE))</f>
        <v>#N/A</v>
      </c>
    </row>
    <row r="18" spans="2:13">
      <c r="B18" s="411">
        <v>7</v>
      </c>
      <c r="C18" s="399">
        <v>251</v>
      </c>
      <c r="D18" s="400" t="e">
        <f>IF(C18=0," ",VLOOKUP(C18,Женщины!B:H,2,FALSE))</f>
        <v>#N/A</v>
      </c>
      <c r="E18" s="401" t="e">
        <f>IF(C18=0," ",VLOOKUP($C18,Женщины!$B:$H,3,FALSE))</f>
        <v>#N/A</v>
      </c>
      <c r="F18" s="402" t="e">
        <f>IF(C18=0," ",IF(VLOOKUP($C18,Женщины!$B:$H,4,FALSE)=0," ",VLOOKUP($C18,Женщины!$B:$H,4,FALSE)))</f>
        <v>#N/A</v>
      </c>
      <c r="G18" s="400" t="e">
        <f>IF(C18=0," ",VLOOKUP($C18,Женщины!$B:$H,5,FALSE))</f>
        <v>#N/A</v>
      </c>
      <c r="H18" s="400" t="e">
        <f>IF(C18=0," ",VLOOKUP($C18,Женщины!$B:$H,6,FALSE))</f>
        <v>#N/A</v>
      </c>
      <c r="I18" s="557">
        <v>1.6782407407407401E-4</v>
      </c>
      <c r="J18" s="558"/>
      <c r="K18" s="404" t="s">
        <v>5</v>
      </c>
      <c r="L18" s="402"/>
      <c r="M18" s="400" t="e">
        <f>IF(C18=0," ",VLOOKUP($C18,Женщины!$B:$H,7,FALSE))</f>
        <v>#N/A</v>
      </c>
    </row>
    <row r="19" spans="2:13">
      <c r="B19" s="411">
        <v>8</v>
      </c>
      <c r="C19" s="399">
        <v>112</v>
      </c>
      <c r="D19" s="505" t="e">
        <f>IF(C19=0," ",VLOOKUP(C19,Женщины!B:H,2,FALSE))</f>
        <v>#N/A</v>
      </c>
      <c r="E19" s="401" t="e">
        <f>IF(C19=0," ",VLOOKUP($C19,Женщины!$B:$H,3,FALSE))</f>
        <v>#N/A</v>
      </c>
      <c r="F19" s="402" t="e">
        <f>IF(C19=0," ",IF(VLOOKUP($C19,Женщины!$B:$H,4,FALSE)=0," ",VLOOKUP($C19,Женщины!$B:$H,4,FALSE)))</f>
        <v>#N/A</v>
      </c>
      <c r="G19" s="400" t="e">
        <f>IF(C19=0," ",VLOOKUP($C19,Женщины!$B:$H,5,FALSE))</f>
        <v>#N/A</v>
      </c>
      <c r="H19" s="400" t="e">
        <f>IF(C19=0," ",VLOOKUP($C19,Женщины!$B:$H,6,FALSE))</f>
        <v>#N/A</v>
      </c>
      <c r="I19" s="557">
        <v>1.6782407407407401E-4</v>
      </c>
      <c r="J19" s="558"/>
      <c r="K19" s="404" t="s">
        <v>5</v>
      </c>
      <c r="L19" s="402"/>
      <c r="M19" s="400" t="e">
        <f>IF(C19=0," ",VLOOKUP($C19,Женщины!$B:$H,7,FALSE))</f>
        <v>#N/A</v>
      </c>
    </row>
    <row r="20" spans="2:13">
      <c r="B20" s="411">
        <v>9</v>
      </c>
      <c r="C20" s="399">
        <v>42</v>
      </c>
      <c r="D20" s="400" t="e">
        <f>IF(C20=0," ",VLOOKUP(C20,Женщины!B:H,2,FALSE))</f>
        <v>#N/A</v>
      </c>
      <c r="E20" s="401" t="e">
        <f>IF(C20=0," ",VLOOKUP($C20,Женщины!$B:$H,3,FALSE))</f>
        <v>#N/A</v>
      </c>
      <c r="F20" s="402" t="e">
        <f>IF(C20=0," ",IF(VLOOKUP($C20,Женщины!$B:$H,4,FALSE)=0," ",VLOOKUP($C20,Женщины!$B:$H,4,FALSE)))</f>
        <v>#N/A</v>
      </c>
      <c r="G20" s="400" t="e">
        <f>IF(C20=0," ",VLOOKUP($C20,Женщины!$B:$H,5,FALSE))</f>
        <v>#N/A</v>
      </c>
      <c r="H20" s="400" t="e">
        <f>IF(C20=0," ",VLOOKUP($C20,Женщины!$B:$H,6,FALSE))</f>
        <v>#N/A</v>
      </c>
      <c r="I20" s="557">
        <v>1.68981481481481E-4</v>
      </c>
      <c r="J20" s="558"/>
      <c r="K20" s="404" t="s">
        <v>5</v>
      </c>
      <c r="L20" s="402"/>
      <c r="M20" s="400" t="e">
        <f>IF(C20=0," ",VLOOKUP($C20,Женщины!$B:$H,7,FALSE))</f>
        <v>#N/A</v>
      </c>
    </row>
    <row r="21" spans="2:13">
      <c r="B21" s="411">
        <v>10</v>
      </c>
      <c r="C21" s="399">
        <v>43</v>
      </c>
      <c r="D21" s="400" t="e">
        <f>IF(C21=0," ",VLOOKUP(C21,Женщины!B:H,2,FALSE))</f>
        <v>#N/A</v>
      </c>
      <c r="E21" s="401" t="e">
        <f>IF(C21=0," ",VLOOKUP($C21,Женщины!$B:$H,3,FALSE))</f>
        <v>#N/A</v>
      </c>
      <c r="F21" s="402" t="e">
        <v>#N/A</v>
      </c>
      <c r="G21" s="400" t="e">
        <f>IF(C21=0," ",VLOOKUP($C21,Женщины!$B:$H,5,FALSE))</f>
        <v>#N/A</v>
      </c>
      <c r="H21" s="400" t="e">
        <f>IF(C21=0," ",VLOOKUP($C21,Женщины!$B:$H,6,FALSE))</f>
        <v>#N/A</v>
      </c>
      <c r="I21" s="557">
        <v>1.70138888888889E-4</v>
      </c>
      <c r="J21" s="558"/>
      <c r="K21" s="404" t="s">
        <v>5</v>
      </c>
      <c r="L21" s="402"/>
      <c r="M21" s="400" t="e">
        <f>IF(C21=0," ",VLOOKUP($C21,Женщины!$B:$H,7,FALSE))</f>
        <v>#N/A</v>
      </c>
    </row>
    <row r="22" spans="2:13">
      <c r="B22" s="411">
        <v>11</v>
      </c>
      <c r="C22" s="399">
        <v>108</v>
      </c>
      <c r="D22" s="505" t="e">
        <f>IF(C22=0," ",VLOOKUP(C22,Женщины!B:H,2,FALSE))</f>
        <v>#N/A</v>
      </c>
      <c r="E22" s="401" t="e">
        <f>IF(C22=0," ",VLOOKUP($C22,Женщины!$B:$H,3,FALSE))</f>
        <v>#N/A</v>
      </c>
      <c r="F22" s="402" t="e">
        <f>IF(C22=0," ",IF(VLOOKUP($C22,Женщины!$B:$H,4,FALSE)=0," ",VLOOKUP($C22,Женщины!$B:$H,4,FALSE)))</f>
        <v>#N/A</v>
      </c>
      <c r="G22" s="400" t="e">
        <f>IF(C22=0," ",VLOOKUP($C22,Женщины!$B:$H,5,FALSE))</f>
        <v>#N/A</v>
      </c>
      <c r="H22" s="400" t="e">
        <f>IF(C22=0," ",VLOOKUP($C22,Женщины!$B:$H,6,FALSE))</f>
        <v>#N/A</v>
      </c>
      <c r="I22" s="559">
        <v>1.70138888888889E-4</v>
      </c>
      <c r="J22" s="558"/>
      <c r="K22" s="404" t="s">
        <v>5</v>
      </c>
      <c r="L22" s="402"/>
      <c r="M22" s="400" t="e">
        <v>#N/A</v>
      </c>
    </row>
    <row r="23" spans="2:13">
      <c r="B23" s="411">
        <v>12</v>
      </c>
      <c r="C23" s="399">
        <v>103</v>
      </c>
      <c r="D23" s="505" t="e">
        <f>IF(C23=0," ",VLOOKUP(C23,Женщины!B:H,2,FALSE))</f>
        <v>#N/A</v>
      </c>
      <c r="E23" s="401" t="e">
        <v>#N/A</v>
      </c>
      <c r="F23" s="402" t="e">
        <f>IF(C23=0," ",IF(VLOOKUP($C23,Женщины!$B:$H,4,FALSE)=0," ",VLOOKUP($C23,Женщины!$B:$H,4,FALSE)))</f>
        <v>#N/A</v>
      </c>
      <c r="G23" s="400" t="e">
        <f>IF(C23=0," ",VLOOKUP($C23,Женщины!$B:$H,5,FALSE))</f>
        <v>#N/A</v>
      </c>
      <c r="H23" s="400" t="e">
        <f>IF(C23=0," ",VLOOKUP($C23,Женщины!$B:$H,6,FALSE))</f>
        <v>#N/A</v>
      </c>
      <c r="I23" s="557">
        <v>1.7476851851851901E-4</v>
      </c>
      <c r="J23" s="558"/>
      <c r="K23" s="404" t="s">
        <v>628</v>
      </c>
      <c r="L23" s="402"/>
      <c r="M23" s="400" t="e">
        <f>IF(C23=0," ",VLOOKUP($C23,Женщины!$B:$H,7,FALSE))</f>
        <v>#N/A</v>
      </c>
    </row>
    <row r="24" spans="2:13">
      <c r="B24" s="411">
        <v>13</v>
      </c>
      <c r="C24" s="399">
        <v>1105</v>
      </c>
      <c r="D24" s="505" t="e">
        <f>IF(C24=0," ",VLOOKUP(C24,Женщины!B:H,2,FALSE))</f>
        <v>#N/A</v>
      </c>
      <c r="E24" s="401" t="e">
        <f>IF(C24=0," ",VLOOKUP($C24,Женщины!$B:$H,3,FALSE))</f>
        <v>#N/A</v>
      </c>
      <c r="F24" s="402" t="e">
        <f>IF(C24=0," ",IF(VLOOKUP($C24,Женщины!$B:$H,4,FALSE)=0," ",VLOOKUP($C24,Женщины!$B:$H,4,FALSE)))</f>
        <v>#N/A</v>
      </c>
      <c r="G24" s="400" t="e">
        <f>IF(C24=0," ",VLOOKUP($C24,Женщины!$B:$H,5,FALSE))</f>
        <v>#N/A</v>
      </c>
      <c r="H24" s="400" t="e">
        <f>IF(C24=0," ",VLOOKUP($C24,Женщины!$B:$H,6,FALSE))</f>
        <v>#N/A</v>
      </c>
      <c r="I24" s="557">
        <v>1.75925925925926E-4</v>
      </c>
      <c r="J24" s="558"/>
      <c r="K24" s="404" t="s">
        <v>628</v>
      </c>
      <c r="L24" s="402"/>
      <c r="M24" s="400" t="e">
        <f>IF(C24=0," ",VLOOKUP($C24,Женщины!$B:$H,7,FALSE))</f>
        <v>#N/A</v>
      </c>
    </row>
    <row r="25" spans="2:13">
      <c r="B25" s="411">
        <v>14</v>
      </c>
      <c r="C25" s="399">
        <v>107</v>
      </c>
      <c r="D25" s="505" t="e">
        <f>IF(C25=0," ",VLOOKUP(C25,Женщины!B:H,2,FALSE))</f>
        <v>#N/A</v>
      </c>
      <c r="E25" s="401" t="e">
        <f>IF(C25=0," ",VLOOKUP($C25,Женщины!$B:$H,3,FALSE))</f>
        <v>#N/A</v>
      </c>
      <c r="F25" s="402" t="e">
        <f>IF(C25=0," ",IF(VLOOKUP($C25,Женщины!$B:$H,4,FALSE)=0," ",VLOOKUP($C25,Женщины!$B:$H,4,FALSE)))</f>
        <v>#N/A</v>
      </c>
      <c r="G25" s="400" t="e">
        <f>IF(C25=0," ",VLOOKUP($C25,Женщины!$B:$H,5,FALSE))</f>
        <v>#N/A</v>
      </c>
      <c r="H25" s="400" t="e">
        <f>IF(C25=0," ",VLOOKUP($C25,Женщины!$B:$H,6,FALSE))</f>
        <v>#N/A</v>
      </c>
      <c r="I25" s="559">
        <v>1.75925925925926E-4</v>
      </c>
      <c r="J25" s="558"/>
      <c r="K25" s="404" t="s">
        <v>628</v>
      </c>
      <c r="L25" s="402"/>
      <c r="M25" s="400" t="e">
        <f>IF(C25=0," ",VLOOKUP($C25,Женщины!$B:$H,7,FALSE))</f>
        <v>#N/A</v>
      </c>
    </row>
    <row r="26" spans="2:13">
      <c r="B26" s="411">
        <v>15</v>
      </c>
      <c r="C26" s="399">
        <v>135</v>
      </c>
      <c r="D26" s="400" t="e">
        <f>IF(C26=0," ",VLOOKUP(C26,Женщины!B:H,2,FALSE))</f>
        <v>#N/A</v>
      </c>
      <c r="E26" s="401" t="e">
        <f>IF(C26=0," ",VLOOKUP($C26,Женщины!$B:$H,3,FALSE))</f>
        <v>#N/A</v>
      </c>
      <c r="F26" s="402" t="e">
        <f>IF(C26=0," ",IF(VLOOKUP($C26,Женщины!$B:$H,4,FALSE)=0," ",VLOOKUP($C26,Женщины!$B:$H,4,FALSE)))</f>
        <v>#N/A</v>
      </c>
      <c r="G26" s="400" t="e">
        <f>IF(C26=0," ",VLOOKUP($C26,Женщины!$B:$H,5,FALSE))</f>
        <v>#N/A</v>
      </c>
      <c r="H26" s="400" t="e">
        <f>IF(C26=0," ",VLOOKUP($C26,Женщины!$B:$H,6,FALSE))</f>
        <v>#N/A</v>
      </c>
      <c r="I26" s="557">
        <v>1.7708333333333299E-4</v>
      </c>
      <c r="J26" s="558"/>
      <c r="K26" s="404" t="s">
        <v>628</v>
      </c>
      <c r="L26" s="398"/>
      <c r="M26" s="400" t="e">
        <f>IF(C26=0," ",VLOOKUP($C26,Женщины!$B:$H,7,FALSE))</f>
        <v>#N/A</v>
      </c>
    </row>
    <row r="27" spans="2:13">
      <c r="B27" s="411">
        <v>16</v>
      </c>
      <c r="C27" s="399">
        <v>110</v>
      </c>
      <c r="D27" s="505" t="e">
        <f>IF(C27=0," ",VLOOKUP(C27,Женщины!B:H,2,FALSE))</f>
        <v>#N/A</v>
      </c>
      <c r="E27" s="401" t="e">
        <f>IF(C27=0," ",VLOOKUP($C27,Женщины!$B:$H,3,FALSE))</f>
        <v>#N/A</v>
      </c>
      <c r="F27" s="402" t="e">
        <f>IF(C27=0," ",IF(VLOOKUP($C27,Женщины!$B:$H,4,FALSE)=0," ",VLOOKUP($C27,Женщины!$B:$H,4,FALSE)))</f>
        <v>#N/A</v>
      </c>
      <c r="G27" s="400" t="e">
        <f>IF(C27=0," ",VLOOKUP($C27,Женщины!$B:$H,5,FALSE))</f>
        <v>#N/A</v>
      </c>
      <c r="H27" s="400" t="e">
        <f>IF(C27=0," ",VLOOKUP($C27,Женщины!$B:$H,6,FALSE))</f>
        <v>#N/A</v>
      </c>
      <c r="I27" s="557">
        <v>1.7824074074074099E-4</v>
      </c>
      <c r="J27" s="558"/>
      <c r="K27" s="404" t="s">
        <v>628</v>
      </c>
      <c r="L27" s="402"/>
      <c r="M27" s="400" t="e">
        <f>IF(C27=0," ",VLOOKUP($C27,Женщины!$B:$H,7,FALSE))</f>
        <v>#N/A</v>
      </c>
    </row>
    <row r="28" spans="2:13">
      <c r="B28" s="411">
        <v>17</v>
      </c>
      <c r="C28" s="399">
        <v>111</v>
      </c>
      <c r="D28" s="505" t="e">
        <f>IF(C28=0," ",VLOOKUP(C28,Женщины!B:H,2,FALSE))</f>
        <v>#N/A</v>
      </c>
      <c r="E28" s="401" t="e">
        <v>#N/A</v>
      </c>
      <c r="F28" s="402" t="e">
        <f>IF(C28=0," ",IF(VLOOKUP($C28,Женщины!$B:$H,4,FALSE)=0," ",VLOOKUP($C28,Женщины!$B:$H,4,FALSE)))</f>
        <v>#N/A</v>
      </c>
      <c r="G28" s="400" t="e">
        <f>IF(C28=0," ",VLOOKUP($C28,Женщины!$B:$H,5,FALSE))</f>
        <v>#N/A</v>
      </c>
      <c r="H28" s="400" t="e">
        <f>IF(C28=0," ",VLOOKUP($C28,Женщины!$B:$H,6,FALSE))</f>
        <v>#N/A</v>
      </c>
      <c r="I28" s="557">
        <v>1.7939814814814801E-4</v>
      </c>
      <c r="J28" s="558"/>
      <c r="K28" s="404" t="s">
        <v>628</v>
      </c>
      <c r="L28" s="402"/>
      <c r="M28" s="400" t="e">
        <f>IF(C28=0," ",VLOOKUP($C28,Женщины!$B:$H,7,FALSE))</f>
        <v>#N/A</v>
      </c>
    </row>
    <row r="29" spans="2:13">
      <c r="B29" s="411">
        <v>18</v>
      </c>
      <c r="C29" s="399">
        <v>102</v>
      </c>
      <c r="D29" s="505" t="e">
        <v>#N/A</v>
      </c>
      <c r="E29" s="401" t="e">
        <f>IF(C29=0," ",VLOOKUP($C29,Женщины!$B:$H,3,FALSE))</f>
        <v>#N/A</v>
      </c>
      <c r="F29" s="402" t="e">
        <f>IF(C29=0," ",IF(VLOOKUP($C29,Женщины!$B:$H,4,FALSE)=0," ",VLOOKUP($C29,Женщины!$B:$H,4,FALSE)))</f>
        <v>#N/A</v>
      </c>
      <c r="G29" s="400" t="e">
        <f>IF(C29=0," ",VLOOKUP($C29,Женщины!$B:$H,5,FALSE))</f>
        <v>#N/A</v>
      </c>
      <c r="H29" s="403" t="e">
        <f>IF(C29=0," ",VLOOKUP($C29,Женщины!$B:$H,6,FALSE))</f>
        <v>#N/A</v>
      </c>
      <c r="I29" s="557">
        <v>1.8055555555555601E-4</v>
      </c>
      <c r="J29" s="558"/>
      <c r="K29" s="404" t="s">
        <v>628</v>
      </c>
      <c r="L29" s="402"/>
      <c r="M29" s="400" t="e">
        <f>IF(C29=0," ",VLOOKUP($C29,Женщины!$B:$H,7,FALSE))</f>
        <v>#N/A</v>
      </c>
    </row>
    <row r="30" spans="2:13">
      <c r="B30" s="411">
        <v>19</v>
      </c>
      <c r="C30" s="399">
        <v>101</v>
      </c>
      <c r="D30" s="505" t="e">
        <f>IF(C30=0," ",VLOOKUP(C30,Женщины!B:H,2,FALSE))</f>
        <v>#N/A</v>
      </c>
      <c r="E30" s="401" t="e">
        <f>IF(C30=0," ",VLOOKUP($C30,Женщины!$B:$H,3,FALSE))</f>
        <v>#N/A</v>
      </c>
      <c r="F30" s="402" t="e">
        <f>IF(C30=0," ",IF(VLOOKUP($C30,Женщины!$B:$H,4,FALSE)=0," ",VLOOKUP($C30,Женщины!$B:$H,4,FALSE)))</f>
        <v>#N/A</v>
      </c>
      <c r="G30" s="400" t="e">
        <f>IF(C30=0," ",VLOOKUP($C30,Женщины!$B:$H,5,FALSE))</f>
        <v>#N/A</v>
      </c>
      <c r="H30" s="400" t="e">
        <f>IF(C30=0," ",VLOOKUP($C30,Женщины!$B:$H,6,FALSE))</f>
        <v>#N/A</v>
      </c>
      <c r="I30" s="557">
        <v>1.8055555555555601E-4</v>
      </c>
      <c r="J30" s="558"/>
      <c r="K30" s="404" t="s">
        <v>628</v>
      </c>
      <c r="L30" s="402"/>
      <c r="M30" s="400" t="e">
        <f>IF(C30=0," ",VLOOKUP($C30,Женщины!$B:$H,7,FALSE))</f>
        <v>#N/A</v>
      </c>
    </row>
    <row r="31" spans="2:13">
      <c r="B31" s="457"/>
      <c r="C31" s="49"/>
      <c r="D31" s="555" t="str">
        <f>IF(C31=0," ",VLOOKUP(C31,Женщины!B:H,2,FALSE))</f>
        <v xml:space="preserve"> </v>
      </c>
      <c r="E31" s="547" t="str">
        <f>IF(C31=0," ",VLOOKUP($C31,Женщины!$B:$H,3,FALSE))</f>
        <v xml:space="preserve"> </v>
      </c>
      <c r="F31" s="1379"/>
      <c r="G31" s="1379"/>
      <c r="H31" s="1379"/>
      <c r="I31" s="1379"/>
      <c r="J31" s="560"/>
      <c r="K31" s="561"/>
      <c r="L31" s="51"/>
      <c r="M31" s="546" t="str">
        <f>IF(C31=0," ",VLOOKUP($C31,Женщины!$B:$H,7,FALSE))</f>
        <v xml:space="preserve"> </v>
      </c>
    </row>
    <row r="32" spans="2:13">
      <c r="B32" s="556"/>
      <c r="C32" s="49"/>
      <c r="D32" s="527"/>
      <c r="E32" s="155"/>
      <c r="F32" s="51"/>
      <c r="G32" s="50"/>
      <c r="H32" s="50"/>
      <c r="I32" s="562"/>
      <c r="J32" s="517"/>
      <c r="K32" s="68"/>
      <c r="L32" s="51"/>
      <c r="M32" s="50"/>
    </row>
    <row r="33" spans="2:13">
      <c r="B33" s="457"/>
      <c r="C33" s="49"/>
      <c r="D33" s="527"/>
      <c r="E33" s="155"/>
      <c r="F33" s="51"/>
      <c r="G33" s="50"/>
      <c r="H33" s="50"/>
      <c r="I33" s="562"/>
      <c r="J33" s="517"/>
      <c r="K33" s="68"/>
      <c r="L33" s="51"/>
      <c r="M33" s="50"/>
    </row>
    <row r="34" spans="2:13">
      <c r="B34" s="457"/>
      <c r="C34" s="49"/>
      <c r="D34" s="527"/>
      <c r="E34" s="155"/>
      <c r="F34" s="51"/>
      <c r="G34" s="50"/>
      <c r="H34" s="50"/>
      <c r="I34" s="562"/>
      <c r="J34" s="517"/>
      <c r="K34" s="68"/>
      <c r="L34" s="51"/>
      <c r="M34" s="50"/>
    </row>
    <row r="35" spans="2:13" ht="13.5" customHeight="1">
      <c r="B35" s="448"/>
      <c r="C35" s="149"/>
      <c r="D35" s="150" t="str">
        <f>IF(C35=0," ",VLOOKUP(C35,Женщины!B:H,2,FALSE))</f>
        <v xml:space="preserve"> </v>
      </c>
      <c r="E35" s="151" t="str">
        <f>IF(C35=0," ",VLOOKUP($C35,Женщины!$B:$H,3,FALSE))</f>
        <v xml:space="preserve"> </v>
      </c>
      <c r="F35" s="152" t="str">
        <f>IF(C35=0," ",IF(VLOOKUP($C35,Женщины!$B:$H,4,FALSE)=0," ",VLOOKUP($C35,Женщины!$B:$H,4,FALSE)))</f>
        <v xml:space="preserve"> </v>
      </c>
      <c r="G35" s="150" t="str">
        <f>IF(C35=0," ",VLOOKUP($C35,Женщины!$B:$H,5,FALSE))</f>
        <v xml:space="preserve"> </v>
      </c>
      <c r="H35" s="150" t="str">
        <f>IF(C35=0," ",VLOOKUP($C35,Женщины!$B:$H,6,FALSE))</f>
        <v xml:space="preserve"> </v>
      </c>
      <c r="I35" s="160"/>
      <c r="J35" s="446"/>
      <c r="K35" s="161"/>
      <c r="L35" s="152"/>
      <c r="M35" s="150" t="str">
        <f>IF(C35=0," ",VLOOKUP($C35,Женщины!$B:$H,7,FALSE))</f>
        <v xml:space="preserve"> </v>
      </c>
    </row>
    <row r="36" spans="2:13" ht="13.5" customHeight="1">
      <c r="B36" s="48"/>
      <c r="C36" s="49"/>
      <c r="D36" s="50"/>
      <c r="E36" s="155"/>
      <c r="F36" s="51"/>
      <c r="G36" s="50"/>
      <c r="H36" s="50"/>
      <c r="I36" s="132"/>
      <c r="J36" s="563"/>
      <c r="K36" s="68"/>
      <c r="L36" s="51"/>
      <c r="M36" s="50"/>
    </row>
    <row r="37" spans="2:13" ht="13.5" customHeight="1">
      <c r="B37" s="48"/>
      <c r="C37" s="49"/>
      <c r="D37" s="50"/>
      <c r="E37" s="155"/>
      <c r="F37" s="51"/>
      <c r="G37" s="50"/>
      <c r="H37" s="50"/>
      <c r="I37" s="132"/>
      <c r="J37" s="563"/>
      <c r="K37" s="68"/>
      <c r="L37" s="51"/>
      <c r="M37" s="50"/>
    </row>
    <row r="38" spans="2:13">
      <c r="B38" s="48"/>
      <c r="C38" s="49"/>
      <c r="D38" s="1250" t="s">
        <v>174</v>
      </c>
      <c r="E38" s="1250"/>
      <c r="G38" s="1272"/>
      <c r="H38" s="1272"/>
      <c r="I38" s="1286" t="s">
        <v>164</v>
      </c>
      <c r="J38" s="1286"/>
      <c r="K38" s="1286"/>
      <c r="L38" s="1286"/>
      <c r="M38" s="50"/>
    </row>
    <row r="39" spans="2:13">
      <c r="B39" s="48"/>
      <c r="C39" s="49"/>
      <c r="D39" s="115"/>
      <c r="E39" s="115"/>
      <c r="G39" s="116"/>
      <c r="H39" s="116"/>
      <c r="I39" s="120"/>
      <c r="J39" s="120"/>
      <c r="K39" s="120"/>
      <c r="L39" s="120"/>
      <c r="M39" s="50"/>
    </row>
    <row r="40" spans="2:13">
      <c r="B40" s="48"/>
      <c r="C40" s="49"/>
      <c r="D40" s="118" t="s">
        <v>175</v>
      </c>
      <c r="F40" s="1272"/>
      <c r="G40" s="1272"/>
      <c r="H40" s="1272"/>
      <c r="I40" s="1250" t="s">
        <v>162</v>
      </c>
      <c r="J40" s="1250"/>
      <c r="K40" s="1250"/>
      <c r="L40" s="1250"/>
      <c r="M40" s="50"/>
    </row>
    <row r="41" spans="2:13">
      <c r="B41" s="48"/>
      <c r="C41" s="49"/>
      <c r="D41" s="50"/>
      <c r="E41" s="155"/>
      <c r="F41" s="51"/>
      <c r="G41" s="50"/>
      <c r="H41" s="50"/>
      <c r="I41" s="328"/>
      <c r="J41" s="563"/>
      <c r="K41" s="68"/>
      <c r="L41" s="68"/>
      <c r="M41" s="50"/>
    </row>
    <row r="42" spans="2:13">
      <c r="B42" s="48"/>
      <c r="C42" s="49"/>
      <c r="D42" s="50"/>
      <c r="E42" s="155"/>
      <c r="F42" s="51"/>
      <c r="G42" s="50"/>
      <c r="H42" s="50"/>
      <c r="I42" s="328"/>
      <c r="J42" s="563"/>
      <c r="K42" s="68"/>
      <c r="L42" s="68"/>
      <c r="M42" s="50"/>
    </row>
    <row r="43" spans="2:13">
      <c r="B43" s="48"/>
      <c r="C43" s="49"/>
      <c r="D43" s="50"/>
      <c r="E43" s="155"/>
      <c r="F43" s="51"/>
      <c r="G43" s="50"/>
      <c r="H43" s="50"/>
      <c r="I43" s="328"/>
      <c r="J43" s="563"/>
      <c r="K43" s="68"/>
      <c r="L43" s="68"/>
      <c r="M43" s="50"/>
    </row>
    <row r="44" spans="2:13">
      <c r="I44"/>
      <c r="J44"/>
    </row>
    <row r="45" spans="2:13">
      <c r="I45"/>
      <c r="J45"/>
    </row>
    <row r="46" spans="2:13">
      <c r="I46"/>
      <c r="J46"/>
    </row>
    <row r="47" spans="2:13">
      <c r="I47"/>
      <c r="J47"/>
    </row>
    <row r="48" spans="2:13">
      <c r="I48"/>
      <c r="J48"/>
    </row>
    <row r="49" spans="2:13">
      <c r="I49"/>
      <c r="J49"/>
    </row>
    <row r="50" spans="2:13">
      <c r="I50"/>
      <c r="J50"/>
    </row>
    <row r="51" spans="2:13" ht="20.25">
      <c r="B51" s="1312" t="s">
        <v>622</v>
      </c>
      <c r="C51" s="1312"/>
      <c r="D51" s="1312"/>
      <c r="E51" s="1312"/>
      <c r="F51" s="1312"/>
      <c r="G51" s="1312"/>
      <c r="H51" s="1312"/>
      <c r="I51" s="1312"/>
      <c r="J51" s="1312"/>
      <c r="K51" s="1312"/>
      <c r="L51" s="1312"/>
      <c r="M51" s="1312"/>
    </row>
    <row r="52" spans="2:13" ht="20.25">
      <c r="B52" s="1312" t="s">
        <v>623</v>
      </c>
      <c r="C52" s="1312"/>
      <c r="D52" s="1312"/>
      <c r="E52" s="1312"/>
      <c r="F52" s="1312"/>
      <c r="G52" s="1312"/>
      <c r="H52" s="1312"/>
      <c r="I52" s="1312"/>
      <c r="J52" s="1312"/>
      <c r="K52" s="1312"/>
      <c r="L52" s="1312"/>
      <c r="M52" s="1312"/>
    </row>
    <row r="53" spans="2:13" ht="22.5" customHeight="1">
      <c r="B53" s="1273" t="s">
        <v>165</v>
      </c>
      <c r="C53" s="1273"/>
      <c r="D53" s="1273"/>
      <c r="E53" s="1273"/>
      <c r="F53" s="1273"/>
      <c r="G53" s="1273"/>
      <c r="H53" s="1273"/>
      <c r="I53" s="1273"/>
      <c r="J53" s="1273"/>
      <c r="K53" s="1273"/>
      <c r="L53" s="1273"/>
      <c r="M53" s="1273"/>
    </row>
    <row r="54" spans="2:13" ht="20.25" customHeight="1">
      <c r="B54" s="1274" t="s">
        <v>166</v>
      </c>
      <c r="C54" s="1274"/>
      <c r="D54" s="1274"/>
      <c r="E54" s="1274"/>
      <c r="F54" s="1274"/>
      <c r="G54" s="1274"/>
      <c r="H54" s="1274"/>
      <c r="I54" s="1274"/>
      <c r="J54" s="1274"/>
      <c r="K54" s="1274"/>
      <c r="L54" s="1274"/>
      <c r="M54" s="1274"/>
    </row>
    <row r="55" spans="2:13" ht="20.25">
      <c r="B55" s="513"/>
      <c r="C55" s="513"/>
      <c r="D55" s="513"/>
      <c r="E55" s="1288" t="s">
        <v>629</v>
      </c>
      <c r="F55" s="1288"/>
      <c r="G55" s="1288"/>
      <c r="H55" s="1288"/>
      <c r="I55" s="1288"/>
      <c r="J55" s="1288"/>
      <c r="K55" s="513"/>
      <c r="L55" s="513"/>
    </row>
    <row r="56" spans="2:13" ht="15.75" customHeight="1">
      <c r="B56" s="396"/>
      <c r="C56" s="396"/>
      <c r="D56" s="396"/>
      <c r="E56" s="1276" t="s">
        <v>630</v>
      </c>
      <c r="F56" s="1276"/>
      <c r="G56" s="1276"/>
      <c r="H56" s="1276"/>
      <c r="I56" s="1276"/>
      <c r="J56" s="1276"/>
      <c r="K56" s="396"/>
      <c r="L56" s="396"/>
      <c r="M56" s="8"/>
    </row>
    <row r="57" spans="2:13" ht="15.75" customHeight="1">
      <c r="B57" s="1277" t="s">
        <v>169</v>
      </c>
      <c r="C57" s="1277"/>
      <c r="D57" s="1277"/>
      <c r="E57" s="1277"/>
      <c r="F57" s="1277"/>
      <c r="G57" s="3"/>
      <c r="H57" s="3"/>
      <c r="I57" s="10"/>
      <c r="J57" s="1278" t="s">
        <v>625</v>
      </c>
      <c r="K57" s="1278"/>
      <c r="L57" s="55"/>
      <c r="M57" s="419" t="s">
        <v>631</v>
      </c>
    </row>
    <row r="58" spans="2:13" ht="15.75" customHeight="1">
      <c r="B58" s="1277" t="s">
        <v>150</v>
      </c>
      <c r="C58" s="1277"/>
      <c r="D58" s="1277"/>
      <c r="E58" s="1277"/>
      <c r="F58" s="1277"/>
      <c r="G58" s="3"/>
      <c r="H58" s="3"/>
      <c r="I58" s="14"/>
      <c r="J58" s="1316" t="s">
        <v>322</v>
      </c>
      <c r="K58" s="1316"/>
      <c r="L58" s="57"/>
      <c r="M58" s="510" t="s">
        <v>632</v>
      </c>
    </row>
    <row r="59" spans="2:13">
      <c r="B59" s="1299" t="s">
        <v>152</v>
      </c>
      <c r="C59" s="1299" t="s">
        <v>157</v>
      </c>
      <c r="D59" s="1299" t="s">
        <v>153</v>
      </c>
      <c r="E59" s="1263" t="s">
        <v>154</v>
      </c>
      <c r="F59" s="1263" t="s">
        <v>155</v>
      </c>
      <c r="G59" s="1263" t="s">
        <v>127</v>
      </c>
      <c r="H59" s="1263" t="s">
        <v>156</v>
      </c>
      <c r="I59" s="1280" t="s">
        <v>129</v>
      </c>
      <c r="J59" s="1281"/>
      <c r="K59" s="1299" t="s">
        <v>158</v>
      </c>
      <c r="L59" s="1263" t="s">
        <v>159</v>
      </c>
      <c r="M59" s="1305" t="s">
        <v>133</v>
      </c>
    </row>
    <row r="60" spans="2:13">
      <c r="B60" s="1300"/>
      <c r="C60" s="1300"/>
      <c r="D60" s="1300"/>
      <c r="E60" s="1300"/>
      <c r="F60" s="1300"/>
      <c r="G60" s="1300"/>
      <c r="H60" s="1300"/>
      <c r="I60" s="420" t="s">
        <v>160</v>
      </c>
      <c r="J60" s="420" t="s">
        <v>141</v>
      </c>
      <c r="K60" s="1300"/>
      <c r="L60" s="1300"/>
      <c r="M60" s="1262"/>
    </row>
    <row r="61" spans="2:13">
      <c r="B61" s="51"/>
      <c r="C61" s="51"/>
      <c r="D61" s="51"/>
      <c r="E61" s="68"/>
      <c r="F61" s="51"/>
      <c r="G61" s="1364"/>
      <c r="H61" s="1364"/>
      <c r="I61" s="108"/>
      <c r="J61" s="424"/>
    </row>
    <row r="62" spans="2:13">
      <c r="B62" s="408">
        <v>1</v>
      </c>
      <c r="C62" s="399">
        <v>144</v>
      </c>
      <c r="D62" s="400" t="e">
        <f>IF(C62=0," ",VLOOKUP(C62,Женщины!B:H,2,FALSE))</f>
        <v>#N/A</v>
      </c>
      <c r="E62" s="401" t="e">
        <f>IF(C62=0," ",VLOOKUP($C62,Женщины!$B:$H,3,FALSE))</f>
        <v>#N/A</v>
      </c>
      <c r="F62" s="402" t="e">
        <f>IF(C62=0," ",IF(VLOOKUP($C62,Женщины!$B:$H,4,FALSE)=0," ",VLOOKUP($C62,Женщины!$B:$H,4,FALSE)))</f>
        <v>#N/A</v>
      </c>
      <c r="G62" s="400" t="e">
        <f>IF(C62=0," ",VLOOKUP($C62,Женщины!$B:$H,5,FALSE))</f>
        <v>#N/A</v>
      </c>
      <c r="H62" s="400" t="e">
        <f>IF(C62=0," ",VLOOKUP($C62,Женщины!$B:$H,6,FALSE))</f>
        <v>#N/A</v>
      </c>
      <c r="I62" s="557">
        <v>1.4583333333333299E-4</v>
      </c>
      <c r="J62" s="558">
        <v>1.4583333333333299E-4</v>
      </c>
      <c r="K62" s="404" t="s">
        <v>3</v>
      </c>
      <c r="L62" s="402"/>
      <c r="M62" s="400" t="e">
        <f>IF(C62=0," ",VLOOKUP($C62,Женщины!$B:$H,7,FALSE))</f>
        <v>#N/A</v>
      </c>
    </row>
    <row r="63" spans="2:13">
      <c r="B63" s="408">
        <v>2</v>
      </c>
      <c r="C63" s="399">
        <v>201</v>
      </c>
      <c r="D63" s="400" t="e">
        <f>IF(C63=0," ",VLOOKUP(C63,Женщины!B:H,2,FALSE))</f>
        <v>#N/A</v>
      </c>
      <c r="E63" s="401" t="e">
        <f>IF(C63=0," ",VLOOKUP($C63,Женщины!$B:$H,3,FALSE))</f>
        <v>#N/A</v>
      </c>
      <c r="F63" s="402" t="e">
        <v>#N/A</v>
      </c>
      <c r="G63" s="400" t="e">
        <f>IF(C63=0," ",VLOOKUP($C63,Женщины!$B:$H,5,FALSE))</f>
        <v>#N/A</v>
      </c>
      <c r="H63" s="400" t="e">
        <f>IF(C63=0," ",VLOOKUP($C63,Женщины!$B:$H,6,FALSE))</f>
        <v>#N/A</v>
      </c>
      <c r="I63" s="557">
        <v>1.4930555555555601E-4</v>
      </c>
      <c r="J63" s="558">
        <v>1.4814814814814801E-4</v>
      </c>
      <c r="K63" s="404" t="s">
        <v>3</v>
      </c>
      <c r="L63" s="402"/>
      <c r="M63" s="400" t="e">
        <f>IF(C63=0," ",VLOOKUP($C63,Женщины!$B:$H,7,FALSE))</f>
        <v>#N/A</v>
      </c>
    </row>
    <row r="64" spans="2:13">
      <c r="B64" s="408">
        <v>3</v>
      </c>
      <c r="C64" s="399">
        <v>156</v>
      </c>
      <c r="D64" s="400" t="e">
        <f>IF(C64=0," ",VLOOKUP(C64,Женщины!B:H,2,FALSE))</f>
        <v>#N/A</v>
      </c>
      <c r="E64" s="401" t="e">
        <f>IF(C64=0," ",VLOOKUP($C64,Женщины!$B:$H,3,FALSE))</f>
        <v>#N/A</v>
      </c>
      <c r="F64" s="402" t="e">
        <v>#N/A</v>
      </c>
      <c r="G64" s="400" t="e">
        <f>IF(C64=0," ",VLOOKUP($C64,Женщины!$B:$H,5,FALSE))</f>
        <v>#N/A</v>
      </c>
      <c r="H64" s="400" t="e">
        <f>IF(C64=0," ",VLOOKUP($C64,Женщины!$B:$H,6,FALSE))</f>
        <v>#N/A</v>
      </c>
      <c r="I64" s="557">
        <v>1.5277777777777799E-4</v>
      </c>
      <c r="J64" s="558">
        <v>1.5162037037037E-4</v>
      </c>
      <c r="K64" s="404" t="s">
        <v>4</v>
      </c>
      <c r="L64" s="402"/>
      <c r="M64" s="400" t="e">
        <f>IF(C64=0," ",VLOOKUP($C64,Женщины!$B:$H,7,FALSE))</f>
        <v>#N/A</v>
      </c>
    </row>
    <row r="65" spans="2:13">
      <c r="B65" s="411">
        <v>4</v>
      </c>
      <c r="C65" s="564">
        <v>133</v>
      </c>
      <c r="D65" s="400" t="e">
        <f>IF(C65=0," ",VLOOKUP(C65,Женщины!B:H,2,FALSE))</f>
        <v>#N/A</v>
      </c>
      <c r="E65" s="401" t="e">
        <f>IF(C65=0," ",VLOOKUP($C65,Женщины!$B:$H,3,FALSE))</f>
        <v>#N/A</v>
      </c>
      <c r="F65" s="402" t="e">
        <f>IF(C65=0," ",IF(VLOOKUP($C65,Женщины!$B:$H,4,FALSE)=0," ",VLOOKUP($C65,Женщины!$B:$H,4,FALSE)))</f>
        <v>#N/A</v>
      </c>
      <c r="G65" s="400" t="e">
        <f>IF(C65=0," ",VLOOKUP($C65,Женщины!$B:$H,5,FALSE))</f>
        <v>#N/A</v>
      </c>
      <c r="H65" s="400" t="e">
        <f>IF(C65=0," ",VLOOKUP($C65,Женщины!$B:$H,6,FALSE))</f>
        <v>#N/A</v>
      </c>
      <c r="I65" s="557">
        <v>1.5625E-4</v>
      </c>
      <c r="J65" s="558">
        <v>1.5625E-4</v>
      </c>
      <c r="K65" s="404" t="s">
        <v>4</v>
      </c>
      <c r="L65" s="402"/>
      <c r="M65" s="400" t="e">
        <v>#N/A</v>
      </c>
    </row>
    <row r="66" spans="2:13">
      <c r="B66" s="411">
        <v>5</v>
      </c>
      <c r="C66" s="399">
        <v>169</v>
      </c>
      <c r="D66" s="400" t="e">
        <f>IF(C66=0," ",VLOOKUP(C66,Женщины!B:H,2,FALSE))</f>
        <v>#N/A</v>
      </c>
      <c r="E66" s="401" t="e">
        <f>IF(C66=0," ",VLOOKUP($C66,Женщины!$B:$H,3,FALSE))</f>
        <v>#N/A</v>
      </c>
      <c r="F66" s="402" t="e">
        <f>IF(C66=0," ",IF(VLOOKUP($C66,Женщины!$B:$H,4,FALSE)=0," ",VLOOKUP($C66,Женщины!$B:$H,4,FALSE)))</f>
        <v>#N/A</v>
      </c>
      <c r="G66" s="400" t="e">
        <f>IF(C66=0," ",VLOOKUP($C66,Женщины!$B:$H,5,FALSE))</f>
        <v>#N/A</v>
      </c>
      <c r="H66" s="400" t="e">
        <f>IF(C66=0," ",VLOOKUP($C66,Женщины!$B:$H,6,FALSE))</f>
        <v>#N/A</v>
      </c>
      <c r="I66" s="557">
        <v>1.5856481481481499E-4</v>
      </c>
      <c r="J66" s="558"/>
      <c r="K66" s="404" t="s">
        <v>4</v>
      </c>
      <c r="L66" s="402"/>
      <c r="M66" s="400" t="e">
        <f>IF(C66=0," ",VLOOKUP($C66,Женщины!$B:$H,7,FALSE))</f>
        <v>#N/A</v>
      </c>
    </row>
    <row r="67" spans="2:13">
      <c r="B67" s="411">
        <v>6</v>
      </c>
      <c r="C67" s="564">
        <v>209</v>
      </c>
      <c r="D67" s="400" t="e">
        <f>IF(C67=0," ",VLOOKUP(C67,Женщины!B:H,2,FALSE))</f>
        <v>#N/A</v>
      </c>
      <c r="E67" s="401" t="e">
        <f>IF(C67=0," ",VLOOKUP($C67,Женщины!$B:$H,3,FALSE))</f>
        <v>#N/A</v>
      </c>
      <c r="F67" s="402" t="e">
        <f>IF(C67=0," ",IF(VLOOKUP($C67,Женщины!$B:$H,4,FALSE)=0," ",VLOOKUP($C67,Женщины!$B:$H,4,FALSE)))</f>
        <v>#N/A</v>
      </c>
      <c r="G67" s="400" t="e">
        <f>IF(C67=0," ",VLOOKUP($C67,Женщины!$B:$H,5,FALSE))</f>
        <v>#N/A</v>
      </c>
      <c r="H67" s="400" t="e">
        <f>IF(C67=0," ",VLOOKUP($C67,Женщины!$B:$H,6,FALSE))</f>
        <v>#N/A</v>
      </c>
      <c r="I67" s="557">
        <v>1.6087962962963001E-4</v>
      </c>
      <c r="J67" s="558"/>
      <c r="K67" s="404" t="s">
        <v>5</v>
      </c>
      <c r="L67" s="402"/>
      <c r="M67" s="400" t="e">
        <f>IF(C67=0," ",VLOOKUP($C67,Женщины!$B:$H,7,FALSE))</f>
        <v>#N/A</v>
      </c>
    </row>
    <row r="68" spans="2:13" ht="12.75" customHeight="1">
      <c r="B68" s="411">
        <v>7</v>
      </c>
      <c r="C68" s="564">
        <v>134</v>
      </c>
      <c r="D68" s="400" t="e">
        <f>IF(C68=0," ",VLOOKUP(C68,Женщины!B:H,2,FALSE))</f>
        <v>#N/A</v>
      </c>
      <c r="E68" s="401" t="e">
        <f>IF(C68=0," ",VLOOKUP($C68,Женщины!$B:$H,3,FALSE))</f>
        <v>#N/A</v>
      </c>
      <c r="F68" s="402" t="e">
        <f>IF(C68=0," ",IF(VLOOKUP($C68,Женщины!$B:$H,4,FALSE)=0," ",VLOOKUP($C68,Женщины!$B:$H,4,FALSE)))</f>
        <v>#N/A</v>
      </c>
      <c r="G68" s="400" t="e">
        <f>IF(C68=0," ",VLOOKUP($C68,Женщины!$B:$H,5,FALSE))</f>
        <v>#N/A</v>
      </c>
      <c r="H68" s="400" t="e">
        <f>IF(C68=0," ",VLOOKUP($C68,Женщины!$B:$H,6,FALSE))</f>
        <v>#N/A</v>
      </c>
      <c r="I68" s="557">
        <v>1.68981481481481E-4</v>
      </c>
      <c r="J68" s="558"/>
      <c r="K68" s="404" t="s">
        <v>5</v>
      </c>
      <c r="L68" s="402"/>
      <c r="M68" s="400" t="e">
        <f>IF(C68=0," ",VLOOKUP($C68,Женщины!$B:$H,7,FALSE))</f>
        <v>#N/A</v>
      </c>
    </row>
    <row r="69" spans="2:13" ht="12.75" customHeight="1">
      <c r="B69" s="411">
        <v>8</v>
      </c>
      <c r="C69" s="399">
        <v>129</v>
      </c>
      <c r="D69" s="400" t="e">
        <f>IF(C69=0," ",VLOOKUP(C69,Женщины!B:H,2,FALSE))</f>
        <v>#N/A</v>
      </c>
      <c r="E69" s="401" t="e">
        <f>IF(C69=0," ",VLOOKUP($C69,Женщины!$B:$H,3,FALSE))</f>
        <v>#N/A</v>
      </c>
      <c r="F69" s="402" t="e">
        <f>IF(C69=0," ",IF(VLOOKUP($C69,Женщины!$B:$H,4,FALSE)=0," ",VLOOKUP($C69,Женщины!$B:$H,4,FALSE)))</f>
        <v>#N/A</v>
      </c>
      <c r="G69" s="400" t="e">
        <f>IF(C69=0," ",VLOOKUP($C69,Женщины!$B:$H,5,FALSE))</f>
        <v>#N/A</v>
      </c>
      <c r="H69" s="400" t="e">
        <f>IF(C69=0," ",VLOOKUP($C69,Женщины!$B:$H,6,FALSE))</f>
        <v>#N/A</v>
      </c>
      <c r="I69" s="557">
        <v>1.7245370370370399E-4</v>
      </c>
      <c r="J69" s="558"/>
      <c r="K69" s="404"/>
      <c r="L69" s="402"/>
      <c r="M69" s="400" t="e">
        <f>IF(C69=0," ",VLOOKUP($C69,Женщины!$B:$H,7,FALSE))</f>
        <v>#N/A</v>
      </c>
    </row>
    <row r="70" spans="2:13">
      <c r="B70" s="411">
        <v>9</v>
      </c>
      <c r="C70" s="399">
        <v>155</v>
      </c>
      <c r="D70" s="400" t="e">
        <f>IF(C70=0," ",VLOOKUP(C70,Женщины!B:H,2,FALSE))</f>
        <v>#N/A</v>
      </c>
      <c r="E70" s="401" t="e">
        <f>IF(C70=0," ",VLOOKUP($C70,Женщины!$B:$H,3,FALSE))</f>
        <v>#N/A</v>
      </c>
      <c r="F70" s="402" t="e">
        <f>IF(C70=0," ",IF(VLOOKUP($C70,Женщины!$B:$H,4,FALSE)=0," ",VLOOKUP($C70,Женщины!$B:$H,4,FALSE)))</f>
        <v>#N/A</v>
      </c>
      <c r="G70" s="400" t="e">
        <f>IF(C70=0," ",VLOOKUP($C70,Женщины!$B:$H,5,FALSE))</f>
        <v>#N/A</v>
      </c>
      <c r="H70" s="400" t="e">
        <f>IF(C70=0," ",VLOOKUP($C70,Женщины!$B:$H,6,FALSE))</f>
        <v>#N/A</v>
      </c>
      <c r="I70" s="557">
        <v>1.7361111111111101E-4</v>
      </c>
      <c r="J70" s="558"/>
      <c r="K70" s="404"/>
      <c r="L70" s="402"/>
      <c r="M70" s="400" t="e">
        <f>IF(C70=0," ",VLOOKUP($C70,Женщины!$B:$H,7,FALSE))</f>
        <v>#N/A</v>
      </c>
    </row>
    <row r="71" spans="2:13">
      <c r="B71" s="411">
        <v>10</v>
      </c>
      <c r="C71" s="399">
        <v>123</v>
      </c>
      <c r="D71" s="400" t="e">
        <f>IF(C71=0," ",VLOOKUP(C71,Женщины!B:H,2,FALSE))</f>
        <v>#N/A</v>
      </c>
      <c r="E71" s="401" t="e">
        <f>IF(C71=0," ",VLOOKUP($C71,Женщины!$B:$H,3,FALSE))</f>
        <v>#N/A</v>
      </c>
      <c r="F71" s="402" t="e">
        <f>IF(C71=0," ",IF(VLOOKUP($C71,Женщины!$B:$H,4,FALSE)=0," ",VLOOKUP($C71,Женщины!$B:$H,4,FALSE)))</f>
        <v>#N/A</v>
      </c>
      <c r="G71" s="400" t="e">
        <f>IF(C71=0," ",VLOOKUP($C71,Женщины!$B:$H,5,FALSE))</f>
        <v>#N/A</v>
      </c>
      <c r="H71" s="400" t="e">
        <v>#N/A</v>
      </c>
      <c r="I71" s="557">
        <v>1.8402777777777799E-4</v>
      </c>
      <c r="J71" s="558"/>
      <c r="K71" s="404"/>
      <c r="L71" s="402"/>
      <c r="M71" s="400" t="e">
        <f>IF(C71=0," ",VLOOKUP($C71,Женщины!$B:$H,7,FALSE))</f>
        <v>#N/A</v>
      </c>
    </row>
    <row r="72" spans="2:13">
      <c r="B72" s="411">
        <v>11</v>
      </c>
      <c r="C72" s="399">
        <v>131</v>
      </c>
      <c r="D72" s="400" t="e">
        <f>IF(C72=0," ",VLOOKUP(C72,Женщины!B:H,2,FALSE))</f>
        <v>#N/A</v>
      </c>
      <c r="E72" s="401" t="e">
        <f>IF(C72=0," ",VLOOKUP($C72,Женщины!$B:$H,3,FALSE))</f>
        <v>#N/A</v>
      </c>
      <c r="F72" s="402" t="e">
        <f>IF(C72=0," ",IF(VLOOKUP($C72,Женщины!$B:$H,4,FALSE)=0," ",VLOOKUP($C72,Женщины!$B:$H,4,FALSE)))</f>
        <v>#N/A</v>
      </c>
      <c r="G72" s="400" t="e">
        <f>IF(C72=0," ",VLOOKUP($C72,Женщины!$B:$H,5,FALSE))</f>
        <v>#N/A</v>
      </c>
      <c r="H72" s="400" t="e">
        <f>IF(C72=0," ",VLOOKUP($C72,Женщины!$B:$H,6,FALSE))</f>
        <v>#N/A</v>
      </c>
      <c r="I72" s="557">
        <v>1.8402777777777799E-4</v>
      </c>
      <c r="J72" s="558"/>
      <c r="K72" s="404"/>
      <c r="L72" s="402"/>
      <c r="M72" s="400" t="e">
        <v>#N/A</v>
      </c>
    </row>
    <row r="73" spans="2:13">
      <c r="B73" s="183"/>
      <c r="C73" s="37"/>
      <c r="D73" s="38" t="str">
        <f>IF(C73=0," ",VLOOKUP(C73,Женщины!B:H,2,FALSE))</f>
        <v xml:space="preserve"> </v>
      </c>
      <c r="E73" s="39" t="str">
        <f>IF(C73=0," ",VLOOKUP($C73,Женщины!$B:$H,3,FALSE))</f>
        <v xml:space="preserve"> </v>
      </c>
      <c r="F73" s="33" t="str">
        <f>IF(C73=0," ",IF(VLOOKUP($C73,Женщины!$B:$H,4,FALSE)=0," ",VLOOKUP($C73,Женщины!$B:$H,4,FALSE)))</f>
        <v xml:space="preserve"> </v>
      </c>
      <c r="G73" s="38" t="str">
        <f>IF(C73=0," ",VLOOKUP($C73,Женщины!$B:$H,5,FALSE))</f>
        <v xml:space="preserve"> </v>
      </c>
      <c r="H73" s="38" t="s">
        <v>147</v>
      </c>
      <c r="I73" s="566"/>
      <c r="J73" s="567"/>
      <c r="K73" s="28"/>
      <c r="L73" s="33"/>
      <c r="M73" s="38" t="s">
        <v>147</v>
      </c>
    </row>
    <row r="74" spans="2:13">
      <c r="B74" s="22"/>
      <c r="C74" s="41"/>
      <c r="D74" s="29" t="str">
        <f>IF(C74=0," ",VLOOKUP(C74,Женщины!B:H,2,FALSE))</f>
        <v xml:space="preserve"> </v>
      </c>
      <c r="E74" s="30" t="str">
        <f>IF(C74=0," ",VLOOKUP($C74,Женщины!$B:$H,3,FALSE))</f>
        <v xml:space="preserve"> </v>
      </c>
      <c r="F74" s="31" t="str">
        <f>IF(C74=0," ",IF(VLOOKUP($C74,Женщины!$B:$H,4,FALSE)=0," ",VLOOKUP($C74,Женщины!$B:$H,4,FALSE)))</f>
        <v xml:space="preserve"> </v>
      </c>
      <c r="G74" s="29" t="str">
        <f>IF(C74=0," ",VLOOKUP($C74,Женщины!$B:$H,5,FALSE))</f>
        <v xml:space="preserve"> </v>
      </c>
      <c r="H74" s="29" t="str">
        <f>IF(C74=0," ",VLOOKUP($C74,Женщины!$B:$H,6,FALSE))</f>
        <v xml:space="preserve"> </v>
      </c>
      <c r="I74" s="568"/>
      <c r="J74" s="569"/>
      <c r="K74" s="62"/>
      <c r="L74" s="33"/>
      <c r="M74" s="29" t="str">
        <f>IF(C74=0," ",VLOOKUP($C74,Женщины!$B:$H,7,FALSE))</f>
        <v xml:space="preserve"> </v>
      </c>
    </row>
    <row r="75" spans="2:13">
      <c r="B75" s="22"/>
      <c r="C75" s="25"/>
      <c r="D75" s="29" t="str">
        <f>IF(C75=0," ",VLOOKUP(C75,Женщины!B:H,2,FALSE))</f>
        <v xml:space="preserve"> </v>
      </c>
      <c r="E75" s="30" t="str">
        <f>IF(C75=0," ",VLOOKUP($C75,Женщины!$B:$H,3,FALSE))</f>
        <v xml:space="preserve"> </v>
      </c>
      <c r="F75" s="31" t="str">
        <f>IF(C75=0," ",IF(VLOOKUP($C75,Женщины!$B:$H,4,FALSE)=0," ",VLOOKUP($C75,Женщины!$B:$H,4,FALSE)))</f>
        <v xml:space="preserve"> </v>
      </c>
      <c r="G75" s="29" t="str">
        <f>IF(C75=0," ",VLOOKUP($C75,Женщины!$B:$H,5,FALSE))</f>
        <v xml:space="preserve"> </v>
      </c>
      <c r="H75" s="29" t="str">
        <f>IF(C75=0," ",VLOOKUP($C75,Женщины!$B:$H,6,FALSE))</f>
        <v xml:space="preserve"> </v>
      </c>
      <c r="I75" s="568"/>
      <c r="J75" s="569"/>
      <c r="K75" s="62"/>
      <c r="L75" s="33"/>
      <c r="M75" s="29" t="str">
        <f>IF(C75=0," ",VLOOKUP($C75,Женщины!$B:$H,7,FALSE))</f>
        <v xml:space="preserve"> </v>
      </c>
    </row>
    <row r="76" spans="2:13">
      <c r="B76" s="22"/>
      <c r="C76" s="41"/>
      <c r="D76" s="29" t="str">
        <f>IF(C76=0," ",VLOOKUP(C76,Женщины!B:H,2,FALSE))</f>
        <v xml:space="preserve"> </v>
      </c>
      <c r="E76" s="30" t="str">
        <f>IF(C76=0," ",VLOOKUP($C76,Женщины!$B:$H,3,FALSE))</f>
        <v xml:space="preserve"> </v>
      </c>
      <c r="F76" s="31" t="str">
        <f>IF(C76=0," ",IF(VLOOKUP($C76,Женщины!$B:$H,4,FALSE)=0," ",VLOOKUP($C76,Женщины!$B:$H,4,FALSE)))</f>
        <v xml:space="preserve"> </v>
      </c>
      <c r="G76" s="29" t="str">
        <f>IF(C76=0," ",VLOOKUP($C76,Женщины!$B:$H,5,FALSE))</f>
        <v xml:space="preserve"> </v>
      </c>
      <c r="H76" s="29" t="str">
        <f>IF(C76=0," ",VLOOKUP($C76,Женщины!$B:$H,6,FALSE))</f>
        <v xml:space="preserve"> </v>
      </c>
      <c r="I76" s="26"/>
      <c r="J76" s="42"/>
      <c r="K76" s="62" t="str">
        <f>IF(I76=0," ",IF(I76&lt;=Разряды!$D$31,Разряды!$D$3,IF(I76&lt;=Разряды!$E$31,Разряды!$E$3,IF(I76&lt;=Разряды!$F$31,Разряды!$F$3,IF(I76&lt;=Разряды!$G$31,Разряды!$G$3,IF(I76&lt;=Разряды!$H$31,Разряды!$H$3,IF(I76&lt;=Разряды!$I$31,Разряды!$I$3,IF(I76&lt;=Разряды!$J$31,Разряды!$J$3,"б/р"))))))))</f>
        <v xml:space="preserve"> </v>
      </c>
      <c r="L76" s="28"/>
      <c r="M76" s="29" t="str">
        <f>IF(C76=0," ",VLOOKUP($C76,Женщины!$B:$H,7,FALSE))</f>
        <v xml:space="preserve"> </v>
      </c>
    </row>
    <row r="77" spans="2:13"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</row>
    <row r="78" spans="2:13">
      <c r="I78"/>
      <c r="J78"/>
    </row>
    <row r="79" spans="2:13">
      <c r="I79"/>
      <c r="J79"/>
    </row>
    <row r="80" spans="2:13">
      <c r="D80" s="1250" t="s">
        <v>633</v>
      </c>
      <c r="E80" s="1250"/>
      <c r="F80" s="119"/>
      <c r="G80" s="1272"/>
      <c r="H80" s="1272"/>
      <c r="I80" s="1380" t="s">
        <v>164</v>
      </c>
      <c r="J80" s="1380"/>
      <c r="K80" s="1380"/>
    </row>
    <row r="81" spans="2:12">
      <c r="I81" s="117"/>
      <c r="J81" s="132"/>
      <c r="K81" s="51"/>
    </row>
    <row r="82" spans="2:12">
      <c r="D82" s="118" t="s">
        <v>175</v>
      </c>
      <c r="F82" s="1272"/>
      <c r="G82" s="1272"/>
      <c r="H82" s="1272"/>
      <c r="I82" s="1381" t="s">
        <v>634</v>
      </c>
      <c r="J82" s="1381"/>
      <c r="K82" s="1381"/>
    </row>
    <row r="83" spans="2:12">
      <c r="I83"/>
      <c r="J83"/>
    </row>
    <row r="84" spans="2:12">
      <c r="I84"/>
      <c r="J84"/>
    </row>
    <row r="85" spans="2:12">
      <c r="I85"/>
      <c r="J85"/>
    </row>
    <row r="86" spans="2:12">
      <c r="I86"/>
      <c r="J86"/>
    </row>
    <row r="87" spans="2:12">
      <c r="I87"/>
      <c r="J87"/>
    </row>
    <row r="88" spans="2:12">
      <c r="I88"/>
      <c r="J88"/>
    </row>
    <row r="89" spans="2:12">
      <c r="I89"/>
      <c r="J89"/>
    </row>
    <row r="90" spans="2:12">
      <c r="I90"/>
      <c r="J90"/>
    </row>
    <row r="91" spans="2:12">
      <c r="I91"/>
      <c r="J91"/>
    </row>
    <row r="92" spans="2:12">
      <c r="I92"/>
      <c r="J92"/>
    </row>
    <row r="93" spans="2:12">
      <c r="I93"/>
      <c r="J93"/>
    </row>
    <row r="94" spans="2:12">
      <c r="I94"/>
      <c r="J94"/>
    </row>
    <row r="95" spans="2:12" ht="22.5">
      <c r="B95" s="1382" t="s">
        <v>165</v>
      </c>
      <c r="C95" s="1383"/>
      <c r="D95" s="1383"/>
      <c r="E95" s="1383"/>
      <c r="F95" s="1383"/>
      <c r="G95" s="1383"/>
      <c r="H95" s="1383"/>
      <c r="I95" s="1383"/>
      <c r="J95" s="1383"/>
      <c r="K95" s="1383"/>
      <c r="L95" s="98"/>
    </row>
    <row r="96" spans="2:12" ht="20.25">
      <c r="B96" s="1384" t="s">
        <v>635</v>
      </c>
      <c r="C96" s="1312"/>
      <c r="D96" s="1312"/>
      <c r="E96" s="1312"/>
      <c r="F96" s="1312"/>
      <c r="G96" s="1312"/>
      <c r="H96" s="1312"/>
      <c r="I96" s="1312"/>
      <c r="J96" s="1312"/>
      <c r="K96" s="1312"/>
      <c r="L96" s="99"/>
    </row>
    <row r="97" spans="2:12">
      <c r="B97" s="529" t="s">
        <v>169</v>
      </c>
      <c r="C97" s="107"/>
      <c r="D97" s="7"/>
      <c r="E97" s="53"/>
      <c r="F97" s="53"/>
      <c r="G97" s="53"/>
      <c r="H97" s="1294" t="s">
        <v>636</v>
      </c>
      <c r="I97" s="1294"/>
      <c r="J97" s="1294"/>
      <c r="K97" s="1294"/>
      <c r="L97" s="542"/>
    </row>
    <row r="98" spans="2:12" ht="20.25">
      <c r="B98" s="1385" t="s">
        <v>624</v>
      </c>
      <c r="C98" s="1386"/>
      <c r="D98" s="1386"/>
      <c r="E98" s="1386"/>
      <c r="F98" s="1386"/>
      <c r="G98" s="1386"/>
      <c r="H98" s="1386"/>
      <c r="I98" s="1386"/>
      <c r="J98" s="1386"/>
      <c r="K98" s="1386"/>
      <c r="L98" s="513"/>
    </row>
    <row r="99" spans="2:12" ht="15">
      <c r="B99" s="1387" t="s">
        <v>637</v>
      </c>
      <c r="C99" s="1388"/>
      <c r="D99" s="1388"/>
      <c r="E99" s="1388"/>
      <c r="F99" s="1388"/>
      <c r="G99" s="1388"/>
      <c r="H99" s="1388"/>
      <c r="I99" s="1388"/>
      <c r="J99" s="1388"/>
      <c r="K99" s="1388"/>
      <c r="L99" s="396"/>
    </row>
    <row r="100" spans="2:12" ht="20.25">
      <c r="B100" s="3"/>
      <c r="C100" s="11"/>
      <c r="D100" s="11"/>
      <c r="E100" s="12"/>
      <c r="F100" s="13"/>
      <c r="G100" s="3"/>
      <c r="I100" s="1290" t="s">
        <v>638</v>
      </c>
      <c r="J100" s="1290"/>
      <c r="K100" s="1290"/>
    </row>
    <row r="101" spans="2:12">
      <c r="B101" s="1263" t="s">
        <v>182</v>
      </c>
      <c r="C101" s="1263" t="s">
        <v>157</v>
      </c>
      <c r="D101" s="1263" t="s">
        <v>153</v>
      </c>
      <c r="E101" s="1263" t="s">
        <v>154</v>
      </c>
      <c r="F101" s="1263" t="s">
        <v>155</v>
      </c>
      <c r="G101" s="1263" t="s">
        <v>127</v>
      </c>
      <c r="H101" s="1261" t="s">
        <v>128</v>
      </c>
      <c r="I101" s="1263" t="s">
        <v>130</v>
      </c>
      <c r="J101" s="1291" t="s">
        <v>183</v>
      </c>
      <c r="K101" s="1292"/>
      <c r="L101" s="1293"/>
    </row>
    <row r="102" spans="2:12">
      <c r="B102" s="1301"/>
      <c r="C102" s="1301"/>
      <c r="D102" s="1301"/>
      <c r="E102" s="1301"/>
      <c r="F102" s="1301"/>
      <c r="G102" s="1301"/>
      <c r="H102" s="1265"/>
      <c r="I102" s="1301"/>
      <c r="J102" s="101">
        <v>1</v>
      </c>
      <c r="K102" s="102">
        <v>2</v>
      </c>
      <c r="L102" s="103">
        <v>3</v>
      </c>
    </row>
    <row r="103" spans="2:12">
      <c r="B103" s="121"/>
      <c r="C103" s="122"/>
      <c r="D103" s="251" t="s">
        <v>184</v>
      </c>
      <c r="E103" s="122"/>
      <c r="F103" s="122"/>
      <c r="G103" s="123" t="s">
        <v>184</v>
      </c>
      <c r="H103" s="122"/>
      <c r="I103" s="124"/>
      <c r="J103" s="133"/>
      <c r="K103" s="134"/>
      <c r="L103" s="105"/>
    </row>
    <row r="104" spans="2:12">
      <c r="B104" s="125">
        <v>1</v>
      </c>
      <c r="C104" s="317">
        <v>110</v>
      </c>
      <c r="D104" s="111" t="e">
        <f>IF(C104=0," ",VLOOKUP(C104,Женщины!B:H,2,FALSE))</f>
        <v>#N/A</v>
      </c>
      <c r="E104" s="112" t="e">
        <f>IF(C104=0," ",VLOOKUP($C104,Женщины!$B:$H,3,FALSE))</f>
        <v>#N/A</v>
      </c>
      <c r="F104" s="113" t="e">
        <f>IF(C104=0," ",IF(VLOOKUP($C104,Женщины!$B:$H,4,FALSE)=0," ",VLOOKUP($C104,Женщины!$B:$H,4,FALSE)))</f>
        <v>#N/A</v>
      </c>
      <c r="G104" s="111" t="e">
        <f>IF(C104=0," ",VLOOKUP($C104,Женщины!$B:$H,5,FALSE))</f>
        <v>#N/A</v>
      </c>
      <c r="H104" s="111" t="e">
        <f>IF(C104=0," ",VLOOKUP($C104,Женщины!$B:$H,6,FALSE))</f>
        <v>#N/A</v>
      </c>
      <c r="I104" s="126"/>
      <c r="J104" s="18"/>
      <c r="K104" s="211"/>
      <c r="L104" s="105"/>
    </row>
    <row r="105" spans="2:12">
      <c r="B105" s="125">
        <v>2</v>
      </c>
      <c r="C105" s="317">
        <v>9</v>
      </c>
      <c r="D105" s="111" t="str">
        <f>IF(C105=0," ",VLOOKUP(C105,Женщины!B:H,2,FALSE))</f>
        <v>Лисьева Ксения</v>
      </c>
      <c r="E105" s="112">
        <f>IF(C105=0," ",VLOOKUP($C105,Женщины!$B:$H,3,FALSE))</f>
        <v>1987</v>
      </c>
      <c r="F105" s="113" t="str">
        <f>IF(C105=0," ",IF(VLOOKUP($C105,Женщины!$B:$H,4,FALSE)=0," ",VLOOKUP($C105,Женщины!$B:$H,4,FALSE)))</f>
        <v>Ж30-39</v>
      </c>
      <c r="G105" s="111">
        <f>IF(C105=0," ",VLOOKUP($C105,Женщины!$B:$H,5,FALSE))</f>
        <v>0</v>
      </c>
      <c r="H105" s="111" t="str">
        <f>IF(C105=0," ",VLOOKUP($C105,Женщины!$B:$H,6,FALSE))</f>
        <v>г.Архангельск, PomorSki</v>
      </c>
      <c r="I105" s="126"/>
      <c r="J105" s="18"/>
      <c r="K105" s="211"/>
      <c r="L105" s="105"/>
    </row>
    <row r="106" spans="2:12">
      <c r="B106" s="125">
        <v>3</v>
      </c>
      <c r="C106" s="317">
        <v>135</v>
      </c>
      <c r="D106" s="111" t="e">
        <f>IF(C106=0," ",VLOOKUP(C106,Женщины!B:H,2,FALSE))</f>
        <v>#N/A</v>
      </c>
      <c r="E106" s="112" t="e">
        <f>IF(C106=0," ",VLOOKUP($C106,Женщины!$B:$H,3,FALSE))</f>
        <v>#N/A</v>
      </c>
      <c r="F106" s="113" t="e">
        <f>IF(C106=0," ",IF(VLOOKUP($C106,Женщины!$B:$H,4,FALSE)=0," ",VLOOKUP($C106,Женщины!$B:$H,4,FALSE)))</f>
        <v>#N/A</v>
      </c>
      <c r="G106" s="111" t="e">
        <f>IF(C106=0," ",VLOOKUP($C106,Женщины!$B:$H,5,FALSE))</f>
        <v>#N/A</v>
      </c>
      <c r="H106" s="127" t="e">
        <f>IF(C106=0," ",VLOOKUP($C106,Женщины!$B:$H,6,FALSE))</f>
        <v>#N/A</v>
      </c>
      <c r="I106" s="126"/>
      <c r="J106" s="18"/>
      <c r="K106" s="211"/>
      <c r="L106" s="105"/>
    </row>
    <row r="107" spans="2:12">
      <c r="B107" s="125">
        <v>4</v>
      </c>
      <c r="C107" s="317"/>
      <c r="D107" s="111" t="str">
        <f>IF(C107=0," ",VLOOKUP(C107,Женщины!B:H,2,FALSE))</f>
        <v xml:space="preserve"> </v>
      </c>
      <c r="E107" s="112" t="str">
        <f>IF(C107=0," ",VLOOKUP($C107,Женщины!$B:$H,3,FALSE))</f>
        <v xml:space="preserve"> </v>
      </c>
      <c r="F107" s="113" t="str">
        <f>IF(C107=0," ",IF(VLOOKUP($C107,Женщины!$B:$H,4,FALSE)=0," ",VLOOKUP($C107,Женщины!$B:$H,4,FALSE)))</f>
        <v xml:space="preserve"> </v>
      </c>
      <c r="G107" s="111" t="str">
        <f>IF(C107=0," ",VLOOKUP($C107,Женщины!$B:$H,5,FALSE))</f>
        <v xml:space="preserve"> </v>
      </c>
      <c r="H107" s="111" t="str">
        <f>IF(C107=0," ",VLOOKUP($C107,Женщины!$B:$H,6,FALSE))</f>
        <v xml:space="preserve"> </v>
      </c>
      <c r="I107" s="126"/>
      <c r="J107" s="18"/>
      <c r="K107" s="211"/>
      <c r="L107" s="105"/>
    </row>
    <row r="108" spans="2:12">
      <c r="B108" s="125"/>
      <c r="C108" s="317"/>
      <c r="D108" s="111" t="str">
        <f>IF(C108=0," ",VLOOKUP(C108,Женщины!B:H,2,FALSE))</f>
        <v xml:space="preserve"> </v>
      </c>
      <c r="E108" s="112" t="str">
        <f>IF(C108=0," ",VLOOKUP($C108,Женщины!$B:$H,3,FALSE))</f>
        <v xml:space="preserve"> </v>
      </c>
      <c r="F108" s="113" t="str">
        <f>IF(C108=0," ",IF(VLOOKUP($C108,Женщины!$B:$H,4,FALSE)=0," ",VLOOKUP($C108,Женщины!$B:$H,4,FALSE)))</f>
        <v xml:space="preserve"> </v>
      </c>
      <c r="G108" s="111" t="str">
        <f>IF(C108=0," ",VLOOKUP($C108,Женщины!$B:$H,5,FALSE))</f>
        <v xml:space="preserve"> </v>
      </c>
      <c r="H108" s="127" t="str">
        <f>IF(C108=0," ",VLOOKUP($C108,Женщины!$B:$H,6,FALSE))</f>
        <v xml:space="preserve"> </v>
      </c>
      <c r="I108" s="126"/>
      <c r="J108" s="18"/>
      <c r="K108" s="211"/>
      <c r="L108" s="105"/>
    </row>
    <row r="109" spans="2:12">
      <c r="B109" s="125"/>
      <c r="C109" s="16"/>
      <c r="D109" s="565" t="s">
        <v>185</v>
      </c>
      <c r="E109" s="112" t="str">
        <f>IF(C109=0," ",VLOOKUP($C109,Женщины!$B:$H,3,FALSE))</f>
        <v xml:space="preserve"> </v>
      </c>
      <c r="F109" s="113" t="str">
        <f>IF(C109=0," ",IF(VLOOKUP($C109,Женщины!$B:$H,4,FALSE)=0," ",VLOOKUP($C109,Женщины!$B:$H,4,FALSE)))</f>
        <v xml:space="preserve"> </v>
      </c>
      <c r="G109" s="111" t="str">
        <f>IF(C109=0," ",VLOOKUP($C109,Женщины!$B:$H,5,FALSE))</f>
        <v xml:space="preserve"> </v>
      </c>
      <c r="H109" s="111" t="str">
        <f>IF(C109=0," ",VLOOKUP($C109,Женщины!$B:$H,6,FALSE))</f>
        <v xml:space="preserve"> </v>
      </c>
      <c r="I109" s="126"/>
      <c r="J109" s="18"/>
      <c r="K109" s="211"/>
      <c r="L109" s="105"/>
    </row>
    <row r="110" spans="2:12">
      <c r="B110" s="125">
        <v>1</v>
      </c>
      <c r="C110" s="317">
        <v>251</v>
      </c>
      <c r="D110" s="111" t="e">
        <f>IF(C110=0," ",VLOOKUP(C110,Женщины!B:H,2,FALSE))</f>
        <v>#N/A</v>
      </c>
      <c r="E110" s="112" t="e">
        <f>IF(C110=0," ",VLOOKUP($C110,Женщины!$B:$H,3,FALSE))</f>
        <v>#N/A</v>
      </c>
      <c r="F110" s="113" t="e">
        <f>IF(C110=0," ",IF(VLOOKUP($C110,Женщины!$B:$H,4,FALSE)=0," ",VLOOKUP($C110,Женщины!$B:$H,4,FALSE)))</f>
        <v>#N/A</v>
      </c>
      <c r="G110" s="111" t="e">
        <f>IF(C110=0," ",VLOOKUP($C110,Женщины!$B:$H,5,FALSE))</f>
        <v>#N/A</v>
      </c>
      <c r="H110" s="127" t="e">
        <f>IF(C110=0," ",VLOOKUP($C110,Женщины!$B:$H,6,FALSE))</f>
        <v>#N/A</v>
      </c>
      <c r="I110" s="126"/>
      <c r="J110" s="18"/>
      <c r="K110" s="211"/>
      <c r="L110" s="105"/>
    </row>
    <row r="111" spans="2:12">
      <c r="B111" s="125">
        <v>2</v>
      </c>
      <c r="C111" s="317">
        <v>20</v>
      </c>
      <c r="D111" s="111" t="e">
        <f>IF(C111=0," ",VLOOKUP(C111,Женщины!B:H,2,FALSE))</f>
        <v>#N/A</v>
      </c>
      <c r="E111" s="112" t="e">
        <f>IF(C111=0," ",VLOOKUP($C111,Женщины!$B:$H,3,FALSE))</f>
        <v>#N/A</v>
      </c>
      <c r="F111" s="113" t="e">
        <f>IF(C111=0," ",IF(VLOOKUP($C111,Женщины!$B:$H,4,FALSE)=0," ",VLOOKUP($C111,Женщины!$B:$H,4,FALSE)))</f>
        <v>#N/A</v>
      </c>
      <c r="G111" s="111" t="e">
        <f>IF(C111=0," ",VLOOKUP($C111,Женщины!$B:$H,5,FALSE))</f>
        <v>#N/A</v>
      </c>
      <c r="H111" s="111" t="e">
        <f>IF(C111=0," ",VLOOKUP($C111,Женщины!$B:$H,6,FALSE))</f>
        <v>#N/A</v>
      </c>
      <c r="I111" s="126"/>
      <c r="J111" s="18"/>
      <c r="K111" s="211"/>
      <c r="L111" s="105"/>
    </row>
    <row r="112" spans="2:12" ht="14.25" customHeight="1">
      <c r="B112" s="125">
        <v>3</v>
      </c>
      <c r="C112" s="317">
        <v>102</v>
      </c>
      <c r="D112" s="111" t="e">
        <f>IF(C112=0," ",VLOOKUP(C112,Женщины!B:H,2,FALSE))</f>
        <v>#N/A</v>
      </c>
      <c r="E112" s="112" t="e">
        <f>IF(C112=0," ",VLOOKUP($C112,Женщины!$B:$H,3,FALSE))</f>
        <v>#N/A</v>
      </c>
      <c r="F112" s="113" t="e">
        <f>IF(C112=0," ",IF(VLOOKUP($C112,Женщины!$B:$H,4,FALSE)=0," ",VLOOKUP($C112,Женщины!$B:$H,4,FALSE)))</f>
        <v>#N/A</v>
      </c>
      <c r="G112" s="111" t="e">
        <f>IF(C112=0," ",VLOOKUP($C112,Женщины!$B:$H,5,FALSE))</f>
        <v>#N/A</v>
      </c>
      <c r="H112" s="111" t="e">
        <f>IF(C112=0," ",VLOOKUP($C112,Женщины!$B:$H,6,FALSE))</f>
        <v>#N/A</v>
      </c>
      <c r="I112" s="126"/>
      <c r="J112" s="18"/>
      <c r="K112" s="211"/>
      <c r="L112" s="105"/>
    </row>
    <row r="113" spans="2:12">
      <c r="B113" s="125">
        <v>4</v>
      </c>
      <c r="C113" s="317">
        <v>111</v>
      </c>
      <c r="D113" s="111" t="e">
        <f>IF(C113=0," ",VLOOKUP(C113,Женщины!B:H,2,FALSE))</f>
        <v>#N/A</v>
      </c>
      <c r="E113" s="112" t="e">
        <f>IF(C113=0," ",VLOOKUP($C113,Женщины!$B:$H,3,FALSE))</f>
        <v>#N/A</v>
      </c>
      <c r="F113" s="113" t="e">
        <f>IF(C113=0," ",IF(VLOOKUP($C113,Женщины!$B:$H,4,FALSE)=0," ",VLOOKUP($C113,Женщины!$B:$H,4,FALSE)))</f>
        <v>#N/A</v>
      </c>
      <c r="G113" s="111" t="e">
        <f>IF(C113=0," ",VLOOKUP($C113,Женщины!$B:$H,5,FALSE))</f>
        <v>#N/A</v>
      </c>
      <c r="H113" s="111" t="e">
        <f>IF(C113=0," ",VLOOKUP($C113,Женщины!$B:$H,6,FALSE))</f>
        <v>#N/A</v>
      </c>
      <c r="I113" s="126"/>
      <c r="J113" s="18"/>
      <c r="K113" s="211"/>
      <c r="L113" s="105"/>
    </row>
    <row r="114" spans="2:12">
      <c r="B114" s="125"/>
      <c r="C114" s="317"/>
      <c r="D114" s="111" t="str">
        <f>IF(C114=0," ",VLOOKUP(C114,Женщины!B:H,2,FALSE))</f>
        <v xml:space="preserve"> </v>
      </c>
      <c r="E114" s="112" t="str">
        <f>IF(C114=0," ",VLOOKUP($C114,Женщины!$B:$H,3,FALSE))</f>
        <v xml:space="preserve"> </v>
      </c>
      <c r="F114" s="113" t="str">
        <f>IF(C114=0," ",IF(VLOOKUP($C114,Женщины!$B:$H,4,FALSE)=0," ",VLOOKUP($C114,Женщины!$B:$H,4,FALSE)))</f>
        <v xml:space="preserve"> </v>
      </c>
      <c r="G114" s="111" t="str">
        <f>IF(C114=0," ",VLOOKUP($C114,Женщины!$B:$H,5,FALSE))</f>
        <v xml:space="preserve"> </v>
      </c>
      <c r="H114" s="111" t="str">
        <f>IF(C114=0," ",VLOOKUP($C114,Женщины!$B:$H,6,FALSE))</f>
        <v xml:space="preserve"> </v>
      </c>
      <c r="I114" s="126"/>
      <c r="J114" s="18"/>
      <c r="K114" s="211"/>
      <c r="L114" s="105"/>
    </row>
    <row r="115" spans="2:12">
      <c r="B115" s="125"/>
      <c r="C115" s="485"/>
      <c r="D115" s="565" t="s">
        <v>186</v>
      </c>
      <c r="E115" s="112" t="str">
        <f>IF(C115=0," ",VLOOKUP($C115,Женщины!$B:$H,3,FALSE))</f>
        <v xml:space="preserve"> </v>
      </c>
      <c r="F115" s="113" t="str">
        <f>IF(C115=0," ",IF(VLOOKUP($C115,Женщины!$B:$H,4,FALSE)=0," ",VLOOKUP($C115,Женщины!$B:$H,4,FALSE)))</f>
        <v xml:space="preserve"> </v>
      </c>
      <c r="G115" s="111" t="str">
        <f>IF(C115=0," ",VLOOKUP($C115,Женщины!$B:$H,5,FALSE))</f>
        <v xml:space="preserve"> </v>
      </c>
      <c r="H115" s="111" t="str">
        <f>IF(C115=0," ",VLOOKUP($C115,Женщины!$B:$H,6,FALSE))</f>
        <v xml:space="preserve"> </v>
      </c>
      <c r="I115" s="126"/>
      <c r="J115" s="18"/>
      <c r="K115" s="211"/>
      <c r="L115" s="105"/>
    </row>
    <row r="116" spans="2:12">
      <c r="B116" s="125">
        <v>1</v>
      </c>
      <c r="C116" s="317">
        <v>101</v>
      </c>
      <c r="D116" s="111" t="e">
        <f>IF(C116=0," ",VLOOKUP(C116,Женщины!B:H,2,FALSE))</f>
        <v>#N/A</v>
      </c>
      <c r="E116" s="112" t="e">
        <f>IF(C116=0," ",VLOOKUP($C116,Женщины!$B:$H,3,FALSE))</f>
        <v>#N/A</v>
      </c>
      <c r="F116" s="113" t="e">
        <f>IF(C116=0," ",IF(VLOOKUP($C116,Женщины!$B:$H,4,FALSE)=0," ",VLOOKUP($C116,Женщины!$B:$H,4,FALSE)))</f>
        <v>#N/A</v>
      </c>
      <c r="G116" s="111" t="e">
        <f>IF(C116=0," ",VLOOKUP($C116,Женщины!$B:$H,5,FALSE))</f>
        <v>#N/A</v>
      </c>
      <c r="H116" s="111" t="e">
        <f>IF(C116=0," ",VLOOKUP($C116,Женщины!$B:$H,6,FALSE))</f>
        <v>#N/A</v>
      </c>
      <c r="I116" s="126"/>
      <c r="J116" s="18"/>
      <c r="K116" s="211"/>
      <c r="L116" s="105"/>
    </row>
    <row r="117" spans="2:12">
      <c r="B117" s="125">
        <v>2</v>
      </c>
      <c r="C117" s="337">
        <v>34</v>
      </c>
      <c r="D117" s="111" t="str">
        <f>IF(C117=0," ",VLOOKUP(C117,Женщины!B:H,2,FALSE))</f>
        <v>Чеснокова Евгения</v>
      </c>
      <c r="E117" s="112">
        <f>IF(C117=0," ",VLOOKUP($C117,Женщины!$B:$H,3,FALSE))</f>
        <v>1981</v>
      </c>
      <c r="F117" s="113" t="str">
        <f>IF(C117=0," ",IF(VLOOKUP($C117,Женщины!$B:$H,4,FALSE)=0," ",VLOOKUP($C117,Женщины!$B:$H,4,FALSE)))</f>
        <v>Ж40-49</v>
      </c>
      <c r="G117" s="111">
        <f>IF(C117=0," ",VLOOKUP($C117,Женщины!$B:$H,5,FALSE))</f>
        <v>0</v>
      </c>
      <c r="H117" s="111" t="str">
        <f>IF(C117=0," ",VLOOKUP($C117,Женщины!$B:$H,6,FALSE))</f>
        <v>Архангельск,Палестра</v>
      </c>
      <c r="I117" s="126"/>
      <c r="J117" s="18"/>
      <c r="K117" s="211"/>
      <c r="L117" s="105"/>
    </row>
    <row r="118" spans="2:12">
      <c r="B118" s="125">
        <v>3</v>
      </c>
      <c r="C118" s="317">
        <v>112</v>
      </c>
      <c r="D118" s="111" t="e">
        <f>IF(C118=0," ",VLOOKUP(C118,Женщины!B:H,2,FALSE))</f>
        <v>#N/A</v>
      </c>
      <c r="E118" s="112" t="e">
        <f>IF(C118=0," ",VLOOKUP($C118,Женщины!$B:$H,3,FALSE))</f>
        <v>#N/A</v>
      </c>
      <c r="F118" s="113" t="e">
        <f>IF(C118=0," ",IF(VLOOKUP($C118,Женщины!$B:$H,4,FALSE)=0," ",VLOOKUP($C118,Женщины!$B:$H,4,FALSE)))</f>
        <v>#N/A</v>
      </c>
      <c r="G118" s="111" t="e">
        <f>IF(C118=0," ",VLOOKUP($C118,Женщины!$B:$H,5,FALSE))</f>
        <v>#N/A</v>
      </c>
      <c r="H118" s="111" t="e">
        <f>IF(C118=0," ",VLOOKUP($C118,Женщины!$B:$H,6,FALSE))</f>
        <v>#N/A</v>
      </c>
      <c r="I118" s="126"/>
      <c r="J118" s="18"/>
      <c r="K118" s="211"/>
      <c r="L118" s="105"/>
    </row>
    <row r="119" spans="2:12">
      <c r="B119" s="125">
        <v>4</v>
      </c>
      <c r="C119" s="317">
        <v>42</v>
      </c>
      <c r="D119" s="111" t="e">
        <f>IF(C119=0," ",VLOOKUP(C119,Женщины!B:H,2,FALSE))</f>
        <v>#N/A</v>
      </c>
      <c r="E119" s="112" t="e">
        <f>IF(C119=0," ",VLOOKUP($C119,Женщины!$B:$H,3,FALSE))</f>
        <v>#N/A</v>
      </c>
      <c r="F119" s="113" t="e">
        <f>IF(C119=0," ",IF(VLOOKUP($C119,Женщины!$B:$H,4,FALSE)=0," ",VLOOKUP($C119,Женщины!$B:$H,4,FALSE)))</f>
        <v>#N/A</v>
      </c>
      <c r="G119" s="111" t="e">
        <f>IF(C119=0," ",VLOOKUP($C119,Женщины!$B:$H,5,FALSE))</f>
        <v>#N/A</v>
      </c>
      <c r="H119" s="111" t="e">
        <f>IF(C119=0," ",VLOOKUP($C119,Женщины!$B:$H,6,FALSE))</f>
        <v>#N/A</v>
      </c>
      <c r="I119" s="126"/>
      <c r="J119" s="18"/>
      <c r="K119" s="211"/>
      <c r="L119" s="105"/>
    </row>
    <row r="120" spans="2:12">
      <c r="B120" s="125"/>
      <c r="C120" s="317"/>
      <c r="D120" s="111" t="str">
        <f>IF(C120=0," ",VLOOKUP(C120,Женщины!B:H,2,FALSE))</f>
        <v xml:space="preserve"> </v>
      </c>
      <c r="E120" s="112" t="str">
        <f>IF(C120=0," ",VLOOKUP($C120,Женщины!$B:$H,3,FALSE))</f>
        <v xml:space="preserve"> </v>
      </c>
      <c r="F120" s="113" t="str">
        <f>IF(C120=0," ",IF(VLOOKUP($C120,Женщины!$B:$H,4,FALSE)=0," ",VLOOKUP($C120,Женщины!$B:$H,4,FALSE)))</f>
        <v xml:space="preserve"> </v>
      </c>
      <c r="G120" s="111" t="str">
        <f>IF(C120=0," ",VLOOKUP($C120,Женщины!$B:$H,5,FALSE))</f>
        <v xml:space="preserve"> </v>
      </c>
      <c r="H120" s="111" t="str">
        <f>IF(C120=0," ",VLOOKUP($C120,Женщины!$B:$H,6,FALSE))</f>
        <v xml:space="preserve"> </v>
      </c>
      <c r="I120" s="126"/>
      <c r="J120" s="18"/>
      <c r="K120" s="211"/>
      <c r="L120" s="105"/>
    </row>
    <row r="121" spans="2:12">
      <c r="B121" s="125"/>
      <c r="C121" s="485"/>
      <c r="D121" s="565" t="s">
        <v>187</v>
      </c>
      <c r="E121" s="112" t="str">
        <f>IF(C121=0," ",VLOOKUP($C121,Женщины!$B:$H,3,FALSE))</f>
        <v xml:space="preserve"> </v>
      </c>
      <c r="F121" s="113" t="str">
        <f>IF(C121=0," ",IF(VLOOKUP($C121,Женщины!$B:$H,4,FALSE)=0," ",VLOOKUP($C121,Женщины!$B:$H,4,FALSE)))</f>
        <v xml:space="preserve"> </v>
      </c>
      <c r="G121" s="111" t="str">
        <f>IF(C121=0," ",VLOOKUP($C121,Женщины!$B:$H,5,FALSE))</f>
        <v xml:space="preserve"> </v>
      </c>
      <c r="H121" s="111" t="str">
        <f>IF(C121=0," ",VLOOKUP($C121,Женщины!$B:$H,6,FALSE))</f>
        <v xml:space="preserve"> </v>
      </c>
      <c r="I121" s="126"/>
      <c r="J121" s="18"/>
      <c r="K121" s="211"/>
      <c r="L121" s="105"/>
    </row>
    <row r="122" spans="2:12">
      <c r="B122" s="125">
        <v>1</v>
      </c>
      <c r="C122" s="317">
        <v>103</v>
      </c>
      <c r="D122" s="111" t="e">
        <f>IF(C122=0," ",VLOOKUP(C122,Женщины!B:H,2,FALSE))</f>
        <v>#N/A</v>
      </c>
      <c r="E122" s="112" t="e">
        <f>IF(C122=0," ",VLOOKUP($C122,Женщины!$B:$H,3,FALSE))</f>
        <v>#N/A</v>
      </c>
      <c r="F122" s="113" t="e">
        <f>IF(C122=0," ",IF(VLOOKUP($C122,Женщины!$B:$H,4,FALSE)=0," ",VLOOKUP($C122,Женщины!$B:$H,4,FALSE)))</f>
        <v>#N/A</v>
      </c>
      <c r="G122" s="111" t="e">
        <f>IF(C122=0," ",VLOOKUP($C122,Женщины!$B:$H,5,FALSE))</f>
        <v>#N/A</v>
      </c>
      <c r="H122" s="111" t="e">
        <f>IF(C122=0," ",VLOOKUP($C122,Женщины!$B:$H,6,FALSE))</f>
        <v>#N/A</v>
      </c>
      <c r="I122" s="126"/>
      <c r="J122" s="18"/>
      <c r="K122" s="211"/>
      <c r="L122" s="105"/>
    </row>
    <row r="123" spans="2:12">
      <c r="B123" s="125">
        <v>2</v>
      </c>
      <c r="C123" s="317">
        <v>43</v>
      </c>
      <c r="D123" s="111" t="e">
        <f>IF(C123=0," ",VLOOKUP(C123,Женщины!B:H,2,FALSE))</f>
        <v>#N/A</v>
      </c>
      <c r="E123" s="112" t="e">
        <v>#N/A</v>
      </c>
      <c r="F123" s="113" t="e">
        <f>IF(C123=0," ",IF(VLOOKUP($C123,Женщины!$B:$H,4,FALSE)=0," ",VLOOKUP($C123,Женщины!$B:$H,4,FALSE)))</f>
        <v>#N/A</v>
      </c>
      <c r="G123" s="111" t="e">
        <f>IF(C123=0," ",VLOOKUP($C123,Женщины!$B:$H,5,FALSE))</f>
        <v>#N/A</v>
      </c>
      <c r="H123" s="111" t="e">
        <f>IF(C123=0," ",VLOOKUP($C123,Женщины!$B:$H,6,FALSE))</f>
        <v>#N/A</v>
      </c>
      <c r="I123" s="126"/>
      <c r="J123" s="18"/>
      <c r="K123" s="211"/>
      <c r="L123" s="105"/>
    </row>
    <row r="124" spans="2:12">
      <c r="B124" s="125">
        <v>3</v>
      </c>
      <c r="C124" s="317">
        <v>228</v>
      </c>
      <c r="D124" s="111" t="e">
        <f>IF(C124=0," ",VLOOKUP(C124,Женщины!B:H,2,FALSE))</f>
        <v>#N/A</v>
      </c>
      <c r="E124" s="112" t="e">
        <f>IF(C124=0," ",VLOOKUP($C124,Женщины!$B:$H,3,FALSE))</f>
        <v>#N/A</v>
      </c>
      <c r="F124" s="113" t="e">
        <f>IF(C124=0," ",IF(VLOOKUP($C124,Женщины!$B:$H,4,FALSE)=0," ",VLOOKUP($C124,Женщины!$B:$H,4,FALSE)))</f>
        <v>#N/A</v>
      </c>
      <c r="G124" s="111" t="e">
        <f>IF(C124=0," ",VLOOKUP($C124,Женщины!$B:$H,5,FALSE))</f>
        <v>#N/A</v>
      </c>
      <c r="H124" s="111" t="e">
        <f>IF(C124=0," ",VLOOKUP($C124,Женщины!$B:$H,6,FALSE))</f>
        <v>#N/A</v>
      </c>
      <c r="I124" s="126"/>
      <c r="J124" s="18"/>
      <c r="K124" s="211"/>
      <c r="L124" s="105"/>
    </row>
    <row r="125" spans="2:12">
      <c r="B125" s="125">
        <v>4</v>
      </c>
      <c r="C125" s="317">
        <v>104</v>
      </c>
      <c r="D125" s="111" t="e">
        <f>IF(C125=0," ",VLOOKUP(C125,Женщины!B:H,2,FALSE))</f>
        <v>#N/A</v>
      </c>
      <c r="E125" s="112" t="e">
        <f>IF(C125=0," ",VLOOKUP($C125,Женщины!$B:$H,3,FALSE))</f>
        <v>#N/A</v>
      </c>
      <c r="F125" s="113" t="e">
        <f>IF(C125=0," ",IF(VLOOKUP($C125,Женщины!$B:$H,4,FALSE)=0," ",VLOOKUP($C125,Женщины!$B:$H,4,FALSE)))</f>
        <v>#N/A</v>
      </c>
      <c r="G125" s="111" t="e">
        <f>IF(C125=0," ",VLOOKUP($C125,Женщины!$B:$H,5,FALSE))</f>
        <v>#N/A</v>
      </c>
      <c r="H125" s="111" t="e">
        <f>IF(C125=0," ",VLOOKUP($C125,Женщины!$B:$H,6,FALSE))</f>
        <v>#N/A</v>
      </c>
      <c r="I125" s="126"/>
      <c r="J125" s="18"/>
      <c r="K125" s="211"/>
      <c r="L125" s="105"/>
    </row>
    <row r="126" spans="2:12">
      <c r="B126" s="125"/>
      <c r="C126" s="317"/>
      <c r="D126" s="111" t="str">
        <f>IF(C126=0," ",VLOOKUP(C126,Женщины!B:H,2,FALSE))</f>
        <v xml:space="preserve"> </v>
      </c>
      <c r="E126" s="112" t="str">
        <f>IF(C126=0," ",VLOOKUP($C126,Женщины!$B:$H,3,FALSE))</f>
        <v xml:space="preserve"> </v>
      </c>
      <c r="F126" s="113" t="str">
        <f>IF(C126=0," ",IF(VLOOKUP($C126,Женщины!$B:$H,4,FALSE)=0," ",VLOOKUP($C126,Женщины!$B:$H,4,FALSE)))</f>
        <v xml:space="preserve"> </v>
      </c>
      <c r="G126" s="111" t="str">
        <f>IF(C126=0," ",VLOOKUP($C126,Женщины!$B:$H,5,FALSE))</f>
        <v xml:space="preserve"> </v>
      </c>
      <c r="H126" s="111" t="str">
        <f>IF(C126=0," ",VLOOKUP($C126,Женщины!$B:$H,6,FALSE))</f>
        <v xml:space="preserve"> </v>
      </c>
      <c r="I126" s="126"/>
      <c r="J126" s="18"/>
      <c r="K126" s="211"/>
      <c r="L126" s="105"/>
    </row>
    <row r="127" spans="2:12">
      <c r="B127" s="125"/>
      <c r="C127" s="485"/>
      <c r="D127" s="565" t="s">
        <v>188</v>
      </c>
      <c r="E127" s="112" t="str">
        <f>IF(C127=0," ",VLOOKUP($C127,Женщины!$B:$H,3,FALSE))</f>
        <v xml:space="preserve"> </v>
      </c>
      <c r="F127" s="113" t="str">
        <f>IF(C127=0," ",IF(VLOOKUP($C127,Женщины!$B:$H,4,FALSE)=0," ",VLOOKUP($C127,Женщины!$B:$H,4,FALSE)))</f>
        <v xml:space="preserve"> </v>
      </c>
      <c r="G127" s="111" t="str">
        <f>IF(C127=0," ",VLOOKUP($C127,Женщины!$B:$H,5,FALSE))</f>
        <v xml:space="preserve"> </v>
      </c>
      <c r="H127" s="111" t="str">
        <f>IF(C127=0," ",VLOOKUP($C127,Женщины!$B:$H,6,FALSE))</f>
        <v xml:space="preserve"> </v>
      </c>
      <c r="I127" s="126"/>
      <c r="J127" s="18"/>
      <c r="K127" s="211"/>
      <c r="L127" s="105"/>
    </row>
    <row r="128" spans="2:12">
      <c r="B128" s="125">
        <v>1</v>
      </c>
      <c r="C128" s="317">
        <v>1105</v>
      </c>
      <c r="D128" s="111" t="e">
        <f>IF(C128=0," ",VLOOKUP(C128,Женщины!B:H,2,FALSE))</f>
        <v>#N/A</v>
      </c>
      <c r="E128" s="112" t="e">
        <f>IF(C128=0," ",VLOOKUP($C128,Женщины!$B:$H,3,FALSE))</f>
        <v>#N/A</v>
      </c>
      <c r="F128" s="113" t="e">
        <f>IF(C128=0," ",IF(VLOOKUP($C128,Женщины!$B:$H,4,FALSE)=0," ",VLOOKUP($C128,Женщины!$B:$H,4,FALSE)))</f>
        <v>#N/A</v>
      </c>
      <c r="G128" s="111" t="e">
        <f>IF(C128=0," ",VLOOKUP($C128,Женщины!$B:$H,5,FALSE))</f>
        <v>#N/A</v>
      </c>
      <c r="H128" s="111" t="e">
        <f>IF(C128=0," ",VLOOKUP($C128,Женщины!$B:$H,6,FALSE))</f>
        <v>#N/A</v>
      </c>
      <c r="I128" s="126"/>
      <c r="J128" s="18"/>
      <c r="K128" s="211"/>
      <c r="L128" s="105"/>
    </row>
    <row r="129" spans="2:12">
      <c r="B129" s="125">
        <v>2</v>
      </c>
      <c r="C129" s="317">
        <v>349</v>
      </c>
      <c r="D129" s="111" t="e">
        <f>IF(C129=0," ",VLOOKUP(C129,Женщины!B:H,2,FALSE))</f>
        <v>#N/A</v>
      </c>
      <c r="E129" s="112" t="e">
        <f>IF(C129=0," ",VLOOKUP($C129,Женщины!$B:$H,3,FALSE))</f>
        <v>#N/A</v>
      </c>
      <c r="F129" s="113" t="e">
        <f>IF(C129=0," ",IF(VLOOKUP($C129,Женщины!$B:$H,4,FALSE)=0," ",VLOOKUP($C129,Женщины!$B:$H,4,FALSE)))</f>
        <v>#N/A</v>
      </c>
      <c r="G129" s="111" t="e">
        <f>IF(C129=0," ",VLOOKUP($C129,Женщины!$B:$H,5,FALSE))</f>
        <v>#N/A</v>
      </c>
      <c r="H129" s="111" t="e">
        <f>IF(C129=0," ",VLOOKUP($C129,Женщины!$B:$H,6,FALSE))</f>
        <v>#N/A</v>
      </c>
      <c r="I129" s="126"/>
      <c r="J129" s="18"/>
      <c r="K129" s="211"/>
      <c r="L129" s="105"/>
    </row>
    <row r="130" spans="2:12">
      <c r="B130" s="125">
        <v>3</v>
      </c>
      <c r="C130" s="317">
        <v>106</v>
      </c>
      <c r="D130" s="111" t="e">
        <f>IF(C130=0," ",VLOOKUP(C130,Женщины!B:H,2,FALSE))</f>
        <v>#N/A</v>
      </c>
      <c r="E130" s="112" t="e">
        <f>IF(C130=0," ",VLOOKUP($C130,Женщины!$B:$H,3,FALSE))</f>
        <v>#N/A</v>
      </c>
      <c r="F130" s="113" t="e">
        <f>IF(C130=0," ",IF(VLOOKUP($C130,Женщины!$B:$H,4,FALSE)=0," ",VLOOKUP($C130,Женщины!$B:$H,4,FALSE)))</f>
        <v>#N/A</v>
      </c>
      <c r="G130" s="111" t="e">
        <f>IF(C130=0," ",VLOOKUP($C130,Женщины!$B:$H,5,FALSE))</f>
        <v>#N/A</v>
      </c>
      <c r="H130" s="111" t="e">
        <f>IF(C130=0," ",VLOOKUP($C130,Женщины!$B:$H,6,FALSE))</f>
        <v>#N/A</v>
      </c>
      <c r="I130" s="126"/>
      <c r="J130" s="18"/>
      <c r="K130" s="211"/>
      <c r="L130" s="105"/>
    </row>
    <row r="131" spans="2:12">
      <c r="B131" s="125">
        <v>4</v>
      </c>
      <c r="C131" s="317"/>
      <c r="D131" s="111" t="str">
        <f>IF(C131=0," ",VLOOKUP(C131,Женщины!B:H,2,FALSE))</f>
        <v xml:space="preserve"> </v>
      </c>
      <c r="E131" s="112" t="str">
        <f>IF(C131=0," ",VLOOKUP($C131,Женщины!$B:$H,3,FALSE))</f>
        <v xml:space="preserve"> </v>
      </c>
      <c r="F131" s="113" t="str">
        <f>IF(C131=0," ",IF(VLOOKUP($C131,Женщины!$B:$H,4,FALSE)=0," ",VLOOKUP($C131,Женщины!$B:$H,4,FALSE)))</f>
        <v xml:space="preserve"> </v>
      </c>
      <c r="G131" s="111" t="str">
        <f>IF(C131=0," ",VLOOKUP($C131,Женщины!$B:$H,5,FALSE))</f>
        <v xml:space="preserve"> </v>
      </c>
      <c r="H131" s="111" t="str">
        <f>IF(C131=0," ",VLOOKUP($C131,Женщины!$B:$H,6,FALSE))</f>
        <v xml:space="preserve"> </v>
      </c>
      <c r="I131" s="126"/>
      <c r="J131" s="18"/>
      <c r="K131" s="211"/>
      <c r="L131" s="105"/>
    </row>
    <row r="132" spans="2:12">
      <c r="B132" s="125"/>
      <c r="C132" s="317"/>
      <c r="D132" s="111" t="str">
        <f>IF(C132=0," ",VLOOKUP(C132,Женщины!B:H,2,FALSE))</f>
        <v xml:space="preserve"> </v>
      </c>
      <c r="E132" s="112" t="str">
        <f>IF(C132=0," ",VLOOKUP($C132,Женщины!$B:$H,3,FALSE))</f>
        <v xml:space="preserve"> </v>
      </c>
      <c r="F132" s="113" t="str">
        <f>IF(C132=0," ",IF(VLOOKUP($C132,Женщины!$B:$H,4,FALSE)=0," ",VLOOKUP($C132,Женщины!$B:$H,4,FALSE)))</f>
        <v xml:space="preserve"> </v>
      </c>
      <c r="G132" s="111" t="str">
        <f>IF(C132=0," ",VLOOKUP($C132,Женщины!$B:$H,5,FALSE))</f>
        <v xml:space="preserve"> </v>
      </c>
      <c r="H132" s="111" t="str">
        <f>IF(C132=0," ",VLOOKUP($C132,Женщины!$B:$H,6,FALSE))</f>
        <v xml:space="preserve"> </v>
      </c>
      <c r="I132" s="126"/>
      <c r="J132" s="18"/>
      <c r="K132" s="211"/>
      <c r="L132" s="105"/>
    </row>
    <row r="133" spans="2:12">
      <c r="B133" s="125"/>
      <c r="C133" s="317"/>
      <c r="D133" s="565" t="s">
        <v>189</v>
      </c>
      <c r="E133" s="112" t="str">
        <f>IF(C133=0," ",VLOOKUP($C133,Женщины!$B:$H,3,FALSE))</f>
        <v xml:space="preserve"> </v>
      </c>
      <c r="F133" s="113" t="str">
        <f>IF(C133=0," ",IF(VLOOKUP($C133,Женщины!$B:$H,4,FALSE)=0," ",VLOOKUP($C133,Женщины!$B:$H,4,FALSE)))</f>
        <v xml:space="preserve"> </v>
      </c>
      <c r="G133" s="111" t="str">
        <f>IF(C133=0," ",VLOOKUP($C133,Женщины!$B:$H,5,FALSE))</f>
        <v xml:space="preserve"> </v>
      </c>
      <c r="H133" s="111" t="str">
        <f>IF(C133=0," ",VLOOKUP($C133,Женщины!$B:$H,6,FALSE))</f>
        <v xml:space="preserve"> </v>
      </c>
      <c r="I133" s="126"/>
      <c r="J133" s="18"/>
      <c r="K133" s="211"/>
      <c r="L133" s="105"/>
    </row>
    <row r="134" spans="2:12">
      <c r="B134" s="125">
        <v>1</v>
      </c>
      <c r="C134" s="317">
        <v>107</v>
      </c>
      <c r="D134" s="111" t="e">
        <f>IF(C134=0," ",VLOOKUP(C134,Женщины!B:H,2,FALSE))</f>
        <v>#N/A</v>
      </c>
      <c r="E134" s="112" t="e">
        <f>IF(C134=0," ",VLOOKUP($C134,Женщины!$B:$H,3,FALSE))</f>
        <v>#N/A</v>
      </c>
      <c r="F134" s="113" t="e">
        <f>IF(C134=0," ",IF(VLOOKUP($C134,Женщины!$B:$H,4,FALSE)=0," ",VLOOKUP($C134,Женщины!$B:$H,4,FALSE)))</f>
        <v>#N/A</v>
      </c>
      <c r="G134" s="111" t="e">
        <f>IF(C134=0," ",VLOOKUP($C134,Женщины!$B:$H,5,FALSE))</f>
        <v>#N/A</v>
      </c>
      <c r="H134" s="111" t="e">
        <f>IF(C134=0," ",VLOOKUP($C134,Женщины!$B:$H,6,FALSE))</f>
        <v>#N/A</v>
      </c>
      <c r="I134" s="126"/>
      <c r="J134" s="18"/>
      <c r="K134" s="211"/>
      <c r="L134" s="105"/>
    </row>
    <row r="135" spans="2:12">
      <c r="B135" s="125">
        <v>2</v>
      </c>
      <c r="C135" s="317">
        <v>105</v>
      </c>
      <c r="D135" s="111" t="e">
        <f>IF(C135=0," ",VLOOKUP(C135,Женщины!B:H,2,FALSE))</f>
        <v>#N/A</v>
      </c>
      <c r="E135" s="112" t="e">
        <f>IF(C135=0," ",VLOOKUP($C135,Женщины!$B:$H,3,FALSE))</f>
        <v>#N/A</v>
      </c>
      <c r="F135" s="113" t="e">
        <f>IF(C135=0," ",IF(VLOOKUP($C135,Женщины!$B:$H,4,FALSE)=0," ",VLOOKUP($C135,Женщины!$B:$H,4,FALSE)))</f>
        <v>#N/A</v>
      </c>
      <c r="G135" s="111" t="e">
        <f>IF(C135=0," ",VLOOKUP($C135,Женщины!$B:$H,5,FALSE))</f>
        <v>#N/A</v>
      </c>
      <c r="H135" s="127" t="e">
        <f>IF(C135=0," ",VLOOKUP($C135,Женщины!$B:$H,6,FALSE))</f>
        <v>#N/A</v>
      </c>
      <c r="I135" s="126"/>
      <c r="J135" s="18"/>
      <c r="K135" s="211"/>
      <c r="L135" s="105"/>
    </row>
    <row r="136" spans="2:12">
      <c r="B136" s="125">
        <v>3</v>
      </c>
      <c r="C136" s="317">
        <v>108</v>
      </c>
      <c r="D136" s="111" t="e">
        <f>IF(C136=0," ",VLOOKUP(C136,Женщины!B:H,2,FALSE))</f>
        <v>#N/A</v>
      </c>
      <c r="E136" s="112" t="e">
        <f>IF(C136=0," ",VLOOKUP($C136,Женщины!$B:$H,3,FALSE))</f>
        <v>#N/A</v>
      </c>
      <c r="F136" s="113" t="e">
        <f>IF(C136=0," ",IF(VLOOKUP($C136,Женщины!$B:$H,4,FALSE)=0," ",VLOOKUP($C136,Женщины!$B:$H,4,FALSE)))</f>
        <v>#N/A</v>
      </c>
      <c r="G136" s="111" t="e">
        <f>IF(C136=0," ",VLOOKUP($C136,Женщины!$B:$H,5,FALSE))</f>
        <v>#N/A</v>
      </c>
      <c r="H136" s="111" t="e">
        <f>IF(C136=0," ",VLOOKUP($C136,Женщины!$B:$H,6,FALSE))</f>
        <v>#N/A</v>
      </c>
      <c r="I136" s="126"/>
      <c r="J136" s="18"/>
      <c r="K136" s="211"/>
      <c r="L136" s="105"/>
    </row>
    <row r="137" spans="2:12">
      <c r="B137" s="125">
        <v>4</v>
      </c>
      <c r="C137" s="317"/>
      <c r="D137" s="111" t="str">
        <f>IF(C137=0," ",VLOOKUP(C137,Женщины!B:H,2,FALSE))</f>
        <v xml:space="preserve"> </v>
      </c>
      <c r="E137" s="112" t="str">
        <f>IF(C137=0," ",VLOOKUP($C137,Женщины!$B:$H,3,FALSE))</f>
        <v xml:space="preserve"> </v>
      </c>
      <c r="F137" s="113" t="str">
        <f>IF(C137=0," ",IF(VLOOKUP($C137,Женщины!$B:$H,4,FALSE)=0," ",VLOOKUP($C137,Женщины!$B:$H,4,FALSE)))</f>
        <v xml:space="preserve"> </v>
      </c>
      <c r="G137" s="111" t="str">
        <f>IF(C137=0," ",VLOOKUP($C137,Женщины!$B:$H,5,FALSE))</f>
        <v xml:space="preserve"> </v>
      </c>
      <c r="H137" s="111" t="str">
        <f>IF(C137=0," ",VLOOKUP($C137,Женщины!$B:$H,6,FALSE))</f>
        <v xml:space="preserve"> </v>
      </c>
      <c r="I137" s="126"/>
      <c r="J137" s="18"/>
      <c r="K137" s="211"/>
      <c r="L137" s="105"/>
    </row>
    <row r="138" spans="2:12">
      <c r="B138" s="125"/>
      <c r="C138" s="317"/>
      <c r="D138" s="111" t="str">
        <f>IF(C138=0," ",VLOOKUP(C138,Женщины!B:H,2,FALSE))</f>
        <v xml:space="preserve"> </v>
      </c>
      <c r="E138" s="112" t="str">
        <f>IF(C138=0," ",VLOOKUP($C138,Женщины!$B:$H,3,FALSE))</f>
        <v xml:space="preserve"> </v>
      </c>
      <c r="F138" s="113" t="str">
        <f>IF(C138=0," ",IF(VLOOKUP($C138,Женщины!$B:$H,4,FALSE)=0," ",VLOOKUP($C138,Женщины!$B:$H,4,FALSE)))</f>
        <v xml:space="preserve"> </v>
      </c>
      <c r="G138" s="111" t="str">
        <f>IF(C138=0," ",VLOOKUP($C138,Женщины!$B:$H,5,FALSE))</f>
        <v xml:space="preserve"> </v>
      </c>
      <c r="H138" s="111" t="str">
        <f>IF(C138=0," ",VLOOKUP($C138,Женщины!$B:$H,6,FALSE))</f>
        <v xml:space="preserve"> </v>
      </c>
      <c r="I138" s="126"/>
      <c r="J138" s="18"/>
      <c r="K138" s="211"/>
      <c r="L138" s="105"/>
    </row>
    <row r="139" spans="2:12">
      <c r="B139" s="125"/>
      <c r="C139" s="317"/>
      <c r="D139" s="111" t="str">
        <f>IF(C139=0," ",VLOOKUP(C139,Женщины!B:H,2,FALSE))</f>
        <v xml:space="preserve"> </v>
      </c>
      <c r="E139" s="112" t="str">
        <f>IF(C139=0," ",VLOOKUP($C139,Женщины!$B:$H,3,FALSE))</f>
        <v xml:space="preserve"> </v>
      </c>
      <c r="F139" s="113" t="str">
        <f>IF(C139=0," ",IF(VLOOKUP($C139,Женщины!$B:$H,4,FALSE)=0," ",VLOOKUP($C139,Женщины!$B:$H,4,FALSE)))</f>
        <v xml:space="preserve"> </v>
      </c>
      <c r="G139" s="111" t="str">
        <f>IF(C139=0," ",VLOOKUP($C139,Женщины!$B:$H,5,FALSE))</f>
        <v xml:space="preserve"> </v>
      </c>
      <c r="H139" s="111" t="str">
        <f>IF(C139=0," ",VLOOKUP($C139,Женщины!$B:$H,6,FALSE))</f>
        <v xml:space="preserve"> </v>
      </c>
      <c r="I139" s="126"/>
      <c r="J139" s="18"/>
      <c r="K139" s="211"/>
      <c r="L139" s="105"/>
    </row>
    <row r="140" spans="2:12">
      <c r="B140" s="125"/>
      <c r="C140" s="317"/>
      <c r="D140" s="111" t="str">
        <f>IF(C140=0," ",VLOOKUP(C140,Женщины!B:H,2,FALSE))</f>
        <v xml:space="preserve"> </v>
      </c>
      <c r="E140" s="112" t="str">
        <f>IF(C140=0," ",VLOOKUP($C140,Женщины!$B:$H,3,FALSE))</f>
        <v xml:space="preserve"> </v>
      </c>
      <c r="F140" s="113" t="str">
        <f>IF(C140=0," ",IF(VLOOKUP($C140,Женщины!$B:$H,4,FALSE)=0," ",VLOOKUP($C140,Женщины!$B:$H,4,FALSE)))</f>
        <v xml:space="preserve"> </v>
      </c>
      <c r="G140" s="111" t="str">
        <f>IF(C140=0," ",VLOOKUP($C140,Женщины!$B:$H,5,FALSE))</f>
        <v xml:space="preserve"> </v>
      </c>
      <c r="H140" s="111" t="str">
        <f>IF(C140=0," ",VLOOKUP($C140,Женщины!$B:$H,6,FALSE))</f>
        <v xml:space="preserve"> </v>
      </c>
      <c r="I140" s="126"/>
      <c r="J140" s="18"/>
      <c r="K140" s="211"/>
      <c r="L140" s="105"/>
    </row>
    <row r="141" spans="2:12">
      <c r="B141" s="125"/>
      <c r="C141" s="317"/>
      <c r="D141" s="111" t="str">
        <f>IF(C141=0," ",VLOOKUP(C141,Женщины!B:H,2,FALSE))</f>
        <v xml:space="preserve"> </v>
      </c>
      <c r="E141" s="112" t="str">
        <f>IF(C141=0," ",VLOOKUP($C141,Женщины!$B:$H,3,FALSE))</f>
        <v xml:space="preserve"> </v>
      </c>
      <c r="F141" s="113" t="str">
        <f>IF(C141=0," ",IF(VLOOKUP($C141,Женщины!$B:$H,4,FALSE)=0," ",VLOOKUP($C141,Женщины!$B:$H,4,FALSE)))</f>
        <v xml:space="preserve"> </v>
      </c>
      <c r="G141" s="111" t="str">
        <f>IF(C141=0," ",VLOOKUP($C141,Женщины!$B:$H,5,FALSE))</f>
        <v xml:space="preserve"> </v>
      </c>
      <c r="H141" s="111" t="str">
        <f>IF(C141=0," ",VLOOKUP($C141,Женщины!$B:$H,6,FALSE))</f>
        <v xml:space="preserve"> </v>
      </c>
      <c r="I141" s="126"/>
      <c r="J141" s="18"/>
      <c r="K141" s="211"/>
      <c r="L141" s="105"/>
    </row>
    <row r="142" spans="2:12">
      <c r="B142" s="125"/>
      <c r="C142" s="317"/>
      <c r="D142" s="111" t="str">
        <f>IF(C142=0," ",VLOOKUP(C142,Женщины!B:H,2,FALSE))</f>
        <v xml:space="preserve"> </v>
      </c>
      <c r="E142" s="112" t="str">
        <f>IF(C142=0," ",VLOOKUP($C142,Женщины!$B:$H,3,FALSE))</f>
        <v xml:space="preserve"> </v>
      </c>
      <c r="F142" s="113" t="str">
        <f>IF(C142=0," ",IF(VLOOKUP($C142,Женщины!$B:$H,4,FALSE)=0," ",VLOOKUP($C142,Женщины!$B:$H,4,FALSE)))</f>
        <v xml:space="preserve"> </v>
      </c>
      <c r="G142" s="111" t="str">
        <f>IF(C142=0," ",VLOOKUP($C142,Женщины!$B:$H,5,FALSE))</f>
        <v xml:space="preserve"> </v>
      </c>
      <c r="H142" s="111" t="str">
        <f>IF(C142=0," ",VLOOKUP($C142,Женщины!$B:$H,6,FALSE))</f>
        <v xml:space="preserve"> </v>
      </c>
      <c r="I142" s="126"/>
      <c r="J142" s="18"/>
      <c r="K142" s="211"/>
      <c r="L142" s="105"/>
    </row>
    <row r="143" spans="2:12">
      <c r="B143" s="125"/>
      <c r="C143" s="317"/>
      <c r="D143" s="111" t="str">
        <f>IF(C143=0," ",VLOOKUP(C143,Женщины!B:H,2,FALSE))</f>
        <v xml:space="preserve"> </v>
      </c>
      <c r="E143" s="112" t="str">
        <f>IF(C143=0," ",VLOOKUP($C143,Женщины!$B:$H,3,FALSE))</f>
        <v xml:space="preserve"> </v>
      </c>
      <c r="F143" s="113" t="str">
        <f>IF(C143=0," ",IF(VLOOKUP($C143,Женщины!$B:$H,4,FALSE)=0," ",VLOOKUP($C143,Женщины!$B:$H,4,FALSE)))</f>
        <v xml:space="preserve"> </v>
      </c>
      <c r="G143" s="111" t="str">
        <f>IF(C143=0," ",VLOOKUP($C143,Женщины!$B:$H,5,FALSE))</f>
        <v xml:space="preserve"> </v>
      </c>
      <c r="H143" s="111" t="str">
        <f>IF(C143=0," ",VLOOKUP($C143,Женщины!$B:$H,6,FALSE))</f>
        <v xml:space="preserve"> </v>
      </c>
      <c r="I143" s="126"/>
      <c r="J143" s="18"/>
      <c r="K143" s="211"/>
      <c r="L143" s="105"/>
    </row>
    <row r="144" spans="2:12">
      <c r="B144" s="136"/>
      <c r="C144" s="37"/>
      <c r="D144" s="38" t="str">
        <f>IF(C144=0," ",VLOOKUP(C144,Женщины!B:H,2,FALSE))</f>
        <v xml:space="preserve"> </v>
      </c>
      <c r="E144" s="39" t="str">
        <f>IF(C144=0," ",VLOOKUP($C144,Женщины!$B:$H,3,FALSE))</f>
        <v xml:space="preserve"> </v>
      </c>
      <c r="F144" s="33" t="str">
        <f>IF(C144=0," ",IF(VLOOKUP($C144,Женщины!$B:$H,4,FALSE)=0," ",VLOOKUP($C144,Женщины!$B:$H,4,FALSE)))</f>
        <v xml:space="preserve"> </v>
      </c>
      <c r="G144" s="38" t="str">
        <f>IF(C144=0," ",VLOOKUP($C144,Женщины!$B:$H,5,FALSE))</f>
        <v xml:space="preserve"> </v>
      </c>
      <c r="H144" s="38" t="str">
        <f>IF(C144=0," ",VLOOKUP($C144,Женщины!$B:$H,6,FALSE))</f>
        <v xml:space="preserve"> </v>
      </c>
      <c r="I144" s="88"/>
      <c r="J144" s="143"/>
      <c r="K144" s="144"/>
      <c r="L144" s="105"/>
    </row>
    <row r="145" spans="2:12" ht="22.5">
      <c r="B145" s="1382" t="s">
        <v>165</v>
      </c>
      <c r="C145" s="1383"/>
      <c r="D145" s="1383"/>
      <c r="E145" s="1383"/>
      <c r="F145" s="1383"/>
      <c r="G145" s="1383"/>
      <c r="H145" s="1383"/>
      <c r="I145" s="1383"/>
      <c r="J145" s="1383"/>
      <c r="K145" s="1383"/>
      <c r="L145" s="105"/>
    </row>
    <row r="146" spans="2:12" ht="20.25">
      <c r="B146" s="1384" t="s">
        <v>635</v>
      </c>
      <c r="C146" s="1312"/>
      <c r="D146" s="1312"/>
      <c r="E146" s="1312"/>
      <c r="F146" s="1312"/>
      <c r="G146" s="1312"/>
      <c r="H146" s="1312"/>
      <c r="I146" s="1312"/>
      <c r="J146" s="1312"/>
      <c r="K146" s="1312"/>
      <c r="L146" s="105"/>
    </row>
    <row r="147" spans="2:12">
      <c r="B147" s="529" t="s">
        <v>169</v>
      </c>
      <c r="C147" s="107"/>
      <c r="D147" s="7"/>
      <c r="E147" s="53"/>
      <c r="F147" s="53"/>
      <c r="G147" s="53"/>
      <c r="H147" s="1294" t="s">
        <v>636</v>
      </c>
      <c r="I147" s="1294"/>
      <c r="J147" s="1294"/>
      <c r="K147" s="1294"/>
      <c r="L147" s="105"/>
    </row>
    <row r="148" spans="2:12" ht="20.25">
      <c r="B148" s="1385" t="s">
        <v>624</v>
      </c>
      <c r="C148" s="1386"/>
      <c r="D148" s="1386"/>
      <c r="E148" s="1386"/>
      <c r="F148" s="1386"/>
      <c r="G148" s="1386"/>
      <c r="H148" s="1386"/>
      <c r="I148" s="1386"/>
      <c r="J148" s="1386"/>
      <c r="K148" s="1386"/>
      <c r="L148" s="105"/>
    </row>
    <row r="149" spans="2:12" ht="14.25">
      <c r="E149" s="1388" t="s">
        <v>135</v>
      </c>
      <c r="F149" s="1388"/>
      <c r="G149" s="1388"/>
      <c r="H149" s="1388"/>
      <c r="I149" s="572"/>
      <c r="J149" s="572"/>
      <c r="K149" s="573"/>
      <c r="L149" s="105"/>
    </row>
    <row r="150" spans="2:12" ht="20.25">
      <c r="B150" s="3"/>
      <c r="C150" s="11"/>
      <c r="D150" s="11"/>
      <c r="E150" s="11"/>
      <c r="F150" s="9"/>
      <c r="G150" s="3"/>
      <c r="I150" s="1290" t="s">
        <v>639</v>
      </c>
      <c r="J150" s="1290"/>
      <c r="K150" s="1290"/>
      <c r="L150" s="105"/>
    </row>
    <row r="151" spans="2:12" ht="15.75">
      <c r="B151" s="125"/>
      <c r="C151" s="485"/>
      <c r="D151" s="113" t="s">
        <v>184</v>
      </c>
      <c r="E151" s="112"/>
      <c r="F151" s="113"/>
      <c r="G151" s="111"/>
      <c r="H151" s="570"/>
      <c r="I151" s="126"/>
      <c r="J151" s="18"/>
      <c r="K151" s="211"/>
      <c r="L151" s="105"/>
    </row>
    <row r="152" spans="2:12">
      <c r="B152" s="125">
        <v>1</v>
      </c>
      <c r="C152" s="317">
        <v>169</v>
      </c>
      <c r="D152" s="111" t="e">
        <f>IF(C152=0," ",VLOOKUP(C152,Женщины!B:H,2,FALSE))</f>
        <v>#N/A</v>
      </c>
      <c r="E152" s="112" t="e">
        <f>IF(C152=0," ",VLOOKUP($C152,Женщины!$B:$H,3,FALSE))</f>
        <v>#N/A</v>
      </c>
      <c r="F152" s="113" t="e">
        <f>IF(C152=0," ",IF(VLOOKUP($C152,Женщины!$B:$H,4,FALSE)=0," ",VLOOKUP($C152,Женщины!$B:$H,4,FALSE)))</f>
        <v>#N/A</v>
      </c>
      <c r="G152" s="111" t="e">
        <f>IF(C152=0," ",VLOOKUP($C152,Женщины!$B:$H,5,FALSE))</f>
        <v>#N/A</v>
      </c>
      <c r="H152" s="111" t="e">
        <f>IF(C152=0," ",VLOOKUP($C152,Женщины!$B:$H,6,FALSE))</f>
        <v>#N/A</v>
      </c>
      <c r="I152" s="126"/>
      <c r="J152" s="18"/>
      <c r="K152" s="211"/>
      <c r="L152" s="105"/>
    </row>
    <row r="153" spans="2:12">
      <c r="B153" s="125">
        <v>2</v>
      </c>
      <c r="C153" s="317">
        <v>123</v>
      </c>
      <c r="D153" s="111" t="e">
        <f>IF(C153=0," ",VLOOKUP(C153,Женщины!B:H,2,FALSE))</f>
        <v>#N/A</v>
      </c>
      <c r="E153" s="112" t="e">
        <f>IF(C153=0," ",VLOOKUP($C153,Женщины!$B:$H,3,FALSE))</f>
        <v>#N/A</v>
      </c>
      <c r="F153" s="113" t="e">
        <f>IF(C153=0," ",IF(VLOOKUP($C153,Женщины!$B:$H,4,FALSE)=0," ",VLOOKUP($C153,Женщины!$B:$H,4,FALSE)))</f>
        <v>#N/A</v>
      </c>
      <c r="G153" s="111" t="e">
        <f>IF(C153=0," ",VLOOKUP($C153,Женщины!$B:$H,5,FALSE))</f>
        <v>#N/A</v>
      </c>
      <c r="H153" s="111" t="e">
        <f>IF(C153=0," ",VLOOKUP($C153,Женщины!$B:$H,6,FALSE))</f>
        <v>#N/A</v>
      </c>
      <c r="I153" s="126"/>
      <c r="J153" s="18"/>
      <c r="K153" s="211"/>
      <c r="L153" s="105"/>
    </row>
    <row r="154" spans="2:12">
      <c r="B154" s="125">
        <v>3</v>
      </c>
      <c r="C154" s="317">
        <v>144</v>
      </c>
      <c r="D154" s="111" t="e">
        <f>IF(C154=0," ",VLOOKUP(C154,Женщины!B:H,2,FALSE))</f>
        <v>#N/A</v>
      </c>
      <c r="E154" s="112" t="e">
        <f>IF(C154=0," ",VLOOKUP($C154,Женщины!$B:$H,3,FALSE))</f>
        <v>#N/A</v>
      </c>
      <c r="F154" s="113" t="e">
        <f>IF(C154=0," ",IF(VLOOKUP($C154,Женщины!$B:$H,4,FALSE)=0," ",VLOOKUP($C154,Женщины!$B:$H,4,FALSE)))</f>
        <v>#N/A</v>
      </c>
      <c r="G154" s="111" t="e">
        <f>IF(C154=0," ",VLOOKUP($C154,Женщины!$B:$H,5,FALSE))</f>
        <v>#N/A</v>
      </c>
      <c r="H154" s="111" t="e">
        <f>IF(C154=0," ",VLOOKUP($C154,Женщины!$B:$H,6,FALSE))</f>
        <v>#N/A</v>
      </c>
      <c r="I154" s="126"/>
      <c r="J154" s="18"/>
      <c r="K154" s="211"/>
      <c r="L154" s="105"/>
    </row>
    <row r="155" spans="2:12">
      <c r="B155" s="125">
        <v>4</v>
      </c>
      <c r="C155" s="317"/>
      <c r="D155" s="111" t="str">
        <f>IF(C155=0," ",VLOOKUP(C155,Женщины!B:H,2,FALSE))</f>
        <v xml:space="preserve"> </v>
      </c>
      <c r="E155" s="112" t="str">
        <f>IF(C155=0," ",VLOOKUP($C155,Женщины!$B:$H,3,FALSE))</f>
        <v xml:space="preserve"> </v>
      </c>
      <c r="F155" s="113" t="str">
        <f>IF(C155=0," ",IF(VLOOKUP($C155,Женщины!$B:$H,4,FALSE)=0," ",VLOOKUP($C155,Женщины!$B:$H,4,FALSE)))</f>
        <v xml:space="preserve"> </v>
      </c>
      <c r="G155" s="111" t="str">
        <f>IF(C155=0," ",VLOOKUP($C155,Женщины!$B:$H,5,FALSE))</f>
        <v xml:space="preserve"> </v>
      </c>
      <c r="H155" s="111" t="str">
        <f>IF(C155=0," ",VLOOKUP($C155,Женщины!$B:$H,6,FALSE))</f>
        <v xml:space="preserve"> </v>
      </c>
      <c r="I155" s="126"/>
      <c r="J155" s="18"/>
      <c r="K155" s="211"/>
      <c r="L155" s="105"/>
    </row>
    <row r="156" spans="2:12">
      <c r="B156" s="125"/>
      <c r="C156" s="337"/>
      <c r="D156" s="111" t="str">
        <f>IF(C156=0," ",VLOOKUP(C156,Женщины!B:H,2,FALSE))</f>
        <v xml:space="preserve"> </v>
      </c>
      <c r="E156" s="112" t="str">
        <f>IF(C156=0," ",VLOOKUP($C156,Женщины!$B:$H,3,FALSE))</f>
        <v xml:space="preserve"> </v>
      </c>
      <c r="F156" s="113" t="str">
        <f>IF(C156=0," ",IF(VLOOKUP($C156,Женщины!$B:$H,4,FALSE)=0," ",VLOOKUP($C156,Женщины!$B:$H,4,FALSE)))</f>
        <v xml:space="preserve"> </v>
      </c>
      <c r="G156" s="111" t="str">
        <f>IF(C156=0," ",VLOOKUP($C156,Женщины!$B:$H,5,FALSE))</f>
        <v xml:space="preserve"> </v>
      </c>
      <c r="H156" s="111" t="str">
        <f>IF(C156=0," ",VLOOKUP($C156,Женщины!$B:$H,6,FALSE))</f>
        <v xml:space="preserve"> </v>
      </c>
      <c r="I156" s="126"/>
      <c r="J156" s="18"/>
      <c r="K156" s="211"/>
      <c r="L156" s="105"/>
    </row>
    <row r="157" spans="2:12">
      <c r="B157" s="125"/>
      <c r="C157" s="485"/>
      <c r="D157" s="113" t="s">
        <v>185</v>
      </c>
      <c r="E157" s="112" t="str">
        <f>IF(C157=0," ",VLOOKUP($C157,Женщины!$B:$H,3,FALSE))</f>
        <v xml:space="preserve"> </v>
      </c>
      <c r="F157" s="113" t="str">
        <f>IF(C157=0," ",IF(VLOOKUP($C157,Женщины!$B:$H,4,FALSE)=0," ",VLOOKUP($C157,Женщины!$B:$H,4,FALSE)))</f>
        <v xml:space="preserve"> </v>
      </c>
      <c r="G157" s="111" t="str">
        <f>IF(C157=0," ",VLOOKUP($C157,Женщины!$B:$H,5,FALSE))</f>
        <v xml:space="preserve"> </v>
      </c>
      <c r="H157" s="111" t="str">
        <f>IF(C157=0," ",VLOOKUP($C157,Женщины!$B:$H,6,FALSE))</f>
        <v xml:space="preserve"> </v>
      </c>
      <c r="I157" s="126"/>
      <c r="J157" s="18"/>
      <c r="K157" s="211"/>
      <c r="L157" s="105"/>
    </row>
    <row r="158" spans="2:12">
      <c r="B158" s="125">
        <v>1</v>
      </c>
      <c r="C158" s="485"/>
      <c r="D158" s="111" t="str">
        <f>IF(C158=0," ",VLOOKUP(C158,Женщины!B:H,2,FALSE))</f>
        <v xml:space="preserve"> </v>
      </c>
      <c r="E158" s="112" t="str">
        <f>IF(C158=0," ",VLOOKUP($C158,Женщины!$B:$H,3,FALSE))</f>
        <v xml:space="preserve"> </v>
      </c>
      <c r="F158" s="113" t="str">
        <f>IF(C158=0," ",IF(VLOOKUP($C158,Женщины!$B:$H,4,FALSE)=0," ",VLOOKUP($C158,Женщины!$B:$H,4,FALSE)))</f>
        <v xml:space="preserve"> </v>
      </c>
      <c r="G158" s="111" t="str">
        <f>IF(C158=0," ",VLOOKUP($C158,Женщины!$B:$H,5,FALSE))</f>
        <v xml:space="preserve"> </v>
      </c>
      <c r="H158" s="111" t="str">
        <f>IF(C158=0," ",VLOOKUP($C158,Женщины!$B:$H,6,FALSE))</f>
        <v xml:space="preserve"> </v>
      </c>
      <c r="I158" s="126"/>
      <c r="J158" s="18"/>
      <c r="K158" s="211"/>
      <c r="L158" s="105"/>
    </row>
    <row r="159" spans="2:12">
      <c r="B159" s="125">
        <v>2</v>
      </c>
      <c r="C159" s="571">
        <v>133</v>
      </c>
      <c r="D159" s="111" t="e">
        <f>IF(C159=0," ",VLOOKUP(C159,Женщины!B:H,2,FALSE))</f>
        <v>#N/A</v>
      </c>
      <c r="E159" s="112" t="e">
        <f>IF(C159=0," ",VLOOKUP($C159,Женщины!$B:$H,3,FALSE))</f>
        <v>#N/A</v>
      </c>
      <c r="F159" s="113" t="e">
        <f>IF(C159=0," ",IF(VLOOKUP($C159,Женщины!$B:$H,4,FALSE)=0," ",VLOOKUP($C159,Женщины!$B:$H,4,FALSE)))</f>
        <v>#N/A</v>
      </c>
      <c r="G159" s="111" t="e">
        <f>IF(C159=0," ",VLOOKUP($C159,Женщины!$B:$H,5,FALSE))</f>
        <v>#N/A</v>
      </c>
      <c r="H159" s="111" t="e">
        <f>IF(C159=0," ",VLOOKUP($C159,Женщины!$B:$H,6,FALSE))</f>
        <v>#N/A</v>
      </c>
      <c r="I159" s="126"/>
      <c r="J159" s="18"/>
      <c r="K159" s="211"/>
      <c r="L159" s="105"/>
    </row>
    <row r="160" spans="2:12">
      <c r="B160" s="125">
        <v>3</v>
      </c>
      <c r="C160" s="485">
        <v>209</v>
      </c>
      <c r="D160" s="111" t="e">
        <f>IF(C160=0," ",VLOOKUP(C160,Женщины!B:H,2,FALSE))</f>
        <v>#N/A</v>
      </c>
      <c r="E160" s="112" t="e">
        <f>IF(C160=0," ",VLOOKUP($C160,Женщины!$B:$H,3,FALSE))</f>
        <v>#N/A</v>
      </c>
      <c r="F160" s="113" t="e">
        <v>#N/A</v>
      </c>
      <c r="G160" s="111" t="e">
        <f>IF(C160=0," ",VLOOKUP($C160,Женщины!$B:$H,5,FALSE))</f>
        <v>#N/A</v>
      </c>
      <c r="H160" s="111" t="e">
        <f>IF(C160=0," ",VLOOKUP($C160,Женщины!$B:$H,6,FALSE))</f>
        <v>#N/A</v>
      </c>
      <c r="I160" s="126"/>
      <c r="J160" s="18"/>
      <c r="K160" s="211"/>
      <c r="L160" s="105"/>
    </row>
    <row r="161" spans="2:12">
      <c r="B161" s="125">
        <v>4</v>
      </c>
      <c r="C161" s="485">
        <v>134</v>
      </c>
      <c r="D161" s="111" t="e">
        <f>IF(C161=0," ",VLOOKUP(C161,Женщины!B:H,2,FALSE))</f>
        <v>#N/A</v>
      </c>
      <c r="E161" s="112" t="e">
        <f>IF(C161=0," ",VLOOKUP($C161,Женщины!$B:$H,3,FALSE))</f>
        <v>#N/A</v>
      </c>
      <c r="F161" s="113" t="e">
        <f>IF(C161=0," ",IF(VLOOKUP($C161,Женщины!$B:$H,4,FALSE)=0," ",VLOOKUP($C161,Женщины!$B:$H,4,FALSE)))</f>
        <v>#N/A</v>
      </c>
      <c r="G161" s="111" t="e">
        <f>IF(C161=0," ",VLOOKUP($C161,Женщины!$B:$H,5,FALSE))</f>
        <v>#N/A</v>
      </c>
      <c r="H161" s="111" t="e">
        <f>IF(C161=0," ",VLOOKUP($C161,Женщины!$B:$H,6,FALSE))</f>
        <v>#N/A</v>
      </c>
      <c r="I161" s="126"/>
      <c r="J161" s="18"/>
      <c r="K161" s="211"/>
      <c r="L161" s="105"/>
    </row>
    <row r="162" spans="2:12">
      <c r="B162" s="125"/>
      <c r="C162" s="485"/>
      <c r="D162" s="111" t="str">
        <f>IF(C162=0," ",VLOOKUP(C162,Женщины!B:H,2,FALSE))</f>
        <v xml:space="preserve"> </v>
      </c>
      <c r="E162" s="112" t="str">
        <f>IF(C162=0," ",VLOOKUP($C162,Женщины!$B:$H,3,FALSE))</f>
        <v xml:space="preserve"> </v>
      </c>
      <c r="F162" s="113" t="str">
        <f>IF(C162=0," ",IF(VLOOKUP($C162,Женщины!$B:$H,4,FALSE)=0," ",VLOOKUP($C162,Женщины!$B:$H,4,FALSE)))</f>
        <v xml:space="preserve"> </v>
      </c>
      <c r="G162" s="111" t="str">
        <f>IF(C162=0," ",VLOOKUP($C162,Женщины!$B:$H,5,FALSE))</f>
        <v xml:space="preserve"> </v>
      </c>
      <c r="H162" s="111" t="str">
        <f>IF(C162=0," ",VLOOKUP($C162,Женщины!$B:$H,6,FALSE))</f>
        <v xml:space="preserve"> </v>
      </c>
      <c r="I162" s="126"/>
      <c r="J162" s="18"/>
      <c r="K162" s="211"/>
      <c r="L162" s="105"/>
    </row>
    <row r="163" spans="2:12">
      <c r="B163" s="125"/>
      <c r="C163" s="485"/>
      <c r="D163" s="111" t="str">
        <f>IF(C163=0," ",VLOOKUP(C163,Женщины!B:H,2,FALSE))</f>
        <v xml:space="preserve"> </v>
      </c>
      <c r="E163" s="112" t="str">
        <f>IF(C163=0," ",VLOOKUP($C163,Женщины!$B:$H,3,FALSE))</f>
        <v xml:space="preserve"> </v>
      </c>
      <c r="F163" s="113" t="str">
        <f>IF(C163=0," ",IF(VLOOKUP($C163,Женщины!$B:$H,4,FALSE)=0," ",VLOOKUP($C163,Женщины!$B:$H,4,FALSE)))</f>
        <v xml:space="preserve"> </v>
      </c>
      <c r="G163" s="111" t="str">
        <f>IF(C163=0," ",VLOOKUP($C163,Женщины!$B:$H,5,FALSE))</f>
        <v xml:space="preserve"> </v>
      </c>
      <c r="H163" s="111" t="str">
        <f>IF(C163=0," ",VLOOKUP($C163,Женщины!$B:$H,6,FALSE))</f>
        <v xml:space="preserve"> </v>
      </c>
      <c r="I163" s="126"/>
      <c r="J163" s="18"/>
      <c r="K163" s="211"/>
      <c r="L163" s="105"/>
    </row>
    <row r="164" spans="2:12">
      <c r="B164" s="125"/>
      <c r="C164" s="485"/>
      <c r="D164" s="113" t="s">
        <v>186</v>
      </c>
      <c r="E164" s="112" t="str">
        <f>IF(C164=0," ",VLOOKUP($C164,Женщины!$B:$H,3,FALSE))</f>
        <v xml:space="preserve"> </v>
      </c>
      <c r="F164" s="113" t="str">
        <f>IF(C164=0," ",IF(VLOOKUP($C164,Женщины!$B:$H,4,FALSE)=0," ",VLOOKUP($C164,Женщины!$B:$H,4,FALSE)))</f>
        <v xml:space="preserve"> </v>
      </c>
      <c r="G164" s="111" t="str">
        <f>IF(C164=0," ",VLOOKUP($C164,Женщины!$B:$H,5,FALSE))</f>
        <v xml:space="preserve"> </v>
      </c>
      <c r="H164" s="111" t="str">
        <f>IF(C164=0," ",VLOOKUP($C164,Женщины!$B:$H,6,FALSE))</f>
        <v xml:space="preserve"> </v>
      </c>
      <c r="I164" s="126"/>
      <c r="J164" s="18"/>
      <c r="K164" s="211"/>
      <c r="L164" s="105"/>
    </row>
    <row r="165" spans="2:12">
      <c r="B165" s="125">
        <v>1</v>
      </c>
      <c r="C165" s="317"/>
      <c r="D165" s="111" t="str">
        <f>IF(C165=0," ",VLOOKUP(C165,Женщины!B:H,2,FALSE))</f>
        <v xml:space="preserve"> </v>
      </c>
      <c r="E165" s="112" t="str">
        <f>IF(C165=0," ",VLOOKUP($C165,Женщины!$B:$H,3,FALSE))</f>
        <v xml:space="preserve"> </v>
      </c>
      <c r="F165" s="113" t="str">
        <f>IF(C165=0," ",IF(VLOOKUP($C165,Женщины!$B:$H,4,FALSE)=0," ",VLOOKUP($C165,Женщины!$B:$H,4,FALSE)))</f>
        <v xml:space="preserve"> </v>
      </c>
      <c r="G165" s="111" t="str">
        <f>IF(C165=0," ",VLOOKUP($C165,Женщины!$B:$H,5,FALSE))</f>
        <v xml:space="preserve"> </v>
      </c>
      <c r="H165" s="111" t="str">
        <f>IF(C165=0," ",VLOOKUP($C165,Женщины!$B:$H,6,FALSE))</f>
        <v xml:space="preserve"> </v>
      </c>
      <c r="I165" s="126"/>
      <c r="J165" s="18"/>
      <c r="K165" s="211"/>
      <c r="L165" s="105"/>
    </row>
    <row r="166" spans="2:12">
      <c r="B166" s="125">
        <v>2</v>
      </c>
      <c r="C166" s="337">
        <v>155</v>
      </c>
      <c r="D166" s="111" t="e">
        <f>IF(C166=0," ",VLOOKUP(C166,Женщины!B:H,2,FALSE))</f>
        <v>#N/A</v>
      </c>
      <c r="E166" s="112" t="e">
        <f>IF(C166=0," ",VLOOKUP($C166,Женщины!$B:$H,3,FALSE))</f>
        <v>#N/A</v>
      </c>
      <c r="F166" s="113" t="e">
        <v>#N/A</v>
      </c>
      <c r="G166" s="111" t="e">
        <f>IF(C166=0," ",VLOOKUP($C166,Женщины!$B:$H,5,FALSE))</f>
        <v>#N/A</v>
      </c>
      <c r="H166" s="111" t="e">
        <f>IF(C166=0," ",VLOOKUP($C166,Женщины!$B:$H,6,FALSE))</f>
        <v>#N/A</v>
      </c>
      <c r="I166" s="126"/>
      <c r="J166" s="18"/>
      <c r="K166" s="211"/>
      <c r="L166" s="105"/>
    </row>
    <row r="167" spans="2:12">
      <c r="B167" s="125">
        <v>3</v>
      </c>
      <c r="C167" s="317">
        <v>156</v>
      </c>
      <c r="D167" s="111" t="e">
        <f>IF(C167=0," ",VLOOKUP(C167,Женщины!B:H,2,FALSE))</f>
        <v>#N/A</v>
      </c>
      <c r="E167" s="112" t="e">
        <f>IF(C167=0," ",VLOOKUP($C167,Женщины!$B:$H,3,FALSE))</f>
        <v>#N/A</v>
      </c>
      <c r="F167" s="113" t="e">
        <f>IF(C167=0," ",IF(VLOOKUP($C167,Женщины!$B:$H,4,FALSE)=0," ",VLOOKUP($C167,Женщины!$B:$H,4,FALSE)))</f>
        <v>#N/A</v>
      </c>
      <c r="G167" s="111" t="e">
        <f>IF(C167=0," ",VLOOKUP($C167,Женщины!$B:$H,5,FALSE))</f>
        <v>#N/A</v>
      </c>
      <c r="H167" s="111" t="e">
        <f>IF(C167=0," ",VLOOKUP($C167,Женщины!$B:$H,6,FALSE))</f>
        <v>#N/A</v>
      </c>
      <c r="I167" s="126"/>
      <c r="J167" s="18"/>
      <c r="K167" s="211"/>
      <c r="L167" s="105"/>
    </row>
    <row r="168" spans="2:12">
      <c r="B168" s="125">
        <v>4</v>
      </c>
      <c r="C168" s="317">
        <v>129</v>
      </c>
      <c r="D168" s="111" t="e">
        <f>IF(C168=0," ",VLOOKUP(C168,Женщины!B:H,2,FALSE))</f>
        <v>#N/A</v>
      </c>
      <c r="E168" s="112" t="e">
        <f>IF(C168=0," ",VLOOKUP($C168,Женщины!$B:$H,3,FALSE))</f>
        <v>#N/A</v>
      </c>
      <c r="F168" s="113" t="e">
        <f>IF(C168=0," ",IF(VLOOKUP($C168,Женщины!$B:$H,4,FALSE)=0," ",VLOOKUP($C168,Женщины!$B:$H,4,FALSE)))</f>
        <v>#N/A</v>
      </c>
      <c r="G168" s="111" t="e">
        <f>IF(C168=0," ",VLOOKUP($C168,Женщины!$B:$H,5,FALSE))</f>
        <v>#N/A</v>
      </c>
      <c r="H168" s="111" t="e">
        <f>IF(C168=0," ",VLOOKUP($C168,Женщины!$B:$H,6,FALSE))</f>
        <v>#N/A</v>
      </c>
      <c r="I168" s="126"/>
      <c r="J168" s="18"/>
      <c r="K168" s="211"/>
      <c r="L168" s="105"/>
    </row>
    <row r="169" spans="2:12">
      <c r="B169" s="125"/>
      <c r="C169" s="317"/>
      <c r="D169" s="111" t="str">
        <f>IF(C169=0," ",VLOOKUP(C169,Женщины!B:H,2,FALSE))</f>
        <v xml:space="preserve"> </v>
      </c>
      <c r="E169" s="112" t="str">
        <f>IF(C169=0," ",VLOOKUP($C169,Женщины!$B:$H,3,FALSE))</f>
        <v xml:space="preserve"> </v>
      </c>
      <c r="F169" s="113" t="str">
        <f>IF(C169=0," ",IF(VLOOKUP($C169,Женщины!$B:$H,4,FALSE)=0," ",VLOOKUP($C169,Женщины!$B:$H,4,FALSE)))</f>
        <v xml:space="preserve"> </v>
      </c>
      <c r="G169" s="111" t="str">
        <f>IF(C169=0," ",VLOOKUP($C169,Женщины!$B:$H,5,FALSE))</f>
        <v xml:space="preserve"> </v>
      </c>
      <c r="H169" s="111" t="str">
        <f>IF(C169=0," ",VLOOKUP($C169,Женщины!$B:$H,6,FALSE))</f>
        <v xml:space="preserve"> </v>
      </c>
      <c r="I169" s="126"/>
      <c r="J169" s="18"/>
      <c r="K169" s="211"/>
      <c r="L169" s="105"/>
    </row>
    <row r="170" spans="2:12">
      <c r="B170" s="125"/>
      <c r="C170" s="317"/>
      <c r="D170" s="113" t="s">
        <v>187</v>
      </c>
      <c r="E170" s="112" t="str">
        <f>IF(C170=0," ",VLOOKUP($C170,Женщины!$B:$H,3,FALSE))</f>
        <v xml:space="preserve"> </v>
      </c>
      <c r="F170" s="113" t="str">
        <f>IF(C170=0," ",IF(VLOOKUP($C170,Женщины!$B:$H,4,FALSE)=0," ",VLOOKUP($C170,Женщины!$B:$H,4,FALSE)))</f>
        <v xml:space="preserve"> </v>
      </c>
      <c r="G170" s="111" t="s">
        <v>147</v>
      </c>
      <c r="H170" s="111" t="str">
        <f>IF(C170=0," ",VLOOKUP($C170,Женщины!$B:$H,6,FALSE))</f>
        <v xml:space="preserve"> </v>
      </c>
      <c r="I170" s="126"/>
      <c r="J170" s="18"/>
      <c r="K170" s="211"/>
      <c r="L170" s="105"/>
    </row>
    <row r="171" spans="2:12">
      <c r="B171" s="125">
        <v>1</v>
      </c>
      <c r="C171" s="317">
        <v>131</v>
      </c>
      <c r="D171" s="111" t="e">
        <f>IF(C171=0," ",VLOOKUP(C171,Женщины!B:H,2,FALSE))</f>
        <v>#N/A</v>
      </c>
      <c r="E171" s="112" t="e">
        <f>IF(C171=0," ",VLOOKUP($C171,Женщины!$B:$H,3,FALSE))</f>
        <v>#N/A</v>
      </c>
      <c r="F171" s="113" t="e">
        <f>IF(C171=0," ",IF(VLOOKUP($C171,Женщины!$B:$H,4,FALSE)=0," ",VLOOKUP($C171,Женщины!$B:$H,4,FALSE)))</f>
        <v>#N/A</v>
      </c>
      <c r="G171" s="111" t="e">
        <f>IF(C171=0," ",VLOOKUP($C171,Женщины!$B:$H,5,FALSE))</f>
        <v>#N/A</v>
      </c>
      <c r="H171" s="111" t="e">
        <f>IF(C171=0," ",VLOOKUP($C171,Женщины!$B:$H,6,FALSE))</f>
        <v>#N/A</v>
      </c>
      <c r="I171" s="126"/>
      <c r="J171" s="18"/>
      <c r="K171" s="211"/>
      <c r="L171" s="105"/>
    </row>
    <row r="172" spans="2:12">
      <c r="B172" s="125">
        <v>2</v>
      </c>
      <c r="C172" s="317">
        <v>201</v>
      </c>
      <c r="D172" s="111" t="e">
        <f>IF(C172=0," ",VLOOKUP(C172,Женщины!B:H,2,FALSE))</f>
        <v>#N/A</v>
      </c>
      <c r="E172" s="112" t="e">
        <f>IF(C172=0," ",VLOOKUP($C172,Женщины!$B:$H,3,FALSE))</f>
        <v>#N/A</v>
      </c>
      <c r="F172" s="113" t="e">
        <f>IF(C172=0," ",IF(VLOOKUP($C172,Женщины!$B:$H,4,FALSE)=0," ",VLOOKUP($C172,Женщины!$B:$H,4,FALSE)))</f>
        <v>#N/A</v>
      </c>
      <c r="G172" s="111" t="e">
        <f>IF(C172=0," ",VLOOKUP($C172,Женщины!$B:$H,5,FALSE))</f>
        <v>#N/A</v>
      </c>
      <c r="H172" s="111" t="e">
        <f>IF(C172=0," ",VLOOKUP($C172,Женщины!$B:$H,6,FALSE))</f>
        <v>#N/A</v>
      </c>
      <c r="I172" s="126"/>
      <c r="J172" s="18"/>
      <c r="K172" s="211"/>
      <c r="L172" s="105"/>
    </row>
    <row r="173" spans="2:12">
      <c r="B173" s="125">
        <v>3</v>
      </c>
      <c r="C173" s="317">
        <v>139</v>
      </c>
      <c r="D173" s="111" t="e">
        <f>IF(C173=0," ",VLOOKUP(C173,Женщины!B:H,2,FALSE))</f>
        <v>#N/A</v>
      </c>
      <c r="E173" s="112" t="e">
        <v>#N/A</v>
      </c>
      <c r="F173" s="113" t="e">
        <f>IF(C173=0," ",IF(VLOOKUP($C173,Женщины!$B:$H,4,FALSE)=0," ",VLOOKUP($C173,Женщины!$B:$H,4,FALSE)))</f>
        <v>#N/A</v>
      </c>
      <c r="G173" s="111" t="e">
        <f>IF(C173=0," ",VLOOKUP($C173,Женщины!$B:$H,5,FALSE))</f>
        <v>#N/A</v>
      </c>
      <c r="H173" s="111" t="e">
        <f>IF(C173=0," ",VLOOKUP($C173,Женщины!$B:$H,6,FALSE))</f>
        <v>#N/A</v>
      </c>
      <c r="I173" s="126"/>
      <c r="J173" s="18"/>
      <c r="K173" s="211"/>
      <c r="L173" s="105"/>
    </row>
    <row r="174" spans="2:12">
      <c r="B174" s="125">
        <v>4</v>
      </c>
      <c r="C174" s="317"/>
      <c r="D174" s="111" t="str">
        <f>IF(C174=0," ",VLOOKUP(C174,Женщины!B:H,2,FALSE))</f>
        <v xml:space="preserve"> </v>
      </c>
      <c r="E174" s="112" t="str">
        <f>IF(C174=0," ",VLOOKUP($C174,Женщины!$B:$H,3,FALSE))</f>
        <v xml:space="preserve"> </v>
      </c>
      <c r="F174" s="113" t="str">
        <f>IF(C174=0," ",IF(VLOOKUP($C174,Женщины!$B:$H,4,FALSE)=0," ",VLOOKUP($C174,Женщины!$B:$H,4,FALSE)))</f>
        <v xml:space="preserve"> </v>
      </c>
      <c r="G174" s="111" t="str">
        <f>IF(C174=0," ",VLOOKUP($C174,Женщины!$B:$H,5,FALSE))</f>
        <v xml:space="preserve"> </v>
      </c>
      <c r="H174" s="111" t="str">
        <f>IF(C174=0," ",VLOOKUP($C174,Женщины!$B:$H,6,FALSE))</f>
        <v xml:space="preserve"> </v>
      </c>
      <c r="I174" s="126"/>
      <c r="J174" s="18"/>
      <c r="K174" s="211"/>
      <c r="L174" s="105"/>
    </row>
    <row r="175" spans="2:12">
      <c r="B175" s="125"/>
      <c r="C175" s="317"/>
      <c r="D175" s="111" t="str">
        <f>IF(C175=0," ",VLOOKUP(C175,Женщины!B:H,2,FALSE))</f>
        <v xml:space="preserve"> </v>
      </c>
      <c r="E175" s="112" t="str">
        <f>IF(C175=0," ",VLOOKUP($C175,Женщины!$B:$H,3,FALSE))</f>
        <v xml:space="preserve"> </v>
      </c>
      <c r="F175" s="113" t="str">
        <f>IF(C175=0," ",IF(VLOOKUP($C175,Женщины!$B:$H,4,FALSE)=0," ",VLOOKUP($C175,Женщины!$B:$H,4,FALSE)))</f>
        <v xml:space="preserve"> </v>
      </c>
      <c r="G175" s="111" t="str">
        <f>IF(C175=0," ",VLOOKUP($C175,Женщины!$B:$H,5,FALSE))</f>
        <v xml:space="preserve"> </v>
      </c>
      <c r="H175" s="111" t="str">
        <f>IF(C175=0," ",VLOOKUP($C175,Женщины!$B:$H,6,FALSE))</f>
        <v xml:space="preserve"> </v>
      </c>
      <c r="I175" s="126"/>
      <c r="J175" s="18"/>
      <c r="K175" s="211"/>
      <c r="L175" s="105"/>
    </row>
    <row r="176" spans="2:12">
      <c r="B176" s="125"/>
      <c r="C176" s="317"/>
      <c r="D176" s="113" t="s">
        <v>188</v>
      </c>
      <c r="E176" s="112" t="str">
        <f>IF(C176=0," ",VLOOKUP($C176,Женщины!$B:$H,3,FALSE))</f>
        <v xml:space="preserve"> </v>
      </c>
      <c r="F176" s="113" t="str">
        <f>IF(C176=0," ",IF(VLOOKUP($C176,Женщины!$B:$H,4,FALSE)=0," ",VLOOKUP($C176,Женщины!$B:$H,4,FALSE)))</f>
        <v xml:space="preserve"> </v>
      </c>
      <c r="G176" s="111" t="str">
        <f>IF(C176=0," ",VLOOKUP($C176,Женщины!$B:$H,5,FALSE))</f>
        <v xml:space="preserve"> </v>
      </c>
      <c r="H176" s="111" t="str">
        <f>IF(C176=0," ",VLOOKUP($C176,Женщины!$B:$H,6,FALSE))</f>
        <v xml:space="preserve"> </v>
      </c>
      <c r="I176" s="126"/>
      <c r="J176" s="18"/>
      <c r="K176" s="211"/>
      <c r="L176" s="105"/>
    </row>
    <row r="177" spans="2:12">
      <c r="B177" s="125"/>
      <c r="C177" s="317"/>
      <c r="D177" s="111" t="str">
        <f>IF(C177=0," ",VLOOKUP(C177,Женщины!B:H,2,FALSE))</f>
        <v xml:space="preserve"> </v>
      </c>
      <c r="E177" s="112" t="str">
        <f>IF(C177=0," ",VLOOKUP($C177,Женщины!$B:$H,3,FALSE))</f>
        <v xml:space="preserve"> </v>
      </c>
      <c r="F177" s="113" t="str">
        <f>IF(C177=0," ",IF(VLOOKUP($C177,Женщины!$B:$H,4,FALSE)=0," ",VLOOKUP($C177,Женщины!$B:$H,4,FALSE)))</f>
        <v xml:space="preserve"> </v>
      </c>
      <c r="G177" s="111" t="str">
        <f>IF(C177=0," ",VLOOKUP($C177,Женщины!$B:$H,5,FALSE))</f>
        <v xml:space="preserve"> </v>
      </c>
      <c r="H177" s="111" t="str">
        <f>IF(C177=0," ",VLOOKUP($C177,Женщины!$B:$H,6,FALSE))</f>
        <v xml:space="preserve"> </v>
      </c>
      <c r="I177" s="126"/>
      <c r="J177" s="18"/>
      <c r="K177" s="211"/>
      <c r="L177" s="105"/>
    </row>
    <row r="178" spans="2:12">
      <c r="B178" s="125"/>
      <c r="C178" s="317"/>
      <c r="D178" s="111" t="str">
        <f>IF(C178=0," ",VLOOKUP(C178,Женщины!B:H,2,FALSE))</f>
        <v xml:space="preserve"> </v>
      </c>
      <c r="E178" s="112" t="str">
        <f>IF(C178=0," ",VLOOKUP($C178,Женщины!$B:$H,3,FALSE))</f>
        <v xml:space="preserve"> </v>
      </c>
      <c r="F178" s="113" t="str">
        <f>IF(C178=0," ",IF(VLOOKUP($C178,Женщины!$B:$H,4,FALSE)=0," ",VLOOKUP($C178,Женщины!$B:$H,4,FALSE)))</f>
        <v xml:space="preserve"> </v>
      </c>
      <c r="G178" s="111" t="str">
        <f>IF(C178=0," ",VLOOKUP($C178,Женщины!$B:$H,5,FALSE))</f>
        <v xml:space="preserve"> </v>
      </c>
      <c r="H178" s="111" t="str">
        <f>IF(C178=0," ",VLOOKUP($C178,Женщины!$B:$H,6,FALSE))</f>
        <v xml:space="preserve"> </v>
      </c>
      <c r="I178" s="126"/>
      <c r="J178" s="18"/>
      <c r="K178" s="211"/>
      <c r="L178" s="105"/>
    </row>
    <row r="179" spans="2:12">
      <c r="B179" s="125"/>
      <c r="C179" s="317"/>
      <c r="D179" s="111" t="str">
        <f>IF(C179=0," ",VLOOKUP(C179,Женщины!B:H,2,FALSE))</f>
        <v xml:space="preserve"> </v>
      </c>
      <c r="E179" s="112" t="str">
        <f>IF(C179=0," ",VLOOKUP($C179,Женщины!$B:$H,3,FALSE))</f>
        <v xml:space="preserve"> </v>
      </c>
      <c r="F179" s="113" t="str">
        <f>IF(C179=0," ",IF(VLOOKUP($C179,Женщины!$B:$H,4,FALSE)=0," ",VLOOKUP($C179,Женщины!$B:$H,4,FALSE)))</f>
        <v xml:space="preserve"> </v>
      </c>
      <c r="G179" s="111" t="str">
        <f>IF(C179=0," ",VLOOKUP($C179,Женщины!$B:$H,5,FALSE))</f>
        <v xml:space="preserve"> </v>
      </c>
      <c r="H179" s="111" t="str">
        <f>IF(C179=0," ",VLOOKUP($C179,Женщины!$B:$H,6,FALSE))</f>
        <v xml:space="preserve"> </v>
      </c>
      <c r="I179" s="126"/>
      <c r="J179" s="18"/>
      <c r="K179" s="211"/>
      <c r="L179" s="105"/>
    </row>
    <row r="180" spans="2:12">
      <c r="B180" s="125"/>
      <c r="C180" s="317"/>
      <c r="D180" s="111" t="s">
        <v>147</v>
      </c>
      <c r="E180" s="112" t="str">
        <f>IF(C180=0," ",VLOOKUP($C180,Женщины!$B:$H,3,FALSE))</f>
        <v xml:space="preserve"> </v>
      </c>
      <c r="F180" s="113" t="str">
        <f>IF(C180=0," ",IF(VLOOKUP($C180,Женщины!$B:$H,4,FALSE)=0," ",VLOOKUP($C180,Женщины!$B:$H,4,FALSE)))</f>
        <v xml:space="preserve"> </v>
      </c>
      <c r="G180" s="111" t="str">
        <f>IF(C180=0," ",VLOOKUP($C180,Женщины!$B:$H,5,FALSE))</f>
        <v xml:space="preserve"> </v>
      </c>
      <c r="H180" s="111" t="str">
        <f>IF(C180=0," ",VLOOKUP($C180,Женщины!$B:$H,6,FALSE))</f>
        <v xml:space="preserve"> </v>
      </c>
      <c r="I180" s="126"/>
      <c r="J180" s="18"/>
      <c r="K180" s="211"/>
      <c r="L180" s="105"/>
    </row>
    <row r="181" spans="2:12">
      <c r="B181" s="125"/>
      <c r="C181" s="317"/>
      <c r="D181" s="113" t="s">
        <v>189</v>
      </c>
      <c r="E181" s="112" t="str">
        <f>IF(C181=0," ",VLOOKUP($C181,Женщины!$B:$H,3,FALSE))</f>
        <v xml:space="preserve"> </v>
      </c>
      <c r="F181" s="113" t="str">
        <f>IF(C181=0," ",IF(VLOOKUP($C181,Женщины!$B:$H,4,FALSE)=0," ",VLOOKUP($C181,Женщины!$B:$H,4,FALSE)))</f>
        <v xml:space="preserve"> </v>
      </c>
      <c r="G181" s="111" t="str">
        <f>IF(C181=0," ",VLOOKUP($C181,Женщины!$B:$H,5,FALSE))</f>
        <v xml:space="preserve"> </v>
      </c>
      <c r="H181" s="111" t="str">
        <f>IF(C181=0," ",VLOOKUP($C181,Женщины!$B:$H,6,FALSE))</f>
        <v xml:space="preserve"> </v>
      </c>
      <c r="I181" s="126"/>
      <c r="J181" s="18"/>
      <c r="K181" s="211"/>
      <c r="L181" s="105"/>
    </row>
    <row r="182" spans="2:12">
      <c r="B182" s="125"/>
      <c r="C182" s="317"/>
      <c r="D182" s="111" t="str">
        <f>IF(C182=0," ",VLOOKUP(C182,Женщины!B:H,2,FALSE))</f>
        <v xml:space="preserve"> </v>
      </c>
      <c r="E182" s="112" t="str">
        <f>IF(C182=0," ",VLOOKUP($C182,Женщины!$B:$H,3,FALSE))</f>
        <v xml:space="preserve"> </v>
      </c>
      <c r="F182" s="113" t="str">
        <f>IF(C182=0," ",IF(VLOOKUP($C182,Женщины!$B:$H,4,FALSE)=0," ",VLOOKUP($C182,Женщины!$B:$H,4,FALSE)))</f>
        <v xml:space="preserve"> </v>
      </c>
      <c r="G182" s="111" t="str">
        <f>IF(C182=0," ",VLOOKUP($C182,Женщины!$B:$H,5,FALSE))</f>
        <v xml:space="preserve"> </v>
      </c>
      <c r="H182" s="111" t="s">
        <v>147</v>
      </c>
      <c r="I182" s="126"/>
      <c r="J182" s="18"/>
      <c r="K182" s="211"/>
      <c r="L182" s="105"/>
    </row>
    <row r="183" spans="2:12">
      <c r="B183" s="125"/>
      <c r="C183" s="317"/>
      <c r="D183" s="111" t="str">
        <f>IF(C183=0," ",VLOOKUP(C183,Женщины!B:H,2,FALSE))</f>
        <v xml:space="preserve"> </v>
      </c>
      <c r="E183" s="112" t="s">
        <v>147</v>
      </c>
      <c r="F183" s="113" t="str">
        <f>IF(C183=0," ",IF(VLOOKUP($C183,Женщины!$B:$H,4,FALSE)=0," ",VLOOKUP($C183,Женщины!$B:$H,4,FALSE)))</f>
        <v xml:space="preserve"> </v>
      </c>
      <c r="G183" s="111" t="str">
        <f>IF(C183=0," ",VLOOKUP($C183,Женщины!$B:$H,5,FALSE))</f>
        <v xml:space="preserve"> </v>
      </c>
      <c r="H183" s="111" t="str">
        <f>IF(C183=0," ",VLOOKUP($C183,Женщины!$B:$H,6,FALSE))</f>
        <v xml:space="preserve"> </v>
      </c>
      <c r="I183" s="126"/>
      <c r="J183" s="18"/>
      <c r="K183" s="211"/>
      <c r="L183" s="105"/>
    </row>
    <row r="184" spans="2:12">
      <c r="B184" s="125"/>
      <c r="C184" s="317"/>
      <c r="D184" s="111" t="str">
        <f>IF(C184=0," ",VLOOKUP(C184,Женщины!B:H,2,FALSE))</f>
        <v xml:space="preserve"> </v>
      </c>
      <c r="E184" s="112" t="str">
        <f>IF(C184=0," ",VLOOKUP($C184,Женщины!$B:$H,3,FALSE))</f>
        <v xml:space="preserve"> </v>
      </c>
      <c r="F184" s="113" t="str">
        <f>IF(C184=0," ",IF(VLOOKUP($C184,Женщины!$B:$H,4,FALSE)=0," ",VLOOKUP($C184,Женщины!$B:$H,4,FALSE)))</f>
        <v xml:space="preserve"> </v>
      </c>
      <c r="G184" s="111" t="str">
        <f>IF(C184=0," ",VLOOKUP($C184,Женщины!$B:$H,5,FALSE))</f>
        <v xml:space="preserve"> </v>
      </c>
      <c r="H184" s="111" t="str">
        <f>IF(C184=0," ",VLOOKUP($C184,Женщины!$B:$H,6,FALSE))</f>
        <v xml:space="preserve"> </v>
      </c>
      <c r="I184" s="126"/>
      <c r="J184" s="18"/>
      <c r="K184" s="211"/>
      <c r="L184" s="105"/>
    </row>
    <row r="185" spans="2:12">
      <c r="B185" s="125"/>
      <c r="C185" s="317"/>
      <c r="D185" s="111" t="str">
        <f>IF(C185=0," ",VLOOKUP(C185,Женщины!B:H,2,FALSE))</f>
        <v xml:space="preserve"> </v>
      </c>
      <c r="E185" s="112" t="str">
        <f>IF(C185=0," ",VLOOKUP($C185,Женщины!$B:$H,3,FALSE))</f>
        <v xml:space="preserve"> </v>
      </c>
      <c r="F185" s="113" t="str">
        <f>IF(C185=0," ",IF(VLOOKUP($C185,Женщины!$B:$H,4,FALSE)=0," ",VLOOKUP($C185,Женщины!$B:$H,4,FALSE)))</f>
        <v xml:space="preserve"> </v>
      </c>
      <c r="G185" s="111" t="str">
        <f>IF(C185=0," ",VLOOKUP($C185,Женщины!$B:$H,5,FALSE))</f>
        <v xml:space="preserve"> </v>
      </c>
      <c r="H185" s="111" t="str">
        <f>IF(C185=0," ",VLOOKUP($C185,Женщины!$B:$H,6,FALSE))</f>
        <v xml:space="preserve"> </v>
      </c>
      <c r="I185" s="126"/>
      <c r="J185" s="18"/>
      <c r="K185" s="211"/>
      <c r="L185" s="105"/>
    </row>
    <row r="186" spans="2:12">
      <c r="B186" s="125"/>
      <c r="C186" s="317"/>
      <c r="D186" s="111" t="str">
        <f>IF(C186=0," ",VLOOKUP(C186,Женщины!B:H,2,FALSE))</f>
        <v xml:space="preserve"> </v>
      </c>
      <c r="E186" s="112" t="str">
        <f>IF(C186=0," ",VLOOKUP($C186,Женщины!$B:$H,3,FALSE))</f>
        <v xml:space="preserve"> </v>
      </c>
      <c r="F186" s="113" t="str">
        <f>IF(C186=0," ",IF(VLOOKUP($C186,Женщины!$B:$H,4,FALSE)=0," ",VLOOKUP($C186,Женщины!$B:$H,4,FALSE)))</f>
        <v xml:space="preserve"> </v>
      </c>
      <c r="G186" s="111" t="str">
        <f>IF(C186=0," ",VLOOKUP($C186,Женщины!$B:$H,5,FALSE))</f>
        <v xml:space="preserve"> </v>
      </c>
      <c r="H186" s="111" t="str">
        <f>IF(C186=0," ",VLOOKUP($C186,Женщины!$B:$H,6,FALSE))</f>
        <v xml:space="preserve"> </v>
      </c>
      <c r="I186" s="126"/>
      <c r="J186" s="18"/>
      <c r="K186" s="211"/>
      <c r="L186" s="105"/>
    </row>
    <row r="187" spans="2:12">
      <c r="B187" s="136"/>
      <c r="C187" s="37"/>
      <c r="D187" s="38" t="str">
        <f>IF(C187=0," ",VLOOKUP(C187,Женщины!B:H,2,FALSE))</f>
        <v xml:space="preserve"> </v>
      </c>
      <c r="E187" s="39" t="str">
        <f>IF(C187=0," ",VLOOKUP($C187,Женщины!$B:$H,3,FALSE))</f>
        <v xml:space="preserve"> </v>
      </c>
      <c r="F187" s="33" t="str">
        <f>IF(C187=0," ",IF(VLOOKUP($C187,Женщины!$B:$H,4,FALSE)=0," ",VLOOKUP($C187,Женщины!$B:$H,4,FALSE)))</f>
        <v xml:space="preserve"> </v>
      </c>
      <c r="G187" s="38" t="str">
        <f>IF(C187=0," ",VLOOKUP($C187,Женщины!$B:$H,5,FALSE))</f>
        <v xml:space="preserve"> </v>
      </c>
      <c r="H187" s="38" t="str">
        <f>IF(C187=0," ",VLOOKUP($C187,Женщины!$B:$H,6,FALSE))</f>
        <v xml:space="preserve"> </v>
      </c>
      <c r="I187" s="88"/>
      <c r="J187" s="143"/>
      <c r="K187" s="144"/>
      <c r="L187" s="105"/>
    </row>
    <row r="188" spans="2:12" ht="20.25">
      <c r="B188" s="1288" t="s">
        <v>299</v>
      </c>
      <c r="C188" s="1288"/>
      <c r="D188" s="1288"/>
      <c r="E188" s="1288"/>
      <c r="F188" s="1288"/>
      <c r="G188" s="1288"/>
      <c r="H188" s="1288"/>
      <c r="I188" s="1288"/>
      <c r="J188" s="1288"/>
      <c r="K188" s="1288"/>
      <c r="L188" s="1288"/>
    </row>
    <row r="189" spans="2:12" ht="15">
      <c r="B189" s="1276" t="s">
        <v>135</v>
      </c>
      <c r="C189" s="1276"/>
      <c r="D189" s="1276"/>
      <c r="E189" s="1276"/>
      <c r="F189" s="1276"/>
      <c r="G189" s="1276"/>
      <c r="H189" s="1276"/>
      <c r="I189" s="1276"/>
      <c r="J189" s="1276"/>
      <c r="K189" s="1276"/>
      <c r="L189" s="1276"/>
    </row>
    <row r="190" spans="2:12" ht="20.25">
      <c r="B190" s="3"/>
      <c r="C190" s="11"/>
      <c r="D190" s="11"/>
      <c r="E190" s="12"/>
      <c r="F190" s="13"/>
      <c r="G190" s="3"/>
      <c r="I190" s="1290" t="s">
        <v>640</v>
      </c>
      <c r="J190" s="1290"/>
      <c r="K190" s="1290"/>
    </row>
    <row r="191" spans="2:12">
      <c r="B191" s="1263" t="s">
        <v>182</v>
      </c>
      <c r="C191" s="1263" t="s">
        <v>157</v>
      </c>
      <c r="D191" s="1263" t="s">
        <v>153</v>
      </c>
      <c r="E191" s="1263" t="s">
        <v>154</v>
      </c>
      <c r="F191" s="1263" t="s">
        <v>155</v>
      </c>
      <c r="G191" s="1263" t="s">
        <v>127</v>
      </c>
      <c r="H191" s="1261" t="s">
        <v>128</v>
      </c>
      <c r="I191" s="1263" t="s">
        <v>130</v>
      </c>
      <c r="J191" s="1291" t="s">
        <v>183</v>
      </c>
      <c r="K191" s="1292"/>
      <c r="L191" s="1293"/>
    </row>
    <row r="192" spans="2:12">
      <c r="B192" s="1301"/>
      <c r="C192" s="1301"/>
      <c r="D192" s="1301"/>
      <c r="E192" s="1301"/>
      <c r="F192" s="1301"/>
      <c r="G192" s="1301"/>
      <c r="H192" s="1265"/>
      <c r="I192" s="1301"/>
      <c r="J192" s="101">
        <v>1</v>
      </c>
      <c r="K192" s="102">
        <v>2</v>
      </c>
      <c r="L192" s="103">
        <v>3</v>
      </c>
    </row>
    <row r="193" spans="2:12">
      <c r="B193" s="84"/>
      <c r="C193" s="95"/>
      <c r="D193" s="95"/>
      <c r="E193" s="95"/>
      <c r="F193" s="95"/>
      <c r="G193" s="96" t="s">
        <v>192</v>
      </c>
      <c r="H193" s="574" t="s">
        <v>641</v>
      </c>
      <c r="I193" s="83"/>
      <c r="J193" s="104"/>
      <c r="K193" s="105"/>
      <c r="L193" s="105"/>
    </row>
    <row r="194" spans="2:12">
      <c r="B194" s="84">
        <v>1</v>
      </c>
      <c r="C194" s="95"/>
      <c r="D194" s="29" t="str">
        <f>IF(C194=0," ",VLOOKUP(C194,Женщины!B:H,2,FALSE))</f>
        <v xml:space="preserve"> </v>
      </c>
      <c r="E194" s="30" t="str">
        <f>IF(C194=0," ",VLOOKUP($C194,Женщины!$B:$H,3,FALSE))</f>
        <v xml:space="preserve"> </v>
      </c>
      <c r="F194" s="31" t="str">
        <f>IF(C194=0," ",IF(VLOOKUP($C194,Женщины!$B:$H,4,FALSE)=0," ",VLOOKUP($C194,Женщины!$B:$H,4,FALSE)))</f>
        <v xml:space="preserve"> </v>
      </c>
      <c r="G194" s="29" t="s">
        <v>147</v>
      </c>
      <c r="H194" s="29" t="str">
        <f>IF(C194=0," ",VLOOKUP($C194,Женщины!$B:$H,6,FALSE))</f>
        <v xml:space="preserve"> </v>
      </c>
      <c r="I194" s="83"/>
      <c r="J194" s="104"/>
      <c r="K194" s="105"/>
      <c r="L194" s="105"/>
    </row>
    <row r="195" spans="2:12">
      <c r="B195" s="84">
        <v>2</v>
      </c>
      <c r="C195" s="95"/>
      <c r="D195" s="29" t="str">
        <f>IF(C195=0," ",VLOOKUP(C195,Женщины!B:H,2,FALSE))</f>
        <v xml:space="preserve"> </v>
      </c>
      <c r="E195" s="30" t="str">
        <f>IF(C195=0," ",VLOOKUP($C195,Женщины!$B:$H,3,FALSE))</f>
        <v xml:space="preserve"> </v>
      </c>
      <c r="F195" s="31" t="str">
        <f>IF(C195=0," ",IF(VLOOKUP($C195,Женщины!$B:$H,4,FALSE)=0," ",VLOOKUP($C195,Женщины!$B:$H,4,FALSE)))</f>
        <v xml:space="preserve"> </v>
      </c>
      <c r="G195" s="29" t="str">
        <f>IF(C195=0," ",VLOOKUP($C195,Женщины!$B:$H,5,FALSE))</f>
        <v xml:space="preserve"> </v>
      </c>
      <c r="H195" s="29" t="str">
        <f>IF(C195=0," ",VLOOKUP($C195,Женщины!$B:$H,6,FALSE))</f>
        <v xml:space="preserve"> </v>
      </c>
      <c r="I195" s="83"/>
      <c r="J195" s="104"/>
      <c r="K195" s="105"/>
      <c r="L195" s="105"/>
    </row>
    <row r="196" spans="2:12">
      <c r="B196" s="84">
        <v>3</v>
      </c>
      <c r="C196" s="95"/>
      <c r="D196" s="29" t="str">
        <f>IF(C196=0," ",VLOOKUP(C196,Женщины!B:H,2,FALSE))</f>
        <v xml:space="preserve"> </v>
      </c>
      <c r="E196" s="30" t="str">
        <f>IF(C196=0," ",VLOOKUP($C196,Женщины!$B:$H,3,FALSE))</f>
        <v xml:space="preserve"> </v>
      </c>
      <c r="F196" s="31" t="str">
        <f>IF(C196=0," ",IF(VLOOKUP($C196,Женщины!$B:$H,4,FALSE)=0," ",VLOOKUP($C196,Женщины!$B:$H,4,FALSE)))</f>
        <v xml:space="preserve"> </v>
      </c>
      <c r="G196" s="29" t="str">
        <f>IF(C196=0," ",VLOOKUP($C196,Женщины!$B:$H,5,FALSE))</f>
        <v xml:space="preserve"> </v>
      </c>
      <c r="H196" s="29" t="str">
        <f>IF(C196=0," ",VLOOKUP($C196,Женщины!$B:$H,6,FALSE))</f>
        <v xml:space="preserve"> </v>
      </c>
      <c r="I196" s="83"/>
      <c r="J196" s="104"/>
      <c r="K196" s="105"/>
      <c r="L196" s="105"/>
    </row>
    <row r="197" spans="2:12">
      <c r="B197" s="84">
        <v>4</v>
      </c>
      <c r="C197" s="95"/>
      <c r="D197" s="29" t="str">
        <f>IF(C197=0," ",VLOOKUP(C197,Женщины!B:H,2,FALSE))</f>
        <v xml:space="preserve"> </v>
      </c>
      <c r="E197" s="30" t="str">
        <f>IF(C197=0," ",VLOOKUP($C197,Женщины!$B:$H,3,FALSE))</f>
        <v xml:space="preserve"> </v>
      </c>
      <c r="F197" s="31" t="str">
        <f>IF(C197=0," ",IF(VLOOKUP($C197,Женщины!$B:$H,4,FALSE)=0," ",VLOOKUP($C197,Женщины!$B:$H,4,FALSE)))</f>
        <v xml:space="preserve"> </v>
      </c>
      <c r="G197" s="29" t="str">
        <f>IF(C197=0," ",VLOOKUP($C197,Женщины!$B:$H,5,FALSE))</f>
        <v xml:space="preserve"> </v>
      </c>
      <c r="H197" s="29" t="str">
        <f>IF(C197=0," ",VLOOKUP($C197,Женщины!$B:$H,6,FALSE))</f>
        <v xml:space="preserve"> </v>
      </c>
      <c r="I197" s="83"/>
      <c r="J197" s="104"/>
      <c r="K197" s="105"/>
      <c r="L197" s="105"/>
    </row>
    <row r="198" spans="2:12">
      <c r="B198" s="84"/>
      <c r="C198" s="95"/>
      <c r="D198" s="29" t="str">
        <f>IF(C198=0," ",VLOOKUP(C198,Женщины!B:H,2,FALSE))</f>
        <v xml:space="preserve"> </v>
      </c>
      <c r="E198" s="30" t="str">
        <f>IF(C198=0," ",VLOOKUP($C198,Женщины!$B:$H,3,FALSE))</f>
        <v xml:space="preserve"> </v>
      </c>
      <c r="F198" s="31" t="str">
        <f>IF(C198=0," ",IF(VLOOKUP($C198,Женщины!$B:$H,4,FALSE)=0," ",VLOOKUP($C198,Женщины!$B:$H,4,FALSE)))</f>
        <v xml:space="preserve"> </v>
      </c>
      <c r="G198" s="29" t="str">
        <f>IF(C198=0," ",VLOOKUP($C198,Женщины!$B:$H,5,FALSE))</f>
        <v xml:space="preserve"> </v>
      </c>
      <c r="H198" s="29" t="str">
        <f>IF(C198=0," ",VLOOKUP($C198,Женщины!$B:$H,6,FALSE))</f>
        <v xml:space="preserve"> </v>
      </c>
      <c r="I198" s="83"/>
      <c r="J198" s="104"/>
      <c r="K198" s="105"/>
      <c r="L198" s="105"/>
    </row>
    <row r="199" spans="2:12">
      <c r="B199" s="84"/>
      <c r="C199" s="95"/>
      <c r="D199" s="29" t="str">
        <f>IF(C199=0," ",VLOOKUP(C199,Женщины!B:H,2,FALSE))</f>
        <v xml:space="preserve"> </v>
      </c>
      <c r="E199" s="30" t="str">
        <f>IF(C199=0," ",VLOOKUP($C199,Женщины!$B:$H,3,FALSE))</f>
        <v xml:space="preserve"> </v>
      </c>
      <c r="F199" s="31" t="str">
        <f>IF(C199=0," ",IF(VLOOKUP($C199,Женщины!$B:$H,4,FALSE)=0," ",VLOOKUP($C199,Женщины!$B:$H,4,FALSE)))</f>
        <v xml:space="preserve"> </v>
      </c>
      <c r="G199" s="29" t="str">
        <f>IF(C199=0," ",VLOOKUP($C199,Женщины!$B:$H,5,FALSE))</f>
        <v xml:space="preserve"> </v>
      </c>
      <c r="H199" s="29" t="str">
        <f>IF(C199=0," ",VLOOKUP($C199,Женщины!$B:$H,6,FALSE))</f>
        <v xml:space="preserve"> </v>
      </c>
      <c r="I199" s="83"/>
      <c r="J199" s="104"/>
      <c r="K199" s="105"/>
      <c r="L199" s="105"/>
    </row>
    <row r="200" spans="2:12">
      <c r="B200" s="84">
        <v>1</v>
      </c>
      <c r="C200" s="575"/>
      <c r="D200" s="29" t="str">
        <f>IF(C200=0," ",VLOOKUP(C200,Женщины!B:H,2,FALSE))</f>
        <v xml:space="preserve"> </v>
      </c>
      <c r="E200" s="30" t="str">
        <f>IF(C200=0," ",VLOOKUP($C200,Женщины!$B:$H,3,FALSE))</f>
        <v xml:space="preserve"> </v>
      </c>
      <c r="F200" s="31" t="str">
        <f>IF(C200=0," ",IF(VLOOKUP($C200,Женщины!$B:$H,4,FALSE)=0," ",VLOOKUP($C200,Женщины!$B:$H,4,FALSE)))</f>
        <v xml:space="preserve"> </v>
      </c>
      <c r="G200" s="29" t="str">
        <f>IF(C200=0," ",VLOOKUP($C200,Женщины!$B:$H,5,FALSE))</f>
        <v xml:space="preserve"> </v>
      </c>
      <c r="H200" s="29" t="str">
        <f>IF(C200=0," ",VLOOKUP($C200,Женщины!$B:$H,6,FALSE))</f>
        <v xml:space="preserve"> </v>
      </c>
      <c r="I200" s="83"/>
      <c r="J200" s="104"/>
      <c r="K200" s="105"/>
      <c r="L200" s="105"/>
    </row>
    <row r="201" spans="2:12">
      <c r="B201" s="84">
        <v>2</v>
      </c>
      <c r="C201" s="575"/>
      <c r="D201" s="576" t="str">
        <f>IF(C201=0," ",VLOOKUP(C201,Женщины!B:H,2,FALSE))</f>
        <v xml:space="preserve"> </v>
      </c>
      <c r="E201" s="577" t="str">
        <f>IF(C201=0," ",VLOOKUP($C201,Женщины!$B:$H,3,FALSE))</f>
        <v xml:space="preserve"> </v>
      </c>
      <c r="F201" s="578" t="str">
        <f>IF(C201=0," ",IF(VLOOKUP($C201,Женщины!$B:$H,4,FALSE)=0," ",VLOOKUP($C201,Женщины!$B:$H,4,FALSE)))</f>
        <v xml:space="preserve"> </v>
      </c>
      <c r="G201" s="576" t="str">
        <f>IF(C201=0," ",VLOOKUP($C201,Женщины!$B:$H,5,FALSE))</f>
        <v xml:space="preserve"> </v>
      </c>
      <c r="H201" s="576" t="str">
        <f>IF(C201=0," ",VLOOKUP($C201,Женщины!$B:$H,6,FALSE))</f>
        <v xml:space="preserve"> </v>
      </c>
      <c r="I201" s="83"/>
      <c r="J201" s="104"/>
      <c r="K201" s="105"/>
      <c r="L201" s="105"/>
    </row>
    <row r="202" spans="2:12">
      <c r="B202" s="84">
        <v>3</v>
      </c>
      <c r="C202" s="575"/>
      <c r="D202" s="29" t="str">
        <f>IF(C202=0," ",VLOOKUP(C202,Женщины!B:H,2,FALSE))</f>
        <v xml:space="preserve"> </v>
      </c>
      <c r="E202" s="30" t="str">
        <f>IF(C202=0," ",VLOOKUP($C202,Женщины!$B:$H,3,FALSE))</f>
        <v xml:space="preserve"> </v>
      </c>
      <c r="F202" s="31" t="str">
        <f>IF(C202=0," ",IF(VLOOKUP($C202,Женщины!$B:$H,4,FALSE)=0," ",VLOOKUP($C202,Женщины!$B:$H,4,FALSE)))</f>
        <v xml:space="preserve"> </v>
      </c>
      <c r="G202" s="29" t="str">
        <f>IF(C202=0," ",VLOOKUP($C202,Женщины!$B:$H,5,FALSE))</f>
        <v xml:space="preserve"> </v>
      </c>
      <c r="H202" s="29" t="str">
        <f>IF(C202=0," ",VLOOKUP($C202,Женщины!$B:$H,6,FALSE))</f>
        <v xml:space="preserve"> </v>
      </c>
      <c r="I202" s="83"/>
      <c r="J202" s="104"/>
      <c r="K202" s="105"/>
      <c r="L202" s="105"/>
    </row>
    <row r="203" spans="2:12">
      <c r="B203" s="84">
        <v>4</v>
      </c>
      <c r="C203" s="575"/>
      <c r="D203" s="29" t="str">
        <f>IF(C203=0," ",VLOOKUP(C203,Женщины!B:H,2,FALSE))</f>
        <v xml:space="preserve"> </v>
      </c>
      <c r="E203" s="30" t="str">
        <f>IF(C203=0," ",VLOOKUP($C203,Женщины!$B:$H,3,FALSE))</f>
        <v xml:space="preserve"> </v>
      </c>
      <c r="F203" s="31" t="str">
        <f>IF(C203=0," ",IF(VLOOKUP($C203,Женщины!$B:$H,4,FALSE)=0," ",VLOOKUP($C203,Женщины!$B:$H,4,FALSE)))</f>
        <v xml:space="preserve"> </v>
      </c>
      <c r="G203" s="29" t="str">
        <f>IF(C203=0," ",VLOOKUP($C203,Женщины!$B:$H,5,FALSE))</f>
        <v xml:space="preserve"> </v>
      </c>
      <c r="H203" s="29" t="str">
        <f>IF(C203=0," ",VLOOKUP($C203,Женщины!$B:$H,6,FALSE))</f>
        <v xml:space="preserve"> </v>
      </c>
      <c r="I203" s="83"/>
      <c r="J203" s="104"/>
      <c r="K203" s="105"/>
      <c r="L203" s="105"/>
    </row>
    <row r="204" spans="2:12">
      <c r="B204" s="84"/>
      <c r="C204" s="575"/>
      <c r="D204" s="29" t="str">
        <f>IF(C204=0," ",VLOOKUP(C204,Женщины!B:H,2,FALSE))</f>
        <v xml:space="preserve"> </v>
      </c>
      <c r="E204" s="30" t="str">
        <f>IF(C204=0," ",VLOOKUP($C204,Женщины!$B:$H,3,FALSE))</f>
        <v xml:space="preserve"> </v>
      </c>
      <c r="F204" s="31" t="str">
        <f>IF(C204=0," ",IF(VLOOKUP($C204,Женщины!$B:$H,4,FALSE)=0," ",VLOOKUP($C204,Женщины!$B:$H,4,FALSE)))</f>
        <v xml:space="preserve"> </v>
      </c>
      <c r="G204" s="29" t="str">
        <f>IF(C204=0," ",VLOOKUP($C204,Женщины!$B:$H,5,FALSE))</f>
        <v xml:space="preserve"> </v>
      </c>
      <c r="H204" s="29" t="str">
        <f>IF(C204=0," ",VLOOKUP($C204,Женщины!$B:$H,6,FALSE))</f>
        <v xml:space="preserve"> </v>
      </c>
      <c r="I204" s="83"/>
      <c r="J204" s="104"/>
      <c r="K204" s="105"/>
      <c r="L204" s="105"/>
    </row>
    <row r="205" spans="2:12">
      <c r="B205" s="84"/>
      <c r="C205" s="95"/>
      <c r="D205" s="29" t="str">
        <f>IF(C205=0," ",VLOOKUP(C205,Женщины!B:H,2,FALSE))</f>
        <v xml:space="preserve"> </v>
      </c>
      <c r="E205" s="30" t="str">
        <f>IF(C205=0," ",VLOOKUP($C205,Женщины!$B:$H,3,FALSE))</f>
        <v xml:space="preserve"> </v>
      </c>
      <c r="F205" s="31" t="str">
        <f>IF(C205=0," ",IF(VLOOKUP($C205,Женщины!$B:$H,4,FALSE)=0," ",VLOOKUP($C205,Женщины!$B:$H,4,FALSE)))</f>
        <v xml:space="preserve"> </v>
      </c>
      <c r="G205" s="29" t="str">
        <f>IF(C205=0," ",VLOOKUP($C205,Женщины!$B:$H,5,FALSE))</f>
        <v xml:space="preserve"> </v>
      </c>
      <c r="H205" s="29" t="str">
        <f>IF(C205=0," ",VLOOKUP($C205,Женщины!$B:$H,6,FALSE))</f>
        <v xml:space="preserve"> </v>
      </c>
      <c r="I205" s="83"/>
      <c r="J205" s="104"/>
      <c r="K205" s="105"/>
      <c r="L205" s="105"/>
    </row>
    <row r="206" spans="2:12">
      <c r="B206" s="84"/>
      <c r="C206" s="95"/>
      <c r="D206" s="29"/>
      <c r="E206" s="30"/>
      <c r="F206" s="31"/>
      <c r="G206" s="29"/>
      <c r="H206" s="574"/>
      <c r="I206" s="83"/>
      <c r="J206" s="104"/>
      <c r="K206" s="105"/>
      <c r="L206" s="105"/>
    </row>
    <row r="207" spans="2:12">
      <c r="B207" s="84">
        <v>1</v>
      </c>
      <c r="C207" s="41"/>
      <c r="D207" s="29"/>
      <c r="E207" s="30"/>
      <c r="F207" s="31"/>
      <c r="G207" s="29"/>
      <c r="H207" s="29"/>
      <c r="I207" s="83"/>
      <c r="J207" s="104"/>
      <c r="K207" s="105"/>
      <c r="L207" s="105"/>
    </row>
    <row r="208" spans="2:12">
      <c r="B208" s="84">
        <v>2</v>
      </c>
      <c r="C208" s="41"/>
      <c r="D208" s="29"/>
      <c r="E208" s="30"/>
      <c r="F208" s="31"/>
      <c r="G208" s="29"/>
      <c r="H208" s="29"/>
      <c r="I208" s="83"/>
      <c r="J208" s="104"/>
      <c r="K208" s="105"/>
      <c r="L208" s="105"/>
    </row>
    <row r="209" spans="2:12">
      <c r="B209" s="84">
        <v>3</v>
      </c>
      <c r="C209" s="41"/>
      <c r="D209" s="29"/>
      <c r="E209" s="30"/>
      <c r="F209" s="31"/>
      <c r="G209" s="29"/>
      <c r="H209" s="29"/>
      <c r="I209" s="83"/>
      <c r="J209" s="104"/>
      <c r="K209" s="105"/>
      <c r="L209" s="105"/>
    </row>
    <row r="210" spans="2:12">
      <c r="B210" s="84">
        <v>4</v>
      </c>
      <c r="C210" s="41"/>
      <c r="D210" s="29"/>
      <c r="E210" s="30"/>
      <c r="F210" s="31"/>
      <c r="G210" s="29"/>
      <c r="H210" s="29"/>
      <c r="I210" s="83"/>
      <c r="J210" s="104"/>
      <c r="K210" s="105"/>
      <c r="L210" s="105"/>
    </row>
    <row r="211" spans="2:12">
      <c r="B211" s="84"/>
      <c r="C211" s="41"/>
      <c r="D211" s="29"/>
      <c r="E211" s="30"/>
      <c r="F211" s="31"/>
      <c r="G211" s="29"/>
      <c r="H211" s="29"/>
      <c r="I211" s="83"/>
      <c r="J211" s="104"/>
      <c r="K211" s="105"/>
      <c r="L211" s="105"/>
    </row>
    <row r="212" spans="2:12">
      <c r="B212" s="84"/>
      <c r="C212" s="41"/>
      <c r="D212" s="29"/>
      <c r="E212" s="30"/>
      <c r="F212" s="31"/>
      <c r="G212" s="29"/>
      <c r="H212" s="29"/>
      <c r="I212" s="83"/>
      <c r="J212" s="104"/>
      <c r="K212" s="105"/>
      <c r="L212" s="105"/>
    </row>
    <row r="213" spans="2:12">
      <c r="B213" s="84">
        <v>1</v>
      </c>
      <c r="C213" s="41"/>
      <c r="D213" s="29"/>
      <c r="E213" s="30"/>
      <c r="F213" s="31"/>
      <c r="G213" s="29"/>
      <c r="H213" s="29"/>
      <c r="I213" s="83"/>
      <c r="J213" s="104"/>
      <c r="K213" s="105"/>
      <c r="L213" s="105"/>
    </row>
    <row r="214" spans="2:12">
      <c r="B214" s="84">
        <v>2</v>
      </c>
      <c r="C214" s="41"/>
      <c r="D214" s="29" t="str">
        <f>IF(C214=0," ",VLOOKUP(C214,Женщины!B:H,2,FALSE))</f>
        <v xml:space="preserve"> </v>
      </c>
      <c r="E214" s="30" t="str">
        <f>IF(C214=0," ",VLOOKUP($C214,Женщины!$B:$H,3,FALSE))</f>
        <v xml:space="preserve"> </v>
      </c>
      <c r="F214" s="31" t="str">
        <f>IF(C214=0," ",IF(VLOOKUP($C214,Женщины!$B:$H,4,FALSE)=0," ",VLOOKUP($C214,Женщины!$B:$H,4,FALSE)))</f>
        <v xml:space="preserve"> </v>
      </c>
      <c r="G214" s="29" t="str">
        <f>IF(C214=0," ",VLOOKUP($C214,Женщины!$B:$H,5,FALSE))</f>
        <v xml:space="preserve"> </v>
      </c>
      <c r="H214" s="29" t="str">
        <f>IF(C214=0," ",VLOOKUP($C214,Женщины!$B:$H,6,FALSE))</f>
        <v xml:space="preserve"> </v>
      </c>
      <c r="I214" s="83"/>
      <c r="J214" s="104"/>
      <c r="K214" s="105"/>
      <c r="L214" s="105"/>
    </row>
    <row r="215" spans="2:12">
      <c r="B215" s="84">
        <v>3</v>
      </c>
      <c r="C215" s="41"/>
      <c r="D215" s="29" t="str">
        <f>IF(C215=0," ",VLOOKUP(C215,Женщины!B:H,2,FALSE))</f>
        <v xml:space="preserve"> </v>
      </c>
      <c r="E215" s="30" t="str">
        <f>IF(C215=0," ",VLOOKUP($C215,Женщины!$B:$H,3,FALSE))</f>
        <v xml:space="preserve"> </v>
      </c>
      <c r="F215" s="31" t="str">
        <f>IF(C215=0," ",IF(VLOOKUP($C215,Женщины!$B:$H,4,FALSE)=0," ",VLOOKUP($C215,Женщины!$B:$H,4,FALSE)))</f>
        <v xml:space="preserve"> </v>
      </c>
      <c r="G215" s="29" t="str">
        <f>IF(C215=0," ",VLOOKUP($C215,Женщины!$B:$H,5,FALSE))</f>
        <v xml:space="preserve"> </v>
      </c>
      <c r="H215" s="29" t="str">
        <f>IF(C215=0," ",VLOOKUP($C215,Женщины!$B:$H,6,FALSE))</f>
        <v xml:space="preserve"> </v>
      </c>
      <c r="I215" s="83"/>
      <c r="J215" s="104"/>
      <c r="K215" s="105"/>
      <c r="L215" s="105"/>
    </row>
    <row r="216" spans="2:12">
      <c r="B216" s="84">
        <v>4</v>
      </c>
      <c r="C216" s="41"/>
      <c r="D216" s="29" t="str">
        <f>IF(C216=0," ",VLOOKUP(C216,Женщины!B:H,2,FALSE))</f>
        <v xml:space="preserve"> </v>
      </c>
      <c r="E216" s="30" t="str">
        <f>IF(C216=0," ",VLOOKUP($C216,Женщины!$B:$H,3,FALSE))</f>
        <v xml:space="preserve"> </v>
      </c>
      <c r="F216" s="31" t="str">
        <f>IF(C216=0," ",IF(VLOOKUP($C216,Женщины!$B:$H,4,FALSE)=0," ",VLOOKUP($C216,Женщины!$B:$H,4,FALSE)))</f>
        <v xml:space="preserve"> </v>
      </c>
      <c r="G216" s="29" t="str">
        <f>IF(C216=0," ",VLOOKUP($C216,Женщины!$B:$H,5,FALSE))</f>
        <v xml:space="preserve"> </v>
      </c>
      <c r="H216" s="29" t="str">
        <f>IF(C216=0," ",VLOOKUP($C216,Женщины!$B:$H,6,FALSE))</f>
        <v xml:space="preserve"> </v>
      </c>
      <c r="I216" s="83"/>
      <c r="J216" s="104"/>
      <c r="K216" s="105"/>
      <c r="L216" s="105"/>
    </row>
    <row r="217" spans="2:12">
      <c r="B217" s="84"/>
      <c r="C217" s="41"/>
      <c r="D217" s="29" t="str">
        <f>IF(C217=0," ",VLOOKUP(C217,Женщины!B:H,2,FALSE))</f>
        <v xml:space="preserve"> </v>
      </c>
      <c r="E217" s="30" t="str">
        <f>IF(C217=0," ",VLOOKUP($C217,Женщины!$B:$H,3,FALSE))</f>
        <v xml:space="preserve"> </v>
      </c>
      <c r="F217" s="31" t="str">
        <f>IF(C217=0," ",IF(VLOOKUP($C217,Женщины!$B:$H,4,FALSE)=0," ",VLOOKUP($C217,Женщины!$B:$H,4,FALSE)))</f>
        <v xml:space="preserve"> </v>
      </c>
      <c r="G217" s="29" t="str">
        <f>IF(C217=0," ",VLOOKUP($C217,Женщины!$B:$H,5,FALSE))</f>
        <v xml:space="preserve"> </v>
      </c>
      <c r="H217" s="29" t="str">
        <f>IF(C217=0," ",VLOOKUP($C217,Женщины!$B:$H,6,FALSE))</f>
        <v xml:space="preserve"> </v>
      </c>
      <c r="I217" s="83"/>
      <c r="J217" s="104"/>
      <c r="K217" s="105"/>
      <c r="L217" s="105"/>
    </row>
    <row r="218" spans="2:12">
      <c r="B218" s="84"/>
      <c r="C218" s="41"/>
      <c r="D218" s="29" t="str">
        <f>IF(C218=0," ",VLOOKUP(C218,Женщины!B:H,2,FALSE))</f>
        <v xml:space="preserve"> </v>
      </c>
      <c r="E218" s="30" t="str">
        <f>IF(C218=0," ",VLOOKUP($C218,Женщины!$B:$H,3,FALSE))</f>
        <v xml:space="preserve"> </v>
      </c>
      <c r="F218" s="31" t="str">
        <f>IF(C218=0," ",IF(VLOOKUP($C218,Женщины!$B:$H,4,FALSE)=0," ",VLOOKUP($C218,Женщины!$B:$H,4,FALSE)))</f>
        <v xml:space="preserve"> </v>
      </c>
      <c r="G218" s="29" t="str">
        <f>IF(C218=0," ",VLOOKUP($C218,Женщины!$B:$H,5,FALSE))</f>
        <v xml:space="preserve"> </v>
      </c>
      <c r="H218" s="29" t="str">
        <f>IF(C218=0," ",VLOOKUP($C218,Женщины!$B:$H,6,FALSE))</f>
        <v xml:space="preserve"> </v>
      </c>
      <c r="I218" s="83"/>
      <c r="J218" s="104"/>
      <c r="K218" s="105"/>
      <c r="L218" s="105"/>
    </row>
    <row r="219" spans="2:12">
      <c r="B219" s="84"/>
      <c r="C219" s="95"/>
      <c r="D219" s="29" t="str">
        <f>IF(C219=0," ",VLOOKUP(C219,Женщины!B:H,2,FALSE))</f>
        <v xml:space="preserve"> </v>
      </c>
      <c r="E219" s="30" t="str">
        <f>IF(C219=0," ",VLOOKUP($C219,Женщины!$B:$H,3,FALSE))</f>
        <v xml:space="preserve"> </v>
      </c>
      <c r="F219" s="31" t="str">
        <f>IF(C219=0," ",IF(VLOOKUP($C219,Женщины!$B:$H,4,FALSE)=0," ",VLOOKUP($C219,Женщины!$B:$H,4,FALSE)))</f>
        <v xml:space="preserve"> </v>
      </c>
      <c r="G219" s="29" t="str">
        <f>IF(C219=0," ",VLOOKUP($C219,Женщины!$B:$H,5,FALSE))</f>
        <v xml:space="preserve"> </v>
      </c>
      <c r="H219" s="29" t="str">
        <f>IF(C219=0," ",VLOOKUP($C219,Женщины!$B:$H,6,FALSE))</f>
        <v xml:space="preserve"> </v>
      </c>
      <c r="I219" s="83"/>
      <c r="J219" s="104"/>
      <c r="K219" s="105"/>
      <c r="L219" s="105"/>
    </row>
    <row r="220" spans="2:12">
      <c r="B220" s="84"/>
      <c r="C220" s="41"/>
      <c r="D220" s="29" t="str">
        <f>IF(C220=0," ",VLOOKUP(C220,Женщины!B:H,2,FALSE))</f>
        <v xml:space="preserve"> </v>
      </c>
      <c r="E220" s="30" t="str">
        <f>IF(C220=0," ",VLOOKUP($C220,Женщины!$B:$H,3,FALSE))</f>
        <v xml:space="preserve"> </v>
      </c>
      <c r="F220" s="31" t="str">
        <f>IF(C220=0," ",IF(VLOOKUP($C220,Женщины!$B:$H,4,FALSE)=0," ",VLOOKUP($C220,Женщины!$B:$H,4,FALSE)))</f>
        <v xml:space="preserve"> </v>
      </c>
      <c r="G220" s="29" t="str">
        <f>IF(C220=0," ",VLOOKUP($C220,Женщины!$B:$H,5,FALSE))</f>
        <v xml:space="preserve"> </v>
      </c>
      <c r="H220" s="29" t="str">
        <f>IF(C220=0," ",VLOOKUP($C220,Женщины!$B:$H,6,FALSE))</f>
        <v xml:space="preserve"> </v>
      </c>
      <c r="I220" s="83"/>
      <c r="J220" s="104"/>
      <c r="K220" s="105"/>
      <c r="L220" s="105"/>
    </row>
    <row r="221" spans="2:12">
      <c r="B221" s="84"/>
      <c r="C221" s="41"/>
      <c r="D221" s="29" t="str">
        <f>IF(C221=0," ",VLOOKUP(C221,Женщины!B:H,2,FALSE))</f>
        <v xml:space="preserve"> </v>
      </c>
      <c r="E221" s="30" t="str">
        <f>IF(C221=0," ",VLOOKUP($C221,Женщины!$B:$H,3,FALSE))</f>
        <v xml:space="preserve"> </v>
      </c>
      <c r="F221" s="31" t="str">
        <f>IF(C221=0," ",IF(VLOOKUP($C221,Женщины!$B:$H,4,FALSE)=0," ",VLOOKUP($C221,Женщины!$B:$H,4,FALSE)))</f>
        <v xml:space="preserve"> </v>
      </c>
      <c r="G221" s="29" t="str">
        <f>IF(C221=0," ",VLOOKUP($C221,Женщины!$B:$H,5,FALSE))</f>
        <v xml:space="preserve"> </v>
      </c>
      <c r="H221" s="29" t="str">
        <f>IF(C221=0," ",VLOOKUP($C221,Женщины!$B:$H,6,FALSE))</f>
        <v xml:space="preserve"> </v>
      </c>
      <c r="I221" s="83"/>
      <c r="J221" s="104"/>
      <c r="K221" s="105"/>
      <c r="L221" s="105"/>
    </row>
    <row r="222" spans="2:12">
      <c r="B222" s="84"/>
      <c r="C222" s="41"/>
      <c r="D222" s="29" t="str">
        <f>IF(C222=0," ",VLOOKUP(C222,Женщины!B:H,2,FALSE))</f>
        <v xml:space="preserve"> </v>
      </c>
      <c r="E222" s="30" t="str">
        <f>IF(C222=0," ",VLOOKUP($C222,Женщины!$B:$H,3,FALSE))</f>
        <v xml:space="preserve"> </v>
      </c>
      <c r="F222" s="31" t="str">
        <f>IF(C222=0," ",IF(VLOOKUP($C222,Женщины!$B:$H,4,FALSE)=0," ",VLOOKUP($C222,Женщины!$B:$H,4,FALSE)))</f>
        <v xml:space="preserve"> </v>
      </c>
      <c r="G222" s="29" t="str">
        <f>IF(C222=0," ",VLOOKUP($C222,Женщины!$B:$H,5,FALSE))</f>
        <v xml:space="preserve"> </v>
      </c>
      <c r="H222" s="29" t="str">
        <f>IF(C222=0," ",VLOOKUP($C222,Женщины!$B:$H,6,FALSE))</f>
        <v xml:space="preserve"> </v>
      </c>
      <c r="I222" s="83"/>
      <c r="J222" s="104"/>
      <c r="K222" s="105"/>
      <c r="L222" s="105"/>
    </row>
    <row r="223" spans="2:12">
      <c r="I223"/>
      <c r="J223"/>
    </row>
    <row r="224" spans="2:12">
      <c r="I224"/>
      <c r="J224"/>
    </row>
    <row r="225" spans="2:12">
      <c r="I225"/>
      <c r="J225"/>
    </row>
    <row r="226" spans="2:12">
      <c r="I226"/>
      <c r="J226"/>
    </row>
    <row r="227" spans="2:12">
      <c r="I227"/>
      <c r="J227"/>
    </row>
    <row r="228" spans="2:12">
      <c r="I228"/>
      <c r="J228"/>
    </row>
    <row r="229" spans="2:12">
      <c r="I229"/>
      <c r="J229"/>
    </row>
    <row r="230" spans="2:12">
      <c r="I230"/>
      <c r="J230"/>
    </row>
    <row r="231" spans="2:12">
      <c r="B231" s="84"/>
      <c r="C231" s="41"/>
      <c r="D231" s="29" t="str">
        <f>IF(C231=0," ",VLOOKUP(C231,Женщины!B:H,2,FALSE))</f>
        <v xml:space="preserve"> </v>
      </c>
      <c r="E231" s="30" t="str">
        <f>IF(C231=0," ",VLOOKUP($C231,Женщины!$B:$H,3,FALSE))</f>
        <v xml:space="preserve"> </v>
      </c>
      <c r="F231" s="31" t="str">
        <f>IF(C231=0," ",IF(VLOOKUP($C231,Женщины!$B:$H,4,FALSE)=0," ",VLOOKUP($C231,Женщины!$B:$H,4,FALSE)))</f>
        <v xml:space="preserve"> </v>
      </c>
      <c r="G231" s="29" t="str">
        <f>IF(C231=0," ",VLOOKUP($C231,Женщины!$B:$H,5,FALSE))</f>
        <v xml:space="preserve"> </v>
      </c>
      <c r="H231" s="29" t="str">
        <f>IF(C231=0," ",VLOOKUP($C231,Женщины!$B:$H,6,FALSE))</f>
        <v xml:space="preserve"> </v>
      </c>
      <c r="I231" s="83"/>
      <c r="J231" s="104"/>
      <c r="K231" s="105"/>
      <c r="L231" s="105"/>
    </row>
    <row r="232" spans="2:12">
      <c r="B232" s="84"/>
      <c r="C232" s="41"/>
      <c r="D232" s="29" t="str">
        <f>IF(C232=0," ",VLOOKUP(C232,Женщины!B:H,2,FALSE))</f>
        <v xml:space="preserve"> </v>
      </c>
      <c r="E232" s="30" t="str">
        <f>IF(C232=0," ",VLOOKUP($C232,Женщины!$B:$H,3,FALSE))</f>
        <v xml:space="preserve"> </v>
      </c>
      <c r="F232" s="31" t="str">
        <f>IF(C232=0," ",IF(VLOOKUP($C232,Женщины!$B:$H,4,FALSE)=0," ",VLOOKUP($C232,Женщины!$B:$H,4,FALSE)))</f>
        <v xml:space="preserve"> </v>
      </c>
      <c r="G232" s="29" t="str">
        <f>IF(C232=0," ",VLOOKUP($C232,Женщины!$B:$H,5,FALSE))</f>
        <v xml:space="preserve"> </v>
      </c>
      <c r="H232" s="29" t="str">
        <f>IF(C232=0," ",VLOOKUP($C232,Женщины!$B:$H,6,FALSE))</f>
        <v xml:space="preserve"> </v>
      </c>
      <c r="I232" s="83"/>
      <c r="J232" s="104"/>
      <c r="K232" s="105"/>
      <c r="L232" s="105"/>
    </row>
    <row r="233" spans="2:12">
      <c r="B233" s="84"/>
      <c r="C233" s="29"/>
      <c r="D233" s="31"/>
      <c r="E233" s="62"/>
      <c r="F233" s="33"/>
      <c r="G233" s="97"/>
      <c r="H233" s="90"/>
      <c r="I233" s="83"/>
      <c r="J233" s="104"/>
      <c r="K233" s="105"/>
      <c r="L233" s="105"/>
    </row>
    <row r="234" spans="2:12" ht="20.25">
      <c r="B234" s="1288" t="s">
        <v>299</v>
      </c>
      <c r="C234" s="1288"/>
      <c r="D234" s="1288"/>
      <c r="E234" s="1288"/>
      <c r="F234" s="1288"/>
      <c r="G234" s="1288"/>
      <c r="H234" s="1288"/>
      <c r="I234" s="1288"/>
      <c r="J234" s="1288"/>
      <c r="K234" s="1288"/>
      <c r="L234" s="1288"/>
    </row>
    <row r="235" spans="2:12" ht="15">
      <c r="B235" s="1276" t="s">
        <v>642</v>
      </c>
      <c r="C235" s="1276"/>
      <c r="D235" s="1276"/>
      <c r="E235" s="1276"/>
      <c r="F235" s="1276"/>
      <c r="G235" s="1276"/>
      <c r="H235" s="1276"/>
      <c r="I235" s="1276"/>
      <c r="J235" s="1276"/>
      <c r="K235" s="1276"/>
      <c r="L235" s="1276"/>
    </row>
    <row r="236" spans="2:12" ht="20.25">
      <c r="B236" s="77"/>
      <c r="C236" s="77"/>
      <c r="D236" s="3"/>
      <c r="I236" s="1266" t="s">
        <v>639</v>
      </c>
      <c r="J236" s="1266"/>
      <c r="K236" s="1266"/>
    </row>
    <row r="237" spans="2:12">
      <c r="B237" s="1263" t="s">
        <v>182</v>
      </c>
      <c r="C237" s="1263" t="s">
        <v>157</v>
      </c>
      <c r="D237" s="1263" t="s">
        <v>153</v>
      </c>
      <c r="E237" s="1263" t="s">
        <v>154</v>
      </c>
      <c r="F237" s="1263" t="s">
        <v>155</v>
      </c>
      <c r="G237" s="1263" t="s">
        <v>127</v>
      </c>
      <c r="H237" s="1261" t="s">
        <v>128</v>
      </c>
      <c r="I237" s="1263" t="s">
        <v>130</v>
      </c>
      <c r="J237" s="1291" t="s">
        <v>183</v>
      </c>
      <c r="K237" s="1292"/>
      <c r="L237" s="1293"/>
    </row>
    <row r="238" spans="2:12">
      <c r="B238" s="1301"/>
      <c r="C238" s="1301"/>
      <c r="D238" s="1301"/>
      <c r="E238" s="1301"/>
      <c r="F238" s="1301"/>
      <c r="G238" s="1301"/>
      <c r="H238" s="1265"/>
      <c r="I238" s="1301"/>
      <c r="J238" s="101">
        <v>1</v>
      </c>
      <c r="K238" s="102">
        <v>2</v>
      </c>
      <c r="L238" s="103">
        <v>3</v>
      </c>
    </row>
    <row r="239" spans="2:12">
      <c r="B239" s="81"/>
      <c r="C239" s="22"/>
      <c r="D239" s="22"/>
      <c r="E239" s="22"/>
      <c r="F239" s="22"/>
      <c r="G239" s="82" t="s">
        <v>184</v>
      </c>
      <c r="H239" s="22"/>
      <c r="I239" s="83"/>
      <c r="J239" s="104"/>
      <c r="K239" s="105"/>
      <c r="L239" s="105"/>
    </row>
    <row r="240" spans="2:12">
      <c r="B240" s="84">
        <v>1</v>
      </c>
      <c r="C240" s="41"/>
      <c r="D240" s="29" t="str">
        <f>IF(C240=0," ",VLOOKUP(C240,Женщины!B:H,2,FALSE))</f>
        <v xml:space="preserve"> </v>
      </c>
      <c r="E240" s="30" t="str">
        <f>IF(C240=0," ",VLOOKUP($C240,Женщины!$B:$H,3,FALSE))</f>
        <v xml:space="preserve"> </v>
      </c>
      <c r="F240" s="31" t="str">
        <f>IF(C240=0," ",IF(VLOOKUP($C240,Женщины!$B:$H,4,FALSE)=0," ",VLOOKUP($C240,Женщины!$B:$H,4,FALSE)))</f>
        <v xml:space="preserve"> </v>
      </c>
      <c r="G240" s="29" t="str">
        <f>IF(C240=0," ",VLOOKUP($C240,Женщины!$B:$H,5,FALSE))</f>
        <v xml:space="preserve"> </v>
      </c>
      <c r="H240" s="29" t="str">
        <f>IF(C240=0," ",VLOOKUP($C240,Женщины!$B:$H,6,FALSE))</f>
        <v xml:space="preserve"> </v>
      </c>
      <c r="I240" s="83"/>
      <c r="J240" s="104"/>
      <c r="K240" s="105"/>
      <c r="L240" s="105"/>
    </row>
    <row r="241" spans="2:12">
      <c r="B241" s="84">
        <v>2</v>
      </c>
      <c r="C241" s="41"/>
      <c r="D241" s="29" t="str">
        <f>IF(C241=0," ",VLOOKUP(C241,Женщины!B:H,2,FALSE))</f>
        <v xml:space="preserve"> </v>
      </c>
      <c r="E241" s="30" t="str">
        <f>IF(C241=0," ",VLOOKUP($C241,Женщины!$B:$H,3,FALSE))</f>
        <v xml:space="preserve"> </v>
      </c>
      <c r="F241" s="31" t="str">
        <f>IF(C241=0," ",IF(VLOOKUP($C241,Женщины!$B:$H,4,FALSE)=0," ",VLOOKUP($C241,Женщины!$B:$H,4,FALSE)))</f>
        <v xml:space="preserve"> </v>
      </c>
      <c r="G241" s="29" t="str">
        <f>IF(C241=0," ",VLOOKUP($C241,Женщины!$B:$H,5,FALSE))</f>
        <v xml:space="preserve"> </v>
      </c>
      <c r="H241" s="29" t="str">
        <f>IF(C241=0," ",VLOOKUP($C241,Женщины!$B:$H,6,FALSE))</f>
        <v xml:space="preserve"> </v>
      </c>
      <c r="I241" s="83"/>
      <c r="J241" s="104"/>
      <c r="K241" s="105"/>
      <c r="L241" s="105"/>
    </row>
    <row r="242" spans="2:12">
      <c r="B242" s="84">
        <v>3</v>
      </c>
      <c r="C242" s="41"/>
      <c r="D242" s="29" t="str">
        <f>IF(C242=0," ",VLOOKUP(C242,Женщины!B:H,2,FALSE))</f>
        <v xml:space="preserve"> </v>
      </c>
      <c r="E242" s="30" t="str">
        <f>IF(C242=0," ",VLOOKUP($C242,Женщины!$B:$H,3,FALSE))</f>
        <v xml:space="preserve"> </v>
      </c>
      <c r="F242" s="31" t="str">
        <f>IF(C242=0," ",IF(VLOOKUP($C242,Женщины!$B:$H,4,FALSE)=0," ",VLOOKUP($C242,Женщины!$B:$H,4,FALSE)))</f>
        <v xml:space="preserve"> </v>
      </c>
      <c r="G242" s="29" t="str">
        <f>IF(C242=0," ",VLOOKUP($C242,Женщины!$B:$H,5,FALSE))</f>
        <v xml:space="preserve"> </v>
      </c>
      <c r="H242" s="29" t="str">
        <f>IF(C242=0," ",VLOOKUP($C242,Женщины!$B:$H,6,FALSE))</f>
        <v xml:space="preserve"> </v>
      </c>
      <c r="I242" s="83"/>
      <c r="J242" s="104"/>
      <c r="K242" s="105"/>
      <c r="L242" s="105"/>
    </row>
    <row r="243" spans="2:12">
      <c r="B243" s="84">
        <v>4</v>
      </c>
      <c r="C243" s="41"/>
      <c r="D243" s="29" t="str">
        <f>IF(C243=0," ",VLOOKUP(C243,Женщины!B:H,2,FALSE))</f>
        <v xml:space="preserve"> </v>
      </c>
      <c r="E243" s="30" t="str">
        <f>IF(C243=0," ",VLOOKUP($C243,Женщины!$B:$H,3,FALSE))</f>
        <v xml:space="preserve"> </v>
      </c>
      <c r="F243" s="31" t="str">
        <f>IF(C243=0," ",IF(VLOOKUP($C243,Женщины!$B:$H,4,FALSE)=0," ",VLOOKUP($C243,Женщины!$B:$H,4,FALSE)))</f>
        <v xml:space="preserve"> </v>
      </c>
      <c r="G243" s="29" t="str">
        <f>IF(C243=0," ",VLOOKUP($C243,Женщины!$B:$H,5,FALSE))</f>
        <v xml:space="preserve"> </v>
      </c>
      <c r="H243" s="29" t="str">
        <f>IF(C243=0," ",VLOOKUP($C243,Женщины!$B:$H,6,FALSE))</f>
        <v xml:space="preserve"> </v>
      </c>
      <c r="I243" s="83"/>
      <c r="J243" s="104"/>
      <c r="K243" s="105"/>
      <c r="L243" s="105"/>
    </row>
    <row r="244" spans="2:12">
      <c r="B244" s="84">
        <v>5</v>
      </c>
      <c r="C244" s="41"/>
      <c r="D244" s="29" t="str">
        <f>IF(C244=0," ",VLOOKUP(C244,Женщины!B:H,2,FALSE))</f>
        <v xml:space="preserve"> </v>
      </c>
      <c r="E244" s="30" t="str">
        <f>IF(C244=0," ",VLOOKUP($C244,Женщины!$B:$H,3,FALSE))</f>
        <v xml:space="preserve"> </v>
      </c>
      <c r="F244" s="31" t="str">
        <f>IF(C244=0," ",IF(VLOOKUP($C244,Женщины!$B:$H,4,FALSE)=0," ",VLOOKUP($C244,Женщины!$B:$H,4,FALSE)))</f>
        <v xml:space="preserve"> </v>
      </c>
      <c r="G244" s="29" t="str">
        <f>IF(C244=0," ",VLOOKUP($C244,Женщины!$B:$H,5,FALSE))</f>
        <v xml:space="preserve"> </v>
      </c>
      <c r="H244" s="29" t="str">
        <f>IF(C244=0," ",VLOOKUP($C244,Женщины!$B:$H,6,FALSE))</f>
        <v xml:space="preserve"> </v>
      </c>
      <c r="I244" s="83"/>
      <c r="J244" s="104"/>
      <c r="K244" s="105"/>
      <c r="L244" s="105"/>
    </row>
    <row r="245" spans="2:12">
      <c r="B245" s="84"/>
      <c r="C245" s="22"/>
      <c r="D245" s="22"/>
      <c r="E245" s="22"/>
      <c r="F245" s="22"/>
      <c r="G245" s="82" t="s">
        <v>185</v>
      </c>
      <c r="H245" s="22"/>
      <c r="I245" s="83"/>
      <c r="J245" s="104"/>
      <c r="K245" s="105"/>
      <c r="L245" s="105"/>
    </row>
    <row r="246" spans="2:12">
      <c r="B246" s="84">
        <v>1</v>
      </c>
      <c r="C246" s="41"/>
      <c r="D246" s="29" t="str">
        <f>IF(C246=0," ",VLOOKUP(C246,Женщины!B:H,2,FALSE))</f>
        <v xml:space="preserve"> </v>
      </c>
      <c r="E246" s="30" t="str">
        <f>IF(C246=0," ",VLOOKUP($C246,Женщины!$B:$H,3,FALSE))</f>
        <v xml:space="preserve"> </v>
      </c>
      <c r="F246" s="31" t="str">
        <f>IF(C246=0," ",IF(VLOOKUP($C246,Женщины!$B:$H,4,FALSE)=0," ",VLOOKUP($C246,Женщины!$B:$H,4,FALSE)))</f>
        <v xml:space="preserve"> </v>
      </c>
      <c r="G246" s="29" t="str">
        <f>IF(C246=0," ",VLOOKUP($C246,Женщины!$B:$H,5,FALSE))</f>
        <v xml:space="preserve"> </v>
      </c>
      <c r="H246" s="29" t="str">
        <f>IF(C246=0," ",VLOOKUP($C246,Женщины!$B:$H,6,FALSE))</f>
        <v xml:space="preserve"> </v>
      </c>
      <c r="I246" s="83"/>
      <c r="J246" s="104"/>
      <c r="K246" s="105"/>
      <c r="L246" s="105"/>
    </row>
    <row r="247" spans="2:12">
      <c r="B247" s="84">
        <v>2</v>
      </c>
      <c r="C247" s="41"/>
      <c r="D247" s="29" t="str">
        <f>IF(C247=0," ",VLOOKUP(C247,Женщины!B:H,2,FALSE))</f>
        <v xml:space="preserve"> </v>
      </c>
      <c r="E247" s="30" t="str">
        <f>IF(C247=0," ",VLOOKUP($C247,Женщины!$B:$H,3,FALSE))</f>
        <v xml:space="preserve"> </v>
      </c>
      <c r="F247" s="31" t="str">
        <f>IF(C247=0," ",IF(VLOOKUP($C247,Женщины!$B:$H,4,FALSE)=0," ",VLOOKUP($C247,Женщины!$B:$H,4,FALSE)))</f>
        <v xml:space="preserve"> </v>
      </c>
      <c r="G247" s="29" t="str">
        <f>IF(C247=0," ",VLOOKUP($C247,Женщины!$B:$H,5,FALSE))</f>
        <v xml:space="preserve"> </v>
      </c>
      <c r="H247" s="29" t="str">
        <f>IF(C247=0," ",VLOOKUP($C247,Женщины!$B:$H,6,FALSE))</f>
        <v xml:space="preserve"> </v>
      </c>
      <c r="I247" s="83"/>
      <c r="J247" s="104"/>
      <c r="K247" s="105"/>
      <c r="L247" s="105"/>
    </row>
    <row r="248" spans="2:12">
      <c r="B248" s="84">
        <v>3</v>
      </c>
      <c r="C248" s="41"/>
      <c r="D248" s="29" t="str">
        <f>IF(C248=0," ",VLOOKUP(C248,Женщины!B:H,2,FALSE))</f>
        <v xml:space="preserve"> </v>
      </c>
      <c r="E248" s="30" t="str">
        <f>IF(C248=0," ",VLOOKUP($C248,Женщины!$B:$H,3,FALSE))</f>
        <v xml:space="preserve"> </v>
      </c>
      <c r="F248" s="31" t="str">
        <f>IF(C248=0," ",IF(VLOOKUP($C248,Женщины!$B:$H,4,FALSE)=0," ",VLOOKUP($C248,Женщины!$B:$H,4,FALSE)))</f>
        <v xml:space="preserve"> </v>
      </c>
      <c r="G248" s="29" t="str">
        <f>IF(C248=0," ",VLOOKUP($C248,Женщины!$B:$H,5,FALSE))</f>
        <v xml:space="preserve"> </v>
      </c>
      <c r="H248" s="29" t="str">
        <f>IF(C248=0," ",VLOOKUP($C248,Женщины!$B:$H,6,FALSE))</f>
        <v xml:space="preserve"> </v>
      </c>
      <c r="I248" s="83"/>
      <c r="J248" s="104"/>
      <c r="K248" s="105"/>
      <c r="L248" s="105"/>
    </row>
    <row r="249" spans="2:12">
      <c r="B249" s="84">
        <v>4</v>
      </c>
      <c r="C249" s="41"/>
      <c r="D249" s="29" t="str">
        <f>IF(C249=0," ",VLOOKUP(C249,Женщины!B:H,2,FALSE))</f>
        <v xml:space="preserve"> </v>
      </c>
      <c r="E249" s="30" t="str">
        <f>IF(C249=0," ",VLOOKUP($C249,Женщины!$B:$H,3,FALSE))</f>
        <v xml:space="preserve"> </v>
      </c>
      <c r="F249" s="31" t="str">
        <f>IF(C249=0," ",IF(VLOOKUP($C249,Женщины!$B:$H,4,FALSE)=0," ",VLOOKUP($C249,Женщины!$B:$H,4,FALSE)))</f>
        <v xml:space="preserve"> </v>
      </c>
      <c r="G249" s="29" t="str">
        <f>IF(C249=0," ",VLOOKUP($C249,Женщины!$B:$H,5,FALSE))</f>
        <v xml:space="preserve"> </v>
      </c>
      <c r="H249" s="29" t="str">
        <f>IF(C249=0," ",VLOOKUP($C249,Женщины!$B:$H,6,FALSE))</f>
        <v xml:space="preserve"> </v>
      </c>
      <c r="I249" s="83"/>
      <c r="J249" s="104"/>
      <c r="K249" s="105"/>
      <c r="L249" s="105"/>
    </row>
    <row r="250" spans="2:12">
      <c r="B250" s="84">
        <v>5</v>
      </c>
      <c r="C250" s="41"/>
      <c r="D250" s="29" t="str">
        <f>IF(C250=0," ",VLOOKUP(C250,Женщины!B:H,2,FALSE))</f>
        <v xml:space="preserve"> </v>
      </c>
      <c r="E250" s="30" t="str">
        <f>IF(C250=0," ",VLOOKUP($C250,Женщины!$B:$H,3,FALSE))</f>
        <v xml:space="preserve"> </v>
      </c>
      <c r="F250" s="31" t="str">
        <f>IF(C250=0," ",IF(VLOOKUP($C250,Женщины!$B:$H,4,FALSE)=0," ",VLOOKUP($C250,Женщины!$B:$H,4,FALSE)))</f>
        <v xml:space="preserve"> </v>
      </c>
      <c r="G250" s="29" t="str">
        <f>IF(C250=0," ",VLOOKUP($C250,Женщины!$B:$H,5,FALSE))</f>
        <v xml:space="preserve"> </v>
      </c>
      <c r="H250" s="29" t="str">
        <f>IF(C250=0," ",VLOOKUP($C250,Женщины!$B:$H,6,FALSE))</f>
        <v xml:space="preserve"> </v>
      </c>
      <c r="I250" s="83"/>
      <c r="J250" s="104"/>
      <c r="K250" s="105"/>
      <c r="L250" s="105"/>
    </row>
    <row r="251" spans="2:12">
      <c r="B251" s="84"/>
      <c r="C251" s="29"/>
      <c r="D251" s="29" t="str">
        <f>IF(C251=0," ",VLOOKUP(C251,Женщины!B:H,2,FALSE))</f>
        <v xml:space="preserve"> </v>
      </c>
      <c r="E251" s="30" t="str">
        <f>IF(C251=0," ",VLOOKUP($C251,Женщины!$B:$H,3,FALSE))</f>
        <v xml:space="preserve"> </v>
      </c>
      <c r="F251" s="31" t="str">
        <f>IF(C251=0," ",IF(VLOOKUP($C251,Женщины!$B:$H,4,FALSE)=0," ",VLOOKUP($C251,Женщины!$B:$H,4,FALSE)))</f>
        <v xml:space="preserve"> </v>
      </c>
      <c r="G251" s="29" t="str">
        <f>IF(C251=0," ",VLOOKUP($C251,Женщины!$B:$H,5,FALSE))</f>
        <v xml:space="preserve"> </v>
      </c>
      <c r="H251" s="29" t="str">
        <f>IF(C251=0," ",VLOOKUP($C251,Женщины!$B:$H,6,FALSE))</f>
        <v xml:space="preserve"> </v>
      </c>
      <c r="I251" s="83"/>
      <c r="J251" s="104"/>
      <c r="K251" s="105"/>
      <c r="L251" s="105"/>
    </row>
    <row r="252" spans="2:12">
      <c r="B252" s="84"/>
      <c r="C252" s="95"/>
      <c r="D252" s="29" t="str">
        <f>IF(C252=0," ",VLOOKUP(C252,Женщины!B:H,2,FALSE))</f>
        <v xml:space="preserve"> </v>
      </c>
      <c r="E252" s="30" t="str">
        <f>IF(C252=0," ",VLOOKUP($C252,Женщины!$B:$H,3,FALSE))</f>
        <v xml:space="preserve"> </v>
      </c>
      <c r="F252" s="31" t="str">
        <f>IF(C252=0," ",IF(VLOOKUP($C252,Женщины!$B:$H,4,FALSE)=0," ",VLOOKUP($C252,Женщины!$B:$H,4,FALSE)))</f>
        <v xml:space="preserve"> </v>
      </c>
      <c r="G252" s="96" t="s">
        <v>186</v>
      </c>
      <c r="H252" s="29" t="str">
        <f>IF(C252=0," ",VLOOKUP($C252,Женщины!$B:$H,6,FALSE))</f>
        <v xml:space="preserve"> </v>
      </c>
      <c r="I252" s="83"/>
      <c r="J252" s="104"/>
      <c r="K252" s="105"/>
      <c r="L252" s="105"/>
    </row>
    <row r="253" spans="2:12">
      <c r="B253" s="84">
        <v>1</v>
      </c>
      <c r="C253" s="41"/>
      <c r="D253" s="29" t="str">
        <f>IF(C253=0," ",VLOOKUP(C253,Женщины!B:H,2,FALSE))</f>
        <v xml:space="preserve"> </v>
      </c>
      <c r="E253" s="30" t="str">
        <f>IF(C253=0," ",VLOOKUP($C253,Женщины!$B:$H,3,FALSE))</f>
        <v xml:space="preserve"> </v>
      </c>
      <c r="F253" s="31" t="str">
        <f>IF(C253=0," ",IF(VLOOKUP($C253,Женщины!$B:$H,4,FALSE)=0," ",VLOOKUP($C253,Женщины!$B:$H,4,FALSE)))</f>
        <v xml:space="preserve"> </v>
      </c>
      <c r="G253" s="29" t="str">
        <f>IF(C253=0," ",VLOOKUP($C253,Женщины!$B:$H,5,FALSE))</f>
        <v xml:space="preserve"> </v>
      </c>
      <c r="H253" s="29" t="str">
        <f>IF(C253=0," ",VLOOKUP($C253,Женщины!$B:$H,6,FALSE))</f>
        <v xml:space="preserve"> </v>
      </c>
      <c r="I253" s="83"/>
      <c r="J253" s="104"/>
      <c r="K253" s="105"/>
      <c r="L253" s="105"/>
    </row>
    <row r="254" spans="2:12">
      <c r="B254" s="84">
        <v>2</v>
      </c>
      <c r="C254" s="41"/>
      <c r="D254" s="29" t="str">
        <f>IF(C254=0," ",VLOOKUP(C254,Женщины!B:H,2,FALSE))</f>
        <v xml:space="preserve"> </v>
      </c>
      <c r="E254" s="30" t="str">
        <f>IF(C254=0," ",VLOOKUP($C254,Женщины!$B:$H,3,FALSE))</f>
        <v xml:space="preserve"> </v>
      </c>
      <c r="F254" s="31" t="str">
        <f>IF(C254=0," ",IF(VLOOKUP($C254,Женщины!$B:$H,4,FALSE)=0," ",VLOOKUP($C254,Женщины!$B:$H,4,FALSE)))</f>
        <v xml:space="preserve"> </v>
      </c>
      <c r="G254" s="29" t="str">
        <f>IF(C254=0," ",VLOOKUP($C254,Женщины!$B:$H,5,FALSE))</f>
        <v xml:space="preserve"> </v>
      </c>
      <c r="H254" s="29" t="str">
        <f>IF(C254=0," ",VLOOKUP($C254,Женщины!$B:$H,6,FALSE))</f>
        <v xml:space="preserve"> </v>
      </c>
      <c r="I254" s="83"/>
      <c r="J254" s="104"/>
      <c r="K254" s="105"/>
      <c r="L254" s="105"/>
    </row>
    <row r="255" spans="2:12">
      <c r="B255" s="84">
        <v>3</v>
      </c>
      <c r="C255" s="41"/>
      <c r="D255" s="29" t="str">
        <f>IF(C255=0," ",VLOOKUP(C255,Женщины!B:H,2,FALSE))</f>
        <v xml:space="preserve"> </v>
      </c>
      <c r="E255" s="30" t="str">
        <f>IF(C255=0," ",VLOOKUP($C255,Женщины!$B:$H,3,FALSE))</f>
        <v xml:space="preserve"> </v>
      </c>
      <c r="F255" s="31" t="str">
        <f>IF(C255=0," ",IF(VLOOKUP($C255,Женщины!$B:$H,4,FALSE)=0," ",VLOOKUP($C255,Женщины!$B:$H,4,FALSE)))</f>
        <v xml:space="preserve"> </v>
      </c>
      <c r="G255" s="29" t="str">
        <f>IF(C255=0," ",VLOOKUP($C255,Женщины!$B:$H,5,FALSE))</f>
        <v xml:space="preserve"> </v>
      </c>
      <c r="H255" s="29" t="str">
        <f>IF(C255=0," ",VLOOKUP($C255,Женщины!$B:$H,6,FALSE))</f>
        <v xml:space="preserve"> </v>
      </c>
      <c r="I255" s="83"/>
      <c r="J255" s="104"/>
      <c r="K255" s="105"/>
      <c r="L255" s="105"/>
    </row>
    <row r="256" spans="2:12">
      <c r="B256" s="84">
        <v>4</v>
      </c>
      <c r="C256" s="41"/>
      <c r="D256" s="29" t="str">
        <f>IF(C256=0," ",VLOOKUP(C256,Женщины!B:H,2,FALSE))</f>
        <v xml:space="preserve"> </v>
      </c>
      <c r="E256" s="30" t="str">
        <f>IF(C256=0," ",VLOOKUP($C256,Женщины!$B:$H,3,FALSE))</f>
        <v xml:space="preserve"> </v>
      </c>
      <c r="F256" s="31" t="str">
        <f>IF(C256=0," ",IF(VLOOKUP($C256,Женщины!$B:$H,4,FALSE)=0," ",VLOOKUP($C256,Женщины!$B:$H,4,FALSE)))</f>
        <v xml:space="preserve"> </v>
      </c>
      <c r="G256" s="29" t="str">
        <f>IF(C256=0," ",VLOOKUP($C256,Женщины!$B:$H,5,FALSE))</f>
        <v xml:space="preserve"> </v>
      </c>
      <c r="H256" s="29" t="str">
        <f>IF(C256=0," ",VLOOKUP($C256,Женщины!$B:$H,6,FALSE))</f>
        <v xml:space="preserve"> </v>
      </c>
      <c r="I256" s="83"/>
      <c r="J256" s="104"/>
      <c r="K256" s="105"/>
      <c r="L256" s="105"/>
    </row>
    <row r="257" spans="2:12">
      <c r="B257" s="84">
        <v>5</v>
      </c>
      <c r="C257" s="31"/>
      <c r="D257" s="29" t="str">
        <f>IF(C257=0," ",VLOOKUP(C257,Женщины!B:H,2,FALSE))</f>
        <v xml:space="preserve"> </v>
      </c>
      <c r="E257" s="30" t="str">
        <f>IF(C257=0," ",VLOOKUP($C257,Женщины!$B:$H,3,FALSE))</f>
        <v xml:space="preserve"> </v>
      </c>
      <c r="F257" s="31" t="str">
        <f>IF(C257=0," ",IF(VLOOKUP($C257,Женщины!$B:$H,4,FALSE)=0," ",VLOOKUP($C257,Женщины!$B:$H,4,FALSE)))</f>
        <v xml:space="preserve"> </v>
      </c>
      <c r="G257" s="29" t="str">
        <f>IF(C257=0," ",VLOOKUP($C257,Женщины!$B:$H,5,FALSE))</f>
        <v xml:space="preserve"> </v>
      </c>
      <c r="H257" s="29" t="str">
        <f>IF(C257=0," ",VLOOKUP($C257,Женщины!$B:$H,6,FALSE))</f>
        <v xml:space="preserve"> </v>
      </c>
      <c r="I257" s="83"/>
      <c r="J257" s="104"/>
      <c r="K257" s="105"/>
      <c r="L257" s="105"/>
    </row>
    <row r="258" spans="2:12">
      <c r="B258" s="84"/>
      <c r="C258" s="29"/>
      <c r="D258" s="29" t="str">
        <f>IF(C258=0," ",VLOOKUP(C258,Женщины!B:H,2,FALSE))</f>
        <v xml:space="preserve"> </v>
      </c>
      <c r="E258" s="30" t="str">
        <f>IF(C258=0," ",VLOOKUP($C258,Женщины!$B:$H,3,FALSE))</f>
        <v xml:space="preserve"> </v>
      </c>
      <c r="F258" s="31" t="str">
        <f>IF(C258=0," ",IF(VLOOKUP($C258,Женщины!$B:$H,4,FALSE)=0," ",VLOOKUP($C258,Женщины!$B:$H,4,FALSE)))</f>
        <v xml:space="preserve"> </v>
      </c>
      <c r="G258" s="29" t="str">
        <f>IF(C258=0," ",VLOOKUP($C258,Женщины!$B:$H,5,FALSE))</f>
        <v xml:space="preserve"> </v>
      </c>
      <c r="H258" s="29" t="str">
        <f>IF(C258=0," ",VLOOKUP($C258,Женщины!$B:$H,6,FALSE))</f>
        <v xml:space="preserve"> </v>
      </c>
      <c r="I258" s="83"/>
      <c r="J258" s="104"/>
      <c r="K258" s="105"/>
      <c r="L258" s="105"/>
    </row>
    <row r="259" spans="2:12">
      <c r="B259" s="84"/>
      <c r="C259" s="95"/>
      <c r="D259" s="29" t="str">
        <f>IF(C259=0," ",VLOOKUP(C259,Женщины!B:H,2,FALSE))</f>
        <v xml:space="preserve"> </v>
      </c>
      <c r="E259" s="30" t="str">
        <f>IF(C259=0," ",VLOOKUP($C259,Женщины!$B:$H,3,FALSE))</f>
        <v xml:space="preserve"> </v>
      </c>
      <c r="F259" s="31" t="str">
        <f>IF(C259=0," ",IF(VLOOKUP($C259,Женщины!$B:$H,4,FALSE)=0," ",VLOOKUP($C259,Женщины!$B:$H,4,FALSE)))</f>
        <v xml:space="preserve"> </v>
      </c>
      <c r="G259" s="96" t="s">
        <v>187</v>
      </c>
      <c r="H259" s="29" t="str">
        <f>IF(C259=0," ",VLOOKUP($C259,Женщины!$B:$H,6,FALSE))</f>
        <v xml:space="preserve"> </v>
      </c>
      <c r="I259" s="83"/>
      <c r="J259" s="104"/>
      <c r="K259" s="105"/>
      <c r="L259" s="105"/>
    </row>
    <row r="260" spans="2:12">
      <c r="B260" s="84">
        <v>1</v>
      </c>
      <c r="C260" s="41"/>
      <c r="D260" s="29" t="str">
        <f>IF(C260=0," ",VLOOKUP(C260,Женщины!B:H,2,FALSE))</f>
        <v xml:space="preserve"> </v>
      </c>
      <c r="E260" s="30" t="str">
        <f>IF(C260=0," ",VLOOKUP($C260,Женщины!$B:$H,3,FALSE))</f>
        <v xml:space="preserve"> </v>
      </c>
      <c r="F260" s="31" t="str">
        <f>IF(C260=0," ",IF(VLOOKUP($C260,Женщины!$B:$H,4,FALSE)=0," ",VLOOKUP($C260,Женщины!$B:$H,4,FALSE)))</f>
        <v xml:space="preserve"> </v>
      </c>
      <c r="G260" s="29" t="str">
        <f>IF(C260=0," ",VLOOKUP($C260,Женщины!$B:$H,5,FALSE))</f>
        <v xml:space="preserve"> </v>
      </c>
      <c r="H260" s="29" t="str">
        <f>IF(C260=0," ",VLOOKUP($C260,Женщины!$B:$H,6,FALSE))</f>
        <v xml:space="preserve"> </v>
      </c>
      <c r="I260" s="83"/>
      <c r="J260" s="104"/>
      <c r="K260" s="105"/>
      <c r="L260" s="105"/>
    </row>
    <row r="261" spans="2:12">
      <c r="B261" s="84">
        <v>2</v>
      </c>
      <c r="C261" s="41"/>
      <c r="D261" s="29" t="str">
        <f>IF(C261=0," ",VLOOKUP(C261,Женщины!B:H,2,FALSE))</f>
        <v xml:space="preserve"> </v>
      </c>
      <c r="E261" s="30" t="str">
        <f>IF(C261=0," ",VLOOKUP($C261,Женщины!$B:$H,3,FALSE))</f>
        <v xml:space="preserve"> </v>
      </c>
      <c r="F261" s="31" t="str">
        <f>IF(C261=0," ",IF(VLOOKUP($C261,Женщины!$B:$H,4,FALSE)=0," ",VLOOKUP($C261,Женщины!$B:$H,4,FALSE)))</f>
        <v xml:space="preserve"> </v>
      </c>
      <c r="G261" s="29" t="str">
        <f>IF(C261=0," ",VLOOKUP($C261,Женщины!$B:$H,5,FALSE))</f>
        <v xml:space="preserve"> </v>
      </c>
      <c r="H261" s="29" t="str">
        <f>IF(C261=0," ",VLOOKUP($C261,Женщины!$B:$H,6,FALSE))</f>
        <v xml:space="preserve"> </v>
      </c>
      <c r="I261" s="83"/>
      <c r="J261" s="104"/>
      <c r="K261" s="105"/>
      <c r="L261" s="105"/>
    </row>
    <row r="262" spans="2:12">
      <c r="B262" s="84">
        <v>3</v>
      </c>
      <c r="C262" s="41"/>
      <c r="D262" s="29" t="str">
        <f>IF(C262=0," ",VLOOKUP(C262,Женщины!B:H,2,FALSE))</f>
        <v xml:space="preserve"> </v>
      </c>
      <c r="E262" s="30" t="str">
        <f>IF(C262=0," ",VLOOKUP($C262,Женщины!$B:$H,3,FALSE))</f>
        <v xml:space="preserve"> </v>
      </c>
      <c r="F262" s="31" t="str">
        <f>IF(C262=0," ",IF(VLOOKUP($C262,Женщины!$B:$H,4,FALSE)=0," ",VLOOKUP($C262,Женщины!$B:$H,4,FALSE)))</f>
        <v xml:space="preserve"> </v>
      </c>
      <c r="G262" s="29" t="str">
        <f>IF(C262=0," ",VLOOKUP($C262,Женщины!$B:$H,5,FALSE))</f>
        <v xml:space="preserve"> </v>
      </c>
      <c r="H262" s="29" t="str">
        <f>IF(C262=0," ",VLOOKUP($C262,Женщины!$B:$H,6,FALSE))</f>
        <v xml:space="preserve"> </v>
      </c>
      <c r="I262" s="83"/>
      <c r="J262" s="104"/>
      <c r="K262" s="105"/>
      <c r="L262" s="105"/>
    </row>
    <row r="263" spans="2:12">
      <c r="B263" s="84">
        <v>4</v>
      </c>
      <c r="C263" s="41"/>
      <c r="D263" s="29" t="str">
        <f>IF(C263=0," ",VLOOKUP(C263,Женщины!B:H,2,FALSE))</f>
        <v xml:space="preserve"> </v>
      </c>
      <c r="E263" s="30" t="str">
        <f>IF(C263=0," ",VLOOKUP($C263,Женщины!$B:$H,3,FALSE))</f>
        <v xml:space="preserve"> </v>
      </c>
      <c r="F263" s="31" t="str">
        <f>IF(C263=0," ",IF(VLOOKUP($C263,Женщины!$B:$H,4,FALSE)=0," ",VLOOKUP($C263,Женщины!$B:$H,4,FALSE)))</f>
        <v xml:space="preserve"> </v>
      </c>
      <c r="G263" s="29" t="str">
        <f>IF(C263=0," ",VLOOKUP($C263,Женщины!$B:$H,5,FALSE))</f>
        <v xml:space="preserve"> </v>
      </c>
      <c r="H263" s="29" t="str">
        <f>IF(C263=0," ",VLOOKUP($C263,Женщины!$B:$H,6,FALSE))</f>
        <v xml:space="preserve"> </v>
      </c>
      <c r="I263" s="83"/>
      <c r="J263" s="104"/>
      <c r="K263" s="105"/>
      <c r="L263" s="105"/>
    </row>
    <row r="264" spans="2:12">
      <c r="B264" s="84">
        <v>5</v>
      </c>
      <c r="C264" s="29"/>
      <c r="D264" s="29" t="str">
        <f>IF(C264=0," ",VLOOKUP(C264,Женщины!B:H,2,FALSE))</f>
        <v xml:space="preserve"> </v>
      </c>
      <c r="E264" s="30" t="str">
        <f>IF(C264=0," ",VLOOKUP($C264,Женщины!$B:$H,3,FALSE))</f>
        <v xml:space="preserve"> </v>
      </c>
      <c r="F264" s="31" t="str">
        <f>IF(C264=0," ",IF(VLOOKUP($C264,Женщины!$B:$H,4,FALSE)=0," ",VLOOKUP($C264,Женщины!$B:$H,4,FALSE)))</f>
        <v xml:space="preserve"> </v>
      </c>
      <c r="G264" s="29" t="str">
        <f>IF(C264=0," ",VLOOKUP($C264,Женщины!$B:$H,5,FALSE))</f>
        <v xml:space="preserve"> </v>
      </c>
      <c r="H264" s="29" t="str">
        <f>IF(C264=0," ",VLOOKUP($C264,Женщины!$B:$H,6,FALSE))</f>
        <v xml:space="preserve"> </v>
      </c>
      <c r="I264" s="83"/>
      <c r="J264" s="104"/>
      <c r="K264" s="105"/>
      <c r="L264" s="105"/>
    </row>
    <row r="265" spans="2:12">
      <c r="B265" s="84"/>
      <c r="C265" s="29"/>
      <c r="D265" s="29" t="str">
        <f>IF(C265=0," ",VLOOKUP(C265,Женщины!B:H,2,FALSE))</f>
        <v xml:space="preserve"> </v>
      </c>
      <c r="E265" s="30" t="str">
        <f>IF(C265=0," ",VLOOKUP($C265,Женщины!$B:$H,3,FALSE))</f>
        <v xml:space="preserve"> </v>
      </c>
      <c r="F265" s="31" t="str">
        <f>IF(C265=0," ",IF(VLOOKUP($C265,Женщины!$B:$H,4,FALSE)=0," ",VLOOKUP($C265,Женщины!$B:$H,4,FALSE)))</f>
        <v xml:space="preserve"> </v>
      </c>
      <c r="G265" s="29" t="str">
        <f>IF(C265=0," ",VLOOKUP($C265,Женщины!$B:$H,5,FALSE))</f>
        <v xml:space="preserve"> </v>
      </c>
      <c r="H265" s="29" t="str">
        <f>IF(C265=0," ",VLOOKUP($C265,Женщины!$B:$H,6,FALSE))</f>
        <v xml:space="preserve"> </v>
      </c>
      <c r="I265" s="83"/>
      <c r="J265" s="104"/>
      <c r="K265" s="105"/>
      <c r="L265" s="105"/>
    </row>
    <row r="266" spans="2:12">
      <c r="B266" s="84"/>
      <c r="C266" s="95"/>
      <c r="D266" s="29" t="str">
        <f>IF(C266=0," ",VLOOKUP(C266,Женщины!B:H,2,FALSE))</f>
        <v xml:space="preserve"> </v>
      </c>
      <c r="E266" s="30" t="str">
        <f>IF(C266=0," ",VLOOKUP($C266,Женщины!$B:$H,3,FALSE))</f>
        <v xml:space="preserve"> </v>
      </c>
      <c r="F266" s="31" t="str">
        <f>IF(C266=0," ",IF(VLOOKUP($C266,Женщины!$B:$H,4,FALSE)=0," ",VLOOKUP($C266,Женщины!$B:$H,4,FALSE)))</f>
        <v xml:space="preserve"> </v>
      </c>
      <c r="G266" s="29" t="str">
        <f>IF(C266=0," ",VLOOKUP($C266,Женщины!$B:$H,5,FALSE))</f>
        <v xml:space="preserve"> </v>
      </c>
      <c r="H266" s="29" t="str">
        <f>IF(C266=0," ",VLOOKUP($C266,Женщины!$B:$H,6,FALSE))</f>
        <v xml:space="preserve"> </v>
      </c>
      <c r="I266" s="83"/>
      <c r="J266" s="104"/>
      <c r="K266" s="105"/>
      <c r="L266" s="105"/>
    </row>
    <row r="267" spans="2:12">
      <c r="B267" s="84"/>
      <c r="C267" s="41"/>
      <c r="D267" s="29" t="str">
        <f>IF(C267=0," ",VLOOKUP(C267,Женщины!B:H,2,FALSE))</f>
        <v xml:space="preserve"> </v>
      </c>
      <c r="E267" s="30" t="str">
        <f>IF(C267=0," ",VLOOKUP($C267,Женщины!$B:$H,3,FALSE))</f>
        <v xml:space="preserve"> </v>
      </c>
      <c r="F267" s="31" t="str">
        <f>IF(C267=0," ",IF(VLOOKUP($C267,Женщины!$B:$H,4,FALSE)=0," ",VLOOKUP($C267,Женщины!$B:$H,4,FALSE)))</f>
        <v xml:space="preserve"> </v>
      </c>
      <c r="G267" s="29" t="str">
        <f>IF(C267=0," ",VLOOKUP($C267,Женщины!$B:$H,5,FALSE))</f>
        <v xml:space="preserve"> </v>
      </c>
      <c r="H267" s="29" t="str">
        <f>IF(C267=0," ",VLOOKUP($C267,Женщины!$B:$H,6,FALSE))</f>
        <v xml:space="preserve"> </v>
      </c>
      <c r="I267" s="83"/>
      <c r="J267" s="104"/>
      <c r="K267" s="105"/>
      <c r="L267" s="105"/>
    </row>
    <row r="268" spans="2:12">
      <c r="B268" s="84"/>
      <c r="C268" s="41"/>
      <c r="D268" s="29" t="str">
        <f>IF(C268=0," ",VLOOKUP(C268,Женщины!B:H,2,FALSE))</f>
        <v xml:space="preserve"> </v>
      </c>
      <c r="E268" s="30" t="str">
        <f>IF(C268=0," ",VLOOKUP($C268,Женщины!$B:$H,3,FALSE))</f>
        <v xml:space="preserve"> </v>
      </c>
      <c r="F268" s="31" t="str">
        <f>IF(C268=0," ",IF(VLOOKUP($C268,Женщины!$B:$H,4,FALSE)=0," ",VLOOKUP($C268,Женщины!$B:$H,4,FALSE)))</f>
        <v xml:space="preserve"> </v>
      </c>
      <c r="G268" s="29" t="str">
        <f>IF(C268=0," ",VLOOKUP($C268,Женщины!$B:$H,5,FALSE))</f>
        <v xml:space="preserve"> </v>
      </c>
      <c r="H268" s="29" t="str">
        <f>IF(C268=0," ",VLOOKUP($C268,Женщины!$B:$H,6,FALSE))</f>
        <v xml:space="preserve"> </v>
      </c>
      <c r="I268" s="83"/>
      <c r="J268" s="104"/>
      <c r="K268" s="105"/>
      <c r="L268" s="105"/>
    </row>
    <row r="269" spans="2:12">
      <c r="B269" s="84"/>
      <c r="C269" s="41"/>
      <c r="D269" s="29" t="str">
        <f>IF(C269=0," ",VLOOKUP(C269,Женщины!B:H,2,FALSE))</f>
        <v xml:space="preserve"> </v>
      </c>
      <c r="E269" s="30" t="str">
        <f>IF(C269=0," ",VLOOKUP($C269,Женщины!$B:$H,3,FALSE))</f>
        <v xml:space="preserve"> </v>
      </c>
      <c r="F269" s="31" t="str">
        <f>IF(C269=0," ",IF(VLOOKUP($C269,Женщины!$B:$H,4,FALSE)=0," ",VLOOKUP($C269,Женщины!$B:$H,4,FALSE)))</f>
        <v xml:space="preserve"> </v>
      </c>
      <c r="G269" s="29" t="str">
        <f>IF(C269=0," ",VLOOKUP($C269,Женщины!$B:$H,5,FALSE))</f>
        <v xml:space="preserve"> </v>
      </c>
      <c r="H269" s="29" t="str">
        <f>IF(C269=0," ",VLOOKUP($C269,Женщины!$B:$H,6,FALSE))</f>
        <v xml:space="preserve"> </v>
      </c>
      <c r="I269" s="83"/>
      <c r="J269" s="104"/>
      <c r="K269" s="105"/>
      <c r="L269" s="105"/>
    </row>
    <row r="270" spans="2:12">
      <c r="B270" s="84"/>
      <c r="C270" s="41"/>
      <c r="D270" s="29" t="str">
        <f>IF(C270=0," ",VLOOKUP(C270,Женщины!B:H,2,FALSE))</f>
        <v xml:space="preserve"> </v>
      </c>
      <c r="E270" s="30" t="str">
        <f>IF(C270=0," ",VLOOKUP($C270,Женщины!$B:$H,3,FALSE))</f>
        <v xml:space="preserve"> </v>
      </c>
      <c r="F270" s="31" t="str">
        <f>IF(C270=0," ",IF(VLOOKUP($C270,Женщины!$B:$H,4,FALSE)=0," ",VLOOKUP($C270,Женщины!$B:$H,4,FALSE)))</f>
        <v xml:space="preserve"> </v>
      </c>
      <c r="G270" s="29" t="str">
        <f>IF(C270=0," ",VLOOKUP($C270,Женщины!$B:$H,5,FALSE))</f>
        <v xml:space="preserve"> </v>
      </c>
      <c r="H270" s="29" t="str">
        <f>IF(C270=0," ",VLOOKUP($C270,Женщины!$B:$H,6,FALSE))</f>
        <v xml:space="preserve"> </v>
      </c>
      <c r="I270" s="83"/>
      <c r="J270" s="104"/>
      <c r="K270" s="105"/>
      <c r="L270" s="105"/>
    </row>
    <row r="271" spans="2:12">
      <c r="B271" s="84"/>
      <c r="C271" s="29"/>
      <c r="D271" s="29" t="str">
        <f>IF(C271=0," ",VLOOKUP(C271,Женщины!B:H,2,FALSE))</f>
        <v xml:space="preserve"> </v>
      </c>
      <c r="E271" s="30" t="str">
        <f>IF(C271=0," ",VLOOKUP($C271,Женщины!$B:$H,3,FALSE))</f>
        <v xml:space="preserve"> </v>
      </c>
      <c r="F271" s="31" t="str">
        <f>IF(C271=0," ",IF(VLOOKUP($C271,Женщины!$B:$H,4,FALSE)=0," ",VLOOKUP($C271,Женщины!$B:$H,4,FALSE)))</f>
        <v xml:space="preserve"> </v>
      </c>
      <c r="G271" s="29" t="str">
        <f>IF(C271=0," ",VLOOKUP($C271,Женщины!$B:$H,5,FALSE))</f>
        <v xml:space="preserve"> </v>
      </c>
      <c r="H271" s="29" t="str">
        <f>IF(C271=0," ",VLOOKUP($C271,Женщины!$B:$H,6,FALSE))</f>
        <v xml:space="preserve"> </v>
      </c>
      <c r="I271" s="83"/>
      <c r="J271" s="104"/>
      <c r="K271" s="105"/>
      <c r="L271" s="105"/>
    </row>
    <row r="272" spans="2:12">
      <c r="B272" s="84"/>
      <c r="C272" s="29"/>
      <c r="D272" s="29" t="str">
        <f>IF(C272=0," ",VLOOKUP(C272,Женщины!B:H,2,FALSE))</f>
        <v xml:space="preserve"> </v>
      </c>
      <c r="E272" s="30" t="str">
        <f>IF(C272=0," ",VLOOKUP($C272,Женщины!$B:$H,3,FALSE))</f>
        <v xml:space="preserve"> </v>
      </c>
      <c r="F272" s="31" t="str">
        <f>IF(C272=0," ",IF(VLOOKUP($C272,Женщины!$B:$H,4,FALSE)=0," ",VLOOKUP($C272,Женщины!$B:$H,4,FALSE)))</f>
        <v xml:space="preserve"> </v>
      </c>
      <c r="G272" s="29" t="str">
        <f>IF(C272=0," ",VLOOKUP($C272,Женщины!$B:$H,5,FALSE))</f>
        <v xml:space="preserve"> </v>
      </c>
      <c r="H272" s="29" t="str">
        <f>IF(C272=0," ",VLOOKUP($C272,Женщины!$B:$H,6,FALSE))</f>
        <v xml:space="preserve"> </v>
      </c>
      <c r="I272" s="83"/>
      <c r="J272" s="104"/>
      <c r="K272" s="105"/>
      <c r="L272" s="105"/>
    </row>
    <row r="273" spans="2:12">
      <c r="B273" s="53"/>
      <c r="C273" s="53"/>
      <c r="D273" s="29" t="str">
        <f>IF(C273=0," ",VLOOKUP(C273,Женщины!B:H,2,FALSE))</f>
        <v xml:space="preserve"> </v>
      </c>
      <c r="E273" s="30" t="str">
        <f>IF(C273=0," ",VLOOKUP($C273,Женщины!$B:$H,3,FALSE))</f>
        <v xml:space="preserve"> </v>
      </c>
      <c r="F273" s="31" t="str">
        <f>IF(C273=0," ",IF(VLOOKUP($C273,Женщины!$B:$H,4,FALSE)=0," ",VLOOKUP($C273,Женщины!$B:$H,4,FALSE)))</f>
        <v xml:space="preserve"> </v>
      </c>
      <c r="G273" s="29" t="str">
        <f>IF(C273=0," ",VLOOKUP($C273,Женщины!$B:$H,5,FALSE))</f>
        <v xml:space="preserve"> </v>
      </c>
      <c r="H273" s="29" t="str">
        <f>IF(C273=0," ",VLOOKUP($C273,Женщины!$B:$H,6,FALSE))</f>
        <v xml:space="preserve"> </v>
      </c>
      <c r="I273" s="83"/>
      <c r="J273" s="104"/>
      <c r="K273" s="105"/>
      <c r="L273" s="105"/>
    </row>
    <row r="274" spans="2:12">
      <c r="B274" s="53"/>
      <c r="C274" s="53"/>
      <c r="D274" s="53"/>
      <c r="E274" s="53"/>
      <c r="F274" s="53"/>
      <c r="G274" s="53"/>
      <c r="H274" s="53"/>
      <c r="I274" s="54"/>
      <c r="J274" s="54"/>
    </row>
    <row r="275" spans="2:12">
      <c r="B275" s="53"/>
      <c r="C275" s="53"/>
      <c r="D275" s="53"/>
      <c r="E275" s="53"/>
      <c r="F275" s="53"/>
      <c r="G275" s="53"/>
      <c r="H275" s="53"/>
      <c r="I275" s="54"/>
      <c r="J275" s="54"/>
    </row>
    <row r="276" spans="2:12">
      <c r="B276" s="53"/>
      <c r="C276" s="53"/>
      <c r="D276" s="53"/>
      <c r="E276" s="53"/>
      <c r="F276" s="53"/>
      <c r="G276" s="53"/>
      <c r="H276" s="53"/>
      <c r="I276" s="54"/>
      <c r="J276" s="54"/>
    </row>
    <row r="277" spans="2:12">
      <c r="B277" s="53"/>
      <c r="C277" s="53"/>
      <c r="D277" s="53"/>
      <c r="E277" s="53"/>
      <c r="F277" s="53"/>
      <c r="G277" s="53"/>
      <c r="H277" s="53"/>
      <c r="I277" s="54"/>
      <c r="J277" s="54"/>
    </row>
    <row r="278" spans="2:12">
      <c r="B278" s="53"/>
      <c r="C278" s="53"/>
      <c r="D278" s="53"/>
      <c r="E278" s="53"/>
      <c r="F278" s="53"/>
      <c r="G278" s="53"/>
      <c r="H278" s="53"/>
      <c r="I278" s="54"/>
      <c r="J278" s="54"/>
    </row>
    <row r="279" spans="2:12">
      <c r="B279" s="53"/>
      <c r="C279" s="53"/>
      <c r="D279" s="53"/>
      <c r="E279" s="53"/>
      <c r="F279" s="53"/>
      <c r="G279" s="53"/>
      <c r="H279" s="53"/>
      <c r="I279" s="54"/>
      <c r="J279" s="54"/>
    </row>
    <row r="280" spans="2:12">
      <c r="B280" s="53"/>
      <c r="C280" s="53"/>
      <c r="D280" s="53"/>
      <c r="E280" s="53"/>
      <c r="F280" s="53"/>
      <c r="G280" s="53"/>
      <c r="H280" s="53"/>
      <c r="I280" s="54"/>
      <c r="J280" s="54"/>
    </row>
    <row r="281" spans="2:12">
      <c r="B281" s="53"/>
      <c r="C281" s="53"/>
      <c r="D281" s="53"/>
      <c r="E281" s="53"/>
      <c r="F281" s="53"/>
      <c r="G281" s="53"/>
      <c r="H281" s="53"/>
      <c r="I281" s="54"/>
      <c r="J281" s="54"/>
    </row>
    <row r="282" spans="2:12">
      <c r="B282" s="53"/>
      <c r="C282" s="53"/>
      <c r="D282" s="53"/>
      <c r="E282" s="53"/>
      <c r="F282" s="53"/>
      <c r="G282" s="53"/>
      <c r="H282" s="53"/>
      <c r="I282" s="54"/>
      <c r="J282" s="54"/>
    </row>
    <row r="283" spans="2:12">
      <c r="B283" s="53"/>
      <c r="C283" s="53"/>
      <c r="D283" s="53"/>
      <c r="E283" s="53"/>
      <c r="F283" s="53"/>
      <c r="G283" s="53"/>
      <c r="H283" s="53"/>
      <c r="I283" s="54"/>
      <c r="J283" s="54"/>
    </row>
    <row r="284" spans="2:12">
      <c r="B284" s="53"/>
      <c r="C284" s="53"/>
      <c r="D284" s="53"/>
      <c r="E284" s="53"/>
      <c r="F284" s="53"/>
      <c r="G284" s="53"/>
      <c r="H284" s="53"/>
      <c r="I284" s="54"/>
      <c r="J284" s="54"/>
    </row>
    <row r="285" spans="2:12">
      <c r="B285" s="53"/>
      <c r="C285" s="53"/>
      <c r="D285" s="53"/>
      <c r="E285" s="53"/>
      <c r="F285" s="53"/>
      <c r="G285" s="53"/>
      <c r="H285" s="53"/>
      <c r="I285" s="54"/>
      <c r="J285" s="54"/>
    </row>
    <row r="286" spans="2:12">
      <c r="B286" s="53"/>
      <c r="C286" s="53"/>
      <c r="D286" s="53"/>
      <c r="E286" s="53"/>
      <c r="F286" s="53"/>
      <c r="G286" s="53"/>
      <c r="H286" s="53"/>
      <c r="I286" s="54"/>
      <c r="J286" s="54"/>
    </row>
    <row r="287" spans="2:12">
      <c r="B287" s="53"/>
      <c r="C287" s="53"/>
      <c r="D287" s="53"/>
      <c r="E287" s="53"/>
      <c r="F287" s="53"/>
      <c r="G287" s="53"/>
      <c r="H287" s="53"/>
      <c r="I287" s="54"/>
      <c r="J287" s="54"/>
    </row>
    <row r="288" spans="2:12">
      <c r="B288" s="53"/>
      <c r="C288" s="53"/>
      <c r="D288" s="53"/>
      <c r="E288" s="53"/>
      <c r="F288" s="53"/>
      <c r="G288" s="53"/>
      <c r="H288" s="53"/>
      <c r="I288" s="54"/>
      <c r="J288" s="54"/>
    </row>
    <row r="289" spans="2:10">
      <c r="B289" s="53"/>
      <c r="C289" s="53"/>
      <c r="D289" s="53"/>
      <c r="E289" s="53"/>
      <c r="F289" s="53"/>
      <c r="G289" s="53"/>
      <c r="H289" s="53"/>
      <c r="I289" s="54"/>
      <c r="J289" s="54"/>
    </row>
    <row r="290" spans="2:10">
      <c r="B290" s="53"/>
      <c r="C290" s="53"/>
      <c r="D290" s="53"/>
      <c r="E290" s="53"/>
      <c r="F290" s="53"/>
      <c r="G290" s="53"/>
      <c r="H290" s="53"/>
      <c r="I290" s="54"/>
      <c r="J290" s="54"/>
    </row>
    <row r="291" spans="2:10">
      <c r="B291" s="53"/>
      <c r="C291" s="53"/>
      <c r="D291" s="53"/>
      <c r="E291" s="53"/>
      <c r="F291" s="53"/>
      <c r="G291" s="53"/>
      <c r="H291" s="53"/>
      <c r="I291" s="54"/>
      <c r="J291" s="54"/>
    </row>
    <row r="292" spans="2:10">
      <c r="B292" s="53"/>
      <c r="C292" s="53"/>
      <c r="D292" s="53"/>
      <c r="E292" s="53"/>
      <c r="F292" s="53"/>
      <c r="G292" s="53"/>
      <c r="H292" s="53"/>
      <c r="I292" s="54"/>
      <c r="J292" s="54"/>
    </row>
    <row r="293" spans="2:10">
      <c r="B293" s="53"/>
      <c r="C293" s="53"/>
      <c r="D293" s="53"/>
      <c r="E293" s="53"/>
      <c r="F293" s="53"/>
      <c r="G293" s="53"/>
      <c r="H293" s="53"/>
      <c r="I293" s="54"/>
      <c r="J293" s="54"/>
    </row>
    <row r="294" spans="2:10">
      <c r="B294" s="53"/>
      <c r="C294" s="53"/>
      <c r="D294" s="53"/>
      <c r="E294" s="53"/>
      <c r="F294" s="53"/>
      <c r="G294" s="53"/>
      <c r="H294" s="53"/>
      <c r="I294" s="54"/>
      <c r="J294" s="54"/>
    </row>
    <row r="295" spans="2:10">
      <c r="B295" s="53"/>
      <c r="C295" s="53"/>
      <c r="D295" s="53"/>
      <c r="E295" s="53"/>
      <c r="F295" s="53"/>
      <c r="G295" s="53"/>
      <c r="H295" s="53"/>
      <c r="I295" s="54"/>
      <c r="J295" s="54"/>
    </row>
    <row r="296" spans="2:10">
      <c r="B296" s="53"/>
      <c r="C296" s="53"/>
      <c r="D296" s="53"/>
      <c r="E296" s="53"/>
      <c r="F296" s="53"/>
      <c r="G296" s="53"/>
      <c r="H296" s="53"/>
      <c r="I296" s="54"/>
      <c r="J296" s="54"/>
    </row>
    <row r="297" spans="2:10">
      <c r="B297" s="53"/>
      <c r="C297" s="53"/>
      <c r="D297" s="53"/>
      <c r="E297" s="53"/>
      <c r="F297" s="53"/>
      <c r="G297" s="53"/>
      <c r="H297" s="53"/>
      <c r="I297" s="54"/>
      <c r="J297" s="54"/>
    </row>
    <row r="298" spans="2:10">
      <c r="B298" s="53"/>
      <c r="C298" s="53"/>
      <c r="D298" s="53"/>
      <c r="E298" s="53"/>
      <c r="F298" s="53"/>
      <c r="G298" s="53"/>
      <c r="H298" s="53"/>
      <c r="I298" s="54"/>
      <c r="J298" s="54"/>
    </row>
    <row r="299" spans="2:10">
      <c r="B299" s="53"/>
      <c r="C299" s="53"/>
      <c r="D299" s="53"/>
      <c r="E299" s="53"/>
      <c r="F299" s="53"/>
      <c r="G299" s="53"/>
      <c r="H299" s="53"/>
      <c r="I299" s="54"/>
      <c r="J299" s="54"/>
    </row>
    <row r="300" spans="2:10">
      <c r="B300" s="53"/>
      <c r="C300" s="53"/>
      <c r="D300" s="53"/>
      <c r="E300" s="53"/>
      <c r="F300" s="53"/>
      <c r="G300" s="53"/>
      <c r="H300" s="53"/>
      <c r="I300" s="54"/>
      <c r="J300" s="54"/>
    </row>
  </sheetData>
  <mergeCells count="102">
    <mergeCell ref="I237:I238"/>
    <mergeCell ref="K9:K10"/>
    <mergeCell ref="K59:K60"/>
    <mergeCell ref="L9:L10"/>
    <mergeCell ref="L59:L60"/>
    <mergeCell ref="M9:M10"/>
    <mergeCell ref="M59:M60"/>
    <mergeCell ref="F237:F238"/>
    <mergeCell ref="G9:G10"/>
    <mergeCell ref="G59:G60"/>
    <mergeCell ref="G101:G102"/>
    <mergeCell ref="G191:G192"/>
    <mergeCell ref="G237:G238"/>
    <mergeCell ref="H9:H10"/>
    <mergeCell ref="H59:H60"/>
    <mergeCell ref="H101:H102"/>
    <mergeCell ref="H191:H192"/>
    <mergeCell ref="H237:H238"/>
    <mergeCell ref="B235:L235"/>
    <mergeCell ref="I236:K236"/>
    <mergeCell ref="J237:L237"/>
    <mergeCell ref="B9:B10"/>
    <mergeCell ref="B59:B60"/>
    <mergeCell ref="B101:B102"/>
    <mergeCell ref="B191:B192"/>
    <mergeCell ref="B237:B238"/>
    <mergeCell ref="C9:C10"/>
    <mergeCell ref="C59:C60"/>
    <mergeCell ref="C101:C102"/>
    <mergeCell ref="C191:C192"/>
    <mergeCell ref="C237:C238"/>
    <mergeCell ref="D9:D10"/>
    <mergeCell ref="D59:D60"/>
    <mergeCell ref="D101:D102"/>
    <mergeCell ref="D191:D192"/>
    <mergeCell ref="D237:D238"/>
    <mergeCell ref="E9:E10"/>
    <mergeCell ref="E59:E60"/>
    <mergeCell ref="E101:E102"/>
    <mergeCell ref="E191:E192"/>
    <mergeCell ref="E237:E238"/>
    <mergeCell ref="F9:F10"/>
    <mergeCell ref="H147:K147"/>
    <mergeCell ref="B148:K148"/>
    <mergeCell ref="E149:H149"/>
    <mergeCell ref="I150:K150"/>
    <mergeCell ref="B188:L188"/>
    <mergeCell ref="B189:L189"/>
    <mergeCell ref="I190:K190"/>
    <mergeCell ref="J191:L191"/>
    <mergeCell ref="B234:L234"/>
    <mergeCell ref="F191:F192"/>
    <mergeCell ref="I191:I192"/>
    <mergeCell ref="B95:K95"/>
    <mergeCell ref="B96:K96"/>
    <mergeCell ref="H97:K97"/>
    <mergeCell ref="B98:K98"/>
    <mergeCell ref="B99:K99"/>
    <mergeCell ref="I100:K100"/>
    <mergeCell ref="J101:L101"/>
    <mergeCell ref="B145:K145"/>
    <mergeCell ref="B146:K146"/>
    <mergeCell ref="F101:F102"/>
    <mergeCell ref="I101:I102"/>
    <mergeCell ref="B58:F58"/>
    <mergeCell ref="J58:K58"/>
    <mergeCell ref="I59:J59"/>
    <mergeCell ref="G61:H61"/>
    <mergeCell ref="D80:E80"/>
    <mergeCell ref="G80:H80"/>
    <mergeCell ref="I80:K80"/>
    <mergeCell ref="F82:H82"/>
    <mergeCell ref="I82:K82"/>
    <mergeCell ref="F59:F60"/>
    <mergeCell ref="F40:H40"/>
    <mergeCell ref="I40:L40"/>
    <mergeCell ref="B51:M51"/>
    <mergeCell ref="B52:M52"/>
    <mergeCell ref="B53:M53"/>
    <mergeCell ref="B54:M54"/>
    <mergeCell ref="E55:J55"/>
    <mergeCell ref="E56:J56"/>
    <mergeCell ref="B57:F57"/>
    <mergeCell ref="J57:K57"/>
    <mergeCell ref="I9:J9"/>
    <mergeCell ref="P10:Z10"/>
    <mergeCell ref="F11:I11"/>
    <mergeCell ref="S11:X11"/>
    <mergeCell ref="S12:X12"/>
    <mergeCell ref="F31:I31"/>
    <mergeCell ref="D38:E38"/>
    <mergeCell ref="G38:H38"/>
    <mergeCell ref="I38:L38"/>
    <mergeCell ref="B1:M1"/>
    <mergeCell ref="B2:M2"/>
    <mergeCell ref="B3:M3"/>
    <mergeCell ref="B4:M4"/>
    <mergeCell ref="E5:J5"/>
    <mergeCell ref="E6:J6"/>
    <mergeCell ref="B7:F7"/>
    <mergeCell ref="J7:K7"/>
    <mergeCell ref="B8:F8"/>
  </mergeCells>
  <printOptions horizontalCentered="1"/>
  <pageMargins left="0" right="0" top="0" bottom="0" header="0.31496062992126" footer="0.31496062992126"/>
  <pageSetup paperSize="9" scale="95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2060"/>
  </sheetPr>
  <dimension ref="B1:Z335"/>
  <sheetViews>
    <sheetView workbookViewId="0">
      <selection activeCell="N26" sqref="N26"/>
    </sheetView>
  </sheetViews>
  <sheetFormatPr defaultColWidth="9" defaultRowHeight="12.75"/>
  <cols>
    <col min="2" max="2" width="4.5703125" customWidth="1"/>
    <col min="3" max="3" width="5.85546875" style="87" customWidth="1"/>
    <col min="4" max="4" width="21.42578125" customWidth="1"/>
    <col min="5" max="5" width="8.140625" style="87" customWidth="1"/>
    <col min="6" max="6" width="5.42578125" style="87" customWidth="1"/>
    <col min="7" max="7" width="16.140625" hidden="1" customWidth="1"/>
    <col min="8" max="8" width="37.85546875" customWidth="1"/>
    <col min="9" max="9" width="8.42578125" style="496" customWidth="1"/>
    <col min="10" max="10" width="7.85546875" customWidth="1"/>
    <col min="11" max="11" width="10" customWidth="1"/>
    <col min="12" max="12" width="0.140625" hidden="1" customWidth="1"/>
    <col min="13" max="13" width="29.28515625" customWidth="1"/>
    <col min="14" max="14" width="9.140625" style="497"/>
    <col min="15" max="15" width="7.140625" customWidth="1"/>
    <col min="16" max="16" width="7" customWidth="1"/>
    <col min="17" max="17" width="17.42578125" customWidth="1"/>
  </cols>
  <sheetData>
    <row r="1" spans="2:26" ht="20.25">
      <c r="B1" s="1312" t="s">
        <v>622</v>
      </c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</row>
    <row r="2" spans="2:26" ht="20.25">
      <c r="B2" s="1312" t="s">
        <v>623</v>
      </c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</row>
    <row r="3" spans="2:26" ht="22.5">
      <c r="B3" s="1273" t="s">
        <v>165</v>
      </c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</row>
    <row r="4" spans="2:26" ht="15.75" customHeight="1">
      <c r="B4" s="1274" t="s">
        <v>166</v>
      </c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</row>
    <row r="5" spans="2:26" ht="19.5" customHeight="1">
      <c r="B5" s="393"/>
      <c r="C5" s="394"/>
      <c r="D5" s="393"/>
      <c r="E5" s="1275" t="s">
        <v>624</v>
      </c>
      <c r="F5" s="1275"/>
      <c r="G5" s="1275"/>
      <c r="H5" s="1275"/>
      <c r="I5" s="1275"/>
      <c r="J5" s="1275"/>
      <c r="K5" s="416"/>
      <c r="L5" s="416"/>
      <c r="M5" s="416"/>
    </row>
    <row r="6" spans="2:26" ht="19.5" customHeight="1">
      <c r="B6" s="393"/>
      <c r="C6" s="394"/>
      <c r="D6" s="396"/>
      <c r="E6" s="1276" t="s">
        <v>643</v>
      </c>
      <c r="F6" s="1276"/>
      <c r="G6" s="1276"/>
      <c r="H6" s="1276"/>
      <c r="I6" s="1276"/>
      <c r="J6" s="1276"/>
      <c r="K6" s="396"/>
      <c r="L6" s="396"/>
      <c r="M6" s="393"/>
    </row>
    <row r="7" spans="2:26" ht="16.5" customHeight="1">
      <c r="B7" s="1277" t="s">
        <v>169</v>
      </c>
      <c r="C7" s="1277"/>
      <c r="D7" s="1277"/>
      <c r="E7" s="1277"/>
      <c r="F7" s="1277"/>
      <c r="G7" s="3"/>
      <c r="H7" s="10"/>
      <c r="I7" s="417"/>
      <c r="J7" s="1375" t="s">
        <v>625</v>
      </c>
      <c r="K7" s="1375"/>
      <c r="L7" s="509"/>
      <c r="M7" s="419" t="s">
        <v>644</v>
      </c>
    </row>
    <row r="8" spans="2:26" ht="18" customHeight="1">
      <c r="B8" s="1266" t="s">
        <v>150</v>
      </c>
      <c r="C8" s="1266"/>
      <c r="D8" s="1266"/>
      <c r="E8" s="1266"/>
      <c r="F8" s="1266"/>
      <c r="G8" s="3"/>
      <c r="H8" s="397"/>
      <c r="I8" s="418"/>
      <c r="J8" s="344" t="s">
        <v>322</v>
      </c>
      <c r="K8" s="344"/>
      <c r="L8" s="56"/>
      <c r="M8" s="510" t="s">
        <v>632</v>
      </c>
    </row>
    <row r="9" spans="2:26">
      <c r="B9" s="1299" t="s">
        <v>152</v>
      </c>
      <c r="C9" s="1299" t="s">
        <v>157</v>
      </c>
      <c r="D9" s="1299" t="s">
        <v>153</v>
      </c>
      <c r="E9" s="1263" t="s">
        <v>154</v>
      </c>
      <c r="F9" s="1263" t="s">
        <v>155</v>
      </c>
      <c r="G9" s="1263" t="s">
        <v>127</v>
      </c>
      <c r="H9" s="1263" t="s">
        <v>156</v>
      </c>
      <c r="I9" s="1280" t="s">
        <v>129</v>
      </c>
      <c r="J9" s="1281"/>
      <c r="K9" s="1299" t="s">
        <v>158</v>
      </c>
      <c r="L9" s="1263" t="s">
        <v>159</v>
      </c>
      <c r="M9" s="1305" t="s">
        <v>133</v>
      </c>
    </row>
    <row r="10" spans="2:26">
      <c r="B10" s="1300"/>
      <c r="C10" s="1300"/>
      <c r="D10" s="1300"/>
      <c r="E10" s="1300"/>
      <c r="F10" s="1300"/>
      <c r="G10" s="1300"/>
      <c r="H10" s="1300"/>
      <c r="I10" s="420" t="s">
        <v>160</v>
      </c>
      <c r="J10" s="420" t="s">
        <v>141</v>
      </c>
      <c r="K10" s="1300"/>
      <c r="L10" s="1301"/>
      <c r="M10" s="1262"/>
    </row>
    <row r="11" spans="2:26">
      <c r="B11" s="51"/>
      <c r="C11" s="51"/>
      <c r="D11" s="51"/>
      <c r="E11" s="68"/>
      <c r="F11" s="51"/>
      <c r="G11" s="1366"/>
      <c r="H11" s="1366"/>
      <c r="I11" s="108"/>
      <c r="J11" s="424"/>
    </row>
    <row r="12" spans="2:26" ht="12.95" customHeight="1">
      <c r="B12" s="408">
        <v>1</v>
      </c>
      <c r="C12" s="413">
        <v>188</v>
      </c>
      <c r="D12" s="400" t="e">
        <f>IF(C12=0," ",VLOOKUP(C12,Спортсмены!B:H,2,FALSE))</f>
        <v>#N/A</v>
      </c>
      <c r="E12" s="401" t="e">
        <f>IF(C12=0," ",VLOOKUP($C12,Спортсмены!$B:$H,3,FALSE))</f>
        <v>#N/A</v>
      </c>
      <c r="F12" s="402" t="e">
        <f>IF(C12=0," ",IF(VLOOKUP($C12,Спортсмены!$B:$H,4,FALSE)=0," ",VLOOKUP($C12,Спортсмены!$B:$H,4,FALSE)))</f>
        <v>#N/A</v>
      </c>
      <c r="G12" s="400" t="e">
        <f>IF(C12=0," ",VLOOKUP($C12,Спортсмены!$B:$H,5,FALSE))</f>
        <v>#N/A</v>
      </c>
      <c r="H12" s="400" t="e">
        <f>IF(C12=0," ",VLOOKUP($C12,Спортсмены!$B:$H,6,FALSE))</f>
        <v>#N/A</v>
      </c>
      <c r="I12" s="511">
        <v>1.2847222222222199E-4</v>
      </c>
      <c r="J12" s="512">
        <v>1.25E-4</v>
      </c>
      <c r="K12" s="402" t="s">
        <v>3</v>
      </c>
      <c r="L12" s="402"/>
      <c r="M12" s="400" t="e">
        <f>IF(C12=0," ",VLOOKUP($C12,Спортсмены!$B:$H,7,FALSE))</f>
        <v>#N/A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4.25" customHeight="1">
      <c r="B13" s="408">
        <v>2</v>
      </c>
      <c r="C13" s="413">
        <v>50</v>
      </c>
      <c r="D13" s="400" t="e">
        <f>IF(C13=0," ",VLOOKUP(C13,Спортсмены!B:H,2,FALSE))</f>
        <v>#N/A</v>
      </c>
      <c r="E13" s="401" t="e">
        <f>IF(C13=0," ",VLOOKUP($C13,Спортсмены!$B:$H,3,FALSE))</f>
        <v>#N/A</v>
      </c>
      <c r="F13" s="402" t="e">
        <f>IF(C13=0," ",IF(VLOOKUP($C13,Спортсмены!$B:$H,4,FALSE)=0," ",VLOOKUP($C13,Спортсмены!$B:$H,4,FALSE)))</f>
        <v>#N/A</v>
      </c>
      <c r="G13" s="400" t="e">
        <f>IF(C13=0," ",VLOOKUP($C13,Спортсмены!$B:$H,5,FALSE))</f>
        <v>#N/A</v>
      </c>
      <c r="H13" s="400" t="e">
        <f>IF(C13=0," ",VLOOKUP($C13,Спортсмены!$B:$H,6,FALSE))</f>
        <v>#N/A</v>
      </c>
      <c r="I13" s="511">
        <v>1.33101851851852E-4</v>
      </c>
      <c r="J13" s="512">
        <v>1.33101851851852E-4</v>
      </c>
      <c r="K13" s="402" t="s">
        <v>4</v>
      </c>
      <c r="L13" s="402"/>
      <c r="M13" s="400" t="e">
        <f>IF(C13=0," ",VLOOKUP($C13,Спортсмены!$B:$H,7,FALSE))</f>
        <v>#N/A</v>
      </c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</row>
    <row r="14" spans="2:26" ht="12.95" customHeight="1">
      <c r="B14" s="408">
        <v>3</v>
      </c>
      <c r="C14" s="413">
        <v>245</v>
      </c>
      <c r="D14" s="400" t="e">
        <f>IF(C14=0," ",VLOOKUP(C14,Спортсмены!B:H,2,FALSE))</f>
        <v>#N/A</v>
      </c>
      <c r="E14" s="401" t="e">
        <f>IF(C14=0," ",VLOOKUP($C14,Спортсмены!$B:$H,3,FALSE))</f>
        <v>#N/A</v>
      </c>
      <c r="F14" s="402" t="e">
        <f>IF(C14=0," ",IF(VLOOKUP($C14,Спортсмены!$B:$H,4,FALSE)=0," ",VLOOKUP($C14,Спортсмены!$B:$H,4,FALSE)))</f>
        <v>#N/A</v>
      </c>
      <c r="G14" s="400" t="e">
        <f>IF(C14=0," ",VLOOKUP($C14,Спортсмены!$B:$H,5,FALSE))</f>
        <v>#N/A</v>
      </c>
      <c r="H14" s="400" t="e">
        <f>IF(C14=0," ",VLOOKUP($C14,Спортсмены!$B:$H,6,FALSE))</f>
        <v>#N/A</v>
      </c>
      <c r="I14" s="511">
        <v>1.37731481481481E-4</v>
      </c>
      <c r="J14" s="512">
        <v>1.3657407407407401E-4</v>
      </c>
      <c r="K14" s="402" t="s">
        <v>4</v>
      </c>
      <c r="L14" s="402"/>
      <c r="M14" s="400" t="e">
        <f>IF(C14=0," ",VLOOKUP($C14,Спортсмены!$B:$H,7,FALSE))</f>
        <v>#N/A</v>
      </c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</row>
    <row r="15" spans="2:26" ht="12.95" customHeight="1">
      <c r="B15" s="408">
        <v>4</v>
      </c>
      <c r="C15" s="413">
        <v>164</v>
      </c>
      <c r="D15" s="400" t="e">
        <f>IF(C15=0," ",VLOOKUP(C15,Спортсмены!B:H,2,FALSE))</f>
        <v>#N/A</v>
      </c>
      <c r="E15" s="401" t="e">
        <f>IF(C15=0," ",VLOOKUP($C15,Спортсмены!$B:$H,3,FALSE))</f>
        <v>#N/A</v>
      </c>
      <c r="F15" s="402" t="e">
        <f>IF(C15=0," ",IF(VLOOKUP($C15,Спортсмены!$B:$H,4,FALSE)=0," ",VLOOKUP($C15,Спортсмены!$B:$H,4,FALSE)))</f>
        <v>#N/A</v>
      </c>
      <c r="G15" s="400" t="e">
        <f>IF(C15=0," ",VLOOKUP($C15,Спортсмены!$B:$H,5,FALSE))</f>
        <v>#N/A</v>
      </c>
      <c r="H15" s="400" t="e">
        <f>IF(C15=0," ",VLOOKUP($C15,Спортсмены!$B:$H,6,FALSE))</f>
        <v>#N/A</v>
      </c>
      <c r="I15" s="511">
        <v>1.4004629629629599E-4</v>
      </c>
      <c r="J15" s="512">
        <v>1.38888888888889E-4</v>
      </c>
      <c r="K15" s="402" t="s">
        <v>5</v>
      </c>
      <c r="L15" s="402"/>
      <c r="M15" s="400" t="e">
        <f>IF(C15=0," ",VLOOKUP($C15,Спортсмены!$B:$H,7,FALSE))</f>
        <v>#N/A</v>
      </c>
    </row>
    <row r="16" spans="2:26" ht="12.95" customHeight="1">
      <c r="B16" s="408">
        <v>5</v>
      </c>
      <c r="C16" s="413">
        <v>393</v>
      </c>
      <c r="D16" s="400" t="e">
        <f>IF(C16=0," ",VLOOKUP(C16,Спортсмены!B:H,2,FALSE))</f>
        <v>#N/A</v>
      </c>
      <c r="E16" s="401" t="e">
        <v>#N/A</v>
      </c>
      <c r="F16" s="402" t="e">
        <f>IF(C16=0," ",IF(VLOOKUP($C16,Спортсмены!$B:$H,4,FALSE)=0," ",VLOOKUP($C16,Спортсмены!$B:$H,4,FALSE)))</f>
        <v>#N/A</v>
      </c>
      <c r="G16" s="400" t="e">
        <f>IF(C16=0," ",VLOOKUP($C16,Спортсмены!$B:$H,5,FALSE))</f>
        <v>#N/A</v>
      </c>
      <c r="H16" s="400" t="e">
        <f>IF(C16=0," ",VLOOKUP($C16,Спортсмены!$B:$H,6,FALSE))</f>
        <v>#N/A</v>
      </c>
      <c r="I16" s="511">
        <v>1.4004629629629599E-4</v>
      </c>
      <c r="J16" s="514"/>
      <c r="K16" s="402" t="s">
        <v>5</v>
      </c>
      <c r="L16" s="402"/>
      <c r="M16" s="400" t="e">
        <f>IF(C16=0," ",VLOOKUP($C16,Спортсмены!$B:$H,7,FALSE))</f>
        <v>#N/A</v>
      </c>
    </row>
    <row r="17" spans="2:13" ht="12.95" customHeight="1">
      <c r="B17" s="408">
        <v>6</v>
      </c>
      <c r="C17" s="413">
        <v>240</v>
      </c>
      <c r="D17" s="400" t="e">
        <f>IF(C17=0," ",VLOOKUP(C17,Спортсмены!B:H,2,FALSE))</f>
        <v>#N/A</v>
      </c>
      <c r="E17" s="401" t="e">
        <f>IF(C17=0," ",VLOOKUP($C17,Спортсмены!$B:$H,3,FALSE))</f>
        <v>#N/A</v>
      </c>
      <c r="F17" s="402" t="e">
        <f>IF(C17=0," ",IF(VLOOKUP($C17,Спортсмены!$B:$H,4,FALSE)=0," ",VLOOKUP($C17,Спортсмены!$B:$H,4,FALSE)))</f>
        <v>#N/A</v>
      </c>
      <c r="G17" s="400" t="e">
        <f>IF(C17=0," ",VLOOKUP($C17,Спортсмены!$B:$H,5,FALSE))</f>
        <v>#N/A</v>
      </c>
      <c r="H17" s="400" t="e">
        <f>IF(C17=0," ",VLOOKUP($C17,Спортсмены!$B:$H,6,FALSE))</f>
        <v>#N/A</v>
      </c>
      <c r="I17" s="511">
        <v>1.4120370370370399E-4</v>
      </c>
      <c r="J17" s="512"/>
      <c r="K17" s="402" t="s">
        <v>5</v>
      </c>
      <c r="L17" s="402"/>
      <c r="M17" s="400" t="e">
        <f>IF(C17=0," ",VLOOKUP($C17,Спортсмены!$B:$H,7,FALSE))</f>
        <v>#N/A</v>
      </c>
    </row>
    <row r="18" spans="2:13" ht="12.95" customHeight="1">
      <c r="B18" s="408">
        <v>7</v>
      </c>
      <c r="C18" s="413">
        <v>29</v>
      </c>
      <c r="D18" s="400" t="str">
        <f>IF(C18=0," ",VLOOKUP(C18,Спортсмены!B:H,2,FALSE))</f>
        <v>Чижков Юрий</v>
      </c>
      <c r="E18" s="401">
        <f>IF(C18=0," ",VLOOKUP($C18,Спортсмены!$B:$H,3,FALSE))</f>
        <v>1988</v>
      </c>
      <c r="F18" s="402" t="str">
        <f>IF(C18=0," ",IF(VLOOKUP($C18,Спортсмены!$B:$H,4,FALSE)=0," ",VLOOKUP($C18,Спортсмены!$B:$H,4,FALSE)))</f>
        <v>М30-39</v>
      </c>
      <c r="G18" s="400">
        <f>IF(C18=0," ",VLOOKUP($C18,Спортсмены!$B:$H,5,FALSE))</f>
        <v>0</v>
      </c>
      <c r="H18" s="400" t="s">
        <v>169</v>
      </c>
      <c r="I18" s="511">
        <v>1.4351851851851901E-4</v>
      </c>
      <c r="J18" s="514"/>
      <c r="K18" s="402" t="s">
        <v>5</v>
      </c>
      <c r="L18" s="402"/>
      <c r="M18" s="400">
        <f>IF(C18=0," ",VLOOKUP($C18,Спортсмены!$B:$H,7,FALSE))</f>
        <v>0</v>
      </c>
    </row>
    <row r="19" spans="2:13" ht="12.95" customHeight="1">
      <c r="B19" s="408">
        <v>8</v>
      </c>
      <c r="C19" s="413">
        <v>299</v>
      </c>
      <c r="D19" s="400" t="e">
        <f>IF(C19=0," ",VLOOKUP(C19,Спортсмены!B:H,2,FALSE))</f>
        <v>#N/A</v>
      </c>
      <c r="E19" s="401" t="e">
        <f>IF(C19=0," ",VLOOKUP($C19,Спортсмены!$B:$H,3,FALSE))</f>
        <v>#N/A</v>
      </c>
      <c r="F19" s="402" t="e">
        <f>IF(C19=0," ",IF(VLOOKUP($C19,Спортсмены!$B:$H,4,FALSE)=0," ",VLOOKUP($C19,Спортсмены!$B:$H,4,FALSE)))</f>
        <v>#N/A</v>
      </c>
      <c r="G19" s="400" t="e">
        <v>#N/A</v>
      </c>
      <c r="H19" s="400" t="e">
        <f>IF(C19=0," ",VLOOKUP($C19,Спортсмены!$B:$H,6,FALSE))</f>
        <v>#N/A</v>
      </c>
      <c r="I19" s="511">
        <v>1.4583333333333299E-4</v>
      </c>
      <c r="J19" s="514"/>
      <c r="K19" s="402" t="s">
        <v>5</v>
      </c>
      <c r="L19" s="402"/>
      <c r="M19" s="400" t="e">
        <f>IF(C19=0," ",VLOOKUP($C19,Спортсмены!$B:$H,7,FALSE))</f>
        <v>#N/A</v>
      </c>
    </row>
    <row r="20" spans="2:13" ht="12.95" customHeight="1">
      <c r="B20" s="408">
        <v>9</v>
      </c>
      <c r="C20" s="413">
        <v>394</v>
      </c>
      <c r="D20" s="400" t="e">
        <f>IF(C20=0," ",VLOOKUP(C20,Спортсмены!B:H,2,FALSE))</f>
        <v>#N/A</v>
      </c>
      <c r="E20" s="401" t="e">
        <f>IF(C20=0," ",VLOOKUP($C20,Спортсмены!$B:$H,3,FALSE))</f>
        <v>#N/A</v>
      </c>
      <c r="F20" s="402" t="e">
        <f>IF(C20=0," ",IF(VLOOKUP($C20,Спортсмены!$B:$H,4,FALSE)=0," ",VLOOKUP($C20,Спортсмены!$B:$H,4,FALSE)))</f>
        <v>#N/A</v>
      </c>
      <c r="G20" s="400" t="e">
        <f>IF(C20=0," ",VLOOKUP($C20,Спортсмены!$B:$H,5,FALSE))</f>
        <v>#N/A</v>
      </c>
      <c r="H20" s="400" t="e">
        <f>IF(C20=0," ",VLOOKUP($C20,Спортсмены!$B:$H,6,FALSE))</f>
        <v>#N/A</v>
      </c>
      <c r="I20" s="511">
        <v>1.4699074074074099E-4</v>
      </c>
      <c r="J20" s="514"/>
      <c r="K20" s="402" t="s">
        <v>5</v>
      </c>
      <c r="L20" s="402"/>
      <c r="M20" s="400" t="e">
        <f>IF(C20=0," ",VLOOKUP($C20,Спортсмены!$B:$H,7,FALSE))</f>
        <v>#N/A</v>
      </c>
    </row>
    <row r="21" spans="2:13" ht="12.95" customHeight="1">
      <c r="B21" s="408">
        <v>10</v>
      </c>
      <c r="C21" s="413">
        <v>98</v>
      </c>
      <c r="D21" s="400" t="e">
        <f>IF(C21=0," ",VLOOKUP(C21,Спортсмены!B:H,2,FALSE))</f>
        <v>#N/A</v>
      </c>
      <c r="E21" s="401" t="e">
        <f>IF(C21=0," ",VLOOKUP($C21,Спортсмены!$B:$H,3,FALSE))</f>
        <v>#N/A</v>
      </c>
      <c r="F21" s="402" t="e">
        <v>#N/A</v>
      </c>
      <c r="G21" s="400" t="e">
        <f>IF(C21=0," ",VLOOKUP($C21,Спортсмены!$B:$H,5,FALSE))</f>
        <v>#N/A</v>
      </c>
      <c r="H21" s="400" t="e">
        <f>IF(C21=0," ",VLOOKUP($C21,Спортсмены!$B:$H,6,FALSE))</f>
        <v>#N/A</v>
      </c>
      <c r="I21" s="511">
        <v>1.4814814814814801E-4</v>
      </c>
      <c r="J21" s="514"/>
      <c r="K21" s="402" t="s">
        <v>628</v>
      </c>
      <c r="L21" s="402"/>
      <c r="M21" s="400" t="e">
        <f>IF(C21=0," ",VLOOKUP($C21,Спортсмены!$B:$H,7,FALSE))</f>
        <v>#N/A</v>
      </c>
    </row>
    <row r="22" spans="2:13" ht="12.95" customHeight="1">
      <c r="B22" s="408">
        <v>11</v>
      </c>
      <c r="C22" s="413">
        <v>246</v>
      </c>
      <c r="D22" s="400" t="e">
        <f>IF(C22=0," ",VLOOKUP(C22,Спортсмены!B:H,2,FALSE))</f>
        <v>#N/A</v>
      </c>
      <c r="E22" s="401" t="e">
        <f>IF(C22=0," ",VLOOKUP($C22,Спортсмены!$B:$H,3,FALSE))</f>
        <v>#N/A</v>
      </c>
      <c r="F22" s="402" t="e">
        <f>IF(C22=0," ",IF(VLOOKUP($C22,Спортсмены!$B:$H,4,FALSE)=0," ",VLOOKUP($C22,Спортсмены!$B:$H,4,FALSE)))</f>
        <v>#N/A</v>
      </c>
      <c r="G22" s="400" t="e">
        <f>IF(C22=0," ",VLOOKUP($C22,Спортсмены!$B:$H,5,FALSE))</f>
        <v>#N/A</v>
      </c>
      <c r="H22" s="400" t="e">
        <f>IF(C22=0," ",VLOOKUP($C22,Спортсмены!$B:$H,6,FALSE))</f>
        <v>#N/A</v>
      </c>
      <c r="I22" s="511">
        <v>1.5162037037037E-4</v>
      </c>
      <c r="J22" s="514"/>
      <c r="K22" s="402" t="s">
        <v>628</v>
      </c>
      <c r="L22" s="402"/>
      <c r="M22" s="400" t="e">
        <f>IF(C22=0," ",VLOOKUP($C22,Спортсмены!$B:$H,7,FALSE))</f>
        <v>#N/A</v>
      </c>
    </row>
    <row r="23" spans="2:13" ht="12.95" customHeight="1">
      <c r="B23" s="408"/>
      <c r="C23" s="413"/>
      <c r="D23" s="400"/>
      <c r="E23" s="401"/>
      <c r="F23" s="402"/>
      <c r="G23" s="400"/>
      <c r="H23" s="400"/>
      <c r="I23" s="511"/>
      <c r="J23" s="514"/>
      <c r="K23" s="402"/>
      <c r="L23" s="402"/>
      <c r="M23" s="400"/>
    </row>
    <row r="24" spans="2:13" ht="12.95" customHeight="1">
      <c r="B24" s="22"/>
      <c r="C24" s="41"/>
      <c r="D24" s="29" t="str">
        <f>IF(C24=0," ",VLOOKUP(C24,Спортсмены!B:H,2,FALSE))</f>
        <v xml:space="preserve"> </v>
      </c>
      <c r="E24" s="30" t="str">
        <f>IF(C24=0," ",VLOOKUP($C24,Спортсмены!$B:$H,3,FALSE))</f>
        <v xml:space="preserve"> </v>
      </c>
      <c r="F24" s="31" t="str">
        <f>IF(C24=0," ",IF(VLOOKUP($C24,Спортсмены!$B:$H,4,FALSE)=0," ",VLOOKUP($C24,Спортсмены!$B:$H,4,FALSE)))</f>
        <v xml:space="preserve"> </v>
      </c>
      <c r="G24" s="29" t="str">
        <f>IF(C24=0," ",VLOOKUP($C24,Спортсмены!$B:$H,5,FALSE))</f>
        <v xml:space="preserve"> </v>
      </c>
      <c r="H24" s="70" t="str">
        <f>IF(C24=0," ",VLOOKUP($C24,Спортсмены!$B:$H,6,FALSE))</f>
        <v xml:space="preserve"> </v>
      </c>
      <c r="I24" s="515"/>
      <c r="J24" s="516"/>
      <c r="K24" s="31"/>
      <c r="L24" s="62"/>
      <c r="M24" s="29" t="str">
        <f>IF(C24=0," ",VLOOKUP($C24,Спортсмены!$B:$H,7,FALSE))</f>
        <v xml:space="preserve"> </v>
      </c>
    </row>
    <row r="25" spans="2:13" ht="12.95" customHeight="1">
      <c r="B25" s="22"/>
      <c r="C25" s="41"/>
      <c r="D25" s="29" t="str">
        <f>IF(C25=0," ",VLOOKUP(C25,Спортсмены!B:H,2,FALSE))</f>
        <v xml:space="preserve"> </v>
      </c>
      <c r="E25" s="30" t="str">
        <f>IF(C25=0," ",VLOOKUP($C25,Спортсмены!$B:$H,3,FALSE))</f>
        <v xml:space="preserve"> </v>
      </c>
      <c r="F25" s="31" t="str">
        <f>IF(C25=0," ",IF(VLOOKUP($C25,Спортсмены!$B:$H,4,FALSE)=0," ",VLOOKUP($C25,Спортсмены!$B:$H,4,FALSE)))</f>
        <v xml:space="preserve"> </v>
      </c>
      <c r="G25" s="29" t="str">
        <f>IF(C25=0," ",VLOOKUP($C25,Спортсмены!$B:$H,5,FALSE))</f>
        <v xml:space="preserve"> </v>
      </c>
      <c r="H25" s="70" t="str">
        <f>IF(C25=0," ",VLOOKUP($C25,Спортсмены!$B:$H,6,FALSE))</f>
        <v xml:space="preserve"> </v>
      </c>
      <c r="I25" s="515"/>
      <c r="J25" s="516"/>
      <c r="K25" s="31"/>
      <c r="L25" s="62"/>
      <c r="M25" s="29" t="str">
        <f>IF(C25=0," ",VLOOKUP($C25,Спортсмены!$B:$H,7,FALSE))</f>
        <v xml:space="preserve"> </v>
      </c>
    </row>
    <row r="26" spans="2:13">
      <c r="B26" s="498"/>
      <c r="C26" s="49"/>
      <c r="D26" s="50"/>
      <c r="E26" s="155"/>
      <c r="F26" s="51"/>
      <c r="G26" s="50"/>
      <c r="H26" s="50"/>
      <c r="I26" s="424"/>
      <c r="J26" s="517"/>
      <c r="K26" s="68"/>
      <c r="L26" s="51"/>
      <c r="M26" s="50"/>
    </row>
    <row r="27" spans="2:13">
      <c r="B27" s="499"/>
      <c r="C27" s="149"/>
      <c r="D27" s="150"/>
      <c r="E27" s="151"/>
      <c r="F27" s="152"/>
      <c r="G27" s="150"/>
      <c r="H27" s="150"/>
      <c r="I27" s="518"/>
      <c r="J27" s="519"/>
      <c r="K27" s="161"/>
      <c r="L27" s="152"/>
      <c r="M27" s="150"/>
    </row>
    <row r="28" spans="2:13">
      <c r="B28" s="498"/>
      <c r="C28" s="49"/>
      <c r="D28" s="50"/>
      <c r="E28" s="155"/>
      <c r="F28" s="51"/>
      <c r="G28" s="50"/>
      <c r="H28" s="50"/>
      <c r="I28" s="424"/>
      <c r="J28" s="517"/>
      <c r="K28" s="68"/>
      <c r="L28" s="51"/>
      <c r="M28" s="50"/>
    </row>
    <row r="29" spans="2:13">
      <c r="B29" s="498"/>
      <c r="C29" s="49"/>
      <c r="D29" s="50"/>
      <c r="E29" s="155"/>
      <c r="F29" s="51"/>
      <c r="G29" s="50"/>
      <c r="H29" s="50"/>
      <c r="I29" s="424"/>
      <c r="J29" s="517"/>
      <c r="K29" s="68"/>
      <c r="L29" s="51"/>
      <c r="M29" s="50"/>
    </row>
    <row r="30" spans="2:13">
      <c r="B30" s="498"/>
      <c r="C30" s="500"/>
      <c r="D30" s="1250" t="s">
        <v>174</v>
      </c>
      <c r="E30" s="1250"/>
      <c r="F30"/>
      <c r="G30" s="1272"/>
      <c r="H30" s="1272"/>
      <c r="I30" s="1286" t="s">
        <v>164</v>
      </c>
      <c r="J30" s="1286"/>
      <c r="K30" s="1286"/>
      <c r="L30" s="1286"/>
      <c r="M30" s="498"/>
    </row>
    <row r="31" spans="2:13">
      <c r="B31" s="498"/>
      <c r="C31" s="500"/>
      <c r="E31"/>
      <c r="F31"/>
      <c r="I31" s="117"/>
      <c r="J31" s="132"/>
      <c r="K31" s="51"/>
      <c r="L31" s="50"/>
      <c r="M31" s="498"/>
    </row>
    <row r="32" spans="2:13">
      <c r="B32" s="498"/>
      <c r="C32" s="500"/>
      <c r="E32"/>
      <c r="F32"/>
      <c r="I32" s="117"/>
      <c r="J32" s="132"/>
      <c r="K32" s="51"/>
      <c r="L32" s="50"/>
      <c r="M32" s="498"/>
    </row>
    <row r="33" spans="2:13">
      <c r="B33" s="498"/>
      <c r="C33" s="500"/>
      <c r="D33" s="118" t="s">
        <v>175</v>
      </c>
      <c r="E33"/>
      <c r="F33" s="1272"/>
      <c r="G33" s="1272"/>
      <c r="H33" s="1272"/>
      <c r="I33" s="1250" t="s">
        <v>162</v>
      </c>
      <c r="J33" s="1250"/>
      <c r="K33" s="1250"/>
      <c r="L33" s="1250"/>
      <c r="M33" s="498"/>
    </row>
    <row r="34" spans="2:13">
      <c r="B34" s="498"/>
      <c r="C34" s="500"/>
      <c r="D34" s="498"/>
      <c r="E34" s="498"/>
      <c r="F34" s="498"/>
      <c r="G34" s="498"/>
      <c r="H34" s="498"/>
      <c r="I34" s="498"/>
      <c r="J34" s="498"/>
      <c r="K34" s="498"/>
      <c r="L34" s="498"/>
      <c r="M34" s="498"/>
    </row>
    <row r="35" spans="2:13">
      <c r="B35" s="498"/>
      <c r="C35" s="500"/>
      <c r="D35" s="498"/>
      <c r="E35" s="498"/>
      <c r="F35" s="498"/>
      <c r="G35" s="498"/>
      <c r="H35" s="498"/>
      <c r="I35" s="498"/>
      <c r="J35" s="498"/>
      <c r="K35" s="498"/>
      <c r="L35" s="498"/>
      <c r="M35" s="498"/>
    </row>
    <row r="36" spans="2:13">
      <c r="B36" s="498"/>
      <c r="C36" s="500"/>
      <c r="D36" s="498"/>
      <c r="E36" s="498"/>
      <c r="F36" s="498"/>
      <c r="G36" s="498"/>
      <c r="H36" s="498"/>
      <c r="I36" s="498"/>
      <c r="J36" s="498"/>
      <c r="K36" s="498"/>
      <c r="L36" s="498"/>
      <c r="M36" s="498"/>
    </row>
    <row r="37" spans="2:13">
      <c r="B37" s="498"/>
      <c r="C37" s="500"/>
      <c r="D37" s="498"/>
      <c r="E37" s="498"/>
      <c r="F37" s="498"/>
      <c r="G37" s="498"/>
      <c r="H37" s="498"/>
      <c r="I37" s="498"/>
      <c r="J37" s="498"/>
      <c r="K37" s="498"/>
      <c r="L37" s="498"/>
      <c r="M37" s="498"/>
    </row>
    <row r="38" spans="2:13">
      <c r="B38" s="498"/>
      <c r="C38" s="500"/>
      <c r="D38" s="498"/>
      <c r="E38" s="498"/>
      <c r="F38" s="498"/>
      <c r="G38" s="498"/>
      <c r="H38" s="498"/>
      <c r="I38" s="498"/>
      <c r="J38" s="498"/>
      <c r="K38" s="498"/>
      <c r="L38" s="498"/>
      <c r="M38" s="498"/>
    </row>
    <row r="39" spans="2:13">
      <c r="B39" s="498"/>
      <c r="C39" s="500"/>
      <c r="D39" s="498"/>
      <c r="E39" s="498"/>
      <c r="F39" s="498"/>
      <c r="G39" s="498"/>
      <c r="H39" s="498"/>
      <c r="I39" s="498"/>
      <c r="J39" s="498"/>
      <c r="K39" s="498"/>
      <c r="L39" s="498"/>
      <c r="M39" s="498"/>
    </row>
    <row r="40" spans="2:13">
      <c r="B40" s="48"/>
      <c r="C40" s="49"/>
      <c r="D40" s="50"/>
      <c r="E40" s="51"/>
      <c r="F40" s="51"/>
      <c r="G40" s="50"/>
      <c r="H40" s="50"/>
      <c r="I40" s="52"/>
      <c r="J40" s="52"/>
      <c r="K40" s="51"/>
      <c r="L40" s="68"/>
      <c r="M40" s="50"/>
    </row>
    <row r="41" spans="2:13" ht="20.25"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</row>
    <row r="42" spans="2:13" ht="20.25">
      <c r="B42" s="1312" t="s">
        <v>622</v>
      </c>
      <c r="C42" s="1312"/>
      <c r="D42" s="1312"/>
      <c r="E42" s="1312"/>
      <c r="F42" s="1312"/>
      <c r="G42" s="1312"/>
      <c r="H42" s="1312"/>
      <c r="I42" s="1312"/>
      <c r="J42" s="1312"/>
      <c r="K42" s="1312"/>
      <c r="L42" s="1312"/>
      <c r="M42" s="1312"/>
    </row>
    <row r="43" spans="2:13" ht="20.25">
      <c r="B43" s="1312" t="s">
        <v>623</v>
      </c>
      <c r="C43" s="1312"/>
      <c r="D43" s="1312"/>
      <c r="E43" s="1312"/>
      <c r="F43" s="1312"/>
      <c r="G43" s="1312"/>
      <c r="H43" s="1312"/>
      <c r="I43" s="1312"/>
      <c r="J43" s="1312"/>
      <c r="K43" s="1312"/>
      <c r="L43" s="1312"/>
      <c r="M43" s="1312"/>
    </row>
    <row r="44" spans="2:13" ht="18" customHeight="1">
      <c r="B44" s="1273" t="s">
        <v>165</v>
      </c>
      <c r="C44" s="1273"/>
      <c r="D44" s="1273"/>
      <c r="E44" s="1273"/>
      <c r="F44" s="1273"/>
      <c r="G44" s="1273"/>
      <c r="H44" s="1273"/>
      <c r="I44" s="1273"/>
      <c r="J44" s="1273"/>
      <c r="K44" s="1273"/>
      <c r="L44" s="1273"/>
      <c r="M44" s="1273"/>
    </row>
    <row r="45" spans="2:13" ht="18">
      <c r="B45" s="1274" t="s">
        <v>166</v>
      </c>
      <c r="C45" s="1274"/>
      <c r="D45" s="1274"/>
      <c r="E45" s="1274"/>
      <c r="F45" s="1274"/>
      <c r="G45" s="1274"/>
      <c r="H45" s="1274"/>
      <c r="I45" s="1274"/>
      <c r="J45" s="1274"/>
      <c r="K45" s="1274"/>
      <c r="L45" s="1274"/>
      <c r="M45" s="1274"/>
    </row>
    <row r="46" spans="2:13" ht="20.25">
      <c r="B46" s="393"/>
      <c r="C46" s="394"/>
      <c r="D46" s="393"/>
      <c r="E46" s="1275" t="s">
        <v>624</v>
      </c>
      <c r="F46" s="1275"/>
      <c r="G46" s="1275"/>
      <c r="H46" s="1275"/>
      <c r="I46" s="1275"/>
      <c r="J46" s="1275"/>
      <c r="K46" s="416"/>
      <c r="L46" s="416"/>
      <c r="M46" s="416"/>
    </row>
    <row r="47" spans="2:13" ht="18" customHeight="1">
      <c r="B47" s="210"/>
      <c r="C47" s="165"/>
      <c r="D47" s="210"/>
      <c r="E47" s="1276" t="s">
        <v>645</v>
      </c>
      <c r="F47" s="1276"/>
      <c r="G47" s="1276"/>
      <c r="H47" s="1276"/>
      <c r="I47" s="1276"/>
      <c r="J47" s="1276"/>
      <c r="K47" s="396"/>
      <c r="L47" s="396"/>
      <c r="M47" s="396"/>
    </row>
    <row r="48" spans="2:13" ht="13.5" customHeight="1">
      <c r="B48" s="1277" t="s">
        <v>169</v>
      </c>
      <c r="C48" s="1277"/>
      <c r="D48" s="1277"/>
      <c r="E48" s="1277"/>
      <c r="F48" s="1277"/>
      <c r="G48" s="9"/>
      <c r="H48" s="501"/>
      <c r="I48" s="520"/>
      <c r="J48" s="1375" t="s">
        <v>625</v>
      </c>
      <c r="K48" s="1375"/>
      <c r="L48" s="509"/>
      <c r="M48" s="419" t="s">
        <v>646</v>
      </c>
    </row>
    <row r="49" spans="2:13" ht="15" customHeight="1">
      <c r="B49" s="1277" t="s">
        <v>150</v>
      </c>
      <c r="C49" s="1277"/>
      <c r="D49" s="1277"/>
      <c r="E49" s="1277"/>
      <c r="F49" s="1277"/>
      <c r="G49" s="13"/>
      <c r="H49" s="13"/>
      <c r="I49" s="14"/>
      <c r="J49" s="344" t="s">
        <v>322</v>
      </c>
      <c r="K49" s="344"/>
      <c r="L49" s="56"/>
      <c r="M49" s="510" t="s">
        <v>647</v>
      </c>
    </row>
    <row r="50" spans="2:13">
      <c r="B50" s="1391" t="s">
        <v>152</v>
      </c>
      <c r="C50" s="1391" t="s">
        <v>157</v>
      </c>
      <c r="D50" s="1391" t="s">
        <v>153</v>
      </c>
      <c r="E50" s="1258" t="s">
        <v>154</v>
      </c>
      <c r="F50" s="1258" t="s">
        <v>155</v>
      </c>
      <c r="G50" s="1258" t="s">
        <v>127</v>
      </c>
      <c r="H50" s="1258" t="s">
        <v>156</v>
      </c>
      <c r="I50" s="1255" t="s">
        <v>129</v>
      </c>
      <c r="J50" s="1255"/>
      <c r="K50" s="1391" t="s">
        <v>158</v>
      </c>
      <c r="L50" s="1258" t="s">
        <v>159</v>
      </c>
      <c r="M50" s="1255" t="s">
        <v>133</v>
      </c>
    </row>
    <row r="51" spans="2:13">
      <c r="B51" s="1391"/>
      <c r="C51" s="1391"/>
      <c r="D51" s="1391"/>
      <c r="E51" s="1391"/>
      <c r="F51" s="1391"/>
      <c r="G51" s="1391"/>
      <c r="H51" s="1391"/>
      <c r="I51" s="420" t="s">
        <v>160</v>
      </c>
      <c r="J51" s="420" t="s">
        <v>141</v>
      </c>
      <c r="K51" s="1391"/>
      <c r="L51" s="1258"/>
      <c r="M51" s="1255"/>
    </row>
    <row r="52" spans="2:13">
      <c r="B52" s="51"/>
      <c r="C52" s="51"/>
      <c r="D52" s="51"/>
      <c r="E52" s="68"/>
      <c r="F52" s="51"/>
      <c r="G52" s="1364"/>
      <c r="H52" s="1364"/>
      <c r="I52" s="108"/>
      <c r="J52" s="424"/>
    </row>
    <row r="53" spans="2:13">
      <c r="B53" s="503">
        <v>1</v>
      </c>
      <c r="C53" s="504">
        <v>205</v>
      </c>
      <c r="D53" s="505" t="e">
        <f>IF(C53=0," ",VLOOKUP(C53,Спортсмены!B:H,2,FALSE))</f>
        <v>#N/A</v>
      </c>
      <c r="E53" s="506" t="e">
        <f>IF(C53=0," ",VLOOKUP($C53,Спортсмены!$B:$H,3,FALSE))</f>
        <v>#N/A</v>
      </c>
      <c r="F53" s="504" t="e">
        <f>IF(C53=0," ",IF(VLOOKUP($C53,Спортсмены!$B:$H,4,FALSE)=0," ",VLOOKUP($C53,Спортсмены!$B:$H,4,FALSE)))</f>
        <v>#N/A</v>
      </c>
      <c r="G53" s="505" t="e">
        <f>IF(C53=0," ",VLOOKUP($C53,Спортсмены!$B:$H,5,FALSE))</f>
        <v>#N/A</v>
      </c>
      <c r="H53" s="507" t="e">
        <f>IF(C53=0," ",VLOOKUP($C53,Спортсмены!$B:$H,6,FALSE))</f>
        <v>#N/A</v>
      </c>
      <c r="I53" s="521">
        <v>1.2731481481481499E-4</v>
      </c>
      <c r="J53" s="522">
        <v>1.25E-4</v>
      </c>
      <c r="K53" s="504" t="s">
        <v>3</v>
      </c>
      <c r="L53" s="504"/>
      <c r="M53" s="505" t="e">
        <f>IF(C53=0," ",VLOOKUP($C53,Спортсмены!$B:$H,7,FALSE))</f>
        <v>#N/A</v>
      </c>
    </row>
    <row r="54" spans="2:13">
      <c r="B54" s="503">
        <v>2</v>
      </c>
      <c r="C54" s="504">
        <v>135</v>
      </c>
      <c r="D54" s="505" t="e">
        <f>IF(C54=0," ",VLOOKUP(C54,Спортсмены!B:H,2,FALSE))</f>
        <v>#N/A</v>
      </c>
      <c r="E54" s="506" t="e">
        <f>IF(C54=0," ",VLOOKUP($C54,Спортсмены!$B:$H,3,FALSE))</f>
        <v>#N/A</v>
      </c>
      <c r="F54" s="504" t="e">
        <f>IF(C54=0," ",IF(VLOOKUP($C54,Спортсмены!$B:$H,4,FALSE)=0," ",VLOOKUP($C54,Спортсмены!$B:$H,4,FALSE)))</f>
        <v>#N/A</v>
      </c>
      <c r="G54" s="505" t="e">
        <f>IF(C54=0," ",VLOOKUP($C54,Спортсмены!$B:$H,5,FALSE))</f>
        <v>#N/A</v>
      </c>
      <c r="H54" s="505" t="e">
        <f>IF(C54=0," ",VLOOKUP($C54,Спортсмены!$B:$H,6,FALSE))</f>
        <v>#N/A</v>
      </c>
      <c r="I54" s="521">
        <v>1.2847222222222199E-4</v>
      </c>
      <c r="J54" s="522">
        <v>1.2847222222222199E-4</v>
      </c>
      <c r="K54" s="504" t="s">
        <v>3</v>
      </c>
      <c r="L54" s="504"/>
      <c r="M54" s="505" t="e">
        <f>IF(C54=0," ",VLOOKUP($C54,Спортсмены!$B:$H,7,FALSE))</f>
        <v>#N/A</v>
      </c>
    </row>
    <row r="55" spans="2:13">
      <c r="B55" s="503">
        <v>3</v>
      </c>
      <c r="C55" s="504">
        <v>77</v>
      </c>
      <c r="D55" s="505" t="e">
        <f>IF(C55=0," ",VLOOKUP(C55,Спортсмены!B:H,2,FALSE))</f>
        <v>#N/A</v>
      </c>
      <c r="E55" s="506" t="e">
        <f>IF(C55=0," ",VLOOKUP($C55,Спортсмены!$B:$H,3,FALSE))</f>
        <v>#N/A</v>
      </c>
      <c r="F55" s="504" t="e">
        <f>IF(C55=0," ",IF(VLOOKUP($C55,Спортсмены!$B:$H,4,FALSE)=0," ",VLOOKUP($C55,Спортсмены!$B:$H,4,FALSE)))</f>
        <v>#N/A</v>
      </c>
      <c r="G55" s="505" t="e">
        <f>IF(C55=0," ",VLOOKUP($C55,Спортсмены!$B:$H,5,FALSE))</f>
        <v>#N/A</v>
      </c>
      <c r="H55" s="505" t="e">
        <f>IF(C55=0," ",VLOOKUP($C55,Спортсмены!$B:$H,6,FALSE))</f>
        <v>#N/A</v>
      </c>
      <c r="I55" s="521">
        <v>1.30787037037037E-4</v>
      </c>
      <c r="J55" s="522">
        <v>1.2962962962963001E-4</v>
      </c>
      <c r="K55" s="504" t="s">
        <v>3</v>
      </c>
      <c r="L55" s="504"/>
      <c r="M55" s="505" t="e">
        <f>IF(C55=0," ",VLOOKUP($C55,Спортсмены!$B:$H,7,FALSE))</f>
        <v>#N/A</v>
      </c>
    </row>
    <row r="56" spans="2:13">
      <c r="B56" s="413">
        <v>4</v>
      </c>
      <c r="C56" s="504">
        <v>26</v>
      </c>
      <c r="D56" s="505" t="str">
        <f>IF(C56=0," ",VLOOKUP(C56,Спортсмены!B:H,2,FALSE))</f>
        <v>Суслонов Александр</v>
      </c>
      <c r="E56" s="506">
        <v>1991</v>
      </c>
      <c r="F56" s="504" t="str">
        <f>IF(C56=0," ",IF(VLOOKUP($C56,Спортсмены!$B:$H,4,FALSE)=0," ",VLOOKUP($C56,Спортсмены!$B:$H,4,FALSE)))</f>
        <v>М30-39</v>
      </c>
      <c r="G56" s="505">
        <f>IF(C56=0," ",VLOOKUP($C56,Спортсмены!$B:$H,5,FALSE))</f>
        <v>0</v>
      </c>
      <c r="H56" s="505" t="str">
        <f>IF(C56=0," ",VLOOKUP($C56,Спортсмены!$B:$H,6,FALSE))</f>
        <v>г.Архангельск</v>
      </c>
      <c r="I56" s="521">
        <v>1.30787037037037E-4</v>
      </c>
      <c r="J56" s="522">
        <v>1.31944444444444E-4</v>
      </c>
      <c r="K56" s="504" t="s">
        <v>4</v>
      </c>
      <c r="L56" s="504"/>
      <c r="M56" s="505">
        <f>IF(C56=0," ",VLOOKUP($C56,Спортсмены!$B:$H,7,FALSE))</f>
        <v>0</v>
      </c>
    </row>
    <row r="57" spans="2:13">
      <c r="B57" s="413">
        <v>5</v>
      </c>
      <c r="C57" s="413">
        <v>149</v>
      </c>
      <c r="D57" s="505" t="e">
        <f>IF(C57=0," ",VLOOKUP(C57,Спортсмены!B:H,2,FALSE))</f>
        <v>#N/A</v>
      </c>
      <c r="E57" s="506" t="e">
        <f>IF(C57=0," ",VLOOKUP($C57,Спортсмены!$B:$H,3,FALSE))</f>
        <v>#N/A</v>
      </c>
      <c r="F57" s="504" t="e">
        <f>IF(C57=0," ",IF(VLOOKUP($C57,Спортсмены!$B:$H,4,FALSE)=0," ",VLOOKUP($C57,Спортсмены!$B:$H,4,FALSE)))</f>
        <v>#N/A</v>
      </c>
      <c r="G57" s="505" t="e">
        <f>IF(C57=0," ",VLOOKUP($C57,Спортсмены!$B:$H,5,FALSE))</f>
        <v>#N/A</v>
      </c>
      <c r="H57" s="505" t="e">
        <f>IF(C57=0," ",VLOOKUP($C57,Спортсмены!$B:$H,6,FALSE))</f>
        <v>#N/A</v>
      </c>
      <c r="I57" s="521">
        <v>1.33101851851852E-4</v>
      </c>
      <c r="J57" s="522"/>
      <c r="K57" s="504" t="s">
        <v>4</v>
      </c>
      <c r="L57" s="504"/>
      <c r="M57" s="505" t="e">
        <f>IF(C57=0," ",VLOOKUP($C57,Спортсмены!$B:$H,7,FALSE))</f>
        <v>#N/A</v>
      </c>
    </row>
    <row r="58" spans="2:13">
      <c r="B58" s="413">
        <v>6</v>
      </c>
      <c r="C58" s="504">
        <v>200</v>
      </c>
      <c r="D58" s="505" t="e">
        <f>IF(C58=0," ",VLOOKUP(C58,Спортсмены!B:H,2,FALSE))</f>
        <v>#N/A</v>
      </c>
      <c r="E58" s="506" t="e">
        <f>IF(C58=0," ",VLOOKUP($C58,Спортсмены!$B:$H,3,FALSE))</f>
        <v>#N/A</v>
      </c>
      <c r="F58" s="504" t="e">
        <f>IF(C58=0," ",IF(VLOOKUP($C58,Спортсмены!$B:$H,4,FALSE)=0," ",VLOOKUP($C58,Спортсмены!$B:$H,4,FALSE)))</f>
        <v>#N/A</v>
      </c>
      <c r="G58" s="505" t="e">
        <f>IF(C58=0," ",VLOOKUP($C58,Спортсмены!$B:$H,5,FALSE))</f>
        <v>#N/A</v>
      </c>
      <c r="H58" s="505" t="e">
        <f>IF(C58=0," ",VLOOKUP($C58,Спортсмены!$B:$H,6,FALSE))</f>
        <v>#N/A</v>
      </c>
      <c r="I58" s="521">
        <v>1.3425925925925899E-4</v>
      </c>
      <c r="J58" s="522"/>
      <c r="K58" s="504" t="s">
        <v>4</v>
      </c>
      <c r="L58" s="504"/>
      <c r="M58" s="505" t="e">
        <f>IF(C58=0," ",VLOOKUP($C58,Спортсмены!$B:$H,7,FALSE))</f>
        <v>#N/A</v>
      </c>
    </row>
    <row r="59" spans="2:13">
      <c r="B59" s="413">
        <v>7</v>
      </c>
      <c r="C59" s="413">
        <v>190</v>
      </c>
      <c r="D59" s="505" t="e">
        <f>IF(C59=0," ",VLOOKUP(C59,Спортсмены!B:H,2,FALSE))</f>
        <v>#N/A</v>
      </c>
      <c r="E59" s="506" t="e">
        <f>IF(C59=0," ",VLOOKUP($C59,Спортсмены!$B:$H,3,FALSE))</f>
        <v>#N/A</v>
      </c>
      <c r="F59" s="504" t="e">
        <v>#N/A</v>
      </c>
      <c r="G59" s="505" t="e">
        <f>IF(C59=0," ",VLOOKUP($C59,Спортсмены!$B:$H,5,FALSE))</f>
        <v>#N/A</v>
      </c>
      <c r="H59" s="505" t="e">
        <f>IF(C59=0," ",VLOOKUP($C59,Спортсмены!$B:$H,6,FALSE))</f>
        <v>#N/A</v>
      </c>
      <c r="I59" s="521">
        <v>1.3541666666666701E-4</v>
      </c>
      <c r="J59" s="522"/>
      <c r="K59" s="504" t="s">
        <v>4</v>
      </c>
      <c r="L59" s="504"/>
      <c r="M59" s="505" t="e">
        <f>IF(C59=0," ",VLOOKUP($C59,Спортсмены!$B:$H,7,FALSE))</f>
        <v>#N/A</v>
      </c>
    </row>
    <row r="60" spans="2:13">
      <c r="B60" s="413">
        <v>8</v>
      </c>
      <c r="C60" s="413">
        <v>1126</v>
      </c>
      <c r="D60" s="505" t="e">
        <f>IF(C60=0," ",VLOOKUP(C60,Спортсмены!B:H,2,FALSE))</f>
        <v>#N/A</v>
      </c>
      <c r="E60" s="506" t="e">
        <f>IF(C60=0," ",VLOOKUP($C60,Спортсмены!$B:$H,3,FALSE))</f>
        <v>#N/A</v>
      </c>
      <c r="F60" s="504" t="e">
        <f>IF(C60=0," ",IF(VLOOKUP($C60,Спортсмены!$B:$H,4,FALSE)=0," ",VLOOKUP($C60,Спортсмены!$B:$H,4,FALSE)))</f>
        <v>#N/A</v>
      </c>
      <c r="G60" s="505" t="e">
        <f>IF(C60=0," ",VLOOKUP($C60,Спортсмены!$B:$H,5,FALSE))</f>
        <v>#N/A</v>
      </c>
      <c r="H60" s="505" t="e">
        <f>IF(C60=0," ",VLOOKUP($C60,Спортсмены!$B:$H,6,FALSE))</f>
        <v>#N/A</v>
      </c>
      <c r="I60" s="521">
        <v>1.3541666666666701E-4</v>
      </c>
      <c r="J60" s="522"/>
      <c r="K60" s="504" t="s">
        <v>4</v>
      </c>
      <c r="L60" s="504"/>
      <c r="M60" s="505" t="e">
        <f>IF(C60=0," ",VLOOKUP($C60,Спортсмены!$B:$H,7,FALSE))</f>
        <v>#N/A</v>
      </c>
    </row>
    <row r="61" spans="2:13">
      <c r="B61" s="413">
        <v>9</v>
      </c>
      <c r="C61" s="504">
        <v>150</v>
      </c>
      <c r="D61" s="505" t="e">
        <f>IF(C61=0," ",VLOOKUP(C61,Спортсмены!B:H,2,FALSE))</f>
        <v>#N/A</v>
      </c>
      <c r="E61" s="506" t="e">
        <f>IF(C61=0," ",VLOOKUP($C61,Спортсмены!$B:$H,3,FALSE))</f>
        <v>#N/A</v>
      </c>
      <c r="F61" s="504" t="e">
        <f>IF(C61=0," ",IF(VLOOKUP($C61,Спортсмены!$B:$H,4,FALSE)=0," ",VLOOKUP($C61,Спортсмены!$B:$H,4,FALSE)))</f>
        <v>#N/A</v>
      </c>
      <c r="G61" s="505" t="e">
        <f>IF(C61=0," ",VLOOKUP($C61,Спортсмены!$B:$H,5,FALSE))</f>
        <v>#N/A</v>
      </c>
      <c r="H61" s="505" t="e">
        <v>#N/A</v>
      </c>
      <c r="I61" s="521">
        <v>1.4004629629629599E-4</v>
      </c>
      <c r="J61" s="522"/>
      <c r="K61" s="504" t="s">
        <v>5</v>
      </c>
      <c r="L61" s="504"/>
      <c r="M61" s="505" t="e">
        <f>IF(C61=0," ",VLOOKUP($C61,Спортсмены!$B:$H,7,FALSE))</f>
        <v>#N/A</v>
      </c>
    </row>
    <row r="62" spans="2:13">
      <c r="B62" s="413">
        <v>10</v>
      </c>
      <c r="C62" s="504">
        <v>191</v>
      </c>
      <c r="D62" s="505" t="e">
        <f>IF(C62=0," ",VLOOKUP(C62,Спортсмены!B:H,2,FALSE))</f>
        <v>#N/A</v>
      </c>
      <c r="E62" s="506" t="e">
        <f>IF(C62=0," ",VLOOKUP($C62,Спортсмены!$B:$H,3,FALSE))</f>
        <v>#N/A</v>
      </c>
      <c r="F62" s="504" t="e">
        <f>IF(C62=0," ",IF(VLOOKUP($C62,Спортсмены!$B:$H,4,FALSE)=0," ",VLOOKUP($C62,Спортсмены!$B:$H,4,FALSE)))</f>
        <v>#N/A</v>
      </c>
      <c r="G62" s="505" t="e">
        <f>IF(C62=0," ",VLOOKUP($C62,Спортсмены!$B:$H,5,FALSE))</f>
        <v>#N/A</v>
      </c>
      <c r="H62" s="505" t="e">
        <f>IF(C62=0," ",VLOOKUP($C62,Спортсмены!$B:$H,6,FALSE))</f>
        <v>#N/A</v>
      </c>
      <c r="I62" s="521">
        <v>1.4236111111111101E-4</v>
      </c>
      <c r="J62" s="522"/>
      <c r="K62" s="504" t="s">
        <v>5</v>
      </c>
      <c r="L62" s="504"/>
      <c r="M62" s="505" t="e">
        <v>#N/A</v>
      </c>
    </row>
    <row r="63" spans="2:13">
      <c r="B63" s="413">
        <v>11</v>
      </c>
      <c r="C63" s="504">
        <v>56</v>
      </c>
      <c r="D63" s="505" t="s">
        <v>55</v>
      </c>
      <c r="E63" s="506">
        <f>IF(C63=0," ",VLOOKUP($C63,Спортсмены!$B:$H,3,FALSE))</f>
        <v>1990</v>
      </c>
      <c r="F63" s="504" t="s">
        <v>45</v>
      </c>
      <c r="G63" s="505">
        <f>IF(C63=0," ",VLOOKUP($C63,Спортсмены!$B:$H,5,FALSE))</f>
        <v>0</v>
      </c>
      <c r="H63" s="508" t="str">
        <f>IF(C63=0," ",VLOOKUP($C63,Спортсмены!$B:$H,6,FALSE))</f>
        <v>г.Архангельск</v>
      </c>
      <c r="I63" s="521">
        <v>1.44675925925926E-4</v>
      </c>
      <c r="J63" s="522"/>
      <c r="K63" s="504" t="s">
        <v>5</v>
      </c>
      <c r="L63" s="504"/>
      <c r="M63" s="505">
        <f>IF(C63=0," ",VLOOKUP($C63,Спортсмены!$B:$H,7,FALSE))</f>
        <v>0</v>
      </c>
    </row>
    <row r="64" spans="2:13">
      <c r="B64" s="413">
        <v>12</v>
      </c>
      <c r="C64" s="504">
        <v>140</v>
      </c>
      <c r="D64" s="505" t="e">
        <f>IF(C64=0," ",VLOOKUP(C64,Спортсмены!B:H,2,FALSE))</f>
        <v>#N/A</v>
      </c>
      <c r="E64" s="506" t="e">
        <f>IF(C64=0," ",VLOOKUP($C64,Спортсмены!$B:$H,3,FALSE))</f>
        <v>#N/A</v>
      </c>
      <c r="F64" s="504" t="e">
        <f>IF(C64=0," ",IF(VLOOKUP($C64,Спортсмены!$B:$H,4,FALSE)=0," ",VLOOKUP($C64,Спортсмены!$B:$H,4,FALSE)))</f>
        <v>#N/A</v>
      </c>
      <c r="G64" s="505" t="e">
        <f>IF(C64=0," ",VLOOKUP($C64,Спортсмены!$B:$H,5,FALSE))</f>
        <v>#N/A</v>
      </c>
      <c r="H64" s="505" t="e">
        <f>IF(C64=0," ",VLOOKUP($C64,Спортсмены!$B:$H,6,FALSE))</f>
        <v>#N/A</v>
      </c>
      <c r="I64" s="521">
        <v>1.4583333333333299E-4</v>
      </c>
      <c r="J64" s="522"/>
      <c r="K64" s="504" t="s">
        <v>5</v>
      </c>
      <c r="L64" s="504"/>
      <c r="M64" s="505" t="e">
        <f>IF(C64=0," ",VLOOKUP($C64,Спортсмены!$B:$H,7,FALSE))</f>
        <v>#N/A</v>
      </c>
    </row>
    <row r="65" spans="2:13">
      <c r="B65" s="413">
        <v>13</v>
      </c>
      <c r="C65" s="504">
        <v>154</v>
      </c>
      <c r="D65" s="505" t="e">
        <f>IF(C65=0," ",VLOOKUP(C65,Спортсмены!B:H,2,FALSE))</f>
        <v>#N/A</v>
      </c>
      <c r="E65" s="506" t="e">
        <v>#N/A</v>
      </c>
      <c r="F65" s="504" t="e">
        <f>IF(C65=0," ",IF(VLOOKUP($C65,Спортсмены!$B:$H,4,FALSE)=0," ",VLOOKUP($C65,Спортсмены!$B:$H,4,FALSE)))</f>
        <v>#N/A</v>
      </c>
      <c r="G65" s="505" t="e">
        <f>IF(C65=0," ",VLOOKUP($C65,Спортсмены!$B:$H,5,FALSE))</f>
        <v>#N/A</v>
      </c>
      <c r="H65" s="505" t="e">
        <f>IF(C65=0," ",VLOOKUP($C65,Спортсмены!$B:$H,6,FALSE))</f>
        <v>#N/A</v>
      </c>
      <c r="I65" s="521">
        <v>1.4699074074074099E-4</v>
      </c>
      <c r="J65" s="522"/>
      <c r="K65" s="504" t="s">
        <v>5</v>
      </c>
      <c r="L65" s="504"/>
      <c r="M65" s="505" t="e">
        <f>IF(C65=0," ",VLOOKUP($C65,Спортсмены!$B:$H,7,FALSE))</f>
        <v>#N/A</v>
      </c>
    </row>
    <row r="66" spans="2:13">
      <c r="B66" s="413">
        <v>14</v>
      </c>
      <c r="C66" s="504">
        <v>96</v>
      </c>
      <c r="D66" s="505" t="e">
        <f>IF(C66=0," ",VLOOKUP(C66,Спортсмены!B:H,2,FALSE))</f>
        <v>#N/A</v>
      </c>
      <c r="E66" s="506" t="e">
        <f>IF(C66=0," ",VLOOKUP($C66,Спортсмены!$B:$H,3,FALSE))</f>
        <v>#N/A</v>
      </c>
      <c r="F66" s="504" t="e">
        <f>IF(C66=0," ",IF(VLOOKUP($C66,Спортсмены!$B:$H,4,FALSE)=0," ",VLOOKUP($C66,Спортсмены!$B:$H,4,FALSE)))</f>
        <v>#N/A</v>
      </c>
      <c r="G66" s="505" t="e">
        <f>IF(C66=0," ",VLOOKUP($C66,Спортсмены!$B:$H,5,FALSE))</f>
        <v>#N/A</v>
      </c>
      <c r="H66" s="505" t="e">
        <f>IF(C66=0," ",VLOOKUP($C66,Спортсмены!$B:$H,6,FALSE))</f>
        <v>#N/A</v>
      </c>
      <c r="I66" s="521" t="s">
        <v>648</v>
      </c>
      <c r="J66" s="522"/>
      <c r="K66" s="504"/>
      <c r="L66" s="504"/>
      <c r="M66" s="505" t="e">
        <f>IF(C66=0," ",VLOOKUP($C66,Спортсмены!$B:$H,7,FALSE))</f>
        <v>#N/A</v>
      </c>
    </row>
    <row r="67" spans="2:13">
      <c r="B67" s="523"/>
      <c r="C67" s="523"/>
      <c r="D67" s="524" t="str">
        <f>IF(C67=0," ",VLOOKUP(C67,Спортсмены!B:H,2,FALSE))</f>
        <v xml:space="preserve"> </v>
      </c>
      <c r="E67" s="525" t="str">
        <f>IF(C67=0," ",VLOOKUP($C67,Спортсмены!$B:$H,3,FALSE))</f>
        <v xml:space="preserve"> </v>
      </c>
      <c r="F67" s="526" t="str">
        <f>IF(C67=0," ",IF(VLOOKUP($C67,Спортсмены!$B:$H,4,FALSE)=0," ",VLOOKUP($C67,Спортсмены!$B:$H,4,FALSE)))</f>
        <v xml:space="preserve"> </v>
      </c>
      <c r="G67" s="524" t="str">
        <f>IF(C67=0," ",VLOOKUP($C67,Спортсмены!$B:$H,5,FALSE))</f>
        <v xml:space="preserve"> </v>
      </c>
      <c r="H67" s="524" t="str">
        <f>IF(C67=0," ",VLOOKUP($C67,Спортсмены!$B:$H,6,FALSE))</f>
        <v xml:space="preserve"> </v>
      </c>
      <c r="I67" s="536"/>
      <c r="J67" s="537"/>
      <c r="K67" s="526"/>
      <c r="L67" s="526"/>
      <c r="M67" s="524" t="str">
        <f>IF(C67=0," ",VLOOKUP($C67,Спортсмены!$B:$H,7,FALSE))</f>
        <v xml:space="preserve"> </v>
      </c>
    </row>
    <row r="68" spans="2:13">
      <c r="B68" s="457"/>
      <c r="C68" s="457"/>
      <c r="D68" s="527" t="s">
        <v>147</v>
      </c>
      <c r="E68" s="528" t="str">
        <f>IF(C68=0," ",VLOOKUP($C68,Спортсмены!$B:$H,3,FALSE))</f>
        <v xml:space="preserve"> </v>
      </c>
      <c r="F68" s="488" t="str">
        <f>IF(C68=0," ",IF(VLOOKUP($C68,Спортсмены!$B:$H,4,FALSE)=0," ",VLOOKUP($C68,Спортсмены!$B:$H,4,FALSE)))</f>
        <v xml:space="preserve"> </v>
      </c>
      <c r="G68" s="527" t="str">
        <f>IF(C68=0," ",VLOOKUP($C68,Спортсмены!$B:$H,5,FALSE))</f>
        <v xml:space="preserve"> </v>
      </c>
      <c r="H68" s="527" t="str">
        <f>IF(C68=0," ",VLOOKUP($C68,Спортсмены!$B:$H,6,FALSE))</f>
        <v xml:space="preserve"> </v>
      </c>
      <c r="I68" s="538"/>
      <c r="J68" s="539"/>
      <c r="K68" s="488"/>
      <c r="L68" s="488"/>
      <c r="M68" s="527" t="str">
        <f>IF(C68=0," ",VLOOKUP($C68,Спортсмены!$B:$H,7,FALSE))</f>
        <v xml:space="preserve"> </v>
      </c>
    </row>
    <row r="69" spans="2:13">
      <c r="B69" s="20"/>
      <c r="C69" s="49"/>
      <c r="D69" s="50" t="str">
        <f>IF(C69=0," ",VLOOKUP(C69,Спортсмены!B:H,2,FALSE))</f>
        <v xml:space="preserve"> </v>
      </c>
      <c r="E69" s="155" t="str">
        <f>IF(C69=0," ",VLOOKUP($C69,Спортсмены!$B:$H,3,FALSE))</f>
        <v xml:space="preserve"> </v>
      </c>
      <c r="F69" s="51" t="str">
        <f>IF(C69=0," ",IF(VLOOKUP($C69,Спортсмены!$B:$H,4,FALSE)=0," ",VLOOKUP($C69,Спортсмены!$B:$H,4,FALSE)))</f>
        <v xml:space="preserve"> </v>
      </c>
      <c r="G69" s="50" t="str">
        <f>IF(C69=0," ",VLOOKUP($C69,Спортсмены!$B:$H,5,FALSE))</f>
        <v xml:space="preserve"> </v>
      </c>
      <c r="H69" s="50" t="str">
        <f>IF(C69=0," ",VLOOKUP($C69,Спортсмены!$B:$H,6,FALSE))</f>
        <v xml:space="preserve"> </v>
      </c>
      <c r="I69" s="328"/>
      <c r="J69" s="540"/>
      <c r="K69" s="51" t="s">
        <v>147</v>
      </c>
      <c r="L69" s="68"/>
      <c r="M69" s="50" t="str">
        <f>IF(C69=0," ",VLOOKUP($C69,Спортсмены!$B:$H,7,FALSE))</f>
        <v xml:space="preserve"> </v>
      </c>
    </row>
    <row r="70" spans="2:13">
      <c r="B70" s="294"/>
      <c r="C70" s="149"/>
      <c r="D70" s="150" t="str">
        <f>IF(C70=0," ",VLOOKUP(C70,Спортсмены!B:H,2,FALSE))</f>
        <v xml:space="preserve"> </v>
      </c>
      <c r="E70" s="151" t="str">
        <f>IF(C70=0," ",VLOOKUP($C70,Спортсмены!$B:$H,3,FALSE))</f>
        <v xml:space="preserve"> </v>
      </c>
      <c r="F70" s="152" t="str">
        <f>IF(C70=0," ",IF(VLOOKUP($C70,Спортсмены!$B:$H,4,FALSE)=0," ",VLOOKUP($C70,Спортсмены!$B:$H,4,FALSE)))</f>
        <v xml:space="preserve"> </v>
      </c>
      <c r="G70" s="150" t="str">
        <f>IF(C70=0," ",VLOOKUP($C70,Спортсмены!$B:$H,5,FALSE))</f>
        <v xml:space="preserve"> </v>
      </c>
      <c r="H70" s="150" t="str">
        <f>IF(C70=0," ",VLOOKUP($C70,Спортсмены!$B:$H,6,FALSE))</f>
        <v xml:space="preserve"> </v>
      </c>
      <c r="I70" s="160"/>
      <c r="J70" s="153"/>
      <c r="K70" s="152"/>
      <c r="L70" s="161"/>
      <c r="M70" s="150" t="str">
        <f>IF(C70=0," ",VLOOKUP($C70,Спортсмены!$B:$H,7,FALSE))</f>
        <v xml:space="preserve"> </v>
      </c>
    </row>
    <row r="71" spans="2:13">
      <c r="B71" s="20"/>
      <c r="C71" s="49"/>
      <c r="D71" s="50"/>
      <c r="E71" s="155"/>
      <c r="F71" s="51"/>
      <c r="G71" s="50"/>
      <c r="H71" s="50"/>
      <c r="I71" s="132"/>
      <c r="J71" s="52"/>
      <c r="K71" s="51"/>
      <c r="L71" s="68"/>
      <c r="M71" s="50"/>
    </row>
    <row r="72" spans="2:13">
      <c r="B72" s="20"/>
      <c r="C72" s="49"/>
      <c r="D72" s="50"/>
      <c r="E72" s="155"/>
      <c r="F72" s="51"/>
      <c r="G72" s="50"/>
      <c r="H72" s="50"/>
      <c r="I72" s="132"/>
      <c r="J72" s="52"/>
      <c r="K72" s="51"/>
      <c r="L72" s="68"/>
      <c r="M72" s="50"/>
    </row>
    <row r="73" spans="2:13">
      <c r="B73" s="20"/>
      <c r="C73" s="49"/>
      <c r="D73" s="1250" t="s">
        <v>174</v>
      </c>
      <c r="E73" s="1250"/>
      <c r="F73"/>
      <c r="G73" s="1272"/>
      <c r="H73" s="1272"/>
      <c r="I73" s="1286" t="s">
        <v>164</v>
      </c>
      <c r="J73" s="1286"/>
      <c r="K73" s="1286"/>
      <c r="L73" s="1286"/>
      <c r="M73" s="50"/>
    </row>
    <row r="74" spans="2:13">
      <c r="B74" s="20"/>
      <c r="C74" s="49"/>
      <c r="E74"/>
      <c r="F74"/>
      <c r="I74" s="117"/>
      <c r="J74" s="132"/>
      <c r="K74" s="51"/>
      <c r="L74" s="50"/>
      <c r="M74" s="50"/>
    </row>
    <row r="75" spans="2:13">
      <c r="B75" s="20"/>
      <c r="C75" s="49"/>
      <c r="E75"/>
      <c r="F75"/>
      <c r="I75" s="117"/>
      <c r="J75" s="132"/>
      <c r="K75" s="51"/>
      <c r="L75" s="50"/>
      <c r="M75" s="50"/>
    </row>
    <row r="76" spans="2:13">
      <c r="B76" s="20"/>
      <c r="C76" s="49"/>
      <c r="D76" s="118" t="s">
        <v>175</v>
      </c>
      <c r="E76"/>
      <c r="F76" s="1272"/>
      <c r="G76" s="1272"/>
      <c r="H76" s="1272"/>
      <c r="I76" s="1250" t="s">
        <v>162</v>
      </c>
      <c r="J76" s="1250"/>
      <c r="K76" s="1250"/>
      <c r="L76" s="1250"/>
      <c r="M76" s="50"/>
    </row>
    <row r="77" spans="2:13">
      <c r="B77" s="20"/>
      <c r="C77" s="49"/>
      <c r="D77" s="50"/>
      <c r="E77" s="155"/>
      <c r="F77" s="51"/>
      <c r="G77" s="50"/>
      <c r="H77" s="50"/>
      <c r="I77" s="132"/>
      <c r="J77" s="52"/>
      <c r="K77" s="51"/>
      <c r="L77" s="68"/>
      <c r="M77" s="50"/>
    </row>
    <row r="78" spans="2:13">
      <c r="B78" s="20"/>
      <c r="C78" s="49"/>
      <c r="D78" s="50"/>
      <c r="E78" s="155"/>
      <c r="F78" s="51"/>
      <c r="G78" s="50"/>
      <c r="H78" s="50"/>
      <c r="I78" s="132"/>
      <c r="J78" s="52"/>
      <c r="K78" s="51"/>
      <c r="L78" s="68"/>
      <c r="M78" s="50"/>
    </row>
    <row r="79" spans="2:13" ht="19.5" customHeight="1">
      <c r="B79" s="1382" t="s">
        <v>165</v>
      </c>
      <c r="C79" s="1383"/>
      <c r="D79" s="1383"/>
      <c r="E79" s="1383"/>
      <c r="F79" s="1383"/>
      <c r="G79" s="1383"/>
      <c r="H79" s="1383"/>
      <c r="I79" s="1383"/>
      <c r="J79" s="1383"/>
      <c r="K79" s="1383"/>
      <c r="L79" s="541"/>
      <c r="M79" s="50"/>
    </row>
    <row r="80" spans="2:13" ht="21" customHeight="1">
      <c r="B80" s="1384" t="s">
        <v>635</v>
      </c>
      <c r="C80" s="1312"/>
      <c r="D80" s="1312"/>
      <c r="E80" s="1312"/>
      <c r="F80" s="1312"/>
      <c r="G80" s="1312"/>
      <c r="H80" s="1312"/>
      <c r="I80" s="1312"/>
      <c r="J80" s="1312"/>
      <c r="K80" s="1312"/>
      <c r="L80" s="99"/>
      <c r="M80" s="50"/>
    </row>
    <row r="81" spans="2:13" ht="12.75" customHeight="1">
      <c r="B81" s="1384"/>
      <c r="C81" s="1312"/>
      <c r="D81" s="1312"/>
      <c r="E81" s="1312"/>
      <c r="F81" s="1312"/>
      <c r="G81" s="1312"/>
      <c r="H81" s="1312"/>
      <c r="I81" s="1312"/>
      <c r="J81" s="1312"/>
      <c r="K81" s="1312"/>
      <c r="L81" s="8"/>
      <c r="M81" s="50"/>
    </row>
    <row r="82" spans="2:13" ht="12.75" customHeight="1">
      <c r="B82" s="529" t="s">
        <v>169</v>
      </c>
      <c r="C82" s="107"/>
      <c r="D82" s="7"/>
      <c r="E82" s="53"/>
      <c r="F82" s="53"/>
      <c r="G82" s="53"/>
      <c r="H82" s="419"/>
      <c r="I82" s="1389" t="s">
        <v>636</v>
      </c>
      <c r="J82" s="1389"/>
      <c r="K82" s="1389"/>
      <c r="L82" s="542"/>
      <c r="M82" s="50"/>
    </row>
    <row r="83" spans="2:13" ht="19.5" customHeight="1">
      <c r="B83" s="1385" t="s">
        <v>624</v>
      </c>
      <c r="C83" s="1386"/>
      <c r="D83" s="1386"/>
      <c r="E83" s="1386"/>
      <c r="F83" s="1386"/>
      <c r="G83" s="1386"/>
      <c r="H83" s="1386"/>
      <c r="I83" s="1386"/>
      <c r="J83" s="1386"/>
      <c r="K83" s="1386"/>
      <c r="L83" s="513"/>
      <c r="M83" s="50"/>
    </row>
    <row r="84" spans="2:13" ht="19.5" customHeight="1">
      <c r="B84" s="1387" t="s">
        <v>649</v>
      </c>
      <c r="C84" s="1388"/>
      <c r="D84" s="1388"/>
      <c r="E84" s="1388"/>
      <c r="F84" s="1388"/>
      <c r="G84" s="1388"/>
      <c r="H84" s="1388"/>
      <c r="I84" s="1388"/>
      <c r="J84" s="1388"/>
      <c r="K84" s="1388"/>
      <c r="L84" s="543"/>
      <c r="M84" s="50"/>
    </row>
    <row r="85" spans="2:13" ht="22.5" customHeight="1">
      <c r="B85" s="3"/>
      <c r="C85" s="530"/>
      <c r="D85" s="11"/>
      <c r="E85" s="12"/>
      <c r="F85" s="13"/>
      <c r="G85" s="3"/>
      <c r="I85" s="1266" t="s">
        <v>650</v>
      </c>
      <c r="J85" s="1266"/>
      <c r="K85" s="1266"/>
      <c r="M85" s="50"/>
    </row>
    <row r="86" spans="2:13" ht="12.75" customHeight="1">
      <c r="B86" s="1263" t="s">
        <v>182</v>
      </c>
      <c r="C86" s="1263" t="s">
        <v>157</v>
      </c>
      <c r="D86" s="1263" t="s">
        <v>153</v>
      </c>
      <c r="E86" s="1263" t="s">
        <v>154</v>
      </c>
      <c r="F86" s="1263" t="s">
        <v>155</v>
      </c>
      <c r="G86" s="1263" t="s">
        <v>127</v>
      </c>
      <c r="H86" s="1261" t="s">
        <v>128</v>
      </c>
      <c r="I86" s="1263" t="s">
        <v>130</v>
      </c>
      <c r="J86" s="1291" t="s">
        <v>183</v>
      </c>
      <c r="K86" s="1292"/>
      <c r="L86" s="1293"/>
      <c r="M86" s="50"/>
    </row>
    <row r="87" spans="2:13" ht="12.75" customHeight="1">
      <c r="B87" s="1301"/>
      <c r="C87" s="1301"/>
      <c r="D87" s="1301"/>
      <c r="E87" s="1301"/>
      <c r="F87" s="1301"/>
      <c r="G87" s="1301"/>
      <c r="H87" s="1265"/>
      <c r="I87" s="1301"/>
      <c r="J87" s="101">
        <v>1</v>
      </c>
      <c r="K87" s="102">
        <v>2</v>
      </c>
      <c r="L87" s="103">
        <v>3</v>
      </c>
      <c r="M87" s="50"/>
    </row>
    <row r="88" spans="2:13" ht="12.75" customHeight="1">
      <c r="B88" s="121"/>
      <c r="C88" s="122"/>
      <c r="D88" s="253" t="s">
        <v>184</v>
      </c>
      <c r="E88" s="122"/>
      <c r="F88" s="122"/>
      <c r="G88" s="123" t="s">
        <v>184</v>
      </c>
      <c r="H88" s="251" t="s">
        <v>651</v>
      </c>
      <c r="I88" s="124"/>
      <c r="J88" s="133"/>
      <c r="K88" s="134"/>
      <c r="L88" s="105"/>
      <c r="M88" s="50"/>
    </row>
    <row r="89" spans="2:13" ht="12.75" customHeight="1">
      <c r="B89" s="125">
        <v>1</v>
      </c>
      <c r="C89" s="531">
        <v>240</v>
      </c>
      <c r="D89" s="111" t="e">
        <f>IF(C89=0," ",VLOOKUP(C89,Спортсмены!B:H,2,FALSE))</f>
        <v>#N/A</v>
      </c>
      <c r="E89" s="112" t="e">
        <f>IF(C89=0," ",VLOOKUP($C89,Спортсмены!$B:$H,3,FALSE))</f>
        <v>#N/A</v>
      </c>
      <c r="F89" s="113" t="e">
        <f>IF(C89=0," ",IF(VLOOKUP($C89,Спортсмены!$B:$H,4,FALSE)=0," ",VLOOKUP($C89,Спортсмены!$B:$H,4,FALSE)))</f>
        <v>#N/A</v>
      </c>
      <c r="G89" s="111" t="e">
        <f>IF(C89=0," ",VLOOKUP($C89,Спортсмены!$B:$H,5,FALSE))</f>
        <v>#N/A</v>
      </c>
      <c r="H89" s="111" t="e">
        <f>IF(C89=0," ",VLOOKUP($C89,Спортсмены!$B:$H,6,FALSE))</f>
        <v>#N/A</v>
      </c>
      <c r="I89" s="126"/>
      <c r="J89" s="18"/>
      <c r="K89" s="211"/>
      <c r="L89" s="105"/>
      <c r="M89" s="50"/>
    </row>
    <row r="90" spans="2:13" ht="12.75" customHeight="1">
      <c r="B90" s="125">
        <v>2</v>
      </c>
      <c r="C90" s="317">
        <v>50</v>
      </c>
      <c r="D90" s="111" t="e">
        <f>IF(C90=0," ",VLOOKUP(C90,Спортсмены!B:H,2,FALSE))</f>
        <v>#N/A</v>
      </c>
      <c r="E90" s="112" t="e">
        <f>IF(C90=0," ",VLOOKUP($C90,Спортсмены!$B:$H,3,FALSE))</f>
        <v>#N/A</v>
      </c>
      <c r="F90" s="113" t="e">
        <f>IF(C90=0," ",IF(VLOOKUP($C90,Спортсмены!$B:$H,4,FALSE)=0," ",VLOOKUP($C90,Спортсмены!$B:$H,4,FALSE)))</f>
        <v>#N/A</v>
      </c>
      <c r="G90" s="111" t="e">
        <f>IF(C90=0," ",VLOOKUP($C90,Спортсмены!$B:$H,5,FALSE))</f>
        <v>#N/A</v>
      </c>
      <c r="H90" s="111" t="e">
        <f>IF(C90=0," ",VLOOKUP($C90,Спортсмены!$B:$H,6,FALSE))</f>
        <v>#N/A</v>
      </c>
      <c r="I90" s="126"/>
      <c r="J90" s="18"/>
      <c r="K90" s="211"/>
      <c r="L90" s="105"/>
      <c r="M90" s="50"/>
    </row>
    <row r="91" spans="2:13" ht="12.75" customHeight="1">
      <c r="B91" s="125">
        <v>3</v>
      </c>
      <c r="C91" s="317">
        <v>98</v>
      </c>
      <c r="D91" s="111" t="e">
        <f>IF(C91=0," ",VLOOKUP(C91,Спортсмены!B:H,2,FALSE))</f>
        <v>#N/A</v>
      </c>
      <c r="E91" s="112" t="e">
        <f>IF(C91=0," ",VLOOKUP($C91,Спортсмены!$B:$H,3,FALSE))</f>
        <v>#N/A</v>
      </c>
      <c r="F91" s="113" t="e">
        <f>IF(C91=0," ",IF(VLOOKUP($C91,Спортсмены!$B:$H,4,FALSE)=0," ",VLOOKUP($C91,Спортсмены!$B:$H,4,FALSE)))</f>
        <v>#N/A</v>
      </c>
      <c r="G91" s="111" t="e">
        <f>IF(C91=0," ",VLOOKUP($C91,Спортсмены!$B:$H,5,FALSE))</f>
        <v>#N/A</v>
      </c>
      <c r="H91" s="111" t="e">
        <f>IF(C91=0," ",VLOOKUP($C91,Спортсмены!$B:$H,6,FALSE))</f>
        <v>#N/A</v>
      </c>
      <c r="I91" s="126"/>
      <c r="J91" s="18"/>
      <c r="K91" s="211"/>
      <c r="L91" s="105"/>
      <c r="M91" s="50"/>
    </row>
    <row r="92" spans="2:13" ht="12.75" customHeight="1">
      <c r="B92" s="125">
        <v>4</v>
      </c>
      <c r="C92" s="317">
        <v>109</v>
      </c>
      <c r="D92" s="111" t="e">
        <f>IF(C92=0," ",VLOOKUP(C92,Спортсмены!B:H,2,FALSE))</f>
        <v>#N/A</v>
      </c>
      <c r="E92" s="112" t="e">
        <f>IF(C92=0," ",VLOOKUP($C92,Спортсмены!$B:$H,3,FALSE))</f>
        <v>#N/A</v>
      </c>
      <c r="F92" s="113" t="e">
        <f>IF(C92=0," ",IF(VLOOKUP($C92,Спортсмены!$B:$H,4,FALSE)=0," ",VLOOKUP($C92,Спортсмены!$B:$H,4,FALSE)))</f>
        <v>#N/A</v>
      </c>
      <c r="G92" s="111" t="e">
        <f>IF(C92=0," ",VLOOKUP($C92,Спортсмены!$B:$H,5,FALSE))</f>
        <v>#N/A</v>
      </c>
      <c r="H92" s="111" t="e">
        <f>IF(C92=0," ",VLOOKUP($C92,Спортсмены!$B:$H,6,FALSE))</f>
        <v>#N/A</v>
      </c>
      <c r="I92" s="126"/>
      <c r="J92" s="18"/>
      <c r="K92" s="211"/>
      <c r="L92" s="105"/>
      <c r="M92" s="50"/>
    </row>
    <row r="93" spans="2:13" ht="12.75" customHeight="1">
      <c r="B93" s="125"/>
      <c r="C93" s="317"/>
      <c r="D93" s="111" t="str">
        <f>IF(C93=0," ",VLOOKUP(C93,Спортсмены!B:H,2,FALSE))</f>
        <v xml:space="preserve"> </v>
      </c>
      <c r="E93" s="112" t="str">
        <f>IF(C93=0," ",VLOOKUP($C93,Спортсмены!$B:$H,3,FALSE))</f>
        <v xml:space="preserve"> </v>
      </c>
      <c r="F93" s="113" t="str">
        <f>IF(C93=0," ",IF(VLOOKUP($C93,Спортсмены!$B:$H,4,FALSE)=0," ",VLOOKUP($C93,Спортсмены!$B:$H,4,FALSE)))</f>
        <v xml:space="preserve"> </v>
      </c>
      <c r="G93" s="111" t="str">
        <f>IF(C93=0," ",VLOOKUP($C93,Спортсмены!$B:$H,5,FALSE))</f>
        <v xml:space="preserve"> </v>
      </c>
      <c r="H93" s="111" t="str">
        <f>IF(C93=0," ",VLOOKUP($C93,Спортсмены!$B:$H,6,FALSE))</f>
        <v xml:space="preserve"> </v>
      </c>
      <c r="I93" s="126"/>
      <c r="J93" s="18"/>
      <c r="K93" s="211"/>
      <c r="L93" s="105"/>
      <c r="M93" s="50"/>
    </row>
    <row r="94" spans="2:13" ht="12.75" customHeight="1">
      <c r="B94" s="125"/>
      <c r="C94" s="16"/>
      <c r="D94" s="113" t="s">
        <v>185</v>
      </c>
      <c r="E94" s="112" t="str">
        <f>IF(C94=0," ",VLOOKUP($C94,Спортсмены!$B:$H,3,FALSE))</f>
        <v xml:space="preserve"> </v>
      </c>
      <c r="F94" s="113" t="str">
        <f>IF(C94=0," ",IF(VLOOKUP($C94,Спортсмены!$B:$H,4,FALSE)=0," ",VLOOKUP($C94,Спортсмены!$B:$H,4,FALSE)))</f>
        <v xml:space="preserve"> </v>
      </c>
      <c r="G94" s="532" t="s">
        <v>185</v>
      </c>
      <c r="H94" s="111" t="str">
        <f>IF(C94=0," ",VLOOKUP($C94,Спортсмены!$B:$H,6,FALSE))</f>
        <v xml:space="preserve"> </v>
      </c>
      <c r="I94" s="126"/>
      <c r="J94" s="18"/>
      <c r="K94" s="211"/>
      <c r="L94" s="105"/>
      <c r="M94" s="50"/>
    </row>
    <row r="95" spans="2:13" ht="12.75" customHeight="1">
      <c r="B95" s="125">
        <v>1</v>
      </c>
      <c r="C95" s="317">
        <v>393</v>
      </c>
      <c r="D95" s="111" t="e">
        <f>IF(C95=0," ",VLOOKUP(C95,Спортсмены!B:H,2,FALSE))</f>
        <v>#N/A</v>
      </c>
      <c r="E95" s="112" t="e">
        <f>IF(C95=0," ",VLOOKUP($C95,Спортсмены!$B:$H,3,FALSE))</f>
        <v>#N/A</v>
      </c>
      <c r="F95" s="113" t="e">
        <f>IF(C95=0," ",IF(VLOOKUP($C95,Спортсмены!$B:$H,4,FALSE)=0," ",VLOOKUP($C95,Спортсмены!$B:$H,4,FALSE)))</f>
        <v>#N/A</v>
      </c>
      <c r="G95" s="111" t="e">
        <f>IF(C95=0," ",VLOOKUP($C95,Спортсмены!$B:$H,5,FALSE))</f>
        <v>#N/A</v>
      </c>
      <c r="H95" s="111" t="e">
        <f>IF(C95=0," ",VLOOKUP($C95,Спортсмены!$B:$H,6,FALSE))</f>
        <v>#N/A</v>
      </c>
      <c r="I95" s="126"/>
      <c r="J95" s="18"/>
      <c r="K95" s="211"/>
      <c r="L95" s="105"/>
      <c r="M95" s="50"/>
    </row>
    <row r="96" spans="2:13" ht="12.75" customHeight="1">
      <c r="B96" s="125">
        <v>2</v>
      </c>
      <c r="C96" s="531">
        <v>245</v>
      </c>
      <c r="D96" s="111" t="e">
        <f>IF(C96=0," ",VLOOKUP(C96,Спортсмены!B:H,2,FALSE))</f>
        <v>#N/A</v>
      </c>
      <c r="E96" s="112" t="e">
        <f>IF(C96=0," ",VLOOKUP($C96,Спортсмены!$B:$H,3,FALSE))</f>
        <v>#N/A</v>
      </c>
      <c r="F96" s="113" t="e">
        <f>IF(C96=0," ",IF(VLOOKUP($C96,Спортсмены!$B:$H,4,FALSE)=0," ",VLOOKUP($C96,Спортсмены!$B:$H,4,FALSE)))</f>
        <v>#N/A</v>
      </c>
      <c r="G96" s="111" t="e">
        <f>IF(C96=0," ",VLOOKUP($C96,Спортсмены!$B:$H,5,FALSE))</f>
        <v>#N/A</v>
      </c>
      <c r="H96" s="111" t="e">
        <f>IF(C96=0," ",VLOOKUP($C96,Спортсмены!$B:$H,6,FALSE))</f>
        <v>#N/A</v>
      </c>
      <c r="I96" s="126"/>
      <c r="J96" s="18"/>
      <c r="K96" s="211"/>
      <c r="L96" s="105"/>
      <c r="M96" s="50"/>
    </row>
    <row r="97" spans="2:13" ht="12.75" customHeight="1">
      <c r="B97" s="125">
        <v>3</v>
      </c>
      <c r="C97" s="317">
        <v>67</v>
      </c>
      <c r="D97" s="111" t="e">
        <f>IF(C97=0," ",VLOOKUP(C97,Спортсмены!B:H,2,FALSE))</f>
        <v>#N/A</v>
      </c>
      <c r="E97" s="112" t="e">
        <f>IF(C97=0," ",VLOOKUP($C97,Спортсмены!$B:$H,3,FALSE))</f>
        <v>#N/A</v>
      </c>
      <c r="F97" s="113" t="e">
        <f>IF(C97=0," ",IF(VLOOKUP($C97,Спортсмены!$B:$H,4,FALSE)=0," ",VLOOKUP($C97,Спортсмены!$B:$H,4,FALSE)))</f>
        <v>#N/A</v>
      </c>
      <c r="G97" s="111" t="e">
        <f>IF(C97=0," ",VLOOKUP($C97,Спортсмены!$B:$H,5,FALSE))</f>
        <v>#N/A</v>
      </c>
      <c r="H97" s="111" t="e">
        <f>IF(C97=0," ",VLOOKUP($C97,Спортсмены!$B:$H,6,FALSE))</f>
        <v>#N/A</v>
      </c>
      <c r="I97" s="126"/>
      <c r="J97" s="18"/>
      <c r="K97" s="211"/>
      <c r="L97" s="105"/>
      <c r="M97" s="50"/>
    </row>
    <row r="98" spans="2:13" ht="12.75" customHeight="1">
      <c r="B98" s="125">
        <v>4</v>
      </c>
      <c r="C98" s="317"/>
      <c r="D98" s="111" t="str">
        <f>IF(C98=0," ",VLOOKUP(C98,Спортсмены!B:H,2,FALSE))</f>
        <v xml:space="preserve"> </v>
      </c>
      <c r="E98" s="112" t="str">
        <f>IF(C98=0," ",VLOOKUP($C98,Спортсмены!$B:$H,3,FALSE))</f>
        <v xml:space="preserve"> </v>
      </c>
      <c r="F98" s="113" t="str">
        <f>IF(C98=0," ",IF(VLOOKUP($C98,Спортсмены!$B:$H,4,FALSE)=0," ",VLOOKUP($C98,Спортсмены!$B:$H,4,FALSE)))</f>
        <v xml:space="preserve"> </v>
      </c>
      <c r="G98" s="111" t="str">
        <f>IF(C98=0," ",VLOOKUP($C98,Спортсмены!$B:$H,5,FALSE))</f>
        <v xml:space="preserve"> </v>
      </c>
      <c r="H98" s="127" t="str">
        <f>IF(C98=0," ",VLOOKUP($C98,Спортсмены!$B:$H,6,FALSE))</f>
        <v xml:space="preserve"> </v>
      </c>
      <c r="I98" s="126"/>
      <c r="J98" s="18"/>
      <c r="K98" s="211"/>
      <c r="L98" s="105"/>
      <c r="M98" s="50"/>
    </row>
    <row r="99" spans="2:13" ht="12.75" customHeight="1">
      <c r="B99" s="125"/>
      <c r="C99" s="317"/>
      <c r="D99" s="111" t="str">
        <f>IF(C99=0," ",VLOOKUP(C99,Спортсмены!B:H,2,FALSE))</f>
        <v xml:space="preserve"> </v>
      </c>
      <c r="E99" s="112" t="str">
        <f>IF(C99=0," ",VLOOKUP($C99,Спортсмены!$B:$H,3,FALSE))</f>
        <v xml:space="preserve"> </v>
      </c>
      <c r="F99" s="113" t="str">
        <f>IF(C99=0," ",IF(VLOOKUP($C99,Спортсмены!$B:$H,4,FALSE)=0," ",VLOOKUP($C99,Спортсмены!$B:$H,4,FALSE)))</f>
        <v xml:space="preserve"> </v>
      </c>
      <c r="G99" s="111" t="str">
        <f>IF(C99=0," ",VLOOKUP($C99,Спортсмены!$B:$H,5,FALSE))</f>
        <v xml:space="preserve"> </v>
      </c>
      <c r="H99" s="111" t="str">
        <f>IF(C99=0," ",VLOOKUP($C99,Спортсмены!$B:$H,6,FALSE))</f>
        <v xml:space="preserve"> </v>
      </c>
      <c r="I99" s="126"/>
      <c r="J99" s="18"/>
      <c r="K99" s="211"/>
      <c r="L99" s="105"/>
      <c r="M99" s="50"/>
    </row>
    <row r="100" spans="2:13" ht="12.75" customHeight="1">
      <c r="B100" s="125"/>
      <c r="C100" s="329"/>
      <c r="D100" s="113" t="s">
        <v>186</v>
      </c>
      <c r="E100" s="112" t="str">
        <f>IF(C100=0," ",VLOOKUP($C100,Спортсмены!$B:$H,3,FALSE))</f>
        <v xml:space="preserve"> </v>
      </c>
      <c r="F100" s="113" t="str">
        <f>IF(C100=0," ",IF(VLOOKUP($C100,Спортсмены!$B:$H,4,FALSE)=0," ",VLOOKUP($C100,Спортсмены!$B:$H,4,FALSE)))</f>
        <v xml:space="preserve"> </v>
      </c>
      <c r="G100" s="532" t="s">
        <v>186</v>
      </c>
      <c r="H100" s="111" t="str">
        <f>IF(C100=0," ",VLOOKUP($C100,Спортсмены!$B:$H,6,FALSE))</f>
        <v xml:space="preserve"> </v>
      </c>
      <c r="I100" s="126"/>
      <c r="J100" s="18"/>
      <c r="K100" s="211"/>
      <c r="L100" s="105"/>
      <c r="M100" s="50"/>
    </row>
    <row r="101" spans="2:13" ht="12.75" customHeight="1">
      <c r="B101" s="125">
        <v>1</v>
      </c>
      <c r="C101" s="317">
        <v>164</v>
      </c>
      <c r="D101" s="111" t="e">
        <f>IF(C101=0," ",VLOOKUP(C101,Спортсмены!B:H,2,FALSE))</f>
        <v>#N/A</v>
      </c>
      <c r="E101" s="112" t="e">
        <f>IF(C101=0," ",VLOOKUP($C101,Спортсмены!$B:$H,3,FALSE))</f>
        <v>#N/A</v>
      </c>
      <c r="F101" s="113" t="e">
        <f>IF(C101=0," ",IF(VLOOKUP($C101,Спортсмены!$B:$H,4,FALSE)=0," ",VLOOKUP($C101,Спортсмены!$B:$H,4,FALSE)))</f>
        <v>#N/A</v>
      </c>
      <c r="G101" s="111" t="e">
        <f>IF(C101=0," ",VLOOKUP($C101,Спортсмены!$B:$H,5,FALSE))</f>
        <v>#N/A</v>
      </c>
      <c r="H101" s="111" t="e">
        <f>IF(C101=0," ",VLOOKUP($C101,Спортсмены!$B:$H,6,FALSE))</f>
        <v>#N/A</v>
      </c>
      <c r="I101" s="126"/>
      <c r="J101" s="18"/>
      <c r="K101" s="211"/>
      <c r="L101" s="105"/>
      <c r="M101" s="50"/>
    </row>
    <row r="102" spans="2:13" ht="12.75" customHeight="1">
      <c r="B102" s="125">
        <v>2</v>
      </c>
      <c r="C102" s="317">
        <v>29</v>
      </c>
      <c r="D102" s="111" t="str">
        <f>IF(C102=0," ",VLOOKUP(C102,Спортсмены!B:H,2,FALSE))</f>
        <v>Чижков Юрий</v>
      </c>
      <c r="E102" s="112">
        <f>IF(C102=0," ",VLOOKUP($C102,Спортсмены!$B:$H,3,FALSE))</f>
        <v>1988</v>
      </c>
      <c r="F102" s="113" t="str">
        <f>IF(C102=0," ",IF(VLOOKUP($C102,Спортсмены!$B:$H,4,FALSE)=0," ",VLOOKUP($C102,Спортсмены!$B:$H,4,FALSE)))</f>
        <v>М30-39</v>
      </c>
      <c r="G102" s="111">
        <f>IF(C102=0," ",VLOOKUP($C102,Спортсмены!$B:$H,5,FALSE))</f>
        <v>0</v>
      </c>
      <c r="H102" s="111" t="str">
        <f>IF(C102=0," ",VLOOKUP($C102,Спортсмены!$B:$H,6,FALSE))</f>
        <v>г.Архангельск</v>
      </c>
      <c r="I102" s="126"/>
      <c r="J102" s="18"/>
      <c r="K102" s="211"/>
      <c r="L102" s="105"/>
      <c r="M102" s="50"/>
    </row>
    <row r="103" spans="2:13" ht="12.75" customHeight="1">
      <c r="B103" s="125">
        <v>3</v>
      </c>
      <c r="C103" s="337">
        <v>299</v>
      </c>
      <c r="D103" s="111" t="e">
        <f>IF(C103=0," ",VLOOKUP(C103,Спортсмены!B:H,2,FALSE))</f>
        <v>#N/A</v>
      </c>
      <c r="E103" s="112" t="e">
        <v>#N/A</v>
      </c>
      <c r="F103" s="113" t="e">
        <f>IF(C103=0," ",IF(VLOOKUP($C103,Спортсмены!$B:$H,4,FALSE)=0," ",VLOOKUP($C103,Спортсмены!$B:$H,4,FALSE)))</f>
        <v>#N/A</v>
      </c>
      <c r="G103" s="111" t="e">
        <f>IF(C103=0," ",VLOOKUP($C103,Спортсмены!$B:$H,5,FALSE))</f>
        <v>#N/A</v>
      </c>
      <c r="H103" s="111" t="e">
        <f>IF(C103=0," ",VLOOKUP($C103,Спортсмены!$B:$H,6,FALSE))</f>
        <v>#N/A</v>
      </c>
      <c r="I103" s="126"/>
      <c r="J103" s="18"/>
      <c r="K103" s="211"/>
      <c r="L103" s="105"/>
      <c r="M103" s="50"/>
    </row>
    <row r="104" spans="2:13" ht="12.75" customHeight="1">
      <c r="B104" s="125">
        <v>4</v>
      </c>
      <c r="C104" s="531">
        <v>246</v>
      </c>
      <c r="D104" s="111" t="e">
        <f>IF(C104=0," ",VLOOKUP(C104,Спортсмены!B:H,2,FALSE))</f>
        <v>#N/A</v>
      </c>
      <c r="E104" s="112" t="e">
        <f>IF(C104=0," ",VLOOKUP($C104,Спортсмены!$B:$H,3,FALSE))</f>
        <v>#N/A</v>
      </c>
      <c r="F104" s="113" t="e">
        <f>IF(C104=0," ",IF(VLOOKUP($C104,Спортсмены!$B:$H,4,FALSE)=0," ",VLOOKUP($C104,Спортсмены!$B:$H,4,FALSE)))</f>
        <v>#N/A</v>
      </c>
      <c r="G104" s="111" t="e">
        <f>IF(C104=0," ",VLOOKUP($C104,Спортсмены!$B:$H,5,FALSE))</f>
        <v>#N/A</v>
      </c>
      <c r="H104" s="111" t="e">
        <f>IF(C104=0," ",VLOOKUP($C104,Спортсмены!$B:$H,6,FALSE))</f>
        <v>#N/A</v>
      </c>
      <c r="I104" s="126"/>
      <c r="J104" s="18"/>
      <c r="K104" s="211"/>
      <c r="L104" s="105"/>
      <c r="M104" s="50"/>
    </row>
    <row r="105" spans="2:13" ht="12.75" customHeight="1">
      <c r="B105" s="125"/>
      <c r="C105" s="317"/>
      <c r="D105" s="111" t="str">
        <f>IF(C105=0," ",VLOOKUP(C105,Спортсмены!B:H,2,FALSE))</f>
        <v xml:space="preserve"> </v>
      </c>
      <c r="E105" s="112" t="str">
        <f>IF(C105=0," ",VLOOKUP($C105,Спортсмены!$B:$H,3,FALSE))</f>
        <v xml:space="preserve"> </v>
      </c>
      <c r="F105" s="113" t="str">
        <f>IF(C105=0," ",IF(VLOOKUP($C105,Спортсмены!$B:$H,4,FALSE)=0," ",VLOOKUP($C105,Спортсмены!$B:$H,4,FALSE)))</f>
        <v xml:space="preserve"> </v>
      </c>
      <c r="G105" s="111" t="str">
        <f>IF(C105=0," ",VLOOKUP($C105,Спортсмены!$B:$H,5,FALSE))</f>
        <v xml:space="preserve"> </v>
      </c>
      <c r="H105" s="111" t="str">
        <f>IF(C105=0," ",VLOOKUP($C105,Спортсмены!$B:$H,6,FALSE))</f>
        <v xml:space="preserve"> </v>
      </c>
      <c r="I105" s="126"/>
      <c r="J105" s="18"/>
      <c r="K105" s="211"/>
      <c r="L105" s="105"/>
      <c r="M105" s="50"/>
    </row>
    <row r="106" spans="2:13" ht="12.75" customHeight="1">
      <c r="B106" s="125"/>
      <c r="C106" s="329"/>
      <c r="D106" s="113" t="s">
        <v>187</v>
      </c>
      <c r="E106" s="112" t="str">
        <f>IF(C106=0," ",VLOOKUP($C106,Спортсмены!$B:$H,3,FALSE))</f>
        <v xml:space="preserve"> </v>
      </c>
      <c r="F106" s="113" t="str">
        <f>IF(C106=0," ",IF(VLOOKUP($C106,Спортсмены!$B:$H,4,FALSE)=0," ",VLOOKUP($C106,Спортсмены!$B:$H,4,FALSE)))</f>
        <v xml:space="preserve"> </v>
      </c>
      <c r="G106" s="532" t="s">
        <v>187</v>
      </c>
      <c r="H106" s="111" t="str">
        <f>IF(C106=0," ",VLOOKUP($C106,Спортсмены!$B:$H,6,FALSE))</f>
        <v xml:space="preserve"> </v>
      </c>
      <c r="I106" s="126"/>
      <c r="J106" s="18"/>
      <c r="K106" s="211"/>
      <c r="L106" s="105"/>
      <c r="M106" s="50"/>
    </row>
    <row r="107" spans="2:13" ht="12.75" customHeight="1">
      <c r="B107" s="125">
        <v>1</v>
      </c>
      <c r="C107" s="317"/>
      <c r="D107" s="111" t="str">
        <f>IF(C107=0," ",VLOOKUP(C107,Спортсмены!B:H,2,FALSE))</f>
        <v xml:space="preserve"> </v>
      </c>
      <c r="E107" s="112" t="str">
        <f>IF(C107=0," ",VLOOKUP($C107,Спортсмены!$B:$H,3,FALSE))</f>
        <v xml:space="preserve"> </v>
      </c>
      <c r="F107" s="113" t="str">
        <f>IF(C107=0," ",IF(VLOOKUP($C107,Спортсмены!$B:$H,4,FALSE)=0," ",VLOOKUP($C107,Спортсмены!$B:$H,4,FALSE)))</f>
        <v xml:space="preserve"> </v>
      </c>
      <c r="G107" s="111" t="str">
        <f>IF(C107=0," ",VLOOKUP($C107,Спортсмены!$B:$H,5,FALSE))</f>
        <v xml:space="preserve"> </v>
      </c>
      <c r="H107" s="111" t="str">
        <f>IF(C107=0," ",VLOOKUP($C107,Спортсмены!$B:$H,6,FALSE))</f>
        <v xml:space="preserve"> </v>
      </c>
      <c r="I107" s="126"/>
      <c r="J107" s="18"/>
      <c r="K107" s="211"/>
      <c r="L107" s="105"/>
      <c r="M107" s="50"/>
    </row>
    <row r="108" spans="2:13" ht="12.75" customHeight="1">
      <c r="B108" s="125">
        <v>2</v>
      </c>
      <c r="C108" s="317">
        <v>394</v>
      </c>
      <c r="D108" s="111" t="e">
        <f>IF(C108=0," ",VLOOKUP(C108,Спортсмены!B:H,2,FALSE))</f>
        <v>#N/A</v>
      </c>
      <c r="E108" s="112" t="e">
        <f>IF(C108=0," ",VLOOKUP($C108,Спортсмены!$B:$H,3,FALSE))</f>
        <v>#N/A</v>
      </c>
      <c r="F108" s="113" t="e">
        <f>IF(C108=0," ",IF(VLOOKUP($C108,Спортсмены!$B:$H,4,FALSE)=0," ",VLOOKUP($C108,Спортсмены!$B:$H,4,FALSE)))</f>
        <v>#N/A</v>
      </c>
      <c r="G108" s="111" t="e">
        <f>IF(C108=0," ",VLOOKUP($C108,Спортсмены!$B:$H,5,FALSE))</f>
        <v>#N/A</v>
      </c>
      <c r="H108" s="111" t="e">
        <f>IF(C108=0," ",VLOOKUP($C108,Спортсмены!$B:$H,6,FALSE))</f>
        <v>#N/A</v>
      </c>
      <c r="I108" s="126"/>
      <c r="J108" s="18"/>
      <c r="K108" s="211"/>
      <c r="L108" s="105"/>
      <c r="M108" s="50"/>
    </row>
    <row r="109" spans="2:13" ht="12.75" customHeight="1">
      <c r="B109" s="125">
        <v>3</v>
      </c>
      <c r="C109" s="317">
        <v>227</v>
      </c>
      <c r="D109" s="111" t="e">
        <f>IF(C109=0," ",VLOOKUP(C109,Спортсмены!B:H,2,FALSE))</f>
        <v>#N/A</v>
      </c>
      <c r="E109" s="112" t="e">
        <f>IF(C109=0," ",VLOOKUP($C109,Спортсмены!$B:$H,3,FALSE))</f>
        <v>#N/A</v>
      </c>
      <c r="F109" s="113" t="e">
        <f>IF(C109=0," ",IF(VLOOKUP($C109,Спортсмены!$B:$H,4,FALSE)=0," ",VLOOKUP($C109,Спортсмены!$B:$H,4,FALSE)))</f>
        <v>#N/A</v>
      </c>
      <c r="G109" s="111" t="e">
        <v>#N/A</v>
      </c>
      <c r="H109" s="111" t="e">
        <f>IF(C109=0," ",VLOOKUP($C109,Спортсмены!$B:$H,6,FALSE))</f>
        <v>#N/A</v>
      </c>
      <c r="I109" s="126"/>
      <c r="J109" s="18"/>
      <c r="K109" s="211"/>
      <c r="L109" s="105"/>
      <c r="M109" s="50"/>
    </row>
    <row r="110" spans="2:13" ht="12.75" customHeight="1">
      <c r="B110" s="125">
        <v>4</v>
      </c>
      <c r="C110" s="317"/>
      <c r="D110" s="111" t="str">
        <f>IF(C110=0," ",VLOOKUP(C110,Спортсмены!B:H,2,FALSE))</f>
        <v xml:space="preserve"> </v>
      </c>
      <c r="E110" s="112" t="str">
        <f>IF(C110=0," ",VLOOKUP($C110,Спортсмены!$B:$H,3,FALSE))</f>
        <v xml:space="preserve"> </v>
      </c>
      <c r="F110" s="113" t="str">
        <f>IF(C110=0," ",IF(VLOOKUP($C110,Спортсмены!$B:$H,4,FALSE)=0," ",VLOOKUP($C110,Спортсмены!$B:$H,4,FALSE)))</f>
        <v xml:space="preserve"> </v>
      </c>
      <c r="G110" s="111" t="str">
        <f>IF(C110=0," ",VLOOKUP($C110,Спортсмены!$B:$H,5,FALSE))</f>
        <v xml:space="preserve"> </v>
      </c>
      <c r="H110" s="111" t="s">
        <v>147</v>
      </c>
      <c r="I110" s="126"/>
      <c r="J110" s="18"/>
      <c r="K110" s="211"/>
      <c r="L110" s="105"/>
      <c r="M110" s="50"/>
    </row>
    <row r="111" spans="2:13" ht="12.75" customHeight="1">
      <c r="B111" s="125"/>
      <c r="C111" s="317"/>
      <c r="D111" s="111" t="str">
        <f>IF(C111=0," ",VLOOKUP(C111,Спортсмены!B:H,2,FALSE))</f>
        <v xml:space="preserve"> </v>
      </c>
      <c r="E111" s="112" t="s">
        <v>147</v>
      </c>
      <c r="F111" s="113" t="str">
        <f>IF(C111=0," ",IF(VLOOKUP($C111,Спортсмены!$B:$H,4,FALSE)=0," ",VLOOKUP($C111,Спортсмены!$B:$H,4,FALSE)))</f>
        <v xml:space="preserve"> </v>
      </c>
      <c r="G111" s="111" t="str">
        <f>IF(C111=0," ",VLOOKUP($C111,Спортсмены!$B:$H,5,FALSE))</f>
        <v xml:space="preserve"> </v>
      </c>
      <c r="H111" s="111" t="str">
        <f>IF(C111=0," ",VLOOKUP($C111,Спортсмены!$B:$H,6,FALSE))</f>
        <v xml:space="preserve"> </v>
      </c>
      <c r="I111" s="126"/>
      <c r="J111" s="18"/>
      <c r="K111" s="211"/>
      <c r="L111" s="105"/>
      <c r="M111" s="50"/>
    </row>
    <row r="112" spans="2:13" ht="12.75" customHeight="1">
      <c r="B112" s="137"/>
      <c r="C112" s="68"/>
      <c r="D112" s="51" t="s">
        <v>188</v>
      </c>
      <c r="E112" s="155" t="str">
        <f>IF(C112=0," ",VLOOKUP($C112,Спортсмены!$B:$H,3,FALSE))</f>
        <v xml:space="preserve"> </v>
      </c>
      <c r="F112" s="51" t="str">
        <f>IF(C112=0," ",IF(VLOOKUP($C112,Спортсмены!$B:$H,4,FALSE)=0," ",VLOOKUP($C112,Спортсмены!$B:$H,4,FALSE)))</f>
        <v xml:space="preserve"> </v>
      </c>
      <c r="G112" s="490" t="s">
        <v>188</v>
      </c>
      <c r="H112" s="533"/>
      <c r="I112" s="250"/>
      <c r="J112" s="449"/>
      <c r="K112" s="544"/>
      <c r="L112" s="105"/>
      <c r="M112" s="50"/>
    </row>
    <row r="113" spans="2:13" ht="12.75" customHeight="1">
      <c r="B113" s="125">
        <v>1</v>
      </c>
      <c r="C113" s="317"/>
      <c r="D113" s="111" t="str">
        <f>IF(C113=0," ",VLOOKUP(C113,Спортсмены!B:H,2,FALSE))</f>
        <v xml:space="preserve"> </v>
      </c>
      <c r="E113" s="112" t="str">
        <f>IF(C113=0," ",VLOOKUP($C113,Спортсмены!$B:$H,3,FALSE))</f>
        <v xml:space="preserve"> </v>
      </c>
      <c r="F113" s="113" t="str">
        <f>IF(C113=0," ",IF(VLOOKUP($C113,Спортсмены!$B:$H,4,FALSE)=0," ",VLOOKUP($C113,Спортсмены!$B:$H,4,FALSE)))</f>
        <v xml:space="preserve"> </v>
      </c>
      <c r="G113" s="111" t="str">
        <f>IF(C113=0," ",VLOOKUP($C113,Спортсмены!$B:$H,5,FALSE))</f>
        <v xml:space="preserve"> </v>
      </c>
      <c r="H113" s="111" t="str">
        <f>IF(C113=0," ",VLOOKUP($C113,Спортсмены!$B:$H,6,FALSE))</f>
        <v xml:space="preserve"> </v>
      </c>
      <c r="I113" s="126"/>
      <c r="J113" s="18"/>
      <c r="K113" s="211"/>
      <c r="L113" s="105"/>
      <c r="M113" s="50"/>
    </row>
    <row r="114" spans="2:13" ht="12.75" customHeight="1">
      <c r="B114" s="125">
        <v>2</v>
      </c>
      <c r="C114" s="317"/>
      <c r="D114" s="111" t="str">
        <f>IF(C114=0," ",VLOOKUP(C114,Спортсмены!B:H,2,FALSE))</f>
        <v xml:space="preserve"> </v>
      </c>
      <c r="E114" s="112" t="str">
        <f>IF(C114=0," ",VLOOKUP($C114,Спортсмены!$B:$H,3,FALSE))</f>
        <v xml:space="preserve"> </v>
      </c>
      <c r="F114" s="113" t="str">
        <f>IF(C114=0," ",IF(VLOOKUP($C114,Спортсмены!$B:$H,4,FALSE)=0," ",VLOOKUP($C114,Спортсмены!$B:$H,4,FALSE)))</f>
        <v xml:space="preserve"> </v>
      </c>
      <c r="G114" s="111" t="str">
        <f>IF(C114=0," ",VLOOKUP($C114,Спортсмены!$B:$H,5,FALSE))</f>
        <v xml:space="preserve"> </v>
      </c>
      <c r="H114" s="127" t="str">
        <f>IF(C114=0," ",VLOOKUP($C114,Спортсмены!$B:$H,6,FALSE))</f>
        <v xml:space="preserve"> </v>
      </c>
      <c r="I114" s="126"/>
      <c r="J114" s="18"/>
      <c r="K114" s="211"/>
      <c r="L114" s="105"/>
      <c r="M114" s="50"/>
    </row>
    <row r="115" spans="2:13" ht="12.75" customHeight="1">
      <c r="B115" s="125">
        <v>3</v>
      </c>
      <c r="C115" s="317"/>
      <c r="D115" s="111" t="str">
        <f>IF(C115=0," ",VLOOKUP(C115,Спортсмены!B:H,2,FALSE))</f>
        <v xml:space="preserve"> </v>
      </c>
      <c r="E115" s="112" t="str">
        <f>IF(C115=0," ",VLOOKUP($C115,Спортсмены!$B:$H,3,FALSE))</f>
        <v xml:space="preserve"> </v>
      </c>
      <c r="F115" s="113" t="str">
        <f>IF(C115=0," ",IF(VLOOKUP($C115,Спортсмены!$B:$H,4,FALSE)=0," ",VLOOKUP($C115,Спортсмены!$B:$H,4,FALSE)))</f>
        <v xml:space="preserve"> </v>
      </c>
      <c r="G115" s="111" t="str">
        <f>IF(C115=0," ",VLOOKUP($C115,Спортсмены!$B:$H,5,FALSE))</f>
        <v xml:space="preserve"> </v>
      </c>
      <c r="H115" s="111" t="str">
        <f>IF(C115=0," ",VLOOKUP($C115,Спортсмены!$B:$H,6,FALSE))</f>
        <v xml:space="preserve"> </v>
      </c>
      <c r="I115" s="126"/>
      <c r="J115" s="18"/>
      <c r="K115" s="211"/>
      <c r="L115" s="105"/>
      <c r="M115" s="50"/>
    </row>
    <row r="116" spans="2:13" ht="12.75" customHeight="1">
      <c r="B116" s="125">
        <v>4</v>
      </c>
      <c r="C116" s="329"/>
      <c r="D116" s="111" t="str">
        <f>IF(C116=0," ",VLOOKUP(C116,Спортсмены!B:H,2,FALSE))</f>
        <v xml:space="preserve"> </v>
      </c>
      <c r="E116" s="112" t="str">
        <f>IF(C116=0," ",VLOOKUP($C116,Спортсмены!$B:$H,3,FALSE))</f>
        <v xml:space="preserve"> </v>
      </c>
      <c r="F116" s="113" t="str">
        <f>IF(C116=0," ",IF(VLOOKUP($C116,Спортсмены!$B:$H,4,FALSE)=0," ",VLOOKUP($C116,Спортсмены!$B:$H,4,FALSE)))</f>
        <v xml:space="preserve"> </v>
      </c>
      <c r="G116" s="111" t="str">
        <f>IF(C116=0," ",VLOOKUP($C116,Спортсмены!$B:$H,5,FALSE))</f>
        <v xml:space="preserve"> </v>
      </c>
      <c r="H116" s="111" t="str">
        <f>IF(C116=0," ",VLOOKUP($C116,Спортсмены!$B:$H,6,FALSE))</f>
        <v xml:space="preserve"> </v>
      </c>
      <c r="I116" s="126"/>
      <c r="J116" s="18"/>
      <c r="K116" s="211"/>
      <c r="L116" s="105"/>
      <c r="M116" s="50"/>
    </row>
    <row r="117" spans="2:13" ht="12.75" customHeight="1">
      <c r="B117" s="125"/>
      <c r="C117" s="317"/>
      <c r="D117" s="111" t="str">
        <f>IF(C117=0," ",VLOOKUP(C117,Спортсмены!B:H,2,FALSE))</f>
        <v xml:space="preserve"> </v>
      </c>
      <c r="E117" s="112" t="str">
        <f>IF(C117=0," ",VLOOKUP($C117,Спортсмены!$B:$H,3,FALSE))</f>
        <v xml:space="preserve"> </v>
      </c>
      <c r="F117" s="113" t="str">
        <f>IF(C117=0," ",IF(VLOOKUP($C117,Спортсмены!$B:$H,4,FALSE)=0," ",VLOOKUP($C117,Спортсмены!$B:$H,4,FALSE)))</f>
        <v xml:space="preserve"> </v>
      </c>
      <c r="G117" s="111" t="str">
        <f>IF(C117=0," ",VLOOKUP($C117,Спортсмены!$B:$H,5,FALSE))</f>
        <v xml:space="preserve"> </v>
      </c>
      <c r="H117" s="111" t="str">
        <f>IF(C117=0," ",VLOOKUP($C117,Спортсмены!$B:$H,6,FALSE))</f>
        <v xml:space="preserve"> </v>
      </c>
      <c r="I117" s="126"/>
      <c r="J117" s="18"/>
      <c r="K117" s="211"/>
      <c r="L117" s="105"/>
      <c r="M117" s="50"/>
    </row>
    <row r="118" spans="2:13" ht="12.75" customHeight="1">
      <c r="B118" s="125"/>
      <c r="C118" s="329"/>
      <c r="D118" s="113" t="s">
        <v>189</v>
      </c>
      <c r="E118" s="112" t="str">
        <f>IF(C118=0," ",VLOOKUP($C118,Спортсмены!$B:$H,3,FALSE))</f>
        <v xml:space="preserve"> </v>
      </c>
      <c r="F118" s="113" t="str">
        <f>IF(C118=0," ",IF(VLOOKUP($C118,Спортсмены!$B:$H,4,FALSE)=0," ",VLOOKUP($C118,Спортсмены!$B:$H,4,FALSE)))</f>
        <v xml:space="preserve"> </v>
      </c>
      <c r="G118" s="532" t="s">
        <v>189</v>
      </c>
      <c r="H118" s="111" t="str">
        <f>IF(C118=0," ",VLOOKUP($C118,Спортсмены!$B:$H,6,FALSE))</f>
        <v xml:space="preserve"> </v>
      </c>
      <c r="I118" s="126"/>
      <c r="J118" s="18"/>
      <c r="K118" s="211"/>
      <c r="L118" s="105"/>
      <c r="M118" s="50"/>
    </row>
    <row r="119" spans="2:13" ht="12.75" customHeight="1">
      <c r="B119" s="125">
        <v>1</v>
      </c>
      <c r="C119" s="317"/>
      <c r="D119" s="534"/>
      <c r="E119" s="535"/>
      <c r="F119" s="16"/>
      <c r="G119" s="16" t="s">
        <v>652</v>
      </c>
      <c r="H119" s="111"/>
      <c r="I119" s="126"/>
      <c r="J119" s="18"/>
      <c r="K119" s="211"/>
      <c r="L119" s="105"/>
      <c r="M119" s="50"/>
    </row>
    <row r="120" spans="2:13" ht="12" customHeight="1">
      <c r="B120" s="125">
        <v>2</v>
      </c>
      <c r="C120" s="317"/>
      <c r="D120" s="111" t="str">
        <f>IF(C120=0," ",VLOOKUP(C120,Спортсмены!B:H,2,FALSE))</f>
        <v xml:space="preserve"> </v>
      </c>
      <c r="E120" s="112" t="str">
        <f>IF(C120=0," ",VLOOKUP($C120,Спортсмены!$B:$H,3,FALSE))</f>
        <v xml:space="preserve"> </v>
      </c>
      <c r="F120" s="113" t="str">
        <f>IF(C120=0," ",IF(VLOOKUP($C120,Спортсмены!$B:$H,4,FALSE)=0," ",VLOOKUP($C120,Спортсмены!$B:$H,4,FALSE)))</f>
        <v xml:space="preserve"> </v>
      </c>
      <c r="G120" s="111" t="str">
        <f>IF(C120=0," ",VLOOKUP($C120,Спортсмены!$B:$H,5,FALSE))</f>
        <v xml:space="preserve"> </v>
      </c>
      <c r="H120" s="111" t="str">
        <f>IF(C120=0," ",VLOOKUP($C120,Спортсмены!$B:$H,6,FALSE))</f>
        <v xml:space="preserve"> </v>
      </c>
      <c r="I120" s="126"/>
      <c r="J120" s="18"/>
      <c r="K120" s="211"/>
      <c r="L120" s="105"/>
      <c r="M120" s="50"/>
    </row>
    <row r="121" spans="2:13" ht="12.75" customHeight="1">
      <c r="B121" s="125">
        <v>3</v>
      </c>
      <c r="C121" s="317"/>
      <c r="D121" s="111" t="str">
        <f>IF(C121=0," ",VLOOKUP(C121,Спортсмены!B:H,2,FALSE))</f>
        <v xml:space="preserve"> </v>
      </c>
      <c r="E121" s="112" t="str">
        <f>IF(C121=0," ",VLOOKUP($C121,Спортсмены!$B:$H,3,FALSE))</f>
        <v xml:space="preserve"> </v>
      </c>
      <c r="F121" s="113" t="str">
        <f>IF(C121=0," ",IF(VLOOKUP($C121,Спортсмены!$B:$H,4,FALSE)=0," ",VLOOKUP($C121,Спортсмены!$B:$H,4,FALSE)))</f>
        <v xml:space="preserve"> </v>
      </c>
      <c r="G121" s="111" t="str">
        <f>IF(C121=0," ",VLOOKUP($C121,Спортсмены!$B:$H,5,FALSE))</f>
        <v xml:space="preserve"> </v>
      </c>
      <c r="H121" s="111" t="str">
        <f>IF(C121=0," ",VLOOKUP($C121,Спортсмены!$B:$H,6,FALSE))</f>
        <v xml:space="preserve"> </v>
      </c>
      <c r="I121" s="126"/>
      <c r="J121" s="18"/>
      <c r="K121" s="211"/>
      <c r="L121" s="105"/>
      <c r="M121" s="50"/>
    </row>
    <row r="122" spans="2:13" ht="12.75" customHeight="1">
      <c r="B122" s="125">
        <v>4</v>
      </c>
      <c r="C122" s="329"/>
      <c r="D122" s="111" t="str">
        <f>IF(C122=0," ",VLOOKUP(C122,Спортсмены!B:H,2,FALSE))</f>
        <v xml:space="preserve"> </v>
      </c>
      <c r="E122" s="112" t="str">
        <f>IF(C122=0," ",VLOOKUP($C122,Спортсмены!$B:$H,3,FALSE))</f>
        <v xml:space="preserve"> </v>
      </c>
      <c r="F122" s="113" t="str">
        <f>IF(C122=0," ",IF(VLOOKUP($C122,Спортсмены!$B:$H,4,FALSE)=0," ",VLOOKUP($C122,Спортсмены!$B:$H,4,FALSE)))</f>
        <v xml:space="preserve"> </v>
      </c>
      <c r="G122" s="111" t="str">
        <f>IF(C122=0," ",VLOOKUP($C122,Спортсмены!$B:$H,5,FALSE))</f>
        <v xml:space="preserve"> </v>
      </c>
      <c r="H122" s="111" t="str">
        <f>IF(C122=0," ",VLOOKUP($C122,Спортсмены!$B:$H,6,FALSE))</f>
        <v xml:space="preserve"> </v>
      </c>
      <c r="I122" s="126"/>
      <c r="J122" s="18"/>
      <c r="K122" s="211"/>
      <c r="L122" s="105"/>
      <c r="M122" s="50"/>
    </row>
    <row r="123" spans="2:13" ht="12.75" customHeight="1">
      <c r="B123" s="125"/>
      <c r="C123" s="317"/>
      <c r="D123" s="111" t="str">
        <f>IF(C123=0," ",VLOOKUP(C123,Спортсмены!B:H,2,FALSE))</f>
        <v xml:space="preserve"> </v>
      </c>
      <c r="E123" s="112" t="str">
        <f>IF(C123=0," ",VLOOKUP($C123,Спортсмены!$B:$H,3,FALSE))</f>
        <v xml:space="preserve"> </v>
      </c>
      <c r="F123" s="113" t="str">
        <f>IF(C123=0," ",IF(VLOOKUP($C123,Спортсмены!$B:$H,4,FALSE)=0," ",VLOOKUP($C123,Спортсмены!$B:$H,4,FALSE)))</f>
        <v xml:space="preserve"> </v>
      </c>
      <c r="G123" s="111" t="str">
        <f>IF(C123=0," ",VLOOKUP($C123,Спортсмены!$B:$H,5,FALSE))</f>
        <v xml:space="preserve"> </v>
      </c>
      <c r="H123" s="111" t="str">
        <f>IF(C123=0," ",VLOOKUP($C123,Спортсмены!$B:$H,6,FALSE))</f>
        <v xml:space="preserve"> </v>
      </c>
      <c r="I123" s="126"/>
      <c r="J123" s="18"/>
      <c r="K123" s="211"/>
      <c r="L123" s="105"/>
      <c r="M123" s="50"/>
    </row>
    <row r="124" spans="2:13" ht="12.75" customHeight="1">
      <c r="B124" s="125"/>
      <c r="C124" s="329"/>
      <c r="D124" s="111" t="str">
        <f>IF(C124=0," ",VLOOKUP(C124,Спортсмены!B:H,2,FALSE))</f>
        <v xml:space="preserve"> </v>
      </c>
      <c r="E124" s="112" t="str">
        <f>IF(C124=0," ",VLOOKUP($C124,Спортсмены!$B:$H,3,FALSE))</f>
        <v xml:space="preserve"> </v>
      </c>
      <c r="F124" s="113" t="str">
        <f>IF(C124=0," ",IF(VLOOKUP($C124,Спортсмены!$B:$H,4,FALSE)=0," ",VLOOKUP($C124,Спортсмены!$B:$H,4,FALSE)))</f>
        <v xml:space="preserve"> </v>
      </c>
      <c r="G124" s="532" t="s">
        <v>190</v>
      </c>
      <c r="H124" s="111" t="str">
        <f>IF(C124=0," ",VLOOKUP($C124,Спортсмены!$B:$H,6,FALSE))</f>
        <v xml:space="preserve"> </v>
      </c>
      <c r="I124" s="126"/>
      <c r="J124" s="18"/>
      <c r="K124" s="211"/>
      <c r="L124" s="105"/>
      <c r="M124" s="50"/>
    </row>
    <row r="125" spans="2:13" ht="12.75" customHeight="1">
      <c r="B125" s="125">
        <v>1</v>
      </c>
      <c r="C125" s="317"/>
      <c r="D125" s="111" t="str">
        <f>IF(C125=0," ",VLOOKUP(C125,Спортсмены!B:H,2,FALSE))</f>
        <v xml:space="preserve"> </v>
      </c>
      <c r="E125" s="112" t="str">
        <f>IF(C125=0," ",VLOOKUP($C125,Спортсмены!$B:$H,3,FALSE))</f>
        <v xml:space="preserve"> </v>
      </c>
      <c r="F125" s="113" t="str">
        <f>IF(C125=0," ",IF(VLOOKUP($C125,Спортсмены!$B:$H,4,FALSE)=0," ",VLOOKUP($C125,Спортсмены!$B:$H,4,FALSE)))</f>
        <v xml:space="preserve"> </v>
      </c>
      <c r="G125" s="111" t="str">
        <f>IF(C125=0," ",VLOOKUP($C125,Спортсмены!$B:$H,5,FALSE))</f>
        <v xml:space="preserve"> </v>
      </c>
      <c r="H125" s="111" t="str">
        <f>IF(C125=0," ",VLOOKUP($C125,Спортсмены!$B:$H,6,FALSE))</f>
        <v xml:space="preserve"> </v>
      </c>
      <c r="I125" s="126"/>
      <c r="J125" s="18"/>
      <c r="K125" s="211"/>
      <c r="L125" s="105"/>
      <c r="M125" s="50"/>
    </row>
    <row r="126" spans="2:13" ht="12.75" customHeight="1">
      <c r="B126" s="125">
        <v>2</v>
      </c>
      <c r="C126" s="317"/>
      <c r="D126" s="111" t="str">
        <f>IF(C126=0," ",VLOOKUP(C126,Спортсмены!B:H,2,FALSE))</f>
        <v xml:space="preserve"> </v>
      </c>
      <c r="E126" s="112" t="str">
        <f>IF(C126=0," ",VLOOKUP($C126,Спортсмены!$B:$H,3,FALSE))</f>
        <v xml:space="preserve"> </v>
      </c>
      <c r="F126" s="113" t="str">
        <f>IF(C126=0," ",IF(VLOOKUP($C126,Спортсмены!$B:$H,4,FALSE)=0," ",VLOOKUP($C126,Спортсмены!$B:$H,4,FALSE)))</f>
        <v xml:space="preserve"> </v>
      </c>
      <c r="G126" s="111" t="str">
        <f>IF(C126=0," ",VLOOKUP($C126,Спортсмены!$B:$H,5,FALSE))</f>
        <v xml:space="preserve"> </v>
      </c>
      <c r="H126" s="111" t="str">
        <f>IF(C126=0," ",VLOOKUP($C126,Спортсмены!$B:$H,6,FALSE))</f>
        <v xml:space="preserve"> </v>
      </c>
      <c r="I126" s="126"/>
      <c r="J126" s="18"/>
      <c r="K126" s="211"/>
      <c r="L126" s="105"/>
      <c r="M126" s="50"/>
    </row>
    <row r="127" spans="2:13" ht="12.75" customHeight="1">
      <c r="B127" s="125">
        <v>3</v>
      </c>
      <c r="C127" s="317"/>
      <c r="D127" s="111" t="str">
        <f>IF(C127=0," ",VLOOKUP(C127,Спортсмены!B:H,2,FALSE))</f>
        <v xml:space="preserve"> </v>
      </c>
      <c r="E127" s="112" t="str">
        <f>IF(C127=0," ",VLOOKUP($C127,Спортсмены!$B:$H,3,FALSE))</f>
        <v xml:space="preserve"> </v>
      </c>
      <c r="F127" s="113" t="str">
        <f>IF(C127=0," ",IF(VLOOKUP($C127,Спортсмены!$B:$H,4,FALSE)=0," ",VLOOKUP($C127,Спортсмены!$B:$H,4,FALSE)))</f>
        <v xml:space="preserve"> </v>
      </c>
      <c r="G127" s="111" t="str">
        <f>IF(C127=0," ",VLOOKUP($C127,Спортсмены!$B:$H,5,FALSE))</f>
        <v xml:space="preserve"> </v>
      </c>
      <c r="H127" s="111" t="str">
        <f>IF(C127=0," ",VLOOKUP($C127,Спортсмены!$B:$H,6,FALSE))</f>
        <v xml:space="preserve"> </v>
      </c>
      <c r="I127" s="126"/>
      <c r="J127" s="18"/>
      <c r="K127" s="211"/>
      <c r="L127" s="105"/>
      <c r="M127" s="50"/>
    </row>
    <row r="128" spans="2:13" ht="12.75" customHeight="1">
      <c r="B128" s="125">
        <v>4</v>
      </c>
      <c r="C128" s="317"/>
      <c r="D128" s="111" t="str">
        <f>IF(C128=0," ",VLOOKUP(C128,Спортсмены!B:H,2,FALSE))</f>
        <v xml:space="preserve"> </v>
      </c>
      <c r="E128" s="112" t="str">
        <f>IF(C128=0," ",VLOOKUP($C128,Спортсмены!$B:$H,3,FALSE))</f>
        <v xml:space="preserve"> </v>
      </c>
      <c r="F128" s="113" t="str">
        <f>IF(C128=0," ",IF(VLOOKUP($C128,Спортсмены!$B:$H,4,FALSE)=0," ",VLOOKUP($C128,Спортсмены!$B:$H,4,FALSE)))</f>
        <v xml:space="preserve"> </v>
      </c>
      <c r="G128" s="111" t="str">
        <f>IF(C128=0," ",VLOOKUP($C128,Спортсмены!$B:$H,5,FALSE))</f>
        <v xml:space="preserve"> </v>
      </c>
      <c r="H128" s="111" t="str">
        <f>IF(C128=0," ",VLOOKUP($C128,Спортсмены!$B:$H,6,FALSE))</f>
        <v xml:space="preserve"> </v>
      </c>
      <c r="I128" s="126"/>
      <c r="J128" s="18"/>
      <c r="K128" s="211"/>
      <c r="L128" s="105"/>
      <c r="M128" s="50"/>
    </row>
    <row r="129" spans="2:13" ht="12.75" customHeight="1">
      <c r="B129" s="136"/>
      <c r="C129" s="37"/>
      <c r="D129" s="38" t="str">
        <f>IF(C129=0," ",VLOOKUP(C129,Спортсмены!B:H,2,FALSE))</f>
        <v xml:space="preserve"> </v>
      </c>
      <c r="E129" s="39" t="str">
        <f>IF(C129=0," ",VLOOKUP($C129,Спортсмены!$B:$H,3,FALSE))</f>
        <v xml:space="preserve"> </v>
      </c>
      <c r="F129" s="33" t="str">
        <f>IF(C129=0," ",IF(VLOOKUP($C129,Спортсмены!$B:$H,4,FALSE)=0," ",VLOOKUP($C129,Спортсмены!$B:$H,4,FALSE)))</f>
        <v xml:space="preserve"> </v>
      </c>
      <c r="G129" s="38" t="str">
        <f>IF(C129=0," ",VLOOKUP($C129,Спортсмены!$B:$H,5,FALSE))</f>
        <v xml:space="preserve"> </v>
      </c>
      <c r="H129" s="38" t="str">
        <f>IF(C129=0," ",VLOOKUP($C129,Спортсмены!$B:$H,6,FALSE))</f>
        <v xml:space="preserve"> </v>
      </c>
      <c r="I129" s="88"/>
      <c r="J129" s="143"/>
      <c r="K129" s="144"/>
      <c r="L129" s="105"/>
      <c r="M129" s="50"/>
    </row>
    <row r="130" spans="2:13" ht="12.75" customHeight="1">
      <c r="B130" s="84"/>
      <c r="C130" s="41"/>
      <c r="D130" s="29" t="str">
        <f>IF(C130=0," ",VLOOKUP(C130,Спортсмены!B:H,2,FALSE))</f>
        <v xml:space="preserve"> </v>
      </c>
      <c r="E130" s="30" t="str">
        <f>IF(C130=0," ",VLOOKUP($C130,Спортсмены!$B:$H,3,FALSE))</f>
        <v xml:space="preserve"> </v>
      </c>
      <c r="F130" s="31" t="str">
        <f>IF(C130=0," ",IF(VLOOKUP($C130,Спортсмены!$B:$H,4,FALSE)=0," ",VLOOKUP($C130,Спортсмены!$B:$H,4,FALSE)))</f>
        <v xml:space="preserve"> </v>
      </c>
      <c r="G130" s="96" t="s">
        <v>191</v>
      </c>
      <c r="H130" s="29" t="str">
        <f>IF(C130=0," ",VLOOKUP($C130,Спортсмены!$B:$H,6,FALSE))</f>
        <v xml:space="preserve"> </v>
      </c>
      <c r="I130" s="83"/>
      <c r="J130" s="104"/>
      <c r="K130" s="105"/>
      <c r="L130" s="105"/>
      <c r="M130" s="50"/>
    </row>
    <row r="131" spans="2:13" ht="12.75" customHeight="1">
      <c r="B131" s="84">
        <v>1</v>
      </c>
      <c r="C131" s="41"/>
      <c r="D131" s="29" t="str">
        <f>IF(C131=0," ",VLOOKUP(C131,Спортсмены!B:H,2,FALSE))</f>
        <v xml:space="preserve"> </v>
      </c>
      <c r="E131" s="30" t="str">
        <f>IF(C131=0," ",VLOOKUP($C131,Спортсмены!$B:$H,3,FALSE))</f>
        <v xml:space="preserve"> </v>
      </c>
      <c r="F131" s="31" t="str">
        <f>IF(C131=0," ",IF(VLOOKUP($C131,Спортсмены!$B:$H,4,FALSE)=0," ",VLOOKUP($C131,Спортсмены!$B:$H,4,FALSE)))</f>
        <v xml:space="preserve"> </v>
      </c>
      <c r="G131" s="29" t="str">
        <f>IF(C131=0," ",VLOOKUP($C131,Спортсмены!$B:$H,5,FALSE))</f>
        <v xml:space="preserve"> </v>
      </c>
      <c r="H131" s="29" t="str">
        <f>IF(C131=0," ",VLOOKUP($C131,Спортсмены!$B:$H,6,FALSE))</f>
        <v xml:space="preserve"> </v>
      </c>
      <c r="I131" s="83"/>
      <c r="J131" s="104"/>
      <c r="K131" s="105"/>
      <c r="L131" s="105"/>
      <c r="M131" s="50"/>
    </row>
    <row r="132" spans="2:13" ht="12.75" customHeight="1">
      <c r="B132" s="84">
        <v>2</v>
      </c>
      <c r="C132" s="41"/>
      <c r="D132" s="29" t="str">
        <f>IF(C132=0," ",VLOOKUP(C132,Спортсмены!B:H,2,FALSE))</f>
        <v xml:space="preserve"> </v>
      </c>
      <c r="E132" s="30" t="str">
        <f>IF(C132=0," ",VLOOKUP($C132,Спортсмены!$B:$H,3,FALSE))</f>
        <v xml:space="preserve"> </v>
      </c>
      <c r="F132" s="31" t="str">
        <f>IF(C132=0," ",IF(VLOOKUP($C132,Спортсмены!$B:$H,4,FALSE)=0," ",VLOOKUP($C132,Спортсмены!$B:$H,4,FALSE)))</f>
        <v xml:space="preserve"> </v>
      </c>
      <c r="G132" s="29" t="str">
        <f>IF(C132=0," ",VLOOKUP($C132,Спортсмены!$B:$H,5,FALSE))</f>
        <v xml:space="preserve"> </v>
      </c>
      <c r="H132" s="29" t="str">
        <f>IF(C132=0," ",VLOOKUP($C132,Спортсмены!$B:$H,6,FALSE))</f>
        <v xml:space="preserve"> </v>
      </c>
      <c r="I132" s="83"/>
      <c r="J132" s="104"/>
      <c r="K132" s="105"/>
      <c r="L132" s="105"/>
      <c r="M132" s="50"/>
    </row>
    <row r="133" spans="2:13" ht="12.75" customHeight="1">
      <c r="B133" s="84">
        <v>3</v>
      </c>
      <c r="C133" s="41"/>
      <c r="D133" s="29" t="str">
        <f>IF(C133=0," ",VLOOKUP(C133,Спортсмены!B:H,2,FALSE))</f>
        <v xml:space="preserve"> </v>
      </c>
      <c r="E133" s="30" t="str">
        <f>IF(C133=0," ",VLOOKUP($C133,Спортсмены!$B:$H,3,FALSE))</f>
        <v xml:space="preserve"> </v>
      </c>
      <c r="F133" s="31" t="str">
        <f>IF(C133=0," ",IF(VLOOKUP($C133,Спортсмены!$B:$H,4,FALSE)=0," ",VLOOKUP($C133,Спортсмены!$B:$H,4,FALSE)))</f>
        <v xml:space="preserve"> </v>
      </c>
      <c r="G133" s="29" t="str">
        <f>IF(C133=0," ",VLOOKUP($C133,Спортсмены!$B:$H,5,FALSE))</f>
        <v xml:space="preserve"> </v>
      </c>
      <c r="H133" s="29" t="str">
        <f>IF(C133=0," ",VLOOKUP($C133,Спортсмены!$B:$H,6,FALSE))</f>
        <v xml:space="preserve"> </v>
      </c>
      <c r="I133" s="83"/>
      <c r="J133" s="104"/>
      <c r="K133" s="105"/>
      <c r="L133" s="105"/>
      <c r="M133" s="50"/>
    </row>
    <row r="134" spans="2:13" ht="12.75" customHeight="1">
      <c r="B134" s="84">
        <v>4</v>
      </c>
      <c r="C134" s="41"/>
      <c r="D134" s="29" t="str">
        <f>IF(C134=0," ",VLOOKUP(C134,Спортсмены!B:H,2,FALSE))</f>
        <v xml:space="preserve"> </v>
      </c>
      <c r="E134" s="30" t="str">
        <f>IF(C134=0," ",VLOOKUP($C134,Спортсмены!$B:$H,3,FALSE))</f>
        <v xml:space="preserve"> </v>
      </c>
      <c r="F134" s="31" t="str">
        <f>IF(C134=0," ",IF(VLOOKUP($C134,Спортсмены!$B:$H,4,FALSE)=0," ",VLOOKUP($C134,Спортсмены!$B:$H,4,FALSE)))</f>
        <v xml:space="preserve"> </v>
      </c>
      <c r="G134" s="29" t="str">
        <f>IF(C134=0," ",VLOOKUP($C134,Спортсмены!$B:$H,5,FALSE))</f>
        <v xml:space="preserve"> </v>
      </c>
      <c r="H134" s="29" t="str">
        <f>IF(C134=0," ",VLOOKUP($C134,Спортсмены!$B:$H,6,FALSE))</f>
        <v xml:space="preserve"> </v>
      </c>
      <c r="I134" s="83"/>
      <c r="J134" s="104"/>
      <c r="K134" s="105"/>
      <c r="L134" s="105"/>
      <c r="M134" s="50"/>
    </row>
    <row r="135" spans="2:13" ht="12.75" customHeight="1">
      <c r="B135" s="84"/>
      <c r="C135" s="41"/>
      <c r="D135" s="29" t="str">
        <f>IF(C135=0," ",VLOOKUP(C135,Спортсмены!B:H,2,FALSE))</f>
        <v xml:space="preserve"> </v>
      </c>
      <c r="E135" s="30" t="str">
        <f>IF(C135=0," ",VLOOKUP($C135,Спортсмены!$B:$H,3,FALSE))</f>
        <v xml:space="preserve"> </v>
      </c>
      <c r="F135" s="31" t="str">
        <f>IF(C135=0," ",IF(VLOOKUP($C135,Спортсмены!$B:$H,4,FALSE)=0," ",VLOOKUP($C135,Спортсмены!$B:$H,4,FALSE)))</f>
        <v xml:space="preserve"> </v>
      </c>
      <c r="G135" s="29" t="str">
        <f>IF(C135=0," ",VLOOKUP($C135,Спортсмены!$B:$H,5,FALSE))</f>
        <v xml:space="preserve"> </v>
      </c>
      <c r="H135" s="29" t="str">
        <f>IF(C135=0," ",VLOOKUP($C135,Спортсмены!$B:$H,6,FALSE))</f>
        <v xml:space="preserve"> </v>
      </c>
      <c r="I135" s="83"/>
      <c r="J135" s="104"/>
      <c r="K135" s="105"/>
      <c r="L135" s="105"/>
      <c r="M135" s="50"/>
    </row>
    <row r="136" spans="2:13" ht="12.75" customHeight="1">
      <c r="B136" s="84"/>
      <c r="C136" s="41"/>
      <c r="D136" s="29"/>
      <c r="E136" s="30"/>
      <c r="F136" s="31"/>
      <c r="G136" s="29"/>
      <c r="H136" s="29"/>
      <c r="I136" s="83"/>
      <c r="J136" s="104"/>
      <c r="K136" s="105"/>
      <c r="L136" s="105"/>
      <c r="M136" s="50"/>
    </row>
    <row r="137" spans="2:13" ht="12.75" customHeight="1">
      <c r="B137" s="84"/>
      <c r="C137" s="41"/>
      <c r="D137" s="29"/>
      <c r="E137" s="30"/>
      <c r="F137" s="31"/>
      <c r="G137" s="29"/>
      <c r="H137" s="29"/>
      <c r="I137" s="83"/>
      <c r="J137" s="104"/>
      <c r="K137" s="105"/>
      <c r="L137" s="105"/>
      <c r="M137" s="50"/>
    </row>
    <row r="138" spans="2:13" ht="12.75" customHeight="1">
      <c r="B138" s="84"/>
      <c r="C138" s="41"/>
      <c r="D138" s="29"/>
      <c r="E138" s="30"/>
      <c r="F138" s="31"/>
      <c r="G138" s="29"/>
      <c r="H138" s="29"/>
      <c r="I138" s="83"/>
      <c r="J138" s="104"/>
      <c r="K138" s="105"/>
      <c r="L138" s="105"/>
      <c r="M138" s="50"/>
    </row>
    <row r="139" spans="2:13" ht="12.75" customHeight="1">
      <c r="B139" s="84"/>
      <c r="C139" s="41"/>
      <c r="D139" s="29"/>
      <c r="E139" s="30"/>
      <c r="F139" s="31"/>
      <c r="G139" s="29"/>
      <c r="H139" s="29"/>
      <c r="I139" s="83"/>
      <c r="J139" s="104"/>
      <c r="K139" s="105"/>
      <c r="L139" s="105"/>
      <c r="M139" s="50"/>
    </row>
    <row r="140" spans="2:13" ht="12.75" customHeight="1">
      <c r="B140" s="84"/>
      <c r="C140" s="41"/>
      <c r="D140" s="29"/>
      <c r="E140" s="30"/>
      <c r="F140" s="31"/>
      <c r="G140" s="29"/>
      <c r="H140" s="29"/>
      <c r="I140" s="83"/>
      <c r="J140" s="104"/>
      <c r="K140" s="105"/>
      <c r="L140" s="105"/>
      <c r="M140" s="50"/>
    </row>
    <row r="141" spans="2:13" ht="12.75" customHeight="1">
      <c r="B141" s="545"/>
      <c r="C141" s="217"/>
      <c r="D141" s="546"/>
      <c r="E141" s="547"/>
      <c r="F141" s="325"/>
      <c r="G141" s="546"/>
      <c r="H141" s="546"/>
      <c r="I141" s="124"/>
      <c r="J141" s="133"/>
      <c r="K141" s="134"/>
      <c r="L141" s="134"/>
      <c r="M141" s="50"/>
    </row>
    <row r="142" spans="2:13" ht="12.75" customHeight="1">
      <c r="B142" s="137"/>
      <c r="C142" s="49"/>
      <c r="D142" s="50"/>
      <c r="E142" s="155"/>
      <c r="F142" s="51"/>
      <c r="G142" s="50"/>
      <c r="H142" s="50"/>
      <c r="I142" s="48"/>
      <c r="J142" s="20"/>
      <c r="K142" s="19"/>
      <c r="L142" s="19"/>
      <c r="M142" s="50"/>
    </row>
    <row r="143" spans="2:13" ht="12.75" customHeight="1">
      <c r="B143" s="137"/>
      <c r="C143" s="49"/>
      <c r="D143" s="50"/>
      <c r="E143" s="155"/>
      <c r="F143" s="51"/>
      <c r="G143" s="50"/>
      <c r="H143" s="50"/>
      <c r="I143" s="48"/>
      <c r="J143" s="20"/>
      <c r="K143" s="19"/>
      <c r="L143" s="19"/>
      <c r="M143" s="50"/>
    </row>
    <row r="144" spans="2:13" ht="12.75" customHeight="1">
      <c r="B144" s="137"/>
      <c r="C144" s="49"/>
      <c r="D144" s="50"/>
      <c r="E144" s="155"/>
      <c r="F144" s="51"/>
      <c r="G144" s="50"/>
      <c r="H144" s="50"/>
      <c r="I144" s="48"/>
      <c r="J144" s="20"/>
      <c r="K144" s="19"/>
      <c r="L144" s="19"/>
      <c r="M144" s="50"/>
    </row>
    <row r="145" spans="2:13" ht="12.75" customHeight="1">
      <c r="B145" s="137"/>
      <c r="C145" s="49"/>
      <c r="D145" s="50"/>
      <c r="E145" s="155"/>
      <c r="F145" s="51"/>
      <c r="G145" s="50"/>
      <c r="H145" s="50"/>
      <c r="I145" s="48"/>
      <c r="J145" s="20"/>
      <c r="K145" s="19"/>
      <c r="L145" s="19"/>
      <c r="M145" s="50"/>
    </row>
    <row r="146" spans="2:13" ht="12.75" customHeight="1">
      <c r="B146" s="137"/>
      <c r="C146" s="49"/>
      <c r="D146" s="50"/>
      <c r="E146" s="155"/>
      <c r="F146" s="51"/>
      <c r="G146" s="50"/>
      <c r="H146" s="50"/>
      <c r="I146" s="48"/>
      <c r="J146" s="20"/>
      <c r="K146" s="19"/>
      <c r="L146" s="19"/>
      <c r="M146" s="50"/>
    </row>
    <row r="147" spans="2:13" ht="12.75" customHeight="1">
      <c r="B147" s="137"/>
      <c r="C147" s="49"/>
      <c r="D147" s="50"/>
      <c r="E147" s="155"/>
      <c r="F147" s="51"/>
      <c r="G147" s="50"/>
      <c r="H147" s="50"/>
      <c r="I147" s="48"/>
      <c r="J147" s="20"/>
      <c r="K147" s="19"/>
      <c r="L147" s="19"/>
      <c r="M147" s="50"/>
    </row>
    <row r="148" spans="2:13" ht="12.75" customHeight="1">
      <c r="B148" s="137"/>
      <c r="C148" s="49"/>
      <c r="D148" s="50"/>
      <c r="E148" s="155"/>
      <c r="F148" s="51"/>
      <c r="G148" s="50"/>
      <c r="H148" s="50"/>
      <c r="I148" s="48"/>
      <c r="J148" s="20"/>
      <c r="K148" s="19"/>
      <c r="L148" s="551"/>
      <c r="M148" s="50"/>
    </row>
    <row r="149" spans="2:13" ht="12.75" customHeight="1">
      <c r="B149" s="137"/>
      <c r="C149" s="49"/>
      <c r="D149" s="50"/>
      <c r="E149" s="155"/>
      <c r="F149" s="51"/>
      <c r="G149" s="50"/>
      <c r="H149" s="50"/>
      <c r="I149" s="48"/>
      <c r="J149" s="20"/>
      <c r="K149" s="19"/>
      <c r="L149" s="81"/>
      <c r="M149" s="50"/>
    </row>
    <row r="150" spans="2:13" ht="12.75" customHeight="1">
      <c r="B150" s="137"/>
      <c r="C150" s="49"/>
      <c r="D150" s="50" t="str">
        <f>IF(C150=0," ",VLOOKUP(C150,Спортсмены!B:H,2,FALSE))</f>
        <v xml:space="preserve"> </v>
      </c>
      <c r="E150" s="155" t="str">
        <f>IF(C150=0," ",VLOOKUP($C150,Спортсмены!$B:$H,3,FALSE))</f>
        <v xml:space="preserve"> </v>
      </c>
      <c r="F150" s="51" t="str">
        <f>IF(C150=0," ",IF(VLOOKUP($C150,Спортсмены!$B:$H,4,FALSE)=0," ",VLOOKUP($C150,Спортсмены!$B:$H,4,FALSE)))</f>
        <v xml:space="preserve"> </v>
      </c>
      <c r="G150" s="50" t="str">
        <f>IF(C150=0," ",VLOOKUP($C150,Спортсмены!$B:$H,5,FALSE))</f>
        <v xml:space="preserve"> </v>
      </c>
      <c r="H150" s="50" t="str">
        <f>IF(C150=0," ",VLOOKUP($C150,Спортсмены!$B:$H,6,FALSE))</f>
        <v xml:space="preserve"> </v>
      </c>
      <c r="I150" s="48"/>
      <c r="J150" s="20"/>
      <c r="K150" s="19"/>
      <c r="L150" s="81"/>
      <c r="M150" s="50"/>
    </row>
    <row r="151" spans="2:13" ht="15.75" customHeight="1">
      <c r="B151" s="137"/>
      <c r="C151" s="49"/>
      <c r="D151" s="50" t="str">
        <f>IF(C151=0," ",VLOOKUP(C151,Спортсмены!B:H,2,FALSE))</f>
        <v xml:space="preserve"> </v>
      </c>
      <c r="E151" s="155" t="str">
        <f>IF(C151=0," ",VLOOKUP($C151,Спортсмены!$B:$H,3,FALSE))</f>
        <v xml:space="preserve"> </v>
      </c>
      <c r="F151" s="51" t="str">
        <f>IF(C151=0," ",IF(VLOOKUP($C151,Спортсмены!$B:$H,4,FALSE)=0," ",VLOOKUP($C151,Спортсмены!$B:$H,4,FALSE)))</f>
        <v xml:space="preserve"> </v>
      </c>
      <c r="G151" s="50" t="str">
        <f>IF(C151=0," ",VLOOKUP($C151,Спортсмены!$B:$H,5,FALSE))</f>
        <v xml:space="preserve"> </v>
      </c>
      <c r="H151" s="50" t="str">
        <f>IF(C151=0," ",VLOOKUP($C151,Спортсмены!$B:$H,6,FALSE))</f>
        <v xml:space="preserve"> </v>
      </c>
      <c r="I151" s="48"/>
      <c r="J151" s="20"/>
      <c r="K151" s="19"/>
      <c r="L151" s="81"/>
      <c r="M151" s="50"/>
    </row>
    <row r="152" spans="2:13" ht="18.75" customHeight="1">
      <c r="B152" s="1382" t="s">
        <v>165</v>
      </c>
      <c r="C152" s="1383"/>
      <c r="D152" s="1383"/>
      <c r="E152" s="1383"/>
      <c r="F152" s="1383"/>
      <c r="G152" s="1383"/>
      <c r="H152" s="1383"/>
      <c r="I152" s="1383"/>
      <c r="J152" s="1383"/>
      <c r="K152" s="1383"/>
      <c r="L152" s="81"/>
      <c r="M152" s="50"/>
    </row>
    <row r="153" spans="2:13" ht="15.75" customHeight="1">
      <c r="B153" s="1384" t="s">
        <v>635</v>
      </c>
      <c r="C153" s="1312"/>
      <c r="D153" s="1312"/>
      <c r="E153" s="1312"/>
      <c r="F153" s="1312"/>
      <c r="G153" s="1312"/>
      <c r="H153" s="1312"/>
      <c r="I153" s="1312"/>
      <c r="J153" s="1312"/>
      <c r="K153" s="1312"/>
      <c r="L153" s="81"/>
      <c r="M153" s="50"/>
    </row>
    <row r="154" spans="2:13" ht="12.75" customHeight="1">
      <c r="B154" s="1384"/>
      <c r="C154" s="1312"/>
      <c r="D154" s="1312"/>
      <c r="E154" s="1312"/>
      <c r="F154" s="1312"/>
      <c r="G154" s="1312"/>
      <c r="H154" s="1312"/>
      <c r="I154" s="1312"/>
      <c r="J154" s="1312"/>
      <c r="K154" s="1312"/>
      <c r="L154" s="81"/>
      <c r="M154" s="50"/>
    </row>
    <row r="155" spans="2:13" ht="12.75" customHeight="1">
      <c r="B155" s="529" t="s">
        <v>169</v>
      </c>
      <c r="C155" s="107"/>
      <c r="D155" s="7"/>
      <c r="E155" s="53"/>
      <c r="F155" s="53"/>
      <c r="G155" s="53"/>
      <c r="H155" s="419"/>
      <c r="I155" s="1389" t="s">
        <v>636</v>
      </c>
      <c r="J155" s="1389"/>
      <c r="K155" s="1389"/>
      <c r="L155" s="81"/>
      <c r="M155" s="50"/>
    </row>
    <row r="156" spans="2:13" ht="18" customHeight="1">
      <c r="B156" s="1288" t="s">
        <v>624</v>
      </c>
      <c r="C156" s="1288"/>
      <c r="D156" s="1288"/>
      <c r="E156" s="1288"/>
      <c r="F156" s="1288"/>
      <c r="G156" s="1288"/>
      <c r="H156" s="1288"/>
      <c r="I156" s="1288"/>
      <c r="J156" s="1288"/>
      <c r="K156" s="1288"/>
      <c r="L156" s="1288"/>
      <c r="M156" s="50"/>
    </row>
    <row r="157" spans="2:13" ht="17.25" customHeight="1">
      <c r="B157" s="1390" t="s">
        <v>645</v>
      </c>
      <c r="C157" s="1390"/>
      <c r="D157" s="1390"/>
      <c r="E157" s="1390"/>
      <c r="F157" s="1390"/>
      <c r="G157" s="1390"/>
      <c r="H157" s="1390"/>
      <c r="I157" s="1390"/>
      <c r="J157" s="1390"/>
      <c r="K157" s="1390"/>
      <c r="L157" s="1390"/>
      <c r="M157" s="50"/>
    </row>
    <row r="158" spans="2:13" ht="23.25" customHeight="1">
      <c r="B158" s="3"/>
      <c r="C158" s="530"/>
      <c r="D158" s="11"/>
      <c r="E158" s="12"/>
      <c r="F158" s="13"/>
      <c r="G158" s="3"/>
      <c r="I158" s="1290" t="s">
        <v>653</v>
      </c>
      <c r="J158" s="1290"/>
      <c r="K158" s="1290"/>
      <c r="M158" s="50"/>
    </row>
    <row r="159" spans="2:13" ht="12.75" customHeight="1">
      <c r="B159" s="1263" t="s">
        <v>182</v>
      </c>
      <c r="C159" s="1263" t="s">
        <v>157</v>
      </c>
      <c r="D159" s="1263" t="s">
        <v>153</v>
      </c>
      <c r="E159" s="1263" t="s">
        <v>154</v>
      </c>
      <c r="F159" s="1263" t="s">
        <v>155</v>
      </c>
      <c r="G159" s="1263" t="s">
        <v>127</v>
      </c>
      <c r="H159" s="1261" t="s">
        <v>128</v>
      </c>
      <c r="I159" s="1263" t="s">
        <v>130</v>
      </c>
      <c r="J159" s="1291" t="s">
        <v>183</v>
      </c>
      <c r="K159" s="1292"/>
      <c r="L159" s="1293"/>
      <c r="M159" s="50"/>
    </row>
    <row r="160" spans="2:13" ht="12.75" customHeight="1">
      <c r="B160" s="1301"/>
      <c r="C160" s="1301"/>
      <c r="D160" s="1301"/>
      <c r="E160" s="1301"/>
      <c r="F160" s="1301"/>
      <c r="G160" s="1301"/>
      <c r="H160" s="1265"/>
      <c r="I160" s="1301"/>
      <c r="J160" s="101">
        <v>1</v>
      </c>
      <c r="K160" s="102">
        <v>2</v>
      </c>
      <c r="L160" s="103">
        <v>3</v>
      </c>
      <c r="M160" s="50"/>
    </row>
    <row r="161" spans="2:13" ht="12.75" customHeight="1">
      <c r="B161" s="137"/>
      <c r="C161" s="49"/>
      <c r="D161" s="51" t="s">
        <v>184</v>
      </c>
      <c r="E161" s="155"/>
      <c r="F161" s="51"/>
      <c r="G161" s="50"/>
      <c r="H161" s="548"/>
      <c r="I161" s="48"/>
      <c r="J161" s="20"/>
      <c r="K161" s="19"/>
      <c r="L161" s="19"/>
      <c r="M161" s="50"/>
    </row>
    <row r="162" spans="2:13" ht="12.75" customHeight="1">
      <c r="B162" s="125">
        <v>1</v>
      </c>
      <c r="C162" s="317">
        <v>190</v>
      </c>
      <c r="D162" s="111" t="e">
        <f>IF(C162=0," ",VLOOKUP(C162,Спортсмены!B:H,2,FALSE))</f>
        <v>#N/A</v>
      </c>
      <c r="E162" s="112" t="e">
        <f>IF(C162=0," ",VLOOKUP($C162,Спортсмены!$B:$H,3,FALSE))</f>
        <v>#N/A</v>
      </c>
      <c r="F162" s="113" t="e">
        <f>IF(C162=0," ",IF(VLOOKUP($C162,Спортсмены!$B:$H,4,FALSE)=0," ",VLOOKUP($C162,Спортсмены!$B:$H,4,FALSE)))</f>
        <v>#N/A</v>
      </c>
      <c r="G162" s="111" t="e">
        <f>IF(C162=0," ",VLOOKUP($C162,Спортсмены!$B:$H,5,FALSE))</f>
        <v>#N/A</v>
      </c>
      <c r="H162" s="111" t="e">
        <f>IF(C162=0," ",VLOOKUP($C162,Спортсмены!$B:$H,6,FALSE))</f>
        <v>#N/A</v>
      </c>
      <c r="I162" s="126"/>
      <c r="J162" s="18"/>
      <c r="K162" s="135"/>
      <c r="L162" s="19"/>
      <c r="M162" s="50"/>
    </row>
    <row r="163" spans="2:13" ht="12.75" customHeight="1">
      <c r="B163" s="125">
        <v>2</v>
      </c>
      <c r="C163" s="317">
        <v>149</v>
      </c>
      <c r="D163" s="111" t="e">
        <f>IF(C163=0," ",VLOOKUP(C163,Спортсмены!B:H,2,FALSE))</f>
        <v>#N/A</v>
      </c>
      <c r="E163" s="112" t="e">
        <f>IF(C163=0," ",VLOOKUP($C163,Спортсмены!$B:$H,3,FALSE))</f>
        <v>#N/A</v>
      </c>
      <c r="F163" s="113" t="e">
        <f>IF(C163=0," ",IF(VLOOKUP($C163,Спортсмены!$B:$H,4,FALSE)=0," ",VLOOKUP($C163,Спортсмены!$B:$H,4,FALSE)))</f>
        <v>#N/A</v>
      </c>
      <c r="G163" s="111" t="e">
        <f>IF(C163=0," ",VLOOKUP($C163,Спортсмены!$B:$H,5,FALSE))</f>
        <v>#N/A</v>
      </c>
      <c r="H163" s="111" t="e">
        <f>IF(C163=0," ",VLOOKUP($C163,Спортсмены!$B:$H,6,FALSE))</f>
        <v>#N/A</v>
      </c>
      <c r="I163" s="126"/>
      <c r="J163" s="18"/>
      <c r="K163" s="135"/>
      <c r="L163" s="19"/>
      <c r="M163" s="50"/>
    </row>
    <row r="164" spans="2:13" ht="12.75" customHeight="1">
      <c r="B164" s="125">
        <v>3</v>
      </c>
      <c r="C164" s="531">
        <v>1124</v>
      </c>
      <c r="D164" s="111" t="e">
        <f>IF(C164=0," ",VLOOKUP(C164,Спортсмены!B:H,2,FALSE))</f>
        <v>#N/A</v>
      </c>
      <c r="E164" s="112" t="e">
        <f>IF(C164=0," ",VLOOKUP($C164,Спортсмены!$B:$H,3,FALSE))</f>
        <v>#N/A</v>
      </c>
      <c r="F164" s="113" t="e">
        <f>IF(C164=0," ",IF(VLOOKUP($C164,Спортсмены!$B:$H,4,FALSE)=0," ",VLOOKUP($C164,Спортсмены!$B:$H,4,FALSE)))</f>
        <v>#N/A</v>
      </c>
      <c r="G164" s="111" t="e">
        <f>IF(C164=0," ",VLOOKUP($C164,Спортсмены!$B:$H,5,FALSE))</f>
        <v>#N/A</v>
      </c>
      <c r="H164" s="111" t="e">
        <f>IF(C164=0," ",VLOOKUP($C164,Спортсмены!$B:$H,6,FALSE))</f>
        <v>#N/A</v>
      </c>
      <c r="I164" s="126"/>
      <c r="J164" s="18"/>
      <c r="K164" s="135"/>
      <c r="L164" s="19"/>
      <c r="M164" s="50"/>
    </row>
    <row r="165" spans="2:13" ht="12.75" customHeight="1">
      <c r="B165" s="125">
        <v>4</v>
      </c>
      <c r="C165" s="549">
        <v>140</v>
      </c>
      <c r="D165" s="111" t="e">
        <f>IF(C165=0," ",VLOOKUP(C165,Спортсмены!B:H,2,FALSE))</f>
        <v>#N/A</v>
      </c>
      <c r="E165" s="112" t="e">
        <f>IF(C165=0," ",VLOOKUP($C165,Спортсмены!$B:$H,3,FALSE))</f>
        <v>#N/A</v>
      </c>
      <c r="F165" s="113" t="e">
        <f>IF(C165=0," ",IF(VLOOKUP($C165,Спортсмены!$B:$H,4,FALSE)=0," ",VLOOKUP($C165,Спортсмены!$B:$H,4,FALSE)))</f>
        <v>#N/A</v>
      </c>
      <c r="G165" s="111" t="e">
        <f>IF(C165=0," ",VLOOKUP($C165,Спортсмены!$B:$H,5,FALSE))</f>
        <v>#N/A</v>
      </c>
      <c r="H165" s="111" t="e">
        <f>IF(C165=0," ",VLOOKUP($C165,Спортсмены!$B:$H,6,FALSE))</f>
        <v>#N/A</v>
      </c>
      <c r="I165" s="126"/>
      <c r="J165" s="18"/>
      <c r="K165" s="135"/>
      <c r="L165" s="19"/>
      <c r="M165" s="50"/>
    </row>
    <row r="166" spans="2:13" ht="12.75" customHeight="1">
      <c r="B166" s="125"/>
      <c r="C166" s="549"/>
      <c r="D166" s="111" t="str">
        <f>IF(C166=0," ",VLOOKUP(C166,Спортсмены!B:H,2,FALSE))</f>
        <v xml:space="preserve"> </v>
      </c>
      <c r="E166" s="112" t="str">
        <f>IF(C166=0," ",VLOOKUP($C166,Спортсмены!$B:$H,3,FALSE))</f>
        <v xml:space="preserve"> </v>
      </c>
      <c r="F166" s="113" t="str">
        <f>IF(C166=0," ",IF(VLOOKUP($C166,Спортсмены!$B:$H,4,FALSE)=0," ",VLOOKUP($C166,Спортсмены!$B:$H,4,FALSE)))</f>
        <v xml:space="preserve"> </v>
      </c>
      <c r="G166" s="111" t="str">
        <f>IF(C166=0," ",VLOOKUP($C166,Спортсмены!$B:$H,5,FALSE))</f>
        <v xml:space="preserve"> </v>
      </c>
      <c r="H166" s="111" t="str">
        <f>IF(C166=0," ",VLOOKUP($C166,Спортсмены!$B:$H,6,FALSE))</f>
        <v xml:space="preserve"> </v>
      </c>
      <c r="I166" s="126"/>
      <c r="J166" s="18"/>
      <c r="K166" s="135"/>
      <c r="L166" s="19"/>
      <c r="M166" s="50"/>
    </row>
    <row r="167" spans="2:13" ht="12.75" customHeight="1">
      <c r="B167" s="125"/>
      <c r="C167" s="549"/>
      <c r="D167" s="113" t="s">
        <v>185</v>
      </c>
      <c r="E167" s="112" t="str">
        <f>IF(C167=0," ",VLOOKUP($C167,Спортсмены!$B:$H,3,FALSE))</f>
        <v xml:space="preserve"> </v>
      </c>
      <c r="F167" s="113" t="str">
        <f>IF(C167=0," ",IF(VLOOKUP($C167,Спортсмены!$B:$H,4,FALSE)=0," ",VLOOKUP($C167,Спортсмены!$B:$H,4,FALSE)))</f>
        <v xml:space="preserve"> </v>
      </c>
      <c r="G167" s="111" t="str">
        <f>IF(C167=0," ",VLOOKUP($C167,Спортсмены!$B:$H,5,FALSE))</f>
        <v xml:space="preserve"> </v>
      </c>
      <c r="H167" s="111" t="str">
        <f>IF(C167=0," ",VLOOKUP($C167,Спортсмены!$B:$H,6,FALSE))</f>
        <v xml:space="preserve"> </v>
      </c>
      <c r="I167" s="126"/>
      <c r="J167" s="18"/>
      <c r="K167" s="135"/>
      <c r="L167" s="19"/>
      <c r="M167" s="50"/>
    </row>
    <row r="168" spans="2:13" ht="12.75" customHeight="1">
      <c r="B168" s="125">
        <v>1</v>
      </c>
      <c r="C168" s="549"/>
      <c r="D168" s="111" t="str">
        <f>IF(C168=0," ",VLOOKUP(C168,Спортсмены!B:H,2,FALSE))</f>
        <v xml:space="preserve"> </v>
      </c>
      <c r="E168" s="112" t="str">
        <f>IF(C168=0," ",VLOOKUP($C168,Спортсмены!$B:$H,3,FALSE))</f>
        <v xml:space="preserve"> </v>
      </c>
      <c r="F168" s="113" t="str">
        <f>IF(C168=0," ",IF(VLOOKUP($C168,Спортсмены!$B:$H,4,FALSE)=0," ",VLOOKUP($C168,Спортсмены!$B:$H,4,FALSE)))</f>
        <v xml:space="preserve"> </v>
      </c>
      <c r="G168" s="111" t="str">
        <f>IF(C168=0," ",VLOOKUP($C168,Спортсмены!$B:$H,5,FALSE))</f>
        <v xml:space="preserve"> </v>
      </c>
      <c r="H168" s="111" t="str">
        <f>IF(C168=0," ",VLOOKUP($C168,Спортсмены!$B:$H,6,FALSE))</f>
        <v xml:space="preserve"> </v>
      </c>
      <c r="I168" s="126"/>
      <c r="J168" s="18"/>
      <c r="K168" s="135"/>
      <c r="L168" s="19"/>
      <c r="M168" s="50"/>
    </row>
    <row r="169" spans="2:13" ht="12.75" customHeight="1">
      <c r="B169" s="125">
        <v>2</v>
      </c>
      <c r="C169" s="549">
        <v>77</v>
      </c>
      <c r="D169" s="111" t="e">
        <f>IF(C169=0," ",VLOOKUP(C169,Спортсмены!B:H,2,FALSE))</f>
        <v>#N/A</v>
      </c>
      <c r="E169" s="112" t="e">
        <f>IF(C169=0," ",VLOOKUP($C169,Спортсмены!$B:$H,3,FALSE))</f>
        <v>#N/A</v>
      </c>
      <c r="F169" s="113" t="e">
        <f>IF(C169=0," ",IF(VLOOKUP($C169,Спортсмены!$B:$H,4,FALSE)=0," ",VLOOKUP($C169,Спортсмены!$B:$H,4,FALSE)))</f>
        <v>#N/A</v>
      </c>
      <c r="G169" s="111" t="e">
        <f>IF(C169=0," ",VLOOKUP($C169,Спортсмены!$B:$H,5,FALSE))</f>
        <v>#N/A</v>
      </c>
      <c r="H169" s="111" t="e">
        <f>IF(C169=0," ",VLOOKUP($C169,Спортсмены!$B:$H,6,FALSE))</f>
        <v>#N/A</v>
      </c>
      <c r="I169" s="126"/>
      <c r="J169" s="18"/>
      <c r="K169" s="135"/>
      <c r="L169" s="19"/>
      <c r="M169" s="50"/>
    </row>
    <row r="170" spans="2:13" ht="12.75" customHeight="1">
      <c r="B170" s="125">
        <v>3</v>
      </c>
      <c r="C170" s="549">
        <v>150</v>
      </c>
      <c r="D170" s="111" t="e">
        <f>IF(C170=0," ",VLOOKUP(C170,Спортсмены!B:H,2,FALSE))</f>
        <v>#N/A</v>
      </c>
      <c r="E170" s="112" t="e">
        <f>IF(C170=0," ",VLOOKUP($C170,Спортсмены!$B:$H,3,FALSE))</f>
        <v>#N/A</v>
      </c>
      <c r="F170" s="113" t="e">
        <f>IF(C170=0," ",IF(VLOOKUP($C170,Спортсмены!$B:$H,4,FALSE)=0," ",VLOOKUP($C170,Спортсмены!$B:$H,4,FALSE)))</f>
        <v>#N/A</v>
      </c>
      <c r="G170" s="111" t="e">
        <f>IF(C170=0," ",VLOOKUP($C170,Спортсмены!$B:$H,5,FALSE))</f>
        <v>#N/A</v>
      </c>
      <c r="H170" s="111" t="e">
        <f>IF(C170=0," ",VLOOKUP($C170,Спортсмены!$B:$H,6,FALSE))</f>
        <v>#N/A</v>
      </c>
      <c r="I170" s="126"/>
      <c r="J170" s="18"/>
      <c r="K170" s="135"/>
      <c r="L170" s="305"/>
    </row>
    <row r="171" spans="2:13" ht="12.75" customHeight="1">
      <c r="B171" s="125">
        <v>4</v>
      </c>
      <c r="C171" s="549">
        <v>123</v>
      </c>
      <c r="D171" s="111" t="e">
        <f>IF(C171=0," ",VLOOKUP(C171,Спортсмены!B:H,2,FALSE))</f>
        <v>#N/A</v>
      </c>
      <c r="E171" s="112" t="e">
        <f>IF(C171=0," ",VLOOKUP($C171,Спортсмены!$B:$H,3,FALSE))</f>
        <v>#N/A</v>
      </c>
      <c r="F171" s="113" t="e">
        <f>IF(C171=0," ",IF(VLOOKUP($C171,Спортсмены!$B:$H,4,FALSE)=0," ",VLOOKUP($C171,Спортсмены!$B:$H,4,FALSE)))</f>
        <v>#N/A</v>
      </c>
      <c r="G171" s="111" t="e">
        <f>IF(C171=0," ",VLOOKUP($C171,Спортсмены!$B:$H,5,FALSE))</f>
        <v>#N/A</v>
      </c>
      <c r="H171" s="111" t="e">
        <f>IF(C171=0," ",VLOOKUP($C171,Спортсмены!$B:$H,6,FALSE))</f>
        <v>#N/A</v>
      </c>
      <c r="I171" s="126"/>
      <c r="J171" s="18"/>
      <c r="K171" s="135"/>
      <c r="L171" s="305"/>
    </row>
    <row r="172" spans="2:13" ht="12.75" customHeight="1">
      <c r="B172" s="125"/>
      <c r="C172" s="549"/>
      <c r="D172" s="111" t="str">
        <f>IF(C172=0," ",VLOOKUP(C172,Спортсмены!B:H,2,FALSE))</f>
        <v xml:space="preserve"> </v>
      </c>
      <c r="E172" s="112" t="str">
        <f>IF(C172=0," ",VLOOKUP($C172,Спортсмены!$B:$H,3,FALSE))</f>
        <v xml:space="preserve"> </v>
      </c>
      <c r="F172" s="113" t="str">
        <f>IF(C172=0," ",IF(VLOOKUP($C172,Спортсмены!$B:$H,4,FALSE)=0," ",VLOOKUP($C172,Спортсмены!$B:$H,4,FALSE)))</f>
        <v xml:space="preserve"> </v>
      </c>
      <c r="G172" s="111" t="str">
        <f>IF(C172=0," ",VLOOKUP($C172,Спортсмены!$B:$H,5,FALSE))</f>
        <v xml:space="preserve"> </v>
      </c>
      <c r="H172" s="111" t="str">
        <f>IF(C172=0," ",VLOOKUP($C172,Спортсмены!$B:$H,6,FALSE))</f>
        <v xml:space="preserve"> </v>
      </c>
      <c r="I172" s="126"/>
      <c r="J172" s="18"/>
      <c r="K172" s="135"/>
      <c r="L172" s="19"/>
      <c r="M172" s="50"/>
    </row>
    <row r="173" spans="2:13" ht="12.75" customHeight="1">
      <c r="B173" s="125"/>
      <c r="C173" s="550"/>
      <c r="D173" s="113" t="s">
        <v>186</v>
      </c>
      <c r="E173" s="112" t="str">
        <f>IF(C173=0," ",VLOOKUP($C173,Спортсмены!$B:$H,3,FALSE))</f>
        <v xml:space="preserve"> </v>
      </c>
      <c r="F173" s="113" t="str">
        <f>IF(C173=0," ",IF(VLOOKUP($C173,Спортсмены!$B:$H,4,FALSE)=0," ",VLOOKUP($C173,Спортсмены!$B:$H,4,FALSE)))</f>
        <v xml:space="preserve"> </v>
      </c>
      <c r="G173" s="111" t="str">
        <f>IF(C173=0," ",VLOOKUP($C173,Спортсмены!$B:$H,5,FALSE))</f>
        <v xml:space="preserve"> </v>
      </c>
      <c r="H173" s="111" t="str">
        <f>IF(C173=0," ",VLOOKUP($C173,Спортсмены!$B:$H,6,FALSE))</f>
        <v xml:space="preserve"> </v>
      </c>
      <c r="I173" s="126"/>
      <c r="J173" s="18"/>
      <c r="K173" s="135"/>
      <c r="L173" s="19"/>
      <c r="M173" s="50"/>
    </row>
    <row r="174" spans="2:13" ht="12.75" customHeight="1">
      <c r="B174" s="125">
        <v>1</v>
      </c>
      <c r="C174" s="549">
        <v>120</v>
      </c>
      <c r="D174" s="111" t="e">
        <f>IF(C174=0," ",VLOOKUP(C174,Спортсмены!B:H,2,FALSE))</f>
        <v>#N/A</v>
      </c>
      <c r="E174" s="112" t="e">
        <f>IF(C174=0," ",VLOOKUP($C174,Спортсмены!$B:$H,3,FALSE))</f>
        <v>#N/A</v>
      </c>
      <c r="F174" s="113" t="e">
        <f>IF(C174=0," ",IF(VLOOKUP($C174,Спортсмены!$B:$H,4,FALSE)=0," ",VLOOKUP($C174,Спортсмены!$B:$H,4,FALSE)))</f>
        <v>#N/A</v>
      </c>
      <c r="G174" s="111" t="e">
        <f>IF(C174=0," ",VLOOKUP($C174,Спортсмены!$B:$H,5,FALSE))</f>
        <v>#N/A</v>
      </c>
      <c r="H174" s="111" t="e">
        <f>IF(C174=0," ",VLOOKUP($C174,Спортсмены!$B:$H,6,FALSE))</f>
        <v>#N/A</v>
      </c>
      <c r="I174" s="126"/>
      <c r="J174" s="18"/>
      <c r="K174" s="135"/>
      <c r="L174" s="19"/>
      <c r="M174" s="50"/>
    </row>
    <row r="175" spans="2:13" ht="12.75" customHeight="1">
      <c r="B175" s="125">
        <v>2</v>
      </c>
      <c r="C175" s="549">
        <v>135</v>
      </c>
      <c r="D175" s="111" t="e">
        <f>IF(C175=0," ",VLOOKUP(C175,Спортсмены!B:H,2,FALSE))</f>
        <v>#N/A</v>
      </c>
      <c r="E175" s="112" t="e">
        <f>IF(C175=0," ",VLOOKUP($C175,Спортсмены!$B:$H,3,FALSE))</f>
        <v>#N/A</v>
      </c>
      <c r="F175" s="113" t="e">
        <f>IF(C175=0," ",IF(VLOOKUP($C175,Спортсмены!$B:$H,4,FALSE)=0," ",VLOOKUP($C175,Спортсмены!$B:$H,4,FALSE)))</f>
        <v>#N/A</v>
      </c>
      <c r="G175" s="111" t="e">
        <f>IF(C175=0," ",VLOOKUP($C175,Спортсмены!$B:$H,5,FALSE))</f>
        <v>#N/A</v>
      </c>
      <c r="H175" s="111" t="e">
        <f>IF(C175=0," ",VLOOKUP($C175,Спортсмены!$B:$H,6,FALSE))</f>
        <v>#N/A</v>
      </c>
      <c r="I175" s="126"/>
      <c r="J175" s="18"/>
      <c r="K175" s="135"/>
      <c r="L175" s="19"/>
      <c r="M175" s="50"/>
    </row>
    <row r="176" spans="2:13" ht="12.75" customHeight="1">
      <c r="B176" s="125">
        <v>3</v>
      </c>
      <c r="C176" s="549">
        <v>56</v>
      </c>
      <c r="D176" s="111" t="str">
        <f>IF(C176=0," ",VLOOKUP(C176,Спортсмены!B:H,2,FALSE))</f>
        <v>Хадарин Александр</v>
      </c>
      <c r="E176" s="112">
        <f>IF(C176=0," ",VLOOKUP($C176,Спортсмены!$B:$H,3,FALSE))</f>
        <v>1990</v>
      </c>
      <c r="F176" s="113" t="str">
        <f>IF(C176=0," ",IF(VLOOKUP($C176,Спортсмены!$B:$H,4,FALSE)=0," ",VLOOKUP($C176,Спортсмены!$B:$H,4,FALSE)))</f>
        <v>М30-39</v>
      </c>
      <c r="G176" s="111">
        <f>IF(C176=0," ",VLOOKUP($C176,Спортсмены!$B:$H,5,FALSE))</f>
        <v>0</v>
      </c>
      <c r="H176" s="362" t="str">
        <f>IF(C176=0," ",VLOOKUP($C176,Спортсмены!$B:$H,6,FALSE))</f>
        <v>г.Архангельск</v>
      </c>
      <c r="I176" s="126"/>
      <c r="J176" s="18"/>
      <c r="K176" s="135"/>
      <c r="L176" s="19"/>
      <c r="M176" s="50"/>
    </row>
    <row r="177" spans="2:13" ht="12.75" customHeight="1">
      <c r="B177" s="125">
        <v>4</v>
      </c>
      <c r="C177" s="549">
        <v>96</v>
      </c>
      <c r="D177" s="111" t="e">
        <f>IF(C177=0," ",VLOOKUP(C177,Спортсмены!B:H,2,FALSE))</f>
        <v>#N/A</v>
      </c>
      <c r="E177" s="112" t="e">
        <f>IF(C177=0," ",VLOOKUP($C177,Спортсмены!$B:$H,3,FALSE))</f>
        <v>#N/A</v>
      </c>
      <c r="F177" s="113" t="e">
        <f>IF(C177=0," ",IF(VLOOKUP($C177,Спортсмены!$B:$H,4,FALSE)=0," ",VLOOKUP($C177,Спортсмены!$B:$H,4,FALSE)))</f>
        <v>#N/A</v>
      </c>
      <c r="G177" s="111" t="e">
        <f>IF(C177=0," ",VLOOKUP($C177,Спортсмены!$B:$H,5,FALSE))</f>
        <v>#N/A</v>
      </c>
      <c r="H177" s="111" t="e">
        <f>IF(C177=0," ",VLOOKUP($C177,Спортсмены!$B:$H,6,FALSE))</f>
        <v>#N/A</v>
      </c>
      <c r="I177" s="126"/>
      <c r="J177" s="18"/>
      <c r="K177" s="135"/>
      <c r="L177" s="19"/>
      <c r="M177" s="50"/>
    </row>
    <row r="178" spans="2:13" ht="12.75" customHeight="1">
      <c r="B178" s="125"/>
      <c r="C178" s="549"/>
      <c r="D178" s="111" t="str">
        <f>IF(C178=0," ",VLOOKUP(C178,Спортсмены!B:H,2,FALSE))</f>
        <v xml:space="preserve"> </v>
      </c>
      <c r="E178" s="112" t="str">
        <f>IF(C178=0," ",VLOOKUP($C178,Спортсмены!$B:$H,3,FALSE))</f>
        <v xml:space="preserve"> </v>
      </c>
      <c r="F178" s="113" t="str">
        <f>IF(C178=0," ",IF(VLOOKUP($C178,Спортсмены!$B:$H,4,FALSE)=0," ",VLOOKUP($C178,Спортсмены!$B:$H,4,FALSE)))</f>
        <v xml:space="preserve"> </v>
      </c>
      <c r="G178" s="111" t="str">
        <f>IF(C178=0," ",VLOOKUP($C178,Спортсмены!$B:$H,5,FALSE))</f>
        <v xml:space="preserve"> </v>
      </c>
      <c r="H178" s="111" t="str">
        <f>IF(C178=0," ",VLOOKUP($C178,Спортсмены!$B:$H,6,FALSE))</f>
        <v xml:space="preserve"> </v>
      </c>
      <c r="I178" s="126"/>
      <c r="J178" s="18"/>
      <c r="K178" s="135"/>
      <c r="L178" s="19"/>
      <c r="M178" s="50"/>
    </row>
    <row r="179" spans="2:13" ht="12.75" customHeight="1">
      <c r="B179" s="125"/>
      <c r="C179" s="549"/>
      <c r="D179" s="113" t="s">
        <v>187</v>
      </c>
      <c r="E179" s="112" t="str">
        <f>IF(C179=0," ",VLOOKUP($C179,Спортсмены!$B:$H,3,FALSE))</f>
        <v xml:space="preserve"> </v>
      </c>
      <c r="F179" s="113" t="str">
        <f>IF(C179=0," ",IF(VLOOKUP($C179,Спортсмены!$B:$H,4,FALSE)=0," ",VLOOKUP($C179,Спортсмены!$B:$H,4,FALSE)))</f>
        <v xml:space="preserve"> </v>
      </c>
      <c r="G179" s="111" t="str">
        <f>IF(C179=0," ",VLOOKUP($C179,Спортсмены!$B:$H,5,FALSE))</f>
        <v xml:space="preserve"> </v>
      </c>
      <c r="H179" s="111" t="str">
        <f>IF(C179=0," ",VLOOKUP($C179,Спортсмены!$B:$H,6,FALSE))</f>
        <v xml:space="preserve"> </v>
      </c>
      <c r="I179" s="126"/>
      <c r="J179" s="18"/>
      <c r="K179" s="135"/>
      <c r="L179" s="19"/>
      <c r="M179" s="50"/>
    </row>
    <row r="180" spans="2:13" ht="12.75" customHeight="1">
      <c r="B180" s="125">
        <v>1</v>
      </c>
      <c r="C180" s="549">
        <v>154</v>
      </c>
      <c r="D180" s="111" t="e">
        <f>IF(C180=0," ",VLOOKUP(C180,Спортсмены!B:H,2,FALSE))</f>
        <v>#N/A</v>
      </c>
      <c r="E180" s="112" t="e">
        <f>IF(C180=0," ",VLOOKUP($C180,Спортсмены!$B:$H,3,FALSE))</f>
        <v>#N/A</v>
      </c>
      <c r="F180" s="113" t="e">
        <f>IF(C180=0," ",IF(VLOOKUP($C180,Спортсмены!$B:$H,4,FALSE)=0," ",VLOOKUP($C180,Спортсмены!$B:$H,4,FALSE)))</f>
        <v>#N/A</v>
      </c>
      <c r="G180" s="111" t="e">
        <f>IF(C180=0," ",VLOOKUP($C180,Спортсмены!$B:$H,5,FALSE))</f>
        <v>#N/A</v>
      </c>
      <c r="H180" s="111" t="e">
        <f>IF(C180=0," ",VLOOKUP($C180,Спортсмены!$B:$H,6,FALSE))</f>
        <v>#N/A</v>
      </c>
      <c r="I180" s="126"/>
      <c r="J180" s="18"/>
      <c r="K180" s="135"/>
      <c r="L180" s="19"/>
      <c r="M180" s="50"/>
    </row>
    <row r="181" spans="2:13" ht="12.75" customHeight="1">
      <c r="B181" s="125">
        <v>2</v>
      </c>
      <c r="C181" s="549">
        <v>26</v>
      </c>
      <c r="D181" s="111" t="str">
        <f>IF(C181=0," ",VLOOKUP(C181,Спортсмены!B:H,2,FALSE))</f>
        <v>Суслонов Александр</v>
      </c>
      <c r="E181" s="112">
        <f>IF(C181=0," ",VLOOKUP($C181,Спортсмены!$B:$H,3,FALSE))</f>
        <v>1991</v>
      </c>
      <c r="F181" s="113" t="str">
        <f>IF(C181=0," ",IF(VLOOKUP($C181,Спортсмены!$B:$H,4,FALSE)=0," ",VLOOKUP($C181,Спортсмены!$B:$H,4,FALSE)))</f>
        <v>М30-39</v>
      </c>
      <c r="G181" s="111">
        <f>IF(C181=0," ",VLOOKUP($C181,Спортсмены!$B:$H,5,FALSE))</f>
        <v>0</v>
      </c>
      <c r="H181" s="111" t="str">
        <f>IF(C181=0," ",VLOOKUP($C181,Спортсмены!$B:$H,6,FALSE))</f>
        <v>г.Архангельск</v>
      </c>
      <c r="I181" s="126"/>
      <c r="J181" s="18"/>
      <c r="K181" s="135"/>
      <c r="L181" s="19"/>
      <c r="M181" s="50"/>
    </row>
    <row r="182" spans="2:13" ht="12.75" customHeight="1">
      <c r="B182" s="125">
        <v>3</v>
      </c>
      <c r="C182" s="549">
        <v>191</v>
      </c>
      <c r="D182" s="111" t="e">
        <f>IF(C182=0," ",VLOOKUP(C182,Спортсмены!B:H,2,FALSE))</f>
        <v>#N/A</v>
      </c>
      <c r="E182" s="112" t="e">
        <f>IF(C182=0," ",VLOOKUP($C182,Спортсмены!$B:$H,3,FALSE))</f>
        <v>#N/A</v>
      </c>
      <c r="F182" s="113" t="e">
        <f>IF(C182=0," ",IF(VLOOKUP($C182,Спортсмены!$B:$H,4,FALSE)=0," ",VLOOKUP($C182,Спортсмены!$B:$H,4,FALSE)))</f>
        <v>#N/A</v>
      </c>
      <c r="G182" s="111" t="e">
        <f>IF(C182=0," ",VLOOKUP($C182,Спортсмены!$B:$H,5,FALSE))</f>
        <v>#N/A</v>
      </c>
      <c r="H182" s="111" t="e">
        <f>IF(C182=0," ",VLOOKUP($C182,Спортсмены!$B:$H,6,FALSE))</f>
        <v>#N/A</v>
      </c>
      <c r="I182" s="126"/>
      <c r="J182" s="18"/>
      <c r="K182" s="135"/>
      <c r="L182" s="19"/>
      <c r="M182" s="50"/>
    </row>
    <row r="183" spans="2:13" ht="12.75" customHeight="1">
      <c r="B183" s="125">
        <v>4</v>
      </c>
      <c r="C183" s="549">
        <v>200</v>
      </c>
      <c r="D183" s="111" t="e">
        <f>IF(C183=0," ",VLOOKUP(C183,Спортсмены!B:H,2,FALSE))</f>
        <v>#N/A</v>
      </c>
      <c r="E183" s="112" t="e">
        <f>IF(C183=0," ",VLOOKUP($C183,Спортсмены!$B:$H,3,FALSE))</f>
        <v>#N/A</v>
      </c>
      <c r="F183" s="113" t="e">
        <f>IF(C183=0," ",IF(VLOOKUP($C183,Спортсмены!$B:$H,4,FALSE)=0," ",VLOOKUP($C183,Спортсмены!$B:$H,4,FALSE)))</f>
        <v>#N/A</v>
      </c>
      <c r="G183" s="111" t="e">
        <f>IF(C183=0," ",VLOOKUP($C183,Спортсмены!$B:$H,5,FALSE))</f>
        <v>#N/A</v>
      </c>
      <c r="H183" s="111" t="e">
        <f>IF(C183=0," ",VLOOKUP($C183,Спортсмены!$B:$H,6,FALSE))</f>
        <v>#N/A</v>
      </c>
      <c r="I183" s="126"/>
      <c r="J183" s="18"/>
      <c r="K183" s="135"/>
      <c r="L183" s="19"/>
      <c r="M183" s="50"/>
    </row>
    <row r="184" spans="2:13" ht="12.75" customHeight="1">
      <c r="B184" s="125"/>
      <c r="C184" s="549"/>
      <c r="D184" s="111" t="str">
        <f>IF(C184=0," ",VLOOKUP(C184,Спортсмены!B:H,2,FALSE))</f>
        <v xml:space="preserve"> </v>
      </c>
      <c r="E184" s="112" t="str">
        <f>IF(C184=0," ",VLOOKUP($C184,Спортсмены!$B:$H,3,FALSE))</f>
        <v xml:space="preserve"> </v>
      </c>
      <c r="F184" s="113" t="str">
        <f>IF(C184=0," ",IF(VLOOKUP($C184,Спортсмены!$B:$H,4,FALSE)=0," ",VLOOKUP($C184,Спортсмены!$B:$H,4,FALSE)))</f>
        <v xml:space="preserve"> </v>
      </c>
      <c r="G184" s="111" t="str">
        <f>IF(C184=0," ",VLOOKUP($C184,Спортсмены!$B:$H,5,FALSE))</f>
        <v xml:space="preserve"> </v>
      </c>
      <c r="H184" s="111" t="str">
        <f>IF(C184=0," ",VLOOKUP($C184,Спортсмены!$B:$H,6,FALSE))</f>
        <v xml:space="preserve"> </v>
      </c>
      <c r="I184" s="126"/>
      <c r="J184" s="18"/>
      <c r="K184" s="135"/>
      <c r="L184" s="19"/>
      <c r="M184" s="50"/>
    </row>
    <row r="185" spans="2:13" ht="12.75" customHeight="1">
      <c r="B185" s="125"/>
      <c r="C185" s="549"/>
      <c r="D185" s="113" t="s">
        <v>188</v>
      </c>
      <c r="E185" s="112" t="str">
        <f>IF(C185=0," ",VLOOKUP($C185,Спортсмены!$B:$H,3,FALSE))</f>
        <v xml:space="preserve"> </v>
      </c>
      <c r="F185" s="113" t="str">
        <f>IF(C185=0," ",IF(VLOOKUP($C185,Спортсмены!$B:$H,4,FALSE)=0," ",VLOOKUP($C185,Спортсмены!$B:$H,4,FALSE)))</f>
        <v xml:space="preserve"> </v>
      </c>
      <c r="G185" s="111" t="str">
        <f>IF(C185=0," ",VLOOKUP($C185,Спортсмены!$B:$H,5,FALSE))</f>
        <v xml:space="preserve"> </v>
      </c>
      <c r="H185" s="111" t="str">
        <f>IF(C185=0," ",VLOOKUP($C185,Спортсмены!$B:$H,6,FALSE))</f>
        <v xml:space="preserve"> </v>
      </c>
      <c r="I185" s="126"/>
      <c r="J185" s="18"/>
      <c r="K185" s="135"/>
      <c r="L185" s="19"/>
      <c r="M185" s="50"/>
    </row>
    <row r="186" spans="2:13" ht="12.75" customHeight="1">
      <c r="B186" s="125">
        <v>1</v>
      </c>
      <c r="C186" s="317"/>
      <c r="D186" s="111" t="str">
        <f>IF(C186=0," ",VLOOKUP(C186,Спортсмены!B:H,2,FALSE))</f>
        <v xml:space="preserve"> </v>
      </c>
      <c r="E186" s="112" t="str">
        <f>IF(C186=0," ",VLOOKUP($C186,Спортсмены!$B:$H,3,FALSE))</f>
        <v xml:space="preserve"> </v>
      </c>
      <c r="F186" s="113" t="str">
        <f>IF(C186=0," ",IF(VLOOKUP($C186,Спортсмены!$B:$H,4,FALSE)=0," ",VLOOKUP($C186,Спортсмены!$B:$H,4,FALSE)))</f>
        <v xml:space="preserve"> </v>
      </c>
      <c r="G186" s="111" t="str">
        <f>IF(C186=0," ",VLOOKUP($C186,Спортсмены!$B:$H,5,FALSE))</f>
        <v xml:space="preserve"> </v>
      </c>
      <c r="H186" s="111" t="str">
        <f>IF(C186=0," ",VLOOKUP($C186,Спортсмены!$B:$H,6,FALSE))</f>
        <v xml:space="preserve"> </v>
      </c>
      <c r="I186" s="126"/>
      <c r="J186" s="18"/>
      <c r="K186" s="135"/>
      <c r="L186" s="19"/>
      <c r="M186" s="50"/>
    </row>
    <row r="187" spans="2:13" ht="12.75" customHeight="1">
      <c r="B187" s="125">
        <v>2</v>
      </c>
      <c r="C187" s="317">
        <v>1126</v>
      </c>
      <c r="D187" s="111" t="e">
        <f>IF(C187=0," ",VLOOKUP(C187,Спортсмены!B:H,2,FALSE))</f>
        <v>#N/A</v>
      </c>
      <c r="E187" s="112" t="e">
        <f>IF(C187=0," ",VLOOKUP($C187,Спортсмены!$B:$H,3,FALSE))</f>
        <v>#N/A</v>
      </c>
      <c r="F187" s="113" t="e">
        <f>IF(C187=0," ",IF(VLOOKUP($C187,Спортсмены!$B:$H,4,FALSE)=0," ",VLOOKUP($C187,Спортсмены!$B:$H,4,FALSE)))</f>
        <v>#N/A</v>
      </c>
      <c r="G187" s="111" t="e">
        <f>IF(C187=0," ",VLOOKUP($C187,Спортсмены!$B:$H,5,FALSE))</f>
        <v>#N/A</v>
      </c>
      <c r="H187" s="111" t="e">
        <f>IF(C187=0," ",VLOOKUP($C187,Спортсмены!$B:$H,6,FALSE))</f>
        <v>#N/A</v>
      </c>
      <c r="I187" s="126"/>
      <c r="J187" s="18"/>
      <c r="K187" s="135"/>
      <c r="L187" s="19"/>
      <c r="M187" s="50"/>
    </row>
    <row r="188" spans="2:13" ht="12.75" customHeight="1">
      <c r="B188" s="125">
        <v>3</v>
      </c>
      <c r="C188" s="549">
        <v>205</v>
      </c>
      <c r="D188" s="111" t="e">
        <f>IF(C188=0," ",VLOOKUP(C188,Спортсмены!B:H,2,FALSE))</f>
        <v>#N/A</v>
      </c>
      <c r="E188" s="112" t="e">
        <f>IF(C188=0," ",VLOOKUP($C188,Спортсмены!$B:$H,3,FALSE))</f>
        <v>#N/A</v>
      </c>
      <c r="F188" s="113" t="e">
        <f>IF(C188=0," ",IF(VLOOKUP($C188,Спортсмены!$B:$H,4,FALSE)=0," ",VLOOKUP($C188,Спортсмены!$B:$H,4,FALSE)))</f>
        <v>#N/A</v>
      </c>
      <c r="G188" s="111" t="e">
        <f>IF(C188=0," ",VLOOKUP($C188,Спортсмены!$B:$H,5,FALSE))</f>
        <v>#N/A</v>
      </c>
      <c r="H188" s="127" t="e">
        <f>IF(C188=0," ",VLOOKUP($C188,Спортсмены!$B:$H,6,FALSE))</f>
        <v>#N/A</v>
      </c>
      <c r="I188" s="126"/>
      <c r="J188" s="18"/>
      <c r="K188" s="135"/>
      <c r="L188" s="19"/>
      <c r="M188" s="50"/>
    </row>
    <row r="189" spans="2:13" ht="12.75" customHeight="1">
      <c r="B189" s="125">
        <v>4</v>
      </c>
      <c r="C189" s="549"/>
      <c r="D189" s="111" t="str">
        <f>IF(C189=0," ",VLOOKUP(C189,Спортсмены!B:H,2,FALSE))</f>
        <v xml:space="preserve"> </v>
      </c>
      <c r="E189" s="112" t="str">
        <f>IF(C189=0," ",VLOOKUP($C189,Спортсмены!$B:$H,3,FALSE))</f>
        <v xml:space="preserve"> </v>
      </c>
      <c r="F189" s="113" t="str">
        <f>IF(C189=0," ",IF(VLOOKUP($C189,Спортсмены!$B:$H,4,FALSE)=0," ",VLOOKUP($C189,Спортсмены!$B:$H,4,FALSE)))</f>
        <v xml:space="preserve"> </v>
      </c>
      <c r="G189" s="111" t="str">
        <f>IF(C189=0," ",VLOOKUP($C189,Спортсмены!$B:$H,5,FALSE))</f>
        <v xml:space="preserve"> </v>
      </c>
      <c r="H189" s="111" t="str">
        <f>IF(C189=0," ",VLOOKUP($C189,Спортсмены!$B:$H,6,FALSE))</f>
        <v xml:space="preserve"> </v>
      </c>
      <c r="I189" s="126"/>
      <c r="J189" s="18"/>
      <c r="K189" s="135"/>
      <c r="L189" s="19"/>
      <c r="M189" s="50"/>
    </row>
    <row r="190" spans="2:13" ht="12.75" customHeight="1">
      <c r="B190" s="125"/>
      <c r="C190" s="549"/>
      <c r="D190" s="111" t="str">
        <f>IF(C190=0," ",VLOOKUP(C190,Спортсмены!B:H,2,FALSE))</f>
        <v xml:space="preserve"> </v>
      </c>
      <c r="E190" s="112" t="s">
        <v>147</v>
      </c>
      <c r="F190" s="113" t="str">
        <f>IF(C190=0," ",IF(VLOOKUP($C190,Спортсмены!$B:$H,4,FALSE)=0," ",VLOOKUP($C190,Спортсмены!$B:$H,4,FALSE)))</f>
        <v xml:space="preserve"> </v>
      </c>
      <c r="G190" s="111" t="s">
        <v>147</v>
      </c>
      <c r="H190" s="111" t="str">
        <f>IF(C190=0," ",VLOOKUP($C190,Спортсмены!$B:$H,6,FALSE))</f>
        <v xml:space="preserve"> </v>
      </c>
      <c r="I190" s="126"/>
      <c r="J190" s="18"/>
      <c r="K190" s="135"/>
      <c r="L190" s="19"/>
      <c r="M190" s="50"/>
    </row>
    <row r="191" spans="2:13" ht="12.75" customHeight="1">
      <c r="B191" s="125"/>
      <c r="C191" s="317"/>
      <c r="D191" s="111" t="str">
        <f>IF(C191=0," ",VLOOKUP(C191,Спортсмены!B:H,2,FALSE))</f>
        <v xml:space="preserve"> </v>
      </c>
      <c r="E191" s="112" t="s">
        <v>147</v>
      </c>
      <c r="F191" s="113" t="str">
        <f>IF(C191=0," ",IF(VLOOKUP($C191,Спортсмены!$B:$H,4,FALSE)=0," ",VLOOKUP($C191,Спортсмены!$B:$H,4,FALSE)))</f>
        <v xml:space="preserve"> </v>
      </c>
      <c r="G191" s="111" t="str">
        <f>IF(C191=0," ",VLOOKUP($C191,Спортсмены!$B:$H,5,FALSE))</f>
        <v xml:space="preserve"> </v>
      </c>
      <c r="H191" s="111" t="str">
        <f>IF(C191=0," ",VLOOKUP($C191,Спортсмены!$B:$H,6,FALSE))</f>
        <v xml:space="preserve"> </v>
      </c>
      <c r="I191" s="126"/>
      <c r="J191" s="18"/>
      <c r="K191" s="135"/>
      <c r="L191" s="19"/>
      <c r="M191" s="50"/>
    </row>
    <row r="192" spans="2:13" ht="12.75" customHeight="1">
      <c r="B192" s="125"/>
      <c r="C192" s="317"/>
      <c r="D192" s="111" t="str">
        <f>IF(C192=0," ",VLOOKUP(C192,Спортсмены!B:H,2,FALSE))</f>
        <v xml:space="preserve"> </v>
      </c>
      <c r="E192" s="112" t="str">
        <f>IF(C192=0," ",VLOOKUP($C192,Спортсмены!$B:$H,3,FALSE))</f>
        <v xml:space="preserve"> </v>
      </c>
      <c r="F192" s="113" t="str">
        <f>IF(C192=0," ",IF(VLOOKUP($C192,Спортсмены!$B:$H,4,FALSE)=0," ",VLOOKUP($C192,Спортсмены!$B:$H,4,FALSE)))</f>
        <v xml:space="preserve"> </v>
      </c>
      <c r="G192" s="111" t="str">
        <f>IF(C192=0," ",VLOOKUP($C192,Спортсмены!$B:$H,5,FALSE))</f>
        <v xml:space="preserve"> </v>
      </c>
      <c r="H192" s="111" t="str">
        <f>IF(C192=0," ",VLOOKUP($C192,Спортсмены!$B:$H,6,FALSE))</f>
        <v xml:space="preserve"> </v>
      </c>
      <c r="I192" s="126"/>
      <c r="J192" s="18"/>
      <c r="K192" s="135"/>
      <c r="L192" s="19"/>
      <c r="M192" s="50"/>
    </row>
    <row r="193" spans="2:16" ht="12.75" customHeight="1">
      <c r="B193" s="125"/>
      <c r="C193" s="317"/>
      <c r="D193" s="111" t="str">
        <f>IF(C193=0," ",VLOOKUP(C193,Спортсмены!B:H,2,FALSE))</f>
        <v xml:space="preserve"> </v>
      </c>
      <c r="E193" s="112" t="str">
        <f>IF(C193=0," ",VLOOKUP($C193,Спортсмены!$B:$H,3,FALSE))</f>
        <v xml:space="preserve"> </v>
      </c>
      <c r="F193" s="113" t="str">
        <f>IF(C193=0," ",IF(VLOOKUP($C193,Спортсмены!$B:$H,4,FALSE)=0," ",VLOOKUP($C193,Спортсмены!$B:$H,4,FALSE)))</f>
        <v xml:space="preserve"> </v>
      </c>
      <c r="G193" s="111" t="str">
        <f>IF(C193=0," ",VLOOKUP($C193,Спортсмены!$B:$H,5,FALSE))</f>
        <v xml:space="preserve"> </v>
      </c>
      <c r="H193" s="111" t="str">
        <f>IF(C193=0," ",VLOOKUP($C193,Спортсмены!$B:$H,6,FALSE))</f>
        <v xml:space="preserve"> </v>
      </c>
      <c r="I193" s="126"/>
      <c r="J193" s="18"/>
      <c r="K193" s="135"/>
      <c r="L193" s="19"/>
      <c r="M193" s="50"/>
    </row>
    <row r="194" spans="2:16" ht="12.75" customHeight="1">
      <c r="B194" s="125"/>
      <c r="C194" s="317"/>
      <c r="D194" s="111" t="str">
        <f>IF(C194=0," ",VLOOKUP(C194,Спортсмены!B:H,2,FALSE))</f>
        <v xml:space="preserve"> </v>
      </c>
      <c r="E194" s="112" t="str">
        <f>IF(C194=0," ",VLOOKUP($C194,Спортсмены!$B:$H,3,FALSE))</f>
        <v xml:space="preserve"> </v>
      </c>
      <c r="F194" s="113" t="str">
        <f>IF(C194=0," ",IF(VLOOKUP($C194,Спортсмены!$B:$H,4,FALSE)=0," ",VLOOKUP($C194,Спортсмены!$B:$H,4,FALSE)))</f>
        <v xml:space="preserve"> </v>
      </c>
      <c r="G194" s="111" t="str">
        <f>IF(C194=0," ",VLOOKUP($C194,Спортсмены!$B:$H,5,FALSE))</f>
        <v xml:space="preserve"> </v>
      </c>
      <c r="H194" s="111" t="str">
        <f>IF(C194=0," ",VLOOKUP($C194,Спортсмены!$B:$H,6,FALSE))</f>
        <v xml:space="preserve"> </v>
      </c>
      <c r="I194" s="126"/>
      <c r="J194" s="18"/>
      <c r="K194" s="135"/>
      <c r="L194" s="19"/>
      <c r="M194" s="1322"/>
      <c r="N194" s="1322"/>
      <c r="O194" s="1322"/>
      <c r="P194" s="1322"/>
    </row>
    <row r="195" spans="2:16" ht="12.75" customHeight="1">
      <c r="B195" s="137"/>
      <c r="C195" s="488"/>
      <c r="D195" s="51"/>
      <c r="E195" s="68"/>
      <c r="F195" s="51"/>
      <c r="G195" s="142"/>
      <c r="H195" s="142"/>
      <c r="I195" s="48"/>
      <c r="J195" s="20"/>
      <c r="K195" s="19"/>
      <c r="L195" s="19"/>
      <c r="M195" s="1322"/>
      <c r="N195" s="1322"/>
      <c r="O195" s="1322"/>
      <c r="P195" s="1322"/>
    </row>
    <row r="196" spans="2:16" ht="12.75" customHeight="1">
      <c r="B196" s="137"/>
      <c r="C196" s="51"/>
      <c r="D196" s="51"/>
      <c r="E196" s="68"/>
      <c r="F196" s="51"/>
      <c r="G196" s="142"/>
      <c r="H196" s="142"/>
      <c r="I196" s="48"/>
      <c r="J196" s="20"/>
      <c r="K196" s="19"/>
      <c r="L196" s="19"/>
      <c r="M196" s="1322"/>
      <c r="N196" s="1322"/>
      <c r="O196" s="1322"/>
      <c r="P196" s="1322"/>
    </row>
    <row r="197" spans="2:16" ht="12.75" customHeight="1">
      <c r="B197" s="77"/>
      <c r="C197" s="78"/>
      <c r="D197" s="71"/>
      <c r="E197"/>
      <c r="F197"/>
      <c r="I197" s="8"/>
      <c r="J197" s="8"/>
      <c r="K197" s="8"/>
      <c r="L197" s="8"/>
      <c r="M197" s="1322"/>
      <c r="N197" s="1322"/>
      <c r="O197" s="1322"/>
      <c r="P197" s="1322"/>
    </row>
    <row r="198" spans="2:16" ht="12.75" customHeight="1">
      <c r="B198" s="6"/>
      <c r="C198" s="107"/>
      <c r="D198" s="6"/>
      <c r="E198"/>
      <c r="F198"/>
      <c r="H198" s="73"/>
      <c r="I198" s="8"/>
      <c r="J198" s="8"/>
      <c r="K198" s="8"/>
      <c r="L198" s="8"/>
      <c r="M198" s="50"/>
    </row>
    <row r="199" spans="2:16" ht="18.75" customHeight="1">
      <c r="B199" s="513"/>
      <c r="C199" s="75"/>
      <c r="D199" s="513"/>
      <c r="E199" s="513"/>
      <c r="F199" s="513"/>
      <c r="G199" s="513"/>
      <c r="H199" s="513" t="s">
        <v>654</v>
      </c>
      <c r="I199" s="513"/>
      <c r="J199" s="513"/>
      <c r="K199" s="513"/>
      <c r="L199" s="513"/>
      <c r="M199" s="50"/>
    </row>
    <row r="200" spans="2:16" ht="18.75" customHeight="1">
      <c r="B200" s="1390" t="s">
        <v>655</v>
      </c>
      <c r="C200" s="1390"/>
      <c r="D200" s="1390"/>
      <c r="E200" s="1390"/>
      <c r="F200" s="1390"/>
      <c r="G200" s="1390"/>
      <c r="H200" s="1390"/>
      <c r="I200" s="1390"/>
      <c r="J200" s="1390"/>
      <c r="K200" s="1390"/>
      <c r="L200" s="1390"/>
      <c r="M200" s="50"/>
    </row>
    <row r="201" spans="2:16" ht="21" customHeight="1">
      <c r="B201" s="3"/>
      <c r="C201" s="530"/>
      <c r="D201" s="11"/>
      <c r="E201" s="12"/>
      <c r="F201" s="13"/>
      <c r="G201" s="3"/>
      <c r="I201" s="1290" t="s">
        <v>656</v>
      </c>
      <c r="J201" s="1290"/>
      <c r="K201" s="1290"/>
      <c r="M201" s="50"/>
    </row>
    <row r="202" spans="2:16" ht="12.75" customHeight="1">
      <c r="B202" s="1263" t="s">
        <v>182</v>
      </c>
      <c r="C202" s="1263" t="s">
        <v>157</v>
      </c>
      <c r="D202" s="1263" t="s">
        <v>153</v>
      </c>
      <c r="E202" s="1263" t="s">
        <v>154</v>
      </c>
      <c r="F202" s="1263" t="s">
        <v>155</v>
      </c>
      <c r="G202" s="1263" t="s">
        <v>127</v>
      </c>
      <c r="H202" s="1261" t="s">
        <v>128</v>
      </c>
      <c r="I202" s="1263" t="s">
        <v>130</v>
      </c>
      <c r="J202" s="1291" t="s">
        <v>183</v>
      </c>
      <c r="K202" s="1292"/>
      <c r="L202" s="1293"/>
      <c r="M202" s="50"/>
    </row>
    <row r="203" spans="2:16" ht="12.75" customHeight="1">
      <c r="B203" s="1301"/>
      <c r="C203" s="1301"/>
      <c r="D203" s="1301"/>
      <c r="E203" s="1301"/>
      <c r="F203" s="1301"/>
      <c r="G203" s="1301"/>
      <c r="H203" s="1265"/>
      <c r="I203" s="1301"/>
      <c r="J203" s="101">
        <v>1</v>
      </c>
      <c r="K203" s="102">
        <v>2</v>
      </c>
      <c r="L203" s="103">
        <v>3</v>
      </c>
      <c r="M203" s="50"/>
    </row>
    <row r="204" spans="2:16" ht="12.75" customHeight="1">
      <c r="B204" s="81"/>
      <c r="C204" s="22"/>
      <c r="D204" s="22"/>
      <c r="E204" s="22"/>
      <c r="F204" s="22"/>
      <c r="G204" s="82" t="s">
        <v>184</v>
      </c>
      <c r="H204" s="22"/>
      <c r="I204" s="83"/>
      <c r="J204" s="104"/>
      <c r="K204" s="105"/>
      <c r="L204" s="105"/>
      <c r="M204" s="50"/>
    </row>
    <row r="205" spans="2:16" ht="12.75" customHeight="1">
      <c r="B205" s="84">
        <v>1</v>
      </c>
      <c r="C205" s="41"/>
      <c r="D205" s="29" t="str">
        <f>IF(C205=0," ",VLOOKUP(C205,Спортсмены!B:H,2,FALSE))</f>
        <v xml:space="preserve"> </v>
      </c>
      <c r="E205" s="30" t="str">
        <f>IF(C205=0," ",VLOOKUP($C205,Спортсмены!$B:$H,3,FALSE))</f>
        <v xml:space="preserve"> </v>
      </c>
      <c r="F205" s="31" t="str">
        <f>IF(C205=0," ",IF(VLOOKUP($C205,Спортсмены!$B:$H,4,FALSE)=0," ",VLOOKUP($C205,Спортсмены!$B:$H,4,FALSE)))</f>
        <v xml:space="preserve"> </v>
      </c>
      <c r="G205" s="29" t="str">
        <f>IF(C205=0," ",VLOOKUP($C205,Спортсмены!$B:$H,5,FALSE))</f>
        <v xml:space="preserve"> </v>
      </c>
      <c r="H205" s="29" t="str">
        <f>IF(C205=0," ",VLOOKUP($C205,Спортсмены!$B:$H,6,FALSE))</f>
        <v xml:space="preserve"> </v>
      </c>
      <c r="I205" s="83"/>
      <c r="J205" s="104"/>
      <c r="K205" s="105"/>
      <c r="L205" s="105"/>
      <c r="M205" s="50"/>
    </row>
    <row r="206" spans="2:16" ht="12.75" customHeight="1">
      <c r="B206" s="84">
        <v>2</v>
      </c>
      <c r="C206" s="41"/>
      <c r="D206" s="29" t="str">
        <f>IF(C206=0," ",VLOOKUP(C206,Спортсмены!B:H,2,FALSE))</f>
        <v xml:space="preserve"> </v>
      </c>
      <c r="E206" s="30" t="str">
        <f>IF(C206=0," ",VLOOKUP($C206,Спортсмены!$B:$H,3,FALSE))</f>
        <v xml:space="preserve"> </v>
      </c>
      <c r="F206" s="31" t="str">
        <f>IF(C206=0," ",IF(VLOOKUP($C206,Спортсмены!$B:$H,4,FALSE)=0," ",VLOOKUP($C206,Спортсмены!$B:$H,4,FALSE)))</f>
        <v xml:space="preserve"> </v>
      </c>
      <c r="G206" s="29" t="str">
        <f>IF(C206=0," ",VLOOKUP($C206,Спортсмены!$B:$H,5,FALSE))</f>
        <v xml:space="preserve"> </v>
      </c>
      <c r="H206" s="29" t="str">
        <f>IF(C206=0," ",VLOOKUP($C206,Спортсмены!$B:$H,6,FALSE))</f>
        <v xml:space="preserve"> </v>
      </c>
      <c r="I206" s="83"/>
      <c r="J206" s="104"/>
      <c r="K206" s="105"/>
      <c r="L206" s="105"/>
      <c r="M206" s="50"/>
    </row>
    <row r="207" spans="2:16" ht="12.75" customHeight="1">
      <c r="B207" s="84">
        <v>3</v>
      </c>
      <c r="C207" s="552"/>
      <c r="D207" s="29" t="str">
        <f>IF(C207=0," ",VLOOKUP(C207,Спортсмены!B:H,2,FALSE))</f>
        <v xml:space="preserve"> </v>
      </c>
      <c r="E207" s="30" t="str">
        <f>IF(C207=0," ",VLOOKUP($C207,Спортсмены!$B:$H,3,FALSE))</f>
        <v xml:space="preserve"> </v>
      </c>
      <c r="F207" s="31" t="str">
        <f>IF(C207=0," ",IF(VLOOKUP($C207,Спортсмены!$B:$H,4,FALSE)=0," ",VLOOKUP($C207,Спортсмены!$B:$H,4,FALSE)))</f>
        <v xml:space="preserve"> </v>
      </c>
      <c r="G207" s="29" t="str">
        <f>IF(C207=0," ",VLOOKUP($C207,Спортсмены!$B:$H,5,FALSE))</f>
        <v xml:space="preserve"> </v>
      </c>
      <c r="H207" s="29" t="s">
        <v>147</v>
      </c>
      <c r="I207" s="83"/>
      <c r="J207" s="104"/>
      <c r="K207" s="105"/>
      <c r="L207" s="105"/>
      <c r="M207" s="50"/>
    </row>
    <row r="208" spans="2:16" ht="15" customHeight="1">
      <c r="B208" s="84">
        <v>4</v>
      </c>
      <c r="C208" s="552"/>
      <c r="D208" s="29" t="str">
        <f>IF(C208=0," ",VLOOKUP(C208,Спортсмены!B:H,2,FALSE))</f>
        <v xml:space="preserve"> </v>
      </c>
      <c r="E208" s="30" t="str">
        <f>IF(C208=0," ",VLOOKUP($C208,Спортсмены!$B:$H,3,FALSE))</f>
        <v xml:space="preserve"> </v>
      </c>
      <c r="F208" s="31" t="str">
        <f>IF(C208=0," ",IF(VLOOKUP($C208,Спортсмены!$B:$H,4,FALSE)=0," ",VLOOKUP($C208,Спортсмены!$B:$H,4,FALSE)))</f>
        <v xml:space="preserve"> </v>
      </c>
      <c r="G208" s="29" t="str">
        <f>IF(C208=0," ",VLOOKUP($C208,Спортсмены!$B:$H,5,FALSE))</f>
        <v xml:space="preserve"> </v>
      </c>
      <c r="H208" s="86" t="str">
        <f>IF(C208=0," ",VLOOKUP($C208,Спортсмены!$B:$H,6,FALSE))</f>
        <v xml:space="preserve"> </v>
      </c>
      <c r="I208" s="83"/>
      <c r="J208" s="104"/>
      <c r="K208" s="105"/>
      <c r="L208" s="105"/>
      <c r="M208" s="50"/>
    </row>
    <row r="209" spans="2:13" ht="12.75" customHeight="1">
      <c r="B209" s="84">
        <v>5</v>
      </c>
      <c r="C209" s="552"/>
      <c r="D209" s="29"/>
      <c r="E209" s="30" t="str">
        <f>IF(C209=0," ",VLOOKUP($C209,Спортсмены!$B:$H,3,FALSE))</f>
        <v xml:space="preserve"> </v>
      </c>
      <c r="F209" s="31" t="str">
        <f>IF(C209=0," ",IF(VLOOKUP($C209,Спортсмены!$B:$H,4,FALSE)=0," ",VLOOKUP($C209,Спортсмены!$B:$H,4,FALSE)))</f>
        <v xml:space="preserve"> </v>
      </c>
      <c r="G209" s="29" t="str">
        <f>IF(C209=0," ",VLOOKUP($C209,Спортсмены!$B:$H,5,FALSE))</f>
        <v xml:space="preserve"> </v>
      </c>
      <c r="H209" s="86" t="str">
        <f>IF(C209=0," ",VLOOKUP($C209,Спортсмены!$B:$H,6,FALSE))</f>
        <v xml:space="preserve"> </v>
      </c>
      <c r="I209" s="83"/>
      <c r="J209" s="104"/>
      <c r="K209" s="105"/>
      <c r="L209" s="105"/>
      <c r="M209" s="50"/>
    </row>
    <row r="210" spans="2:13" ht="12.75" customHeight="1">
      <c r="B210" s="84"/>
      <c r="C210" s="552"/>
      <c r="D210" s="29" t="str">
        <f>IF(C210=0," ",VLOOKUP(C210,Спортсмены!B:H,2,FALSE))</f>
        <v xml:space="preserve"> </v>
      </c>
      <c r="E210" s="30" t="str">
        <f>IF(C210=0," ",VLOOKUP($C210,Спортсмены!$B:$H,3,FALSE))</f>
        <v xml:space="preserve"> </v>
      </c>
      <c r="F210" s="31" t="str">
        <f>IF(C210=0," ",IF(VLOOKUP($C210,Спортсмены!$B:$H,4,FALSE)=0," ",VLOOKUP($C210,Спортсмены!$B:$H,4,FALSE)))</f>
        <v xml:space="preserve"> </v>
      </c>
      <c r="G210" s="29" t="str">
        <f>IF(C210=0," ",VLOOKUP($C210,Спортсмены!$B:$H,5,FALSE))</f>
        <v xml:space="preserve"> </v>
      </c>
      <c r="H210" s="86" t="str">
        <f>IF(C210=0," ",VLOOKUP($C210,Спортсмены!$B:$H,6,FALSE))</f>
        <v xml:space="preserve"> </v>
      </c>
      <c r="I210" s="83"/>
      <c r="J210" s="104"/>
      <c r="K210" s="105"/>
      <c r="L210" s="105"/>
      <c r="M210" s="50"/>
    </row>
    <row r="211" spans="2:13" ht="15.75" customHeight="1">
      <c r="B211" s="84">
        <v>1</v>
      </c>
      <c r="C211" s="552"/>
      <c r="D211" s="29" t="str">
        <f>IF(C211=0," ",VLOOKUP(C211,Спортсмены!B:H,2,FALSE))</f>
        <v xml:space="preserve"> </v>
      </c>
      <c r="E211" s="30" t="str">
        <f>IF(C211=0," ",VLOOKUP($C211,Спортсмены!$B:$H,3,FALSE))</f>
        <v xml:space="preserve"> </v>
      </c>
      <c r="F211" s="31" t="str">
        <f>IF(C211=0," ",IF(VLOOKUP($C211,Спортсмены!$B:$H,4,FALSE)=0," ",VLOOKUP($C211,Спортсмены!$B:$H,4,FALSE)))</f>
        <v xml:space="preserve"> </v>
      </c>
      <c r="G211" s="29" t="str">
        <f>IF(C211=0," ",VLOOKUP($C211,Спортсмены!$B:$H,5,FALSE))</f>
        <v xml:space="preserve"> </v>
      </c>
      <c r="H211" s="86" t="str">
        <f>IF(C211=0," ",VLOOKUP($C211,Спортсмены!$B:$H,6,FALSE))</f>
        <v xml:space="preserve"> </v>
      </c>
      <c r="I211" s="83"/>
      <c r="J211" s="104"/>
      <c r="K211" s="105"/>
      <c r="L211" s="105"/>
      <c r="M211" s="50"/>
    </row>
    <row r="212" spans="2:13" ht="15.75" customHeight="1">
      <c r="B212" s="84">
        <v>2</v>
      </c>
      <c r="C212" s="552"/>
      <c r="D212" s="29" t="str">
        <f>IF(C212=0," ",VLOOKUP(C212,Спортсмены!B:H,2,FALSE))</f>
        <v xml:space="preserve"> </v>
      </c>
      <c r="E212" s="30" t="str">
        <f>IF(C212=0," ",VLOOKUP($C212,Спортсмены!$B:$H,3,FALSE))</f>
        <v xml:space="preserve"> </v>
      </c>
      <c r="F212" s="31" t="str">
        <f>IF(C212=0," ",IF(VLOOKUP($C212,Спортсмены!$B:$H,4,FALSE)=0," ",VLOOKUP($C212,Спортсмены!$B:$H,4,FALSE)))</f>
        <v xml:space="preserve"> </v>
      </c>
      <c r="G212" s="29" t="str">
        <f>IF(C212=0," ",VLOOKUP($C212,Спортсмены!$B:$H,5,FALSE))</f>
        <v xml:space="preserve"> </v>
      </c>
      <c r="H212" s="86" t="str">
        <f>IF(C212=0," ",VLOOKUP($C212,Спортсмены!$B:$H,6,FALSE))</f>
        <v xml:space="preserve"> </v>
      </c>
      <c r="I212" s="83"/>
      <c r="J212" s="104"/>
      <c r="K212" s="105"/>
      <c r="L212" s="105"/>
      <c r="M212" s="50"/>
    </row>
    <row r="213" spans="2:13" ht="12.75" customHeight="1">
      <c r="B213" s="84">
        <v>3</v>
      </c>
      <c r="C213" s="552"/>
      <c r="D213" s="29" t="str">
        <f>IF(C213=0," ",VLOOKUP(C213,Спортсмены!B:H,2,FALSE))</f>
        <v xml:space="preserve"> </v>
      </c>
      <c r="E213" s="30" t="str">
        <f>IF(C213=0," ",VLOOKUP($C213,Спортсмены!$B:$H,3,FALSE))</f>
        <v xml:space="preserve"> </v>
      </c>
      <c r="F213" s="31" t="str">
        <f>IF(C213=0," ",IF(VLOOKUP($C213,Спортсмены!$B:$H,4,FALSE)=0," ",VLOOKUP($C213,Спортсмены!$B:$H,4,FALSE)))</f>
        <v xml:space="preserve"> </v>
      </c>
      <c r="G213" s="29" t="str">
        <f>IF(C213=0," ",VLOOKUP($C213,Спортсмены!$B:$H,5,FALSE))</f>
        <v xml:space="preserve"> </v>
      </c>
      <c r="H213" s="86" t="s">
        <v>147</v>
      </c>
      <c r="I213" s="83"/>
      <c r="J213" s="104"/>
      <c r="K213" s="105"/>
      <c r="L213" s="105"/>
      <c r="M213" s="50"/>
    </row>
    <row r="214" spans="2:13" ht="12.75" customHeight="1">
      <c r="B214" s="84">
        <v>4</v>
      </c>
      <c r="C214" s="552"/>
      <c r="D214" s="29" t="str">
        <f>IF(C214=0," ",VLOOKUP(C214,Спортсмены!B:H,2,FALSE))</f>
        <v xml:space="preserve"> </v>
      </c>
      <c r="E214" s="30" t="str">
        <f>IF(C214=0," ",VLOOKUP($C214,Спортсмены!$B:$H,3,FALSE))</f>
        <v xml:space="preserve"> </v>
      </c>
      <c r="F214" s="31" t="str">
        <f>IF(C214=0," ",IF(VLOOKUP($C214,Спортсмены!$B:$H,4,FALSE)=0," ",VLOOKUP($C214,Спортсмены!$B:$H,4,FALSE)))</f>
        <v xml:space="preserve"> </v>
      </c>
      <c r="G214" s="29" t="str">
        <f>IF(C214=0," ",VLOOKUP($C214,Спортсмены!$B:$H,5,FALSE))</f>
        <v xml:space="preserve"> </v>
      </c>
      <c r="H214" s="86" t="str">
        <f>IF(C214=0," ",VLOOKUP($C214,Спортсмены!$B:$H,6,FALSE))</f>
        <v xml:space="preserve"> </v>
      </c>
      <c r="I214" s="83"/>
      <c r="J214" s="104"/>
      <c r="K214" s="105"/>
      <c r="L214" s="105"/>
      <c r="M214" s="50"/>
    </row>
    <row r="215" spans="2:13" ht="12.75" customHeight="1">
      <c r="B215" s="84">
        <v>5</v>
      </c>
      <c r="C215" s="552"/>
      <c r="D215" s="29" t="str">
        <f>IF(C215=0," ",VLOOKUP(C215,Спортсмены!B:H,2,FALSE))</f>
        <v xml:space="preserve"> </v>
      </c>
      <c r="E215" s="30" t="str">
        <f>IF(C215=0," ",VLOOKUP($C215,Спортсмены!$B:$H,3,FALSE))</f>
        <v xml:space="preserve"> </v>
      </c>
      <c r="F215" s="31" t="str">
        <f>IF(C215=0," ",IF(VLOOKUP($C215,Спортсмены!$B:$H,4,FALSE)=0," ",VLOOKUP($C215,Спортсмены!$B:$H,4,FALSE)))</f>
        <v xml:space="preserve"> </v>
      </c>
      <c r="G215" s="29" t="str">
        <f>IF(C215=0," ",VLOOKUP($C215,Спортсмены!$B:$H,5,FALSE))</f>
        <v xml:space="preserve"> </v>
      </c>
      <c r="H215" s="86" t="str">
        <f>IF(C215=0," ",VLOOKUP($C215,Спортсмены!$B:$H,6,FALSE))</f>
        <v xml:space="preserve"> </v>
      </c>
      <c r="I215" s="83"/>
      <c r="J215" s="104"/>
      <c r="K215" s="105"/>
      <c r="L215" s="105"/>
      <c r="M215" s="50"/>
    </row>
    <row r="216" spans="2:13" ht="12.75" customHeight="1">
      <c r="B216" s="84"/>
      <c r="C216" s="62"/>
      <c r="D216" s="29" t="str">
        <f>IF(C216=0," ",VLOOKUP(C216,Спортсмены!B:H,2,FALSE))</f>
        <v xml:space="preserve"> </v>
      </c>
      <c r="E216" s="30" t="str">
        <f>IF(C216=0," ",VLOOKUP($C216,Спортсмены!$B:$H,3,FALSE))</f>
        <v xml:space="preserve"> </v>
      </c>
      <c r="F216" s="31" t="str">
        <f>IF(C216=0," ",IF(VLOOKUP($C216,Спортсмены!$B:$H,4,FALSE)=0," ",VLOOKUP($C216,Спортсмены!$B:$H,4,FALSE)))</f>
        <v xml:space="preserve"> </v>
      </c>
      <c r="G216" s="29" t="str">
        <f>IF(C216=0," ",VLOOKUP($C216,Спортсмены!$B:$H,5,FALSE))</f>
        <v xml:space="preserve"> </v>
      </c>
      <c r="H216" s="86" t="str">
        <f>IF(C216=0," ",VLOOKUP($C216,Спортсмены!$B:$H,6,FALSE))</f>
        <v xml:space="preserve"> </v>
      </c>
      <c r="I216" s="83"/>
      <c r="J216" s="104"/>
      <c r="K216" s="105"/>
      <c r="L216" s="105"/>
      <c r="M216" s="50"/>
    </row>
    <row r="217" spans="2:13" ht="12.75" customHeight="1">
      <c r="B217" s="84">
        <v>1</v>
      </c>
      <c r="C217" s="41"/>
      <c r="D217" s="29" t="str">
        <f>IF(C217=0," ",VLOOKUP(C217,Спортсмены!B:H,2,FALSE))</f>
        <v xml:space="preserve"> </v>
      </c>
      <c r="E217" s="30" t="str">
        <f>IF(C217=0," ",VLOOKUP($C217,Спортсмены!$B:$H,3,FALSE))</f>
        <v xml:space="preserve"> </v>
      </c>
      <c r="F217" s="31" t="str">
        <f>IF(C217=0," ",IF(VLOOKUP($C217,Спортсмены!$B:$H,4,FALSE)=0," ",VLOOKUP($C217,Спортсмены!$B:$H,4,FALSE)))</f>
        <v xml:space="preserve"> </v>
      </c>
      <c r="G217" s="29" t="str">
        <f>IF(C217=0," ",VLOOKUP($C217,Спортсмены!$B:$H,5,FALSE))</f>
        <v xml:space="preserve"> </v>
      </c>
      <c r="H217" s="86" t="s">
        <v>147</v>
      </c>
      <c r="I217" s="83"/>
      <c r="J217" s="104"/>
      <c r="K217" s="105"/>
      <c r="L217" s="105"/>
      <c r="M217" s="50"/>
    </row>
    <row r="218" spans="2:13" ht="12.75" customHeight="1">
      <c r="B218" s="84">
        <v>2</v>
      </c>
      <c r="C218" s="41"/>
      <c r="D218" s="29" t="str">
        <f>IF(C218=0," ",VLOOKUP(C218,Спортсмены!B:H,2,FALSE))</f>
        <v xml:space="preserve"> </v>
      </c>
      <c r="E218" s="30" t="str">
        <f>IF(C218=0," ",VLOOKUP($C218,Спортсмены!$B:$H,3,FALSE))</f>
        <v xml:space="preserve"> </v>
      </c>
      <c r="F218" s="31" t="str">
        <f>IF(C218=0," ",IF(VLOOKUP($C218,Спортсмены!$B:$H,4,FALSE)=0," ",VLOOKUP($C218,Спортсмены!$B:$H,4,FALSE)))</f>
        <v xml:space="preserve"> </v>
      </c>
      <c r="G218" s="29" t="s">
        <v>147</v>
      </c>
      <c r="H218" s="86" t="str">
        <f>IF(C218=0," ",VLOOKUP($C218,Спортсмены!$B:$H,6,FALSE))</f>
        <v xml:space="preserve"> </v>
      </c>
      <c r="I218" s="83"/>
      <c r="J218" s="104"/>
      <c r="K218" s="105"/>
      <c r="L218" s="105"/>
      <c r="M218" s="50"/>
    </row>
    <row r="219" spans="2:13" ht="12.75" customHeight="1">
      <c r="B219" s="84">
        <v>3</v>
      </c>
      <c r="C219" s="41"/>
      <c r="D219" s="29" t="str">
        <f>IF(C219=0," ",VLOOKUP(C219,Спортсмены!B:H,2,FALSE))</f>
        <v xml:space="preserve"> </v>
      </c>
      <c r="E219" s="30" t="str">
        <f>IF(C219=0," ",VLOOKUP($C219,Спортсмены!$B:$H,3,FALSE))</f>
        <v xml:space="preserve"> </v>
      </c>
      <c r="F219" s="31" t="str">
        <f>IF(C219=0," ",IF(VLOOKUP($C219,Спортсмены!$B:$H,4,FALSE)=0," ",VLOOKUP($C219,Спортсмены!$B:$H,4,FALSE)))</f>
        <v xml:space="preserve"> </v>
      </c>
      <c r="G219" s="29" t="s">
        <v>147</v>
      </c>
      <c r="H219" s="86" t="str">
        <f>IF(C219=0," ",VLOOKUP($C219,Спортсмены!$B:$H,6,FALSE))</f>
        <v xml:space="preserve"> </v>
      </c>
      <c r="I219" s="83"/>
      <c r="J219" s="104"/>
      <c r="K219" s="105"/>
      <c r="L219" s="105"/>
      <c r="M219" s="50"/>
    </row>
    <row r="220" spans="2:13" ht="12.75" customHeight="1">
      <c r="B220" s="84">
        <v>4</v>
      </c>
      <c r="C220" s="41"/>
      <c r="D220" s="29" t="str">
        <f>IF(C220=0," ",VLOOKUP(C220,Спортсмены!B:H,2,FALSE))</f>
        <v xml:space="preserve"> </v>
      </c>
      <c r="E220" s="30" t="str">
        <f>IF(C220=0," ",VLOOKUP($C220,Спортсмены!$B:$H,3,FALSE))</f>
        <v xml:space="preserve"> </v>
      </c>
      <c r="F220" s="31" t="str">
        <f>IF(C220=0," ",IF(VLOOKUP($C220,Спортсмены!$B:$H,4,FALSE)=0," ",VLOOKUP($C220,Спортсмены!$B:$H,4,FALSE)))</f>
        <v xml:space="preserve"> </v>
      </c>
      <c r="G220" s="29" t="str">
        <f>IF(C220=0," ",VLOOKUP($C220,Спортсмены!$B:$H,5,FALSE))</f>
        <v xml:space="preserve"> </v>
      </c>
      <c r="H220" s="86" t="str">
        <f>IF(C220=0," ",VLOOKUP($C220,Спортсмены!$B:$H,6,FALSE))</f>
        <v xml:space="preserve"> </v>
      </c>
      <c r="I220" s="83"/>
      <c r="J220" s="104"/>
      <c r="K220" s="105"/>
      <c r="L220" s="105"/>
      <c r="M220" s="50"/>
    </row>
    <row r="221" spans="2:13" ht="12.75" customHeight="1">
      <c r="B221" s="84">
        <v>5</v>
      </c>
      <c r="C221" s="41"/>
      <c r="D221" s="29" t="str">
        <f>IF(C221=0," ",VLOOKUP(C221,Спортсмены!B:H,2,FALSE))</f>
        <v xml:space="preserve"> </v>
      </c>
      <c r="E221" s="30" t="s">
        <v>147</v>
      </c>
      <c r="F221" s="31" t="str">
        <f>IF(C221=0," ",IF(VLOOKUP($C221,Спортсмены!$B:$H,4,FALSE)=0," ",VLOOKUP($C221,Спортсмены!$B:$H,4,FALSE)))</f>
        <v xml:space="preserve"> </v>
      </c>
      <c r="G221" s="29" t="str">
        <f>IF(C221=0," ",VLOOKUP($C221,Спортсмены!$B:$H,5,FALSE))</f>
        <v xml:space="preserve"> </v>
      </c>
      <c r="H221" s="86" t="s">
        <v>147</v>
      </c>
      <c r="I221" s="83"/>
      <c r="J221" s="104"/>
      <c r="K221" s="105"/>
      <c r="L221" s="105"/>
      <c r="M221" s="50"/>
    </row>
    <row r="222" spans="2:13" ht="12.75" customHeight="1">
      <c r="B222" s="84"/>
      <c r="C222" s="62"/>
      <c r="D222" s="29" t="str">
        <f>IF(C222=0," ",VLOOKUP(C222,Спортсмены!B:H,2,FALSE))</f>
        <v xml:space="preserve"> </v>
      </c>
      <c r="E222" s="30" t="s">
        <v>147</v>
      </c>
      <c r="F222" s="31" t="str">
        <f>IF(C222=0," ",IF(VLOOKUP($C222,Спортсмены!$B:$H,4,FALSE)=0," ",VLOOKUP($C222,Спортсмены!$B:$H,4,FALSE)))</f>
        <v xml:space="preserve"> </v>
      </c>
      <c r="G222" s="29" t="str">
        <f>IF(C222=0," ",VLOOKUP($C222,Спортсмены!$B:$H,5,FALSE))</f>
        <v xml:space="preserve"> </v>
      </c>
      <c r="H222" s="86" t="str">
        <f>IF(C222=0," ",VLOOKUP($C222,Спортсмены!$B:$H,6,FALSE))</f>
        <v xml:space="preserve"> </v>
      </c>
      <c r="I222" s="83"/>
      <c r="J222" s="104"/>
      <c r="K222" s="105"/>
      <c r="L222" s="105"/>
      <c r="M222" s="50"/>
    </row>
    <row r="223" spans="2:13" ht="12.75" customHeight="1">
      <c r="B223" s="84">
        <v>1</v>
      </c>
      <c r="C223" s="41"/>
      <c r="D223" s="29" t="str">
        <f>IF(C223=0," ",VLOOKUP(C223,Спортсмены!B:H,2,FALSE))</f>
        <v xml:space="preserve"> </v>
      </c>
      <c r="E223" s="30" t="str">
        <f>IF(C223=0," ",VLOOKUP($C223,Спортсмены!$B:$H,3,FALSE))</f>
        <v xml:space="preserve"> </v>
      </c>
      <c r="F223" s="31" t="str">
        <f>IF(C223=0," ",IF(VLOOKUP($C223,Спортсмены!$B:$H,4,FALSE)=0," ",VLOOKUP($C223,Спортсмены!$B:$H,4,FALSE)))</f>
        <v xml:space="preserve"> </v>
      </c>
      <c r="G223" s="29" t="str">
        <f>IF(C223=0," ",VLOOKUP($C223,Спортсмены!$B:$H,5,FALSE))</f>
        <v xml:space="preserve"> </v>
      </c>
      <c r="H223" s="86" t="str">
        <f>IF(C223=0," ",VLOOKUP($C223,Спортсмены!$B:$H,6,FALSE))</f>
        <v xml:space="preserve"> </v>
      </c>
      <c r="I223" s="83"/>
      <c r="J223" s="104"/>
      <c r="K223" s="105"/>
      <c r="L223" s="105"/>
      <c r="M223" s="50"/>
    </row>
    <row r="224" spans="2:13" ht="12.75" customHeight="1">
      <c r="B224" s="84">
        <v>2</v>
      </c>
      <c r="C224" s="41"/>
      <c r="D224" s="29" t="str">
        <f>IF(C224=0," ",VLOOKUP(C224,Спортсмены!B:H,2,FALSE))</f>
        <v xml:space="preserve"> </v>
      </c>
      <c r="E224" s="30" t="str">
        <f>IF(C224=0," ",VLOOKUP($C224,Спортсмены!$B:$H,3,FALSE))</f>
        <v xml:space="preserve"> </v>
      </c>
      <c r="F224" s="31" t="str">
        <f>IF(C224=0," ",IF(VLOOKUP($C224,Спортсмены!$B:$H,4,FALSE)=0," ",VLOOKUP($C224,Спортсмены!$B:$H,4,FALSE)))</f>
        <v xml:space="preserve"> </v>
      </c>
      <c r="G224" s="29" t="str">
        <f>IF(C224=0," ",VLOOKUP($C224,Спортсмены!$B:$H,5,FALSE))</f>
        <v xml:space="preserve"> </v>
      </c>
      <c r="H224" s="86" t="str">
        <f>IF(C224=0," ",VLOOKUP($C224,Спортсмены!$B:$H,6,FALSE))</f>
        <v xml:space="preserve"> </v>
      </c>
      <c r="I224" s="83"/>
      <c r="J224" s="104"/>
      <c r="K224" s="105"/>
      <c r="L224" s="105"/>
      <c r="M224" s="50"/>
    </row>
    <row r="225" spans="2:13" ht="12.75" customHeight="1">
      <c r="B225" s="84">
        <v>3</v>
      </c>
      <c r="C225" s="41"/>
      <c r="D225" s="29" t="str">
        <f>IF(C225=0," ",VLOOKUP(C225,Спортсмены!B:H,2,FALSE))</f>
        <v xml:space="preserve"> </v>
      </c>
      <c r="E225" s="30" t="str">
        <f>IF(C225=0," ",VLOOKUP($C225,Спортсмены!$B:$H,3,FALSE))</f>
        <v xml:space="preserve"> </v>
      </c>
      <c r="F225" s="31" t="str">
        <f>IF(C225=0," ",IF(VLOOKUP($C225,Спортсмены!$B:$H,4,FALSE)=0," ",VLOOKUP($C225,Спортсмены!$B:$H,4,FALSE)))</f>
        <v xml:space="preserve"> </v>
      </c>
      <c r="G225" s="29" t="str">
        <f>IF(C225=0," ",VLOOKUP($C225,Спортсмены!$B:$H,5,FALSE))</f>
        <v xml:space="preserve"> </v>
      </c>
      <c r="H225" s="86" t="str">
        <f>IF(C225=0," ",VLOOKUP($C225,Спортсмены!$B:$H,6,FALSE))</f>
        <v xml:space="preserve"> </v>
      </c>
      <c r="I225" s="83"/>
      <c r="J225" s="104"/>
      <c r="K225" s="105"/>
      <c r="L225" s="105"/>
      <c r="M225" s="50"/>
    </row>
    <row r="226" spans="2:13" ht="12.75" customHeight="1">
      <c r="B226" s="84">
        <v>4</v>
      </c>
      <c r="C226" s="41"/>
      <c r="D226" s="29" t="s">
        <v>147</v>
      </c>
      <c r="E226" s="30" t="str">
        <f>IF(C226=0," ",VLOOKUP($C226,Спортсмены!$B:$H,3,FALSE))</f>
        <v xml:space="preserve"> </v>
      </c>
      <c r="F226" s="31" t="str">
        <f>IF(C226=0," ",IF(VLOOKUP($C226,Спортсмены!$B:$H,4,FALSE)=0," ",VLOOKUP($C226,Спортсмены!$B:$H,4,FALSE)))</f>
        <v xml:space="preserve"> </v>
      </c>
      <c r="G226" s="29" t="str">
        <f>IF(C226=0," ",VLOOKUP($C226,Спортсмены!$B:$H,5,FALSE))</f>
        <v xml:space="preserve"> </v>
      </c>
      <c r="H226" s="86" t="str">
        <f>IF(C226=0," ",VLOOKUP($C226,Спортсмены!$B:$H,6,FALSE))</f>
        <v xml:space="preserve"> </v>
      </c>
      <c r="I226" s="83"/>
      <c r="J226" s="104"/>
      <c r="K226" s="105"/>
      <c r="L226" s="105"/>
      <c r="M226" s="50"/>
    </row>
    <row r="227" spans="2:13" ht="12.75" customHeight="1">
      <c r="B227" s="84">
        <v>5</v>
      </c>
      <c r="C227" s="41"/>
      <c r="D227" s="29" t="str">
        <f>IF(C227=0," ",VLOOKUP(C227,Спортсмены!B:H,2,FALSE))</f>
        <v xml:space="preserve"> </v>
      </c>
      <c r="E227" s="30" t="str">
        <f>IF(C227=0," ",VLOOKUP($C227,Спортсмены!$B:$H,3,FALSE))</f>
        <v xml:space="preserve"> </v>
      </c>
      <c r="F227" s="31" t="str">
        <f>IF(C227=0," ",IF(VLOOKUP($C227,Спортсмены!$B:$H,4,FALSE)=0," ",VLOOKUP($C227,Спортсмены!$B:$H,4,FALSE)))</f>
        <v xml:space="preserve"> </v>
      </c>
      <c r="G227" s="29" t="str">
        <f>IF(C227=0," ",VLOOKUP($C227,Спортсмены!$B:$H,5,FALSE))</f>
        <v xml:space="preserve"> </v>
      </c>
      <c r="H227" s="86" t="str">
        <f>IF(C227=0," ",VLOOKUP($C227,Спортсмены!$B:$H,6,FALSE))</f>
        <v xml:space="preserve"> </v>
      </c>
      <c r="I227" s="83"/>
      <c r="J227" s="104"/>
      <c r="K227" s="105"/>
      <c r="L227" s="105"/>
      <c r="M227" s="50"/>
    </row>
    <row r="228" spans="2:13" ht="12.75" customHeight="1">
      <c r="B228" s="84"/>
      <c r="C228" s="62"/>
      <c r="D228" s="29" t="str">
        <f>IF(C228=0," ",VLOOKUP(C228,Спортсмены!B:H,2,FALSE))</f>
        <v xml:space="preserve"> </v>
      </c>
      <c r="E228" s="30" t="str">
        <f>IF(C228=0," ",VLOOKUP($C228,Спортсмены!$B:$H,3,FALSE))</f>
        <v xml:space="preserve"> </v>
      </c>
      <c r="F228" s="31" t="str">
        <f>IF(C228=0," ",IF(VLOOKUP($C228,Спортсмены!$B:$H,4,FALSE)=0," ",VLOOKUP($C228,Спортсмены!$B:$H,4,FALSE)))</f>
        <v xml:space="preserve"> </v>
      </c>
      <c r="G228" s="29" t="str">
        <f>IF(C228=0," ",VLOOKUP($C228,Спортсмены!$B:$H,5,FALSE))</f>
        <v xml:space="preserve"> </v>
      </c>
      <c r="H228" s="86" t="str">
        <f>IF(C228=0," ",VLOOKUP($C228,Спортсмены!$B:$H,6,FALSE))</f>
        <v xml:space="preserve"> </v>
      </c>
      <c r="I228" s="83"/>
      <c r="J228" s="104"/>
      <c r="K228" s="105"/>
      <c r="L228" s="105"/>
      <c r="M228" s="50"/>
    </row>
    <row r="229" spans="2:13" ht="12.75" customHeight="1">
      <c r="B229" s="84">
        <v>1</v>
      </c>
      <c r="C229" s="41"/>
      <c r="D229" s="29" t="str">
        <f>IF(C229=0," ",VLOOKUP(C229,Спортсмены!B:H,2,FALSE))</f>
        <v xml:space="preserve"> </v>
      </c>
      <c r="E229" s="30" t="str">
        <f>IF(C229=0," ",VLOOKUP($C229,Спортсмены!$B:$H,3,FALSE))</f>
        <v xml:space="preserve"> </v>
      </c>
      <c r="F229" s="31" t="str">
        <f>IF(C229=0," ",IF(VLOOKUP($C229,Спортсмены!$B:$H,4,FALSE)=0," ",VLOOKUP($C229,Спортсмены!$B:$H,4,FALSE)))</f>
        <v xml:space="preserve"> </v>
      </c>
      <c r="G229" s="29" t="str">
        <f>IF(C229=0," ",VLOOKUP($C229,Спортсмены!$B:$H,5,FALSE))</f>
        <v xml:space="preserve"> </v>
      </c>
      <c r="H229" s="86" t="str">
        <f>IF(C229=0," ",VLOOKUP($C229,Спортсмены!$B:$H,6,FALSE))</f>
        <v xml:space="preserve"> </v>
      </c>
      <c r="I229" s="83"/>
      <c r="J229" s="104"/>
      <c r="K229" s="105"/>
      <c r="L229" s="105"/>
      <c r="M229" s="50"/>
    </row>
    <row r="230" spans="2:13" ht="12.75" customHeight="1">
      <c r="B230" s="84">
        <v>2</v>
      </c>
      <c r="C230" s="41"/>
      <c r="D230" s="29" t="str">
        <f>IF(C230=0," ",VLOOKUP(C230,Спортсмены!B:H,2,FALSE))</f>
        <v xml:space="preserve"> </v>
      </c>
      <c r="E230" s="30" t="str">
        <f>IF(C230=0," ",VLOOKUP($C230,Спортсмены!$B:$H,3,FALSE))</f>
        <v xml:space="preserve"> </v>
      </c>
      <c r="F230" s="31" t="str">
        <f>IF(C230=0," ",IF(VLOOKUP($C230,Спортсмены!$B:$H,4,FALSE)=0," ",VLOOKUP($C230,Спортсмены!$B:$H,4,FALSE)))</f>
        <v xml:space="preserve"> </v>
      </c>
      <c r="G230" s="29" t="str">
        <f>IF(C230=0," ",VLOOKUP($C230,Спортсмены!$B:$H,5,FALSE))</f>
        <v xml:space="preserve"> </v>
      </c>
      <c r="H230" s="86" t="str">
        <f>IF(C230=0," ",VLOOKUP($C230,Спортсмены!$B:$H,6,FALSE))</f>
        <v xml:space="preserve"> </v>
      </c>
      <c r="I230" s="83"/>
      <c r="J230" s="104"/>
      <c r="K230" s="105"/>
      <c r="L230" s="105"/>
      <c r="M230" s="50"/>
    </row>
    <row r="231" spans="2:13" ht="12.75" customHeight="1">
      <c r="B231" s="84">
        <v>3</v>
      </c>
      <c r="C231" s="41"/>
      <c r="D231" s="29" t="str">
        <f>IF(C231=0," ",VLOOKUP(C231,Спортсмены!B:H,2,FALSE))</f>
        <v xml:space="preserve"> </v>
      </c>
      <c r="E231" s="30" t="str">
        <f>IF(C231=0," ",VLOOKUP($C231,Спортсмены!$B:$H,3,FALSE))</f>
        <v xml:space="preserve"> </v>
      </c>
      <c r="F231" s="31" t="str">
        <f>IF(C231=0," ",IF(VLOOKUP($C231,Спортсмены!$B:$H,4,FALSE)=0," ",VLOOKUP($C231,Спортсмены!$B:$H,4,FALSE)))</f>
        <v xml:space="preserve"> </v>
      </c>
      <c r="G231" s="29" t="str">
        <f>IF(C231=0," ",VLOOKUP($C231,Спортсмены!$B:$H,5,FALSE))</f>
        <v xml:space="preserve"> </v>
      </c>
      <c r="H231" s="86" t="str">
        <f>IF(C231=0," ",VLOOKUP($C231,Спортсмены!$B:$H,6,FALSE))</f>
        <v xml:space="preserve"> </v>
      </c>
      <c r="I231" s="83"/>
      <c r="J231" s="104"/>
      <c r="K231" s="105"/>
      <c r="L231" s="105"/>
      <c r="M231" s="50"/>
    </row>
    <row r="232" spans="2:13" ht="12.75" customHeight="1">
      <c r="B232" s="84">
        <v>4</v>
      </c>
      <c r="C232" s="41"/>
      <c r="D232" s="29" t="str">
        <f>IF(C232=0," ",VLOOKUP(C232,Спортсмены!B:H,2,FALSE))</f>
        <v xml:space="preserve"> </v>
      </c>
      <c r="E232" s="30" t="str">
        <f>IF(C232=0," ",VLOOKUP($C232,Спортсмены!$B:$H,3,FALSE))</f>
        <v xml:space="preserve"> </v>
      </c>
      <c r="F232" s="31" t="str">
        <f>IF(C232=0," ",IF(VLOOKUP($C232,Спортсмены!$B:$H,4,FALSE)=0," ",VLOOKUP($C232,Спортсмены!$B:$H,4,FALSE)))</f>
        <v xml:space="preserve"> </v>
      </c>
      <c r="G232" s="29" t="str">
        <f>IF(C232=0," ",VLOOKUP($C232,Спортсмены!$B:$H,5,FALSE))</f>
        <v xml:space="preserve"> </v>
      </c>
      <c r="H232" s="86" t="str">
        <f>IF(C232=0," ",VLOOKUP($C232,Спортсмены!$B:$H,6,FALSE))</f>
        <v xml:space="preserve"> </v>
      </c>
      <c r="I232" s="83"/>
      <c r="J232" s="104"/>
      <c r="K232" s="105"/>
      <c r="L232" s="105"/>
      <c r="M232" s="50"/>
    </row>
    <row r="233" spans="2:13" ht="12.75" customHeight="1">
      <c r="B233" s="84">
        <v>5</v>
      </c>
      <c r="C233" s="62"/>
      <c r="D233" s="29" t="str">
        <f>IF(C233=0," ",VLOOKUP(C233,Спортсмены!B:H,2,FALSE))</f>
        <v xml:space="preserve"> </v>
      </c>
      <c r="E233" s="30" t="str">
        <f>IF(C233=0," ",VLOOKUP($C233,Спортсмены!$B:$H,3,FALSE))</f>
        <v xml:space="preserve"> </v>
      </c>
      <c r="F233" s="31" t="str">
        <f>IF(C233=0," ",IF(VLOOKUP($C233,Спортсмены!$B:$H,4,FALSE)=0," ",VLOOKUP($C233,Спортсмены!$B:$H,4,FALSE)))</f>
        <v xml:space="preserve"> </v>
      </c>
      <c r="G233" s="29" t="str">
        <f>IF(C233=0," ",VLOOKUP($C233,Спортсмены!$B:$H,5,FALSE))</f>
        <v xml:space="preserve"> </v>
      </c>
      <c r="H233" s="86" t="str">
        <f>IF(C233=0," ",VLOOKUP($C233,Спортсмены!$B:$H,6,FALSE))</f>
        <v xml:space="preserve"> </v>
      </c>
      <c r="I233" s="83"/>
      <c r="J233" s="104"/>
      <c r="K233" s="105"/>
      <c r="L233" s="105"/>
      <c r="M233" s="50"/>
    </row>
    <row r="234" spans="2:13" ht="12.75" customHeight="1">
      <c r="B234" s="84"/>
      <c r="C234" s="62"/>
      <c r="D234" s="29" t="str">
        <f>IF(C234=0," ",VLOOKUP(C234,Спортсмены!B:H,2,FALSE))</f>
        <v xml:space="preserve"> </v>
      </c>
      <c r="E234" s="30" t="str">
        <f>IF(C234=0," ",VLOOKUP($C234,Спортсмены!$B:$H,3,FALSE))</f>
        <v xml:space="preserve"> </v>
      </c>
      <c r="F234" s="31" t="str">
        <f>IF(C234=0," ",IF(VLOOKUP($C234,Спортсмены!$B:$H,4,FALSE)=0," ",VLOOKUP($C234,Спортсмены!$B:$H,4,FALSE)))</f>
        <v xml:space="preserve"> </v>
      </c>
      <c r="G234" s="29" t="str">
        <f>IF(C234=0," ",VLOOKUP($C234,Спортсмены!$B:$H,5,FALSE))</f>
        <v xml:space="preserve"> </v>
      </c>
      <c r="H234" s="86" t="str">
        <f>IF(C234=0," ",VLOOKUP($C234,Спортсмены!$B:$H,6,FALSE))</f>
        <v xml:space="preserve"> </v>
      </c>
      <c r="I234" s="83"/>
      <c r="J234" s="104"/>
      <c r="K234" s="105"/>
      <c r="L234" s="105"/>
      <c r="M234" s="50"/>
    </row>
    <row r="235" spans="2:13" ht="13.5" customHeight="1">
      <c r="B235" s="84">
        <v>1</v>
      </c>
      <c r="C235" s="41"/>
      <c r="D235" s="29" t="str">
        <f>IF(C235=0," ",VLOOKUP(C235,Спортсмены!B:H,2,FALSE))</f>
        <v xml:space="preserve"> </v>
      </c>
      <c r="E235" s="30" t="str">
        <f>IF(C235=0," ",VLOOKUP($C235,Спортсмены!$B:$H,3,FALSE))</f>
        <v xml:space="preserve"> </v>
      </c>
      <c r="F235" s="31" t="str">
        <f>IF(C235=0," ",IF(VLOOKUP($C235,Спортсмены!$B:$H,4,FALSE)=0," ",VLOOKUP($C235,Спортсмены!$B:$H,4,FALSE)))</f>
        <v xml:space="preserve"> </v>
      </c>
      <c r="G235" s="29" t="str">
        <f>IF(C235=0," ",VLOOKUP($C235,Спортсмены!$B:$H,5,FALSE))</f>
        <v xml:space="preserve"> </v>
      </c>
      <c r="H235" s="86" t="str">
        <f>IF(C235=0," ",VLOOKUP($C235,Спортсмены!$B:$H,6,FALSE))</f>
        <v xml:space="preserve"> </v>
      </c>
      <c r="I235" s="83"/>
      <c r="J235" s="104"/>
      <c r="K235" s="105"/>
      <c r="L235" s="105"/>
      <c r="M235" s="50"/>
    </row>
    <row r="236" spans="2:13" ht="12.75" customHeight="1">
      <c r="B236" s="84">
        <v>2</v>
      </c>
      <c r="C236" s="41"/>
      <c r="D236" s="29" t="str">
        <f>IF(C236=0," ",VLOOKUP(C236,Спортсмены!B:H,2,FALSE))</f>
        <v xml:space="preserve"> </v>
      </c>
      <c r="E236" s="30" t="str">
        <f>IF(C236=0," ",VLOOKUP($C236,Спортсмены!$B:$H,3,FALSE))</f>
        <v xml:space="preserve"> </v>
      </c>
      <c r="F236" s="31" t="str">
        <f>IF(C236=0," ",IF(VLOOKUP($C236,Спортсмены!$B:$H,4,FALSE)=0," ",VLOOKUP($C236,Спортсмены!$B:$H,4,FALSE)))</f>
        <v xml:space="preserve"> </v>
      </c>
      <c r="G236" s="29" t="str">
        <f>IF(C236=0," ",VLOOKUP($C236,Спортсмены!$B:$H,5,FALSE))</f>
        <v xml:space="preserve"> </v>
      </c>
      <c r="H236" s="86" t="str">
        <f>IF(C236=0," ",VLOOKUP($C236,Спортсмены!$B:$H,6,FALSE))</f>
        <v xml:space="preserve"> </v>
      </c>
      <c r="I236" s="83"/>
      <c r="J236" s="104"/>
      <c r="K236" s="105"/>
      <c r="L236" s="105"/>
      <c r="M236" s="50"/>
    </row>
    <row r="237" spans="2:13" ht="12.75" customHeight="1">
      <c r="B237" s="84">
        <v>3</v>
      </c>
      <c r="C237" s="41"/>
      <c r="D237" s="29" t="str">
        <f>IF(C237=0," ",VLOOKUP(C237,Спортсмены!B:H,2,FALSE))</f>
        <v xml:space="preserve"> </v>
      </c>
      <c r="E237" s="30" t="str">
        <f>IF(C237=0," ",VLOOKUP($C237,Спортсмены!$B:$H,3,FALSE))</f>
        <v xml:space="preserve"> </v>
      </c>
      <c r="F237" s="31" t="str">
        <f>IF(C237=0," ",IF(VLOOKUP($C237,Спортсмены!$B:$H,4,FALSE)=0," ",VLOOKUP($C237,Спортсмены!$B:$H,4,FALSE)))</f>
        <v xml:space="preserve"> </v>
      </c>
      <c r="G237" s="29" t="str">
        <f>IF(C237=0," ",VLOOKUP($C237,Спортсмены!$B:$H,5,FALSE))</f>
        <v xml:space="preserve"> </v>
      </c>
      <c r="H237" s="86" t="str">
        <f>IF(C237=0," ",VLOOKUP($C237,Спортсмены!$B:$H,6,FALSE))</f>
        <v xml:space="preserve"> </v>
      </c>
      <c r="I237" s="83"/>
      <c r="J237" s="104"/>
      <c r="K237" s="105"/>
      <c r="L237" s="105"/>
      <c r="M237" s="50"/>
    </row>
    <row r="238" spans="2:13" ht="12.75" customHeight="1">
      <c r="B238" s="84">
        <v>4</v>
      </c>
      <c r="C238" s="41"/>
      <c r="D238" s="29" t="str">
        <f>IF(C238=0," ",VLOOKUP(C238,Спортсмены!B:H,2,FALSE))</f>
        <v xml:space="preserve"> </v>
      </c>
      <c r="E238" s="30" t="str">
        <f>IF(C238=0," ",VLOOKUP($C238,Спортсмены!$B:$H,3,FALSE))</f>
        <v xml:space="preserve"> </v>
      </c>
      <c r="F238" s="31" t="str">
        <f>IF(C238=0," ",IF(VLOOKUP($C238,Спортсмены!$B:$H,4,FALSE)=0," ",VLOOKUP($C238,Спортсмены!$B:$H,4,FALSE)))</f>
        <v xml:space="preserve"> </v>
      </c>
      <c r="G238" s="29" t="str">
        <f>IF(C238=0," ",VLOOKUP($C238,Спортсмены!$B:$H,5,FALSE))</f>
        <v xml:space="preserve"> </v>
      </c>
      <c r="H238" s="86" t="str">
        <f>IF(C238=0," ",VLOOKUP($C238,Спортсмены!$B:$H,6,FALSE))</f>
        <v xml:space="preserve"> </v>
      </c>
      <c r="I238" s="83"/>
      <c r="J238" s="104"/>
      <c r="K238" s="105"/>
      <c r="L238" s="105"/>
      <c r="M238" s="50"/>
    </row>
    <row r="239" spans="2:13" ht="12.75" customHeight="1">
      <c r="B239" s="137"/>
      <c r="C239" s="49"/>
      <c r="D239" s="50"/>
      <c r="E239" s="155"/>
      <c r="F239" s="51"/>
      <c r="G239" s="50"/>
      <c r="H239" s="50"/>
      <c r="I239" s="48"/>
      <c r="J239" s="50"/>
      <c r="K239" s="50"/>
      <c r="L239" s="50"/>
      <c r="M239" s="50"/>
    </row>
    <row r="240" spans="2:13" ht="12.75" customHeight="1">
      <c r="B240" s="137"/>
      <c r="C240" s="138"/>
      <c r="D240" s="138"/>
      <c r="E240" s="139"/>
      <c r="F240" s="140"/>
      <c r="G240" s="140"/>
      <c r="H240" s="141"/>
      <c r="I240" s="139"/>
      <c r="J240" s="50"/>
      <c r="K240" s="50"/>
      <c r="L240" s="50"/>
      <c r="M240" s="50"/>
    </row>
    <row r="241" spans="2:13" ht="12.75" customHeight="1">
      <c r="B241" s="137"/>
      <c r="C241" s="138"/>
      <c r="D241" s="138"/>
      <c r="E241" s="139"/>
      <c r="F241" s="140"/>
      <c r="G241" s="140"/>
      <c r="H241" s="138"/>
      <c r="I241" s="139"/>
      <c r="J241" s="50"/>
      <c r="K241" s="50"/>
      <c r="L241" s="50"/>
      <c r="M241" s="50"/>
    </row>
    <row r="242" spans="2:13" ht="12.75" customHeight="1">
      <c r="B242" s="137"/>
      <c r="C242" s="138"/>
      <c r="D242" s="138"/>
      <c r="E242" s="139"/>
      <c r="F242" s="140"/>
      <c r="G242" s="140"/>
      <c r="H242" s="141"/>
      <c r="I242" s="139"/>
      <c r="J242" s="50"/>
      <c r="K242" s="50"/>
      <c r="L242" s="50"/>
      <c r="M242" s="50"/>
    </row>
    <row r="243" spans="2:13" ht="12.75" customHeight="1">
      <c r="B243" s="137"/>
      <c r="C243" s="138"/>
      <c r="D243" s="138"/>
      <c r="E243" s="139"/>
      <c r="F243" s="140"/>
      <c r="G243" s="140"/>
      <c r="H243" s="138"/>
      <c r="I243" s="139"/>
      <c r="J243" s="50"/>
      <c r="K243" s="50"/>
      <c r="L243" s="50"/>
      <c r="M243" s="50"/>
    </row>
    <row r="244" spans="2:13" ht="12.75" customHeight="1">
      <c r="B244" s="137"/>
      <c r="C244" s="138"/>
      <c r="D244" s="138"/>
      <c r="E244" s="139"/>
      <c r="F244" s="140"/>
      <c r="G244" s="140"/>
      <c r="H244" s="138"/>
      <c r="I244" s="139"/>
      <c r="J244" s="50"/>
      <c r="K244" s="50"/>
      <c r="L244" s="50"/>
      <c r="M244" s="50"/>
    </row>
    <row r="245" spans="2:13" ht="12.75" customHeight="1">
      <c r="B245" s="77"/>
      <c r="C245" s="78"/>
      <c r="D245" s="71"/>
      <c r="E245"/>
      <c r="F245"/>
      <c r="I245" s="1322"/>
      <c r="J245" s="1322"/>
      <c r="K245" s="1322"/>
      <c r="L245" s="1322"/>
      <c r="M245" s="50"/>
    </row>
    <row r="246" spans="2:13" ht="12.75" customHeight="1">
      <c r="B246" s="77"/>
      <c r="C246" s="78"/>
      <c r="D246" s="71"/>
      <c r="E246"/>
      <c r="F246"/>
      <c r="I246" s="72"/>
      <c r="J246" s="72"/>
      <c r="K246" s="72"/>
      <c r="L246" s="72"/>
      <c r="M246" s="50"/>
    </row>
    <row r="247" spans="2:13" ht="15">
      <c r="B247" s="137"/>
      <c r="C247" s="138"/>
      <c r="D247" s="138"/>
      <c r="E247" s="139"/>
      <c r="F247" s="140"/>
      <c r="G247" s="140"/>
      <c r="H247" s="141"/>
      <c r="I247" s="139"/>
      <c r="J247" s="50"/>
      <c r="K247" s="50"/>
      <c r="L247" s="50"/>
      <c r="M247" s="50"/>
    </row>
    <row r="248" spans="2:13" ht="15">
      <c r="B248" s="137"/>
      <c r="C248" s="138"/>
      <c r="D248" s="138"/>
      <c r="E248" s="139"/>
      <c r="F248" s="140"/>
      <c r="G248" s="140"/>
      <c r="H248" s="138"/>
      <c r="I248" s="139"/>
      <c r="J248" s="50"/>
      <c r="K248" s="50"/>
      <c r="L248" s="50"/>
      <c r="M248" s="50"/>
    </row>
    <row r="249" spans="2:13" ht="15">
      <c r="B249" s="137"/>
      <c r="C249" s="138"/>
      <c r="D249" s="138"/>
      <c r="E249" s="139"/>
      <c r="F249" s="140"/>
      <c r="G249" s="140"/>
      <c r="H249" s="141"/>
      <c r="I249" s="139"/>
      <c r="J249" s="50"/>
      <c r="K249" s="50"/>
      <c r="L249" s="50"/>
      <c r="M249" s="50"/>
    </row>
    <row r="250" spans="2:13" ht="15">
      <c r="B250" s="137"/>
      <c r="C250" s="138"/>
      <c r="D250" s="138"/>
      <c r="E250" s="139"/>
      <c r="F250" s="140"/>
      <c r="G250" s="140"/>
      <c r="H250" s="138"/>
      <c r="I250" s="139"/>
      <c r="J250" s="50"/>
      <c r="K250" s="50"/>
      <c r="L250" s="50"/>
      <c r="M250" s="50"/>
    </row>
    <row r="251" spans="2:13">
      <c r="B251" s="50"/>
      <c r="C251" s="51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2:13" ht="22.5">
      <c r="B252" s="1314" t="s">
        <v>165</v>
      </c>
      <c r="C252" s="1314"/>
      <c r="D252" s="1314"/>
      <c r="E252" s="1314"/>
      <c r="F252" s="1314"/>
      <c r="G252" s="1314"/>
      <c r="H252" s="1314"/>
      <c r="I252" s="1314"/>
      <c r="J252" s="1314"/>
      <c r="K252" s="1314"/>
      <c r="L252" s="1314"/>
      <c r="M252" s="98"/>
    </row>
    <row r="253" spans="2:13" ht="20.25">
      <c r="B253" s="1296"/>
      <c r="C253" s="1296"/>
      <c r="D253" s="1296"/>
      <c r="E253" s="1296"/>
      <c r="F253" s="1296"/>
      <c r="G253" s="1296"/>
      <c r="H253" s="1296"/>
      <c r="I253" s="1296"/>
      <c r="J253" s="1296"/>
      <c r="K253" s="1296"/>
      <c r="L253" s="1296"/>
      <c r="M253" s="99"/>
    </row>
    <row r="254" spans="2:13">
      <c r="B254" s="77"/>
      <c r="C254" s="78"/>
      <c r="D254" s="71"/>
      <c r="E254"/>
      <c r="F254"/>
      <c r="I254" s="1322"/>
      <c r="J254" s="1322"/>
      <c r="K254" s="1322"/>
      <c r="L254" s="1322"/>
    </row>
    <row r="255" spans="2:13">
      <c r="B255" s="6" t="s">
        <v>169</v>
      </c>
      <c r="C255" s="107"/>
      <c r="D255" s="6"/>
      <c r="E255"/>
      <c r="F255"/>
      <c r="H255" s="73"/>
      <c r="I255" s="1320" t="s">
        <v>235</v>
      </c>
      <c r="J255" s="1320"/>
      <c r="K255" s="1320"/>
      <c r="L255" s="1320"/>
    </row>
    <row r="256" spans="2:13" ht="20.25">
      <c r="B256" s="1288" t="s">
        <v>299</v>
      </c>
      <c r="C256" s="1288"/>
      <c r="D256" s="1288"/>
      <c r="E256" s="1288"/>
      <c r="F256" s="1288"/>
      <c r="G256" s="1288"/>
      <c r="H256" s="1288"/>
      <c r="I256" s="1288"/>
      <c r="J256" s="1288"/>
      <c r="K256" s="1288"/>
      <c r="L256" s="1288"/>
    </row>
    <row r="257" spans="2:12" ht="15">
      <c r="B257" s="1276" t="s">
        <v>657</v>
      </c>
      <c r="C257" s="1276"/>
      <c r="D257" s="1276"/>
      <c r="E257" s="1276"/>
      <c r="F257" s="1276"/>
      <c r="G257" s="1276"/>
      <c r="H257" s="1276"/>
      <c r="I257" s="1276"/>
      <c r="J257" s="1276"/>
      <c r="K257" s="1276"/>
      <c r="L257" s="1276"/>
    </row>
    <row r="258" spans="2:12" ht="15.75" customHeight="1">
      <c r="B258" s="77"/>
      <c r="C258" s="78"/>
      <c r="D258" s="3"/>
      <c r="E258"/>
      <c r="F258"/>
      <c r="I258" s="1290" t="s">
        <v>658</v>
      </c>
      <c r="J258" s="1290"/>
      <c r="K258" s="1290"/>
    </row>
    <row r="259" spans="2:12">
      <c r="B259" s="1263" t="s">
        <v>182</v>
      </c>
      <c r="C259" s="1263" t="s">
        <v>157</v>
      </c>
      <c r="D259" s="1263" t="s">
        <v>153</v>
      </c>
      <c r="E259" s="1263" t="s">
        <v>154</v>
      </c>
      <c r="F259" s="1263" t="s">
        <v>155</v>
      </c>
      <c r="G259" s="1263" t="s">
        <v>127</v>
      </c>
      <c r="H259" s="1261" t="s">
        <v>128</v>
      </c>
      <c r="I259" s="1263" t="s">
        <v>130</v>
      </c>
      <c r="J259" s="1291" t="s">
        <v>183</v>
      </c>
      <c r="K259" s="1292"/>
      <c r="L259" s="1293"/>
    </row>
    <row r="260" spans="2:12">
      <c r="B260" s="1301"/>
      <c r="C260" s="1301"/>
      <c r="D260" s="1301"/>
      <c r="E260" s="1301"/>
      <c r="F260" s="1301"/>
      <c r="G260" s="1301"/>
      <c r="H260" s="1265"/>
      <c r="I260" s="1301"/>
      <c r="J260" s="101">
        <v>1</v>
      </c>
      <c r="K260" s="102">
        <v>2</v>
      </c>
      <c r="L260" s="103">
        <v>3</v>
      </c>
    </row>
    <row r="261" spans="2:12">
      <c r="B261" s="81"/>
      <c r="C261" s="22"/>
      <c r="D261" s="22"/>
      <c r="E261" s="22"/>
      <c r="F261" s="22"/>
      <c r="G261" s="82" t="s">
        <v>184</v>
      </c>
      <c r="H261" s="22"/>
      <c r="I261" s="83"/>
      <c r="J261" s="104"/>
      <c r="K261" s="105"/>
      <c r="L261" s="105"/>
    </row>
    <row r="262" spans="2:12">
      <c r="B262" s="84">
        <v>1</v>
      </c>
      <c r="C262" s="41"/>
      <c r="D262" s="29" t="str">
        <f>IF(C262=0," ",VLOOKUP(C262,Спортсмены!B:H,2,FALSE))</f>
        <v xml:space="preserve"> </v>
      </c>
      <c r="E262" s="30" t="str">
        <f>IF(C262=0," ",VLOOKUP($C262,Спортсмены!$B:$H,3,FALSE))</f>
        <v xml:space="preserve"> </v>
      </c>
      <c r="F262" s="31" t="str">
        <f>IF(C262=0," ",IF(VLOOKUP($C262,Спортсмены!$B:$H,4,FALSE)=0," ",VLOOKUP($C262,Спортсмены!$B:$H,4,FALSE)))</f>
        <v xml:space="preserve"> </v>
      </c>
      <c r="G262" s="29" t="str">
        <f>IF(C262=0," ",VLOOKUP($C262,Спортсмены!$B:$H,5,FALSE))</f>
        <v xml:space="preserve"> </v>
      </c>
      <c r="H262" s="29" t="str">
        <f>IF(C262=0," ",VLOOKUP($C262,Спортсмены!$B:$H,6,FALSE))</f>
        <v xml:space="preserve"> </v>
      </c>
      <c r="I262" s="83"/>
      <c r="J262" s="104"/>
      <c r="K262" s="105"/>
      <c r="L262" s="105"/>
    </row>
    <row r="263" spans="2:12">
      <c r="B263" s="84">
        <v>2</v>
      </c>
      <c r="C263" s="41">
        <v>127</v>
      </c>
      <c r="D263" s="29" t="e">
        <f>IF(C263=0," ",VLOOKUP(C263,Спортсмены!B:H,2,FALSE))</f>
        <v>#N/A</v>
      </c>
      <c r="E263" s="30" t="e">
        <f>IF(C263=0," ",VLOOKUP($C263,Спортсмены!$B:$H,3,FALSE))</f>
        <v>#N/A</v>
      </c>
      <c r="F263" s="31" t="e">
        <f>IF(C263=0," ",IF(VLOOKUP($C263,Спортсмены!$B:$H,4,FALSE)=0," ",VLOOKUP($C263,Спортсмены!$B:$H,4,FALSE)))</f>
        <v>#N/A</v>
      </c>
      <c r="G263" s="29" t="e">
        <f>IF(C263=0," ",VLOOKUP($C263,Спортсмены!$B:$H,5,FALSE))</f>
        <v>#N/A</v>
      </c>
      <c r="H263" s="29" t="e">
        <f>IF(C263=0," ",VLOOKUP($C263,Спортсмены!$B:$H,6,FALSE))</f>
        <v>#N/A</v>
      </c>
      <c r="I263" s="83"/>
      <c r="J263" s="104"/>
      <c r="K263" s="105"/>
      <c r="L263" s="105"/>
    </row>
    <row r="264" spans="2:12">
      <c r="B264" s="84">
        <v>3</v>
      </c>
      <c r="C264" s="41"/>
      <c r="D264" s="29" t="str">
        <f>IF(C264=0," ",VLOOKUP(C264,Спортсмены!B:H,2,FALSE))</f>
        <v xml:space="preserve"> </v>
      </c>
      <c r="E264" s="30" t="str">
        <f>IF(C264=0," ",VLOOKUP($C264,Спортсмены!$B:$H,3,FALSE))</f>
        <v xml:space="preserve"> </v>
      </c>
      <c r="F264" s="31" t="str">
        <f>IF(C264=0," ",IF(VLOOKUP($C264,Спортсмены!$B:$H,4,FALSE)=0," ",VLOOKUP($C264,Спортсмены!$B:$H,4,FALSE)))</f>
        <v xml:space="preserve"> </v>
      </c>
      <c r="G264" s="29" t="str">
        <f>IF(C264=0," ",VLOOKUP($C264,Спортсмены!$B:$H,5,FALSE))</f>
        <v xml:space="preserve"> </v>
      </c>
      <c r="H264" s="29" t="str">
        <f>IF(C264=0," ",VLOOKUP($C264,Спортсмены!$B:$H,6,FALSE))</f>
        <v xml:space="preserve"> </v>
      </c>
      <c r="I264" s="83"/>
      <c r="J264" s="104"/>
      <c r="K264" s="105"/>
      <c r="L264" s="105"/>
    </row>
    <row r="265" spans="2:12">
      <c r="B265" s="84">
        <v>4</v>
      </c>
      <c r="C265" s="553">
        <v>263</v>
      </c>
      <c r="D265" s="29" t="e">
        <f>IF(C265=0," ",VLOOKUP(C265,Спортсмены!B:H,2,FALSE))</f>
        <v>#N/A</v>
      </c>
      <c r="E265" s="30" t="e">
        <f>IF(C265=0," ",VLOOKUP($C265,Спортсмены!$B:$H,3,FALSE))</f>
        <v>#N/A</v>
      </c>
      <c r="F265" s="31" t="e">
        <f>IF(C265=0," ",IF(VLOOKUP($C265,Спортсмены!$B:$H,4,FALSE)=0," ",VLOOKUP($C265,Спортсмены!$B:$H,4,FALSE)))</f>
        <v>#N/A</v>
      </c>
      <c r="G265" s="29" t="e">
        <f>IF(C265=0," ",VLOOKUP($C265,Спортсмены!$B:$H,5,FALSE))</f>
        <v>#N/A</v>
      </c>
      <c r="H265" s="29" t="e">
        <f>IF(C265=0," ",VLOOKUP($C265,Спортсмены!$B:$H,6,FALSE))</f>
        <v>#N/A</v>
      </c>
      <c r="I265" s="83"/>
      <c r="J265" s="104"/>
      <c r="K265" s="105"/>
      <c r="L265" s="105"/>
    </row>
    <row r="266" spans="2:12">
      <c r="B266" s="84">
        <v>5</v>
      </c>
      <c r="C266" s="41"/>
      <c r="D266" s="29" t="str">
        <f>IF(C266=0," ",VLOOKUP(C266,Спортсмены!B:H,2,FALSE))</f>
        <v xml:space="preserve"> </v>
      </c>
      <c r="E266" s="30" t="str">
        <f>IF(C266=0," ",VLOOKUP($C266,Спортсмены!$B:$H,3,FALSE))</f>
        <v xml:space="preserve"> </v>
      </c>
      <c r="F266" s="31" t="str">
        <f>IF(C266=0," ",IF(VLOOKUP($C266,Спортсмены!$B:$H,4,FALSE)=0," ",VLOOKUP($C266,Спортсмены!$B:$H,4,FALSE)))</f>
        <v xml:space="preserve"> </v>
      </c>
      <c r="G266" s="29" t="str">
        <f>IF(C266=0," ",VLOOKUP($C266,Спортсмены!$B:$H,5,FALSE))</f>
        <v xml:space="preserve"> </v>
      </c>
      <c r="H266" s="29" t="str">
        <f>IF(C266=0," ",VLOOKUP($C266,Спортсмены!$B:$H,6,FALSE))</f>
        <v xml:space="preserve"> </v>
      </c>
      <c r="I266" s="83"/>
      <c r="J266" s="104"/>
      <c r="K266" s="105"/>
      <c r="L266" s="105"/>
    </row>
    <row r="267" spans="2:12">
      <c r="B267" s="84"/>
      <c r="C267" s="31"/>
      <c r="D267" s="29" t="str">
        <f>IF(C267=0," ",VLOOKUP(C267,Спортсмены!B:H,2,FALSE))</f>
        <v xml:space="preserve"> </v>
      </c>
      <c r="E267" s="30" t="str">
        <f>IF(C267=0," ",VLOOKUP($C267,Спортсмены!$B:$H,3,FALSE))</f>
        <v xml:space="preserve"> </v>
      </c>
      <c r="F267" s="31" t="str">
        <f>IF(C267=0," ",IF(VLOOKUP($C267,Спортсмены!$B:$H,4,FALSE)=0," ",VLOOKUP($C267,Спортсмены!$B:$H,4,FALSE)))</f>
        <v xml:space="preserve"> </v>
      </c>
      <c r="G267" s="29" t="str">
        <f>IF(C267=0," ",VLOOKUP($C267,Спортсмены!$B:$H,5,FALSE))</f>
        <v xml:space="preserve"> </v>
      </c>
      <c r="H267" s="29" t="str">
        <f>IF(C267=0," ",VLOOKUP($C267,Спортсмены!$B:$H,6,FALSE))</f>
        <v xml:space="preserve"> </v>
      </c>
      <c r="I267" s="83"/>
      <c r="J267" s="104"/>
      <c r="K267" s="105"/>
      <c r="L267" s="105"/>
    </row>
    <row r="268" spans="2:12">
      <c r="B268" s="84"/>
      <c r="C268" s="22"/>
      <c r="D268" s="22"/>
      <c r="E268" s="22"/>
      <c r="F268" s="22"/>
      <c r="G268" s="82" t="s">
        <v>185</v>
      </c>
      <c r="H268" s="22"/>
      <c r="I268" s="83"/>
      <c r="J268" s="104"/>
      <c r="K268" s="105"/>
      <c r="L268" s="105"/>
    </row>
    <row r="269" spans="2:12">
      <c r="B269" s="84">
        <v>1</v>
      </c>
      <c r="C269" s="41"/>
      <c r="D269" s="29" t="str">
        <f>IF(C269=0," ",VLOOKUP(C269,Спортсмены!B:H,2,FALSE))</f>
        <v xml:space="preserve"> </v>
      </c>
      <c r="E269" s="30" t="str">
        <f>IF(C269=0," ",VLOOKUP($C269,Спортсмены!$B:$H,3,FALSE))</f>
        <v xml:space="preserve"> </v>
      </c>
      <c r="F269" s="31" t="str">
        <f>IF(C269=0," ",IF(VLOOKUP($C269,Спортсмены!$B:$H,4,FALSE)=0," ",VLOOKUP($C269,Спортсмены!$B:$H,4,FALSE)))</f>
        <v xml:space="preserve"> </v>
      </c>
      <c r="G269" s="29" t="str">
        <f>IF(C269=0," ",VLOOKUP($C269,Спортсмены!$B:$H,5,FALSE))</f>
        <v xml:space="preserve"> </v>
      </c>
      <c r="H269" s="29" t="str">
        <f>IF(C269=0," ",VLOOKUP($C269,Спортсмены!$B:$H,6,FALSE))</f>
        <v xml:space="preserve"> </v>
      </c>
      <c r="I269" s="83"/>
      <c r="J269" s="104"/>
      <c r="K269" s="105"/>
      <c r="L269" s="105"/>
    </row>
    <row r="270" spans="2:12">
      <c r="B270" s="84">
        <v>2</v>
      </c>
      <c r="C270" s="41"/>
      <c r="D270" s="29" t="str">
        <f>IF(C270=0," ",VLOOKUP(C270,Спортсмены!B:H,2,FALSE))</f>
        <v xml:space="preserve"> </v>
      </c>
      <c r="E270" s="30" t="str">
        <f>IF(C270=0," ",VLOOKUP($C270,Спортсмены!$B:$H,3,FALSE))</f>
        <v xml:space="preserve"> </v>
      </c>
      <c r="F270" s="31" t="str">
        <f>IF(C270=0," ",IF(VLOOKUP($C270,Спортсмены!$B:$H,4,FALSE)=0," ",VLOOKUP($C270,Спортсмены!$B:$H,4,FALSE)))</f>
        <v xml:space="preserve"> </v>
      </c>
      <c r="G270" s="29" t="str">
        <f>IF(C270=0," ",VLOOKUP($C270,Спортсмены!$B:$H,5,FALSE))</f>
        <v xml:space="preserve"> </v>
      </c>
      <c r="H270" s="29" t="str">
        <f>IF(C270=0," ",VLOOKUP($C270,Спортсмены!$B:$H,6,FALSE))</f>
        <v xml:space="preserve"> </v>
      </c>
      <c r="I270" s="83"/>
      <c r="J270" s="104"/>
      <c r="K270" s="105"/>
      <c r="L270" s="105"/>
    </row>
    <row r="271" spans="2:12">
      <c r="B271" s="84">
        <v>3</v>
      </c>
      <c r="C271" s="41"/>
      <c r="D271" s="29" t="str">
        <f>IF(C271=0," ",VLOOKUP(C271,Спортсмены!B:H,2,FALSE))</f>
        <v xml:space="preserve"> </v>
      </c>
      <c r="E271" s="30" t="str">
        <f>IF(C271=0," ",VLOOKUP($C271,Спортсмены!$B:$H,3,FALSE))</f>
        <v xml:space="preserve"> </v>
      </c>
      <c r="F271" s="31" t="str">
        <f>IF(C271=0," ",IF(VLOOKUP($C271,Спортсмены!$B:$H,4,FALSE)=0," ",VLOOKUP($C271,Спортсмены!$B:$H,4,FALSE)))</f>
        <v xml:space="preserve"> </v>
      </c>
      <c r="G271" s="29" t="str">
        <f>IF(C271=0," ",VLOOKUP($C271,Спортсмены!$B:$H,5,FALSE))</f>
        <v xml:space="preserve"> </v>
      </c>
      <c r="H271" s="29" t="str">
        <f>IF(C271=0," ",VLOOKUP($C271,Спортсмены!$B:$H,6,FALSE))</f>
        <v xml:space="preserve"> </v>
      </c>
      <c r="I271" s="83"/>
      <c r="J271" s="104"/>
      <c r="K271" s="105"/>
      <c r="L271" s="105"/>
    </row>
    <row r="272" spans="2:12">
      <c r="B272" s="84">
        <v>4</v>
      </c>
      <c r="C272" s="41"/>
      <c r="D272" s="29" t="str">
        <f>IF(C272=0," ",VLOOKUP(C272,Спортсмены!B:H,2,FALSE))</f>
        <v xml:space="preserve"> </v>
      </c>
      <c r="E272" s="30" t="str">
        <f>IF(C272=0," ",VLOOKUP($C272,Спортсмены!$B:$H,3,FALSE))</f>
        <v xml:space="preserve"> </v>
      </c>
      <c r="F272" s="31" t="str">
        <f>IF(C272=0," ",IF(VLOOKUP($C272,Спортсмены!$B:$H,4,FALSE)=0," ",VLOOKUP($C272,Спортсмены!$B:$H,4,FALSE)))</f>
        <v xml:space="preserve"> </v>
      </c>
      <c r="G272" s="29" t="str">
        <f>IF(C272=0," ",VLOOKUP($C272,Спортсмены!$B:$H,5,FALSE))</f>
        <v xml:space="preserve"> </v>
      </c>
      <c r="H272" s="29" t="str">
        <f>IF(C272=0," ",VLOOKUP($C272,Спортсмены!$B:$H,6,FALSE))</f>
        <v xml:space="preserve"> </v>
      </c>
      <c r="I272" s="83"/>
      <c r="J272" s="104"/>
      <c r="K272" s="105"/>
      <c r="L272" s="105"/>
    </row>
    <row r="273" spans="2:12">
      <c r="B273" s="84">
        <v>5</v>
      </c>
      <c r="C273" s="31"/>
      <c r="D273" s="29" t="str">
        <f>IF(C273=0," ",VLOOKUP(C273,Спортсмены!B:H,2,FALSE))</f>
        <v xml:space="preserve"> </v>
      </c>
      <c r="E273" s="30" t="str">
        <f>IF(C273=0," ",VLOOKUP($C273,Спортсмены!$B:$H,3,FALSE))</f>
        <v xml:space="preserve"> </v>
      </c>
      <c r="F273" s="31" t="str">
        <f>IF(C273=0," ",IF(VLOOKUP($C273,Спортсмены!$B:$H,4,FALSE)=0," ",VLOOKUP($C273,Спортсмены!$B:$H,4,FALSE)))</f>
        <v xml:space="preserve"> </v>
      </c>
      <c r="G273" s="29" t="str">
        <f>IF(C273=0," ",VLOOKUP($C273,Спортсмены!$B:$H,5,FALSE))</f>
        <v xml:space="preserve"> </v>
      </c>
      <c r="H273" s="29" t="str">
        <f>IF(C273=0," ",VLOOKUP($C273,Спортсмены!$B:$H,6,FALSE))</f>
        <v xml:space="preserve"> </v>
      </c>
      <c r="I273" s="83"/>
      <c r="J273" s="104"/>
      <c r="K273" s="105"/>
      <c r="L273" s="105"/>
    </row>
    <row r="274" spans="2:12">
      <c r="B274" s="84"/>
      <c r="C274" s="31"/>
      <c r="D274" s="29" t="str">
        <f>IF(C274=0," ",VLOOKUP(C274,Спортсмены!B:H,2,FALSE))</f>
        <v xml:space="preserve"> </v>
      </c>
      <c r="E274" s="30" t="str">
        <f>IF(C274=0," ",VLOOKUP($C274,Спортсмены!$B:$H,3,FALSE))</f>
        <v xml:space="preserve"> </v>
      </c>
      <c r="F274" s="31" t="str">
        <f>IF(C274=0," ",IF(VLOOKUP($C274,Спортсмены!$B:$H,4,FALSE)=0," ",VLOOKUP($C274,Спортсмены!$B:$H,4,FALSE)))</f>
        <v xml:space="preserve"> </v>
      </c>
      <c r="G274" s="29" t="str">
        <f>IF(C274=0," ",VLOOKUP($C274,Спортсмены!$B:$H,5,FALSE))</f>
        <v xml:space="preserve"> </v>
      </c>
      <c r="H274" s="29" t="str">
        <f>IF(C274=0," ",VLOOKUP($C274,Спортсмены!$B:$H,6,FALSE))</f>
        <v xml:space="preserve"> </v>
      </c>
      <c r="I274" s="83"/>
      <c r="J274" s="104"/>
      <c r="K274" s="105"/>
      <c r="L274" s="105"/>
    </row>
    <row r="275" spans="2:12">
      <c r="B275" s="84"/>
      <c r="C275" s="62"/>
      <c r="D275" s="29" t="str">
        <f>IF(C275=0," ",VLOOKUP(C275,Спортсмены!B:H,2,FALSE))</f>
        <v xml:space="preserve"> </v>
      </c>
      <c r="E275" s="30" t="str">
        <f>IF(C275=0," ",VLOOKUP($C275,Спортсмены!$B:$H,3,FALSE))</f>
        <v xml:space="preserve"> </v>
      </c>
      <c r="F275" s="31" t="str">
        <f>IF(C275=0," ",IF(VLOOKUP($C275,Спортсмены!$B:$H,4,FALSE)=0," ",VLOOKUP($C275,Спортсмены!$B:$H,4,FALSE)))</f>
        <v xml:space="preserve"> </v>
      </c>
      <c r="G275" s="96" t="s">
        <v>186</v>
      </c>
      <c r="H275" s="29" t="str">
        <f>IF(C275=0," ",VLOOKUP($C275,Спортсмены!$B:$H,6,FALSE))</f>
        <v xml:space="preserve"> </v>
      </c>
      <c r="I275" s="83"/>
      <c r="J275" s="104"/>
      <c r="K275" s="105"/>
      <c r="L275" s="105"/>
    </row>
    <row r="276" spans="2:12">
      <c r="B276" s="84">
        <v>1</v>
      </c>
      <c r="C276" s="62"/>
      <c r="D276" s="29" t="str">
        <f>IF(C276=0," ",VLOOKUP(C276,Спортсмены!B:H,2,FALSE))</f>
        <v xml:space="preserve"> </v>
      </c>
      <c r="E276" s="30" t="str">
        <f>IF(C276=0," ",VLOOKUP($C276,Спортсмены!$B:$H,3,FALSE))</f>
        <v xml:space="preserve"> </v>
      </c>
      <c r="F276" s="31" t="str">
        <f>IF(C276=0," ",IF(VLOOKUP($C276,Спортсмены!$B:$H,4,FALSE)=0," ",VLOOKUP($C276,Спортсмены!$B:$H,4,FALSE)))</f>
        <v xml:space="preserve"> </v>
      </c>
      <c r="G276" s="29" t="str">
        <f>IF(C276=0," ",VLOOKUP($C276,Спортсмены!$B:$H,5,FALSE))</f>
        <v xml:space="preserve"> </v>
      </c>
      <c r="H276" s="29" t="str">
        <f>IF(C276=0," ",VLOOKUP($C276,Спортсмены!$B:$H,6,FALSE))</f>
        <v xml:space="preserve"> </v>
      </c>
      <c r="I276" s="83"/>
      <c r="J276" s="104"/>
      <c r="K276" s="105"/>
      <c r="L276" s="105"/>
    </row>
    <row r="277" spans="2:12">
      <c r="B277" s="84">
        <v>2</v>
      </c>
      <c r="C277" s="62"/>
      <c r="D277" s="29" t="str">
        <f>IF(C277=0," ",VLOOKUP(C277,Спортсмены!B:H,2,FALSE))</f>
        <v xml:space="preserve"> </v>
      </c>
      <c r="E277" s="30" t="str">
        <f>IF(C277=0," ",VLOOKUP($C277,Спортсмены!$B:$H,3,FALSE))</f>
        <v xml:space="preserve"> </v>
      </c>
      <c r="F277" s="31" t="str">
        <f>IF(C277=0," ",IF(VLOOKUP($C277,Спортсмены!$B:$H,4,FALSE)=0," ",VLOOKUP($C277,Спортсмены!$B:$H,4,FALSE)))</f>
        <v xml:space="preserve"> </v>
      </c>
      <c r="G277" s="29" t="str">
        <f>IF(C277=0," ",VLOOKUP($C277,Спортсмены!$B:$H,5,FALSE))</f>
        <v xml:space="preserve"> </v>
      </c>
      <c r="H277" s="29" t="str">
        <f>IF(C277=0," ",VLOOKUP($C277,Спортсмены!$B:$H,6,FALSE))</f>
        <v xml:space="preserve"> </v>
      </c>
      <c r="I277" s="83"/>
      <c r="J277" s="104"/>
      <c r="K277" s="105"/>
      <c r="L277" s="105"/>
    </row>
    <row r="278" spans="2:12">
      <c r="B278" s="84">
        <v>3</v>
      </c>
      <c r="C278" s="62"/>
      <c r="D278" s="29" t="str">
        <f>IF(C278=0," ",VLOOKUP(C278,Спортсмены!B:H,2,FALSE))</f>
        <v xml:space="preserve"> </v>
      </c>
      <c r="E278" s="30" t="str">
        <f>IF(C278=0," ",VLOOKUP($C278,Спортсмены!$B:$H,3,FALSE))</f>
        <v xml:space="preserve"> </v>
      </c>
      <c r="F278" s="31" t="str">
        <f>IF(C278=0," ",IF(VLOOKUP($C278,Спортсмены!$B:$H,4,FALSE)=0," ",VLOOKUP($C278,Спортсмены!$B:$H,4,FALSE)))</f>
        <v xml:space="preserve"> </v>
      </c>
      <c r="G278" s="29" t="str">
        <f>IF(C278=0," ",VLOOKUP($C278,Спортсмены!$B:$H,5,FALSE))</f>
        <v xml:space="preserve"> </v>
      </c>
      <c r="H278" s="29" t="str">
        <f>IF(C278=0," ",VLOOKUP($C278,Спортсмены!$B:$H,6,FALSE))</f>
        <v xml:space="preserve"> </v>
      </c>
      <c r="I278" s="83"/>
      <c r="J278" s="104"/>
      <c r="K278" s="105"/>
      <c r="L278" s="105"/>
    </row>
    <row r="279" spans="2:12">
      <c r="B279" s="84">
        <v>4</v>
      </c>
      <c r="C279" s="62"/>
      <c r="D279" s="29" t="str">
        <f>IF(C279=0," ",VLOOKUP(C279,Спортсмены!B:H,2,FALSE))</f>
        <v xml:space="preserve"> </v>
      </c>
      <c r="E279" s="30" t="str">
        <f>IF(C279=0," ",VLOOKUP($C279,Спортсмены!$B:$H,3,FALSE))</f>
        <v xml:space="preserve"> </v>
      </c>
      <c r="F279" s="31" t="str">
        <f>IF(C279=0," ",IF(VLOOKUP($C279,Спортсмены!$B:$H,4,FALSE)=0," ",VLOOKUP($C279,Спортсмены!$B:$H,4,FALSE)))</f>
        <v xml:space="preserve"> </v>
      </c>
      <c r="G279" s="29" t="str">
        <f>IF(C279=0," ",VLOOKUP($C279,Спортсмены!$B:$H,5,FALSE))</f>
        <v xml:space="preserve"> </v>
      </c>
      <c r="H279" s="29" t="str">
        <f>IF(C279=0," ",VLOOKUP($C279,Спортсмены!$B:$H,6,FALSE))</f>
        <v xml:space="preserve"> </v>
      </c>
      <c r="I279" s="83"/>
      <c r="J279" s="104"/>
      <c r="K279" s="105"/>
      <c r="L279" s="105"/>
    </row>
    <row r="280" spans="2:12">
      <c r="B280" s="84">
        <v>5</v>
      </c>
      <c r="C280" s="62"/>
      <c r="D280" s="29" t="str">
        <f>IF(C280=0," ",VLOOKUP(C280,Спортсмены!B:H,2,FALSE))</f>
        <v xml:space="preserve"> </v>
      </c>
      <c r="E280" s="30" t="str">
        <f>IF(C280=0," ",VLOOKUP($C280,Спортсмены!$B:$H,3,FALSE))</f>
        <v xml:space="preserve"> </v>
      </c>
      <c r="F280" s="31" t="str">
        <f>IF(C280=0," ",IF(VLOOKUP($C280,Спортсмены!$B:$H,4,FALSE)=0," ",VLOOKUP($C280,Спортсмены!$B:$H,4,FALSE)))</f>
        <v xml:space="preserve"> </v>
      </c>
      <c r="G280" s="29" t="str">
        <f>IF(C280=0," ",VLOOKUP($C280,Спортсмены!$B:$H,5,FALSE))</f>
        <v xml:space="preserve"> </v>
      </c>
      <c r="H280" s="29" t="str">
        <f>IF(C280=0," ",VLOOKUP($C280,Спортсмены!$B:$H,6,FALSE))</f>
        <v xml:space="preserve"> </v>
      </c>
      <c r="I280" s="83"/>
      <c r="J280" s="104"/>
      <c r="K280" s="105"/>
      <c r="L280" s="105"/>
    </row>
    <row r="281" spans="2:12">
      <c r="B281" s="84"/>
      <c r="C281" s="62"/>
      <c r="D281" s="29" t="str">
        <f>IF(C281=0," ",VLOOKUP(C281,Спортсмены!B:H,2,FALSE))</f>
        <v xml:space="preserve"> </v>
      </c>
      <c r="E281" s="30" t="str">
        <f>IF(C281=0," ",VLOOKUP($C281,Спортсмены!$B:$H,3,FALSE))</f>
        <v xml:space="preserve"> </v>
      </c>
      <c r="F281" s="31" t="str">
        <f>IF(C281=0," ",IF(VLOOKUP($C281,Спортсмены!$B:$H,4,FALSE)=0," ",VLOOKUP($C281,Спортсмены!$B:$H,4,FALSE)))</f>
        <v xml:space="preserve"> </v>
      </c>
      <c r="G281" s="29" t="str">
        <f>IF(C281=0," ",VLOOKUP($C281,Спортсмены!$B:$H,5,FALSE))</f>
        <v xml:space="preserve"> </v>
      </c>
      <c r="H281" s="29" t="str">
        <f>IF(C281=0," ",VLOOKUP($C281,Спортсмены!$B:$H,6,FALSE))</f>
        <v xml:space="preserve"> </v>
      </c>
      <c r="I281" s="83"/>
      <c r="J281" s="104"/>
      <c r="K281" s="105"/>
      <c r="L281" s="105"/>
    </row>
    <row r="282" spans="2:12">
      <c r="B282" s="84"/>
      <c r="C282" s="62"/>
      <c r="D282" s="29" t="str">
        <f>IF(C282=0," ",VLOOKUP(C282,Спортсмены!B:H,2,FALSE))</f>
        <v xml:space="preserve"> </v>
      </c>
      <c r="E282" s="30" t="str">
        <f>IF(C282=0," ",VLOOKUP($C282,Спортсмены!$B:$H,3,FALSE))</f>
        <v xml:space="preserve"> </v>
      </c>
      <c r="F282" s="31" t="str">
        <f>IF(C282=0," ",IF(VLOOKUP($C282,Спортсмены!$B:$H,4,FALSE)=0," ",VLOOKUP($C282,Спортсмены!$B:$H,4,FALSE)))</f>
        <v xml:space="preserve"> </v>
      </c>
      <c r="G282" s="96" t="s">
        <v>187</v>
      </c>
      <c r="H282" s="29" t="str">
        <f>IF(C282=0," ",VLOOKUP($C282,Спортсмены!$B:$H,6,FALSE))</f>
        <v xml:space="preserve"> </v>
      </c>
      <c r="I282" s="83"/>
      <c r="J282" s="104"/>
      <c r="K282" s="105"/>
      <c r="L282" s="105"/>
    </row>
    <row r="283" spans="2:12">
      <c r="B283" s="84">
        <v>1</v>
      </c>
      <c r="C283" s="62"/>
      <c r="D283" s="29" t="str">
        <f>IF(C283=0," ",VLOOKUP(C283,Спортсмены!B:H,2,FALSE))</f>
        <v xml:space="preserve"> </v>
      </c>
      <c r="E283" s="30" t="str">
        <f>IF(C283=0," ",VLOOKUP($C283,Спортсмены!$B:$H,3,FALSE))</f>
        <v xml:space="preserve"> </v>
      </c>
      <c r="F283" s="31" t="str">
        <f>IF(C283=0," ",IF(VLOOKUP($C283,Спортсмены!$B:$H,4,FALSE)=0," ",VLOOKUP($C283,Спортсмены!$B:$H,4,FALSE)))</f>
        <v xml:space="preserve"> </v>
      </c>
      <c r="G283" s="29" t="str">
        <f>IF(C283=0," ",VLOOKUP($C283,Спортсмены!$B:$H,5,FALSE))</f>
        <v xml:space="preserve"> </v>
      </c>
      <c r="H283" s="29" t="str">
        <f>IF(C283=0," ",VLOOKUP($C283,Спортсмены!$B:$H,6,FALSE))</f>
        <v xml:space="preserve"> </v>
      </c>
      <c r="I283" s="83"/>
      <c r="J283" s="104"/>
      <c r="K283" s="105"/>
      <c r="L283" s="105"/>
    </row>
    <row r="284" spans="2:12">
      <c r="B284" s="84">
        <v>2</v>
      </c>
      <c r="C284" s="62"/>
      <c r="D284" s="29" t="str">
        <f>IF(C284=0," ",VLOOKUP(C284,Спортсмены!B:H,2,FALSE))</f>
        <v xml:space="preserve"> </v>
      </c>
      <c r="E284" s="30" t="str">
        <f>IF(C284=0," ",VLOOKUP($C284,Спортсмены!$B:$H,3,FALSE))</f>
        <v xml:space="preserve"> </v>
      </c>
      <c r="F284" s="31" t="str">
        <f>IF(C284=0," ",IF(VLOOKUP($C284,Спортсмены!$B:$H,4,FALSE)=0," ",VLOOKUP($C284,Спортсмены!$B:$H,4,FALSE)))</f>
        <v xml:space="preserve"> </v>
      </c>
      <c r="G284" s="29" t="str">
        <f>IF(C284=0," ",VLOOKUP($C284,Спортсмены!$B:$H,5,FALSE))</f>
        <v xml:space="preserve"> </v>
      </c>
      <c r="H284" s="29" t="str">
        <f>IF(C284=0," ",VLOOKUP($C284,Спортсмены!$B:$H,6,FALSE))</f>
        <v xml:space="preserve"> </v>
      </c>
      <c r="I284" s="83"/>
      <c r="J284" s="104"/>
      <c r="K284" s="105"/>
      <c r="L284" s="105"/>
    </row>
    <row r="285" spans="2:12">
      <c r="B285" s="84">
        <v>3</v>
      </c>
      <c r="C285" s="62"/>
      <c r="D285" s="29" t="str">
        <f>IF(C285=0," ",VLOOKUP(C285,Спортсмены!B:H,2,FALSE))</f>
        <v xml:space="preserve"> </v>
      </c>
      <c r="E285" s="30" t="str">
        <f>IF(C285=0," ",VLOOKUP($C285,Спортсмены!$B:$H,3,FALSE))</f>
        <v xml:space="preserve"> </v>
      </c>
      <c r="F285" s="31" t="str">
        <f>IF(C285=0," ",IF(VLOOKUP($C285,Спортсмены!$B:$H,4,FALSE)=0," ",VLOOKUP($C285,Спортсмены!$B:$H,4,FALSE)))</f>
        <v xml:space="preserve"> </v>
      </c>
      <c r="G285" s="29" t="str">
        <f>IF(C285=0," ",VLOOKUP($C285,Спортсмены!$B:$H,5,FALSE))</f>
        <v xml:space="preserve"> </v>
      </c>
      <c r="H285" s="70" t="str">
        <f>IF(C285=0," ",VLOOKUP($C285,Спортсмены!$B:$H,6,FALSE))</f>
        <v xml:space="preserve"> </v>
      </c>
      <c r="I285" s="83"/>
      <c r="J285" s="104"/>
      <c r="K285" s="105"/>
      <c r="L285" s="105"/>
    </row>
    <row r="286" spans="2:12">
      <c r="B286" s="84">
        <v>4</v>
      </c>
      <c r="C286" s="62"/>
      <c r="D286" s="29" t="str">
        <f>IF(C286=0," ",VLOOKUP(C286,Спортсмены!B:H,2,FALSE))</f>
        <v xml:space="preserve"> </v>
      </c>
      <c r="E286" s="30" t="str">
        <f>IF(C286=0," ",VLOOKUP($C286,Спортсмены!$B:$H,3,FALSE))</f>
        <v xml:space="preserve"> </v>
      </c>
      <c r="F286" s="31" t="str">
        <f>IF(C286=0," ",IF(VLOOKUP($C286,Спортсмены!$B:$H,4,FALSE)=0," ",VLOOKUP($C286,Спортсмены!$B:$H,4,FALSE)))</f>
        <v xml:space="preserve"> </v>
      </c>
      <c r="G286" s="29" t="str">
        <f>IF(C286=0," ",VLOOKUP($C286,Спортсмены!$B:$H,5,FALSE))</f>
        <v xml:space="preserve"> </v>
      </c>
      <c r="H286" s="29" t="str">
        <f>IF(C286=0," ",VLOOKUP($C286,Спортсмены!$B:$H,6,FALSE))</f>
        <v xml:space="preserve"> </v>
      </c>
      <c r="I286" s="83"/>
      <c r="J286" s="104"/>
      <c r="K286" s="105"/>
      <c r="L286" s="105"/>
    </row>
    <row r="287" spans="2:12">
      <c r="B287" s="84">
        <v>5</v>
      </c>
      <c r="C287" s="62"/>
      <c r="D287" s="29" t="str">
        <f>IF(C287=0," ",VLOOKUP(C287,Спортсмены!B:H,2,FALSE))</f>
        <v xml:space="preserve"> </v>
      </c>
      <c r="E287" s="30" t="str">
        <f>IF(C287=0," ",VLOOKUP($C287,Спортсмены!$B:$H,3,FALSE))</f>
        <v xml:space="preserve"> </v>
      </c>
      <c r="F287" s="31" t="str">
        <f>IF(C287=0," ",IF(VLOOKUP($C287,Спортсмены!$B:$H,4,FALSE)=0," ",VLOOKUP($C287,Спортсмены!$B:$H,4,FALSE)))</f>
        <v xml:space="preserve"> </v>
      </c>
      <c r="G287" s="29" t="str">
        <f>IF(C287=0," ",VLOOKUP($C287,Спортсмены!$B:$H,5,FALSE))</f>
        <v xml:space="preserve"> </v>
      </c>
      <c r="H287" s="29" t="str">
        <f>IF(C287=0," ",VLOOKUP($C287,Спортсмены!$B:$H,6,FALSE))</f>
        <v xml:space="preserve"> </v>
      </c>
      <c r="I287" s="83"/>
      <c r="J287" s="104"/>
      <c r="K287" s="105"/>
      <c r="L287" s="105"/>
    </row>
    <row r="288" spans="2:12">
      <c r="B288" s="84"/>
      <c r="C288" s="62"/>
      <c r="D288" s="29" t="str">
        <f>IF(C288=0," ",VLOOKUP(C288,Спортсмены!B:H,2,FALSE))</f>
        <v xml:space="preserve"> </v>
      </c>
      <c r="E288" s="30" t="str">
        <f>IF(C288=0," ",VLOOKUP($C288,Спортсмены!$B:$H,3,FALSE))</f>
        <v xml:space="preserve"> </v>
      </c>
      <c r="F288" s="31" t="str">
        <f>IF(C288=0," ",IF(VLOOKUP($C288,Спортсмены!$B:$H,4,FALSE)=0," ",VLOOKUP($C288,Спортсмены!$B:$H,4,FALSE)))</f>
        <v xml:space="preserve"> </v>
      </c>
      <c r="G288" s="96" t="s">
        <v>188</v>
      </c>
      <c r="H288" s="29" t="str">
        <f>IF(C288=0," ",VLOOKUP($C288,Спортсмены!$B:$H,6,FALSE))</f>
        <v xml:space="preserve"> </v>
      </c>
      <c r="I288" s="83"/>
      <c r="J288" s="104"/>
      <c r="K288" s="105"/>
      <c r="L288" s="105"/>
    </row>
    <row r="289" spans="2:12">
      <c r="B289" s="84">
        <v>1</v>
      </c>
      <c r="C289" s="62"/>
      <c r="D289" s="29" t="str">
        <f>IF(C289=0," ",VLOOKUP(C289,Спортсмены!B:H,2,FALSE))</f>
        <v xml:space="preserve"> </v>
      </c>
      <c r="E289" s="30" t="str">
        <f>IF(C289=0," ",VLOOKUP($C289,Спортсмены!$B:$H,3,FALSE))</f>
        <v xml:space="preserve"> </v>
      </c>
      <c r="F289" s="31" t="str">
        <f>IF(C289=0," ",IF(VLOOKUP($C289,Спортсмены!$B:$H,4,FALSE)=0," ",VLOOKUP($C289,Спортсмены!$B:$H,4,FALSE)))</f>
        <v xml:space="preserve"> </v>
      </c>
      <c r="G289" s="29" t="str">
        <f>IF(C289=0," ",VLOOKUP($C289,Спортсмены!$B:$H,5,FALSE))</f>
        <v xml:space="preserve"> </v>
      </c>
      <c r="H289" s="29" t="str">
        <f>IF(C289=0," ",VLOOKUP($C289,Спортсмены!$B:$H,6,FALSE))</f>
        <v xml:space="preserve"> </v>
      </c>
      <c r="I289" s="83"/>
      <c r="J289" s="104"/>
      <c r="K289" s="105"/>
      <c r="L289" s="105"/>
    </row>
    <row r="290" spans="2:12">
      <c r="B290" s="84">
        <v>2</v>
      </c>
      <c r="C290" s="62"/>
      <c r="D290" s="29" t="str">
        <f>IF(C290=0," ",VLOOKUP(C290,Спортсмены!B:H,2,FALSE))</f>
        <v xml:space="preserve"> </v>
      </c>
      <c r="E290" s="30" t="str">
        <f>IF(C290=0," ",VLOOKUP($C290,Спортсмены!$B:$H,3,FALSE))</f>
        <v xml:space="preserve"> </v>
      </c>
      <c r="F290" s="31" t="str">
        <f>IF(C290=0," ",IF(VLOOKUP($C290,Спортсмены!$B:$H,4,FALSE)=0," ",VLOOKUP($C290,Спортсмены!$B:$H,4,FALSE)))</f>
        <v xml:space="preserve"> </v>
      </c>
      <c r="G290" s="29" t="str">
        <f>IF(C290=0," ",VLOOKUP($C290,Спортсмены!$B:$H,5,FALSE))</f>
        <v xml:space="preserve"> </v>
      </c>
      <c r="H290" s="29" t="str">
        <f>IF(C290=0," ",VLOOKUP($C290,Спортсмены!$B:$H,6,FALSE))</f>
        <v xml:space="preserve"> </v>
      </c>
      <c r="I290" s="83"/>
      <c r="J290" s="104"/>
      <c r="K290" s="105"/>
      <c r="L290" s="105"/>
    </row>
    <row r="291" spans="2:12">
      <c r="B291" s="84">
        <v>3</v>
      </c>
      <c r="C291" s="62"/>
      <c r="D291" s="29" t="str">
        <f>IF(C291=0," ",VLOOKUP(C291,Спортсмены!B:H,2,FALSE))</f>
        <v xml:space="preserve"> </v>
      </c>
      <c r="E291" s="30" t="str">
        <f>IF(C291=0," ",VLOOKUP($C291,Спортсмены!$B:$H,3,FALSE))</f>
        <v xml:space="preserve"> </v>
      </c>
      <c r="F291" s="31" t="str">
        <f>IF(C291=0," ",IF(VLOOKUP($C291,Спортсмены!$B:$H,4,FALSE)=0," ",VLOOKUP($C291,Спортсмены!$B:$H,4,FALSE)))</f>
        <v xml:space="preserve"> </v>
      </c>
      <c r="G291" s="29" t="str">
        <f>IF(C291=0," ",VLOOKUP($C291,Спортсмены!$B:$H,5,FALSE))</f>
        <v xml:space="preserve"> </v>
      </c>
      <c r="H291" s="29" t="str">
        <f>IF(C291=0," ",VLOOKUP($C291,Спортсмены!$B:$H,6,FALSE))</f>
        <v xml:space="preserve"> </v>
      </c>
      <c r="I291" s="83"/>
      <c r="J291" s="104"/>
      <c r="K291" s="105"/>
      <c r="L291" s="105"/>
    </row>
    <row r="292" spans="2:12">
      <c r="B292" s="84">
        <v>4</v>
      </c>
      <c r="C292" s="62"/>
      <c r="D292" s="29" t="str">
        <f>IF(C292=0," ",VLOOKUP(C292,Спортсмены!B:H,2,FALSE))</f>
        <v xml:space="preserve"> </v>
      </c>
      <c r="E292" s="30" t="str">
        <f>IF(C292=0," ",VLOOKUP($C292,Спортсмены!$B:$H,3,FALSE))</f>
        <v xml:space="preserve"> </v>
      </c>
      <c r="F292" s="31" t="str">
        <f>IF(C292=0," ",IF(VLOOKUP($C292,Спортсмены!$B:$H,4,FALSE)=0," ",VLOOKUP($C292,Спортсмены!$B:$H,4,FALSE)))</f>
        <v xml:space="preserve"> </v>
      </c>
      <c r="G292" s="29" t="str">
        <f>IF(C292=0," ",VLOOKUP($C292,Спортсмены!$B:$H,5,FALSE))</f>
        <v xml:space="preserve"> </v>
      </c>
      <c r="H292" s="29" t="str">
        <f>IF(C292=0," ",VLOOKUP($C292,Спортсмены!$B:$H,6,FALSE))</f>
        <v xml:space="preserve"> </v>
      </c>
      <c r="I292" s="83"/>
      <c r="J292" s="104"/>
      <c r="K292" s="105"/>
      <c r="L292" s="105"/>
    </row>
    <row r="293" spans="2:12">
      <c r="B293" s="84">
        <v>5</v>
      </c>
      <c r="C293" s="62"/>
      <c r="D293" s="29" t="str">
        <f>IF(C293=0," ",VLOOKUP(C293,Спортсмены!B:H,2,FALSE))</f>
        <v xml:space="preserve"> </v>
      </c>
      <c r="E293" s="30" t="str">
        <f>IF(C293=0," ",VLOOKUP($C293,Спортсмены!$B:$H,3,FALSE))</f>
        <v xml:space="preserve"> </v>
      </c>
      <c r="F293" s="31" t="str">
        <f>IF(C293=0," ",IF(VLOOKUP($C293,Спортсмены!$B:$H,4,FALSE)=0," ",VLOOKUP($C293,Спортсмены!$B:$H,4,FALSE)))</f>
        <v xml:space="preserve"> </v>
      </c>
      <c r="G293" s="29" t="str">
        <f>IF(C293=0," ",VLOOKUP($C293,Спортсмены!$B:$H,5,FALSE))</f>
        <v xml:space="preserve"> </v>
      </c>
      <c r="H293" s="29" t="str">
        <f>IF(C293=0," ",VLOOKUP($C293,Спортсмены!$B:$H,6,FALSE))</f>
        <v xml:space="preserve"> </v>
      </c>
      <c r="I293" s="83"/>
      <c r="J293" s="104"/>
      <c r="K293" s="105"/>
      <c r="L293" s="105"/>
    </row>
    <row r="294" spans="2:12">
      <c r="B294" s="84"/>
      <c r="C294" s="41"/>
      <c r="D294" s="29" t="str">
        <f>IF(C294=0," ",VLOOKUP(C294,Спортсмены!B:H,2,FALSE))</f>
        <v xml:space="preserve"> </v>
      </c>
      <c r="E294" s="30" t="str">
        <f>IF(C294=0," ",VLOOKUP($C294,Спортсмены!$B:$H,3,FALSE))</f>
        <v xml:space="preserve"> </v>
      </c>
      <c r="F294" s="31" t="str">
        <f>IF(C294=0," ",IF(VLOOKUP($C294,Спортсмены!$B:$H,4,FALSE)=0," ",VLOOKUP($C294,Спортсмены!$B:$H,4,FALSE)))</f>
        <v xml:space="preserve"> </v>
      </c>
      <c r="G294" s="96" t="s">
        <v>189</v>
      </c>
      <c r="H294" s="29" t="str">
        <f>IF(C294=0," ",VLOOKUP($C294,Спортсмены!$B:$H,6,FALSE))</f>
        <v xml:space="preserve"> </v>
      </c>
      <c r="I294" s="83"/>
      <c r="J294" s="104"/>
      <c r="K294" s="105"/>
      <c r="L294" s="105"/>
    </row>
    <row r="295" spans="2:12">
      <c r="B295" s="84">
        <v>1</v>
      </c>
      <c r="C295" s="41"/>
      <c r="D295" s="29" t="str">
        <f>IF(C295=0," ",VLOOKUP(C295,Спортсмены!B:H,2,FALSE))</f>
        <v xml:space="preserve"> </v>
      </c>
      <c r="E295" s="30" t="str">
        <f>IF(C295=0," ",VLOOKUP($C295,Спортсмены!$B:$H,3,FALSE))</f>
        <v xml:space="preserve"> </v>
      </c>
      <c r="F295" s="31" t="str">
        <f>IF(C295=0," ",IF(VLOOKUP($C295,Спортсмены!$B:$H,4,FALSE)=0," ",VLOOKUP($C295,Спортсмены!$B:$H,4,FALSE)))</f>
        <v xml:space="preserve"> </v>
      </c>
      <c r="G295" s="29" t="str">
        <f>IF(C295=0," ",VLOOKUP($C295,Спортсмены!$B:$H,5,FALSE))</f>
        <v xml:space="preserve"> </v>
      </c>
      <c r="H295" s="29" t="str">
        <f>IF(C295=0," ",VLOOKUP($C295,Спортсмены!$B:$H,6,FALSE))</f>
        <v xml:space="preserve"> </v>
      </c>
      <c r="I295" s="88"/>
      <c r="J295" s="104"/>
      <c r="K295" s="105"/>
      <c r="L295" s="105"/>
    </row>
    <row r="296" spans="2:12">
      <c r="B296" s="84">
        <v>2</v>
      </c>
      <c r="C296" s="41"/>
      <c r="D296" s="29" t="str">
        <f>IF(C296=0," ",VLOOKUP(C296,Спортсмены!B:H,2,FALSE))</f>
        <v xml:space="preserve"> </v>
      </c>
      <c r="E296" s="30" t="str">
        <f>IF(C296=0," ",VLOOKUP($C296,Спортсмены!$B:$H,3,FALSE))</f>
        <v xml:space="preserve"> </v>
      </c>
      <c r="F296" s="31" t="str">
        <f>IF(C296=0," ",IF(VLOOKUP($C296,Спортсмены!$B:$H,4,FALSE)=0," ",VLOOKUP($C296,Спортсмены!$B:$H,4,FALSE)))</f>
        <v xml:space="preserve"> </v>
      </c>
      <c r="G296" s="29" t="str">
        <f>IF(C296=0," ",VLOOKUP($C296,Спортсмены!$B:$H,5,FALSE))</f>
        <v xml:space="preserve"> </v>
      </c>
      <c r="H296" s="29" t="str">
        <f>IF(C296=0," ",VLOOKUP($C296,Спортсмены!$B:$H,6,FALSE))</f>
        <v xml:space="preserve"> </v>
      </c>
      <c r="I296" s="88"/>
      <c r="J296" s="104"/>
      <c r="K296" s="105"/>
      <c r="L296" s="105"/>
    </row>
    <row r="297" spans="2:12">
      <c r="B297" s="84">
        <v>3</v>
      </c>
      <c r="C297" s="41"/>
      <c r="D297" s="29" t="str">
        <f>IF(C297=0," ",VLOOKUP(C297,Спортсмены!B:H,2,FALSE))</f>
        <v xml:space="preserve"> </v>
      </c>
      <c r="E297" s="30" t="str">
        <f>IF(C297=0," ",VLOOKUP($C297,Спортсмены!$B:$H,3,FALSE))</f>
        <v xml:space="preserve"> </v>
      </c>
      <c r="F297" s="31" t="str">
        <f>IF(C297=0," ",IF(VLOOKUP($C297,Спортсмены!$B:$H,4,FALSE)=0," ",VLOOKUP($C297,Спортсмены!$B:$H,4,FALSE)))</f>
        <v xml:space="preserve"> </v>
      </c>
      <c r="G297" s="29" t="str">
        <f>IF(C297=0," ",VLOOKUP($C297,Спортсмены!$B:$H,5,FALSE))</f>
        <v xml:space="preserve"> </v>
      </c>
      <c r="H297" s="29" t="str">
        <f>IF(C297=0," ",VLOOKUP($C297,Спортсмены!$B:$H,6,FALSE))</f>
        <v xml:space="preserve"> </v>
      </c>
      <c r="I297" s="88"/>
      <c r="J297" s="104"/>
      <c r="K297" s="105"/>
      <c r="L297" s="105"/>
    </row>
    <row r="298" spans="2:12">
      <c r="B298" s="84">
        <v>4</v>
      </c>
      <c r="C298" s="41"/>
      <c r="D298" s="29" t="str">
        <f>IF(C298=0," ",VLOOKUP(C298,Спортсмены!B:H,2,FALSE))</f>
        <v xml:space="preserve"> </v>
      </c>
      <c r="E298" s="30" t="str">
        <f>IF(C298=0," ",VLOOKUP($C298,Спортсмены!$B:$H,3,FALSE))</f>
        <v xml:space="preserve"> </v>
      </c>
      <c r="F298" s="31" t="str">
        <f>IF(C298=0," ",IF(VLOOKUP($C298,Спортсмены!$B:$H,4,FALSE)=0," ",VLOOKUP($C298,Спортсмены!$B:$H,4,FALSE)))</f>
        <v xml:space="preserve"> </v>
      </c>
      <c r="G298" s="29" t="str">
        <f>IF(C298=0," ",VLOOKUP($C298,Спортсмены!$B:$H,5,FALSE))</f>
        <v xml:space="preserve"> </v>
      </c>
      <c r="H298" s="29" t="str">
        <f>IF(C298=0," ",VLOOKUP($C298,Спортсмены!$B:$H,6,FALSE))</f>
        <v xml:space="preserve"> </v>
      </c>
      <c r="I298" s="88"/>
      <c r="J298" s="104"/>
      <c r="K298" s="105"/>
      <c r="L298" s="105"/>
    </row>
    <row r="299" spans="2:12">
      <c r="B299" s="84">
        <v>5</v>
      </c>
      <c r="C299" s="41"/>
      <c r="D299" s="29" t="str">
        <f>IF(C299=0," ",VLOOKUP(C299,Спортсмены!B:H,2,FALSE))</f>
        <v xml:space="preserve"> </v>
      </c>
      <c r="E299" s="30" t="str">
        <f>IF(C299=0," ",VLOOKUP($C299,Спортсмены!$B:$H,3,FALSE))</f>
        <v xml:space="preserve"> </v>
      </c>
      <c r="F299" s="31" t="str">
        <f>IF(C299=0," ",IF(VLOOKUP($C299,Спортсмены!$B:$H,4,FALSE)=0," ",VLOOKUP($C299,Спортсмены!$B:$H,4,FALSE)))</f>
        <v xml:space="preserve"> </v>
      </c>
      <c r="G299" s="29" t="str">
        <f>IF(C299=0," ",VLOOKUP($C299,Спортсмены!$B:$H,5,FALSE))</f>
        <v xml:space="preserve"> </v>
      </c>
      <c r="H299" s="29" t="str">
        <f>IF(C299=0," ",VLOOKUP($C299,Спортсмены!$B:$H,6,FALSE))</f>
        <v xml:space="preserve"> </v>
      </c>
      <c r="I299" s="88"/>
      <c r="J299" s="104"/>
      <c r="K299" s="105"/>
      <c r="L299" s="105"/>
    </row>
    <row r="300" spans="2:12">
      <c r="B300" s="84"/>
      <c r="C300" s="41"/>
      <c r="D300" s="29" t="str">
        <f>IF(C300=0," ",VLOOKUP(C300,Спортсмены!B:H,2,FALSE))</f>
        <v xml:space="preserve"> </v>
      </c>
      <c r="E300" s="30" t="str">
        <f>IF(C300=0," ",VLOOKUP($C300,Спортсмены!$B:$H,3,FALSE))</f>
        <v xml:space="preserve"> </v>
      </c>
      <c r="F300" s="31" t="str">
        <f>IF(C300=0," ",IF(VLOOKUP($C300,Спортсмены!$B:$H,4,FALSE)=0," ",VLOOKUP($C300,Спортсмены!$B:$H,4,FALSE)))</f>
        <v xml:space="preserve"> </v>
      </c>
      <c r="G300" s="96" t="s">
        <v>190</v>
      </c>
      <c r="H300" s="29" t="str">
        <f>IF(C300=0," ",VLOOKUP($C300,Спортсмены!$B:$H,6,FALSE))</f>
        <v xml:space="preserve"> </v>
      </c>
      <c r="I300" s="88"/>
      <c r="J300" s="104"/>
      <c r="K300" s="105"/>
      <c r="L300" s="105"/>
    </row>
    <row r="301" spans="2:12">
      <c r="B301" s="84">
        <v>1</v>
      </c>
      <c r="C301" s="41"/>
      <c r="D301" s="29" t="str">
        <f>IF(C301=0," ",VLOOKUP(C301,Спортсмены!B:H,2,FALSE))</f>
        <v xml:space="preserve"> </v>
      </c>
      <c r="E301" s="30" t="str">
        <f>IF(C301=0," ",VLOOKUP($C301,Спортсмены!$B:$H,3,FALSE))</f>
        <v xml:space="preserve"> </v>
      </c>
      <c r="F301" s="31" t="str">
        <f>IF(C301=0," ",IF(VLOOKUP($C301,Спортсмены!$B:$H,4,FALSE)=0," ",VLOOKUP($C301,Спортсмены!$B:$H,4,FALSE)))</f>
        <v xml:space="preserve"> </v>
      </c>
      <c r="G301" s="29" t="str">
        <f>IF(C301=0," ",VLOOKUP($C301,Спортсмены!$B:$H,5,FALSE))</f>
        <v xml:space="preserve"> </v>
      </c>
      <c r="H301" s="29" t="str">
        <f>IF(C301=0," ",VLOOKUP($C301,Спортсмены!$B:$H,6,FALSE))</f>
        <v xml:space="preserve"> </v>
      </c>
      <c r="I301" s="88"/>
      <c r="J301" s="104"/>
      <c r="K301" s="105"/>
      <c r="L301" s="105"/>
    </row>
    <row r="302" spans="2:12">
      <c r="B302" s="84">
        <v>2</v>
      </c>
      <c r="C302" s="41"/>
      <c r="D302" s="29" t="str">
        <f>IF(C302=0," ",VLOOKUP(C302,Спортсмены!B:H,2,FALSE))</f>
        <v xml:space="preserve"> </v>
      </c>
      <c r="E302" s="30" t="str">
        <f>IF(C302=0," ",VLOOKUP($C302,Спортсмены!$B:$H,3,FALSE))</f>
        <v xml:space="preserve"> </v>
      </c>
      <c r="F302" s="31" t="str">
        <f>IF(C302=0," ",IF(VLOOKUP($C302,Спортсмены!$B:$H,4,FALSE)=0," ",VLOOKUP($C302,Спортсмены!$B:$H,4,FALSE)))</f>
        <v xml:space="preserve"> </v>
      </c>
      <c r="G302" s="29" t="str">
        <f>IF(C302=0," ",VLOOKUP($C302,Спортсмены!$B:$H,5,FALSE))</f>
        <v xml:space="preserve"> </v>
      </c>
      <c r="H302" s="29" t="str">
        <f>IF(C302=0," ",VLOOKUP($C302,Спортсмены!$B:$H,6,FALSE))</f>
        <v xml:space="preserve"> </v>
      </c>
      <c r="I302" s="88"/>
      <c r="J302" s="104"/>
      <c r="K302" s="105"/>
      <c r="L302" s="105"/>
    </row>
    <row r="303" spans="2:12">
      <c r="B303" s="84">
        <v>3</v>
      </c>
      <c r="C303" s="41"/>
      <c r="D303" s="29" t="str">
        <f>IF(C303=0," ",VLOOKUP(C303,Спортсмены!B:H,2,FALSE))</f>
        <v xml:space="preserve"> </v>
      </c>
      <c r="E303" s="30" t="str">
        <f>IF(C303=0," ",VLOOKUP($C303,Спортсмены!$B:$H,3,FALSE))</f>
        <v xml:space="preserve"> </v>
      </c>
      <c r="F303" s="31" t="str">
        <f>IF(C303=0," ",IF(VLOOKUP($C303,Спортсмены!$B:$H,4,FALSE)=0," ",VLOOKUP($C303,Спортсмены!$B:$H,4,FALSE)))</f>
        <v xml:space="preserve"> </v>
      </c>
      <c r="G303" s="29" t="str">
        <f>IF(C303=0," ",VLOOKUP($C303,Спортсмены!$B:$H,5,FALSE))</f>
        <v xml:space="preserve"> </v>
      </c>
      <c r="H303" s="29" t="str">
        <f>IF(C303=0," ",VLOOKUP($C303,Спортсмены!$B:$H,6,FALSE))</f>
        <v xml:space="preserve"> </v>
      </c>
      <c r="I303" s="88"/>
      <c r="J303" s="104"/>
      <c r="K303" s="105"/>
      <c r="L303" s="105"/>
    </row>
    <row r="304" spans="2:12">
      <c r="B304" s="84">
        <v>4</v>
      </c>
      <c r="C304" s="41"/>
      <c r="D304" s="29" t="str">
        <f>IF(C304=0," ",VLOOKUP(C304,Спортсмены!B:H,2,FALSE))</f>
        <v xml:space="preserve"> </v>
      </c>
      <c r="E304" s="30" t="str">
        <f>IF(C304=0," ",VLOOKUP($C304,Спортсмены!$B:$H,3,FALSE))</f>
        <v xml:space="preserve"> </v>
      </c>
      <c r="F304" s="31" t="str">
        <f>IF(C304=0," ",IF(VLOOKUP($C304,Спортсмены!$B:$H,4,FALSE)=0," ",VLOOKUP($C304,Спортсмены!$B:$H,4,FALSE)))</f>
        <v xml:space="preserve"> </v>
      </c>
      <c r="G304" s="29" t="str">
        <f>IF(C304=0," ",VLOOKUP($C304,Спортсмены!$B:$H,5,FALSE))</f>
        <v xml:space="preserve"> </v>
      </c>
      <c r="H304" s="29" t="str">
        <f>IF(C304=0," ",VLOOKUP($C304,Спортсмены!$B:$H,6,FALSE))</f>
        <v xml:space="preserve"> </v>
      </c>
      <c r="I304" s="88"/>
      <c r="J304" s="104"/>
      <c r="K304" s="105"/>
      <c r="L304" s="105"/>
    </row>
    <row r="305" spans="2:12">
      <c r="B305" s="84">
        <v>5</v>
      </c>
      <c r="C305" s="41"/>
      <c r="D305" s="29" t="str">
        <f>IF(C305=0," ",VLOOKUP(C305,Спортсмены!B:H,2,FALSE))</f>
        <v xml:space="preserve"> </v>
      </c>
      <c r="E305" s="30" t="str">
        <f>IF(C305=0," ",VLOOKUP($C305,Спортсмены!$B:$H,3,FALSE))</f>
        <v xml:space="preserve"> </v>
      </c>
      <c r="F305" s="31" t="str">
        <f>IF(C305=0," ",IF(VLOOKUP($C305,Спортсмены!$B:$H,4,FALSE)=0," ",VLOOKUP($C305,Спортсмены!$B:$H,4,FALSE)))</f>
        <v xml:space="preserve"> </v>
      </c>
      <c r="G305" s="29" t="str">
        <f>IF(C305=0," ",VLOOKUP($C305,Спортсмены!$B:$H,5,FALSE))</f>
        <v xml:space="preserve"> </v>
      </c>
      <c r="H305" s="29" t="str">
        <f>IF(C305=0," ",VLOOKUP($C305,Спортсмены!$B:$H,6,FALSE))</f>
        <v xml:space="preserve"> </v>
      </c>
      <c r="I305" s="88"/>
      <c r="J305" s="104"/>
      <c r="K305" s="105"/>
      <c r="L305" s="105"/>
    </row>
    <row r="306" spans="2:12">
      <c r="B306" s="84"/>
      <c r="C306" s="41"/>
      <c r="D306" s="29" t="str">
        <f>IF(C306=0," ",VLOOKUP(C306,Спортсмены!B:H,2,FALSE))</f>
        <v xml:space="preserve"> </v>
      </c>
      <c r="E306" s="30" t="str">
        <f>IF(C306=0," ",VLOOKUP($C306,Спортсмены!$B:$H,3,FALSE))</f>
        <v xml:space="preserve"> </v>
      </c>
      <c r="F306" s="31" t="str">
        <f>IF(C306=0," ",IF(VLOOKUP($C306,Спортсмены!$B:$H,4,FALSE)=0," ",VLOOKUP($C306,Спортсмены!$B:$H,4,FALSE)))</f>
        <v xml:space="preserve"> </v>
      </c>
      <c r="G306" s="96" t="s">
        <v>191</v>
      </c>
      <c r="H306" s="29" t="str">
        <f>IF(C306=0," ",VLOOKUP($C306,Спортсмены!$B:$H,6,FALSE))</f>
        <v xml:space="preserve"> </v>
      </c>
      <c r="I306" s="88"/>
      <c r="J306" s="104"/>
      <c r="K306" s="105"/>
      <c r="L306" s="105"/>
    </row>
    <row r="307" spans="2:12">
      <c r="B307" s="84">
        <v>1</v>
      </c>
      <c r="C307" s="41"/>
      <c r="D307" s="29" t="str">
        <f>IF(C307=0," ",VLOOKUP(C307,Спортсмены!B:H,2,FALSE))</f>
        <v xml:space="preserve"> </v>
      </c>
      <c r="E307" s="30" t="str">
        <f>IF(C307=0," ",VLOOKUP($C307,Спортсмены!$B:$H,3,FALSE))</f>
        <v xml:space="preserve"> </v>
      </c>
      <c r="F307" s="31" t="str">
        <f>IF(C307=0," ",IF(VLOOKUP($C307,Спортсмены!$B:$H,4,FALSE)=0," ",VLOOKUP($C307,Спортсмены!$B:$H,4,FALSE)))</f>
        <v xml:space="preserve"> </v>
      </c>
      <c r="G307" s="29" t="str">
        <f>IF(C307=0," ",VLOOKUP($C307,Спортсмены!$B:$H,5,FALSE))</f>
        <v xml:space="preserve"> </v>
      </c>
      <c r="H307" s="29" t="str">
        <f>IF(C307=0," ",VLOOKUP($C307,Спортсмены!$B:$H,6,FALSE))</f>
        <v xml:space="preserve"> </v>
      </c>
      <c r="I307" s="88"/>
      <c r="J307" s="104"/>
      <c r="K307" s="105"/>
      <c r="L307" s="105"/>
    </row>
    <row r="308" spans="2:12">
      <c r="B308" s="84">
        <v>2</v>
      </c>
      <c r="C308" s="31"/>
      <c r="D308" s="29" t="str">
        <f>IF(C308=0," ",VLOOKUP(C308,Спортсмены!B:H,2,FALSE))</f>
        <v xml:space="preserve"> </v>
      </c>
      <c r="E308" s="30" t="str">
        <f>IF(C308=0," ",VLOOKUP($C308,Спортсмены!$B:$H,3,FALSE))</f>
        <v xml:space="preserve"> </v>
      </c>
      <c r="F308" s="31" t="str">
        <f>IF(C308=0," ",IF(VLOOKUP($C308,Спортсмены!$B:$H,4,FALSE)=0," ",VLOOKUP($C308,Спортсмены!$B:$H,4,FALSE)))</f>
        <v xml:space="preserve"> </v>
      </c>
      <c r="G308" s="29" t="str">
        <f>IF(C308=0," ",VLOOKUP($C308,Спортсмены!$B:$H,5,FALSE))</f>
        <v xml:space="preserve"> </v>
      </c>
      <c r="H308" s="29" t="str">
        <f>IF(C308=0," ",VLOOKUP($C308,Спортсмены!$B:$H,6,FALSE))</f>
        <v xml:space="preserve"> </v>
      </c>
      <c r="I308" s="88"/>
      <c r="J308" s="104"/>
      <c r="K308" s="105"/>
      <c r="L308" s="105"/>
    </row>
    <row r="309" spans="2:12">
      <c r="B309" s="84">
        <v>3</v>
      </c>
      <c r="C309" s="31"/>
      <c r="D309" s="29" t="str">
        <f>IF(C309=0," ",VLOOKUP(C309,Спортсмены!B:H,2,FALSE))</f>
        <v xml:space="preserve"> </v>
      </c>
      <c r="E309" s="30" t="str">
        <f>IF(C309=0," ",VLOOKUP($C309,Спортсмены!$B:$H,3,FALSE))</f>
        <v xml:space="preserve"> </v>
      </c>
      <c r="F309" s="31" t="str">
        <f>IF(C309=0," ",IF(VLOOKUP($C309,Спортсмены!$B:$H,4,FALSE)=0," ",VLOOKUP($C309,Спортсмены!$B:$H,4,FALSE)))</f>
        <v xml:space="preserve"> </v>
      </c>
      <c r="G309" s="29" t="str">
        <f>IF(C309=0," ",VLOOKUP($C309,Спортсмены!$B:$H,5,FALSE))</f>
        <v xml:space="preserve"> </v>
      </c>
      <c r="H309" s="29" t="str">
        <f>IF(C309=0," ",VLOOKUP($C309,Спортсмены!$B:$H,6,FALSE))</f>
        <v xml:space="preserve"> </v>
      </c>
      <c r="I309" s="88"/>
      <c r="J309" s="104"/>
      <c r="K309" s="105"/>
      <c r="L309" s="105"/>
    </row>
    <row r="310" spans="2:12">
      <c r="B310" s="137">
        <v>4</v>
      </c>
      <c r="C310" s="51"/>
      <c r="D310" s="29" t="str">
        <f>IF(C310=0," ",VLOOKUP(C310,Спортсмены!B:H,2,FALSE))</f>
        <v xml:space="preserve"> </v>
      </c>
      <c r="E310" s="30" t="str">
        <f>IF(C310=0," ",VLOOKUP($C310,Спортсмены!$B:$H,3,FALSE))</f>
        <v xml:space="preserve"> </v>
      </c>
      <c r="F310" s="31" t="str">
        <f>IF(C310=0," ",IF(VLOOKUP($C310,Спортсмены!$B:$H,4,FALSE)=0," ",VLOOKUP($C310,Спортсмены!$B:$H,4,FALSE)))</f>
        <v xml:space="preserve"> </v>
      </c>
      <c r="G310" s="29" t="str">
        <f>IF(C310=0," ",VLOOKUP($C310,Спортсмены!$B:$H,5,FALSE))</f>
        <v xml:space="preserve"> </v>
      </c>
      <c r="H310" s="29" t="str">
        <f>IF(C310=0," ",VLOOKUP($C310,Спортсмены!$B:$H,6,FALSE))</f>
        <v xml:space="preserve"> </v>
      </c>
      <c r="I310" s="88"/>
      <c r="J310" s="104"/>
      <c r="K310" s="105"/>
      <c r="L310" s="105"/>
    </row>
    <row r="311" spans="2:12">
      <c r="B311" s="137">
        <v>5</v>
      </c>
      <c r="C311" s="51"/>
      <c r="D311" s="29" t="str">
        <f>IF(C311=0," ",VLOOKUP(C311,Спортсмены!B:H,2,FALSE))</f>
        <v xml:space="preserve"> </v>
      </c>
      <c r="E311" s="30" t="str">
        <f>IF(C311=0," ",VLOOKUP($C311,Спортсмены!$B:$H,3,FALSE))</f>
        <v xml:space="preserve"> </v>
      </c>
      <c r="F311" s="31" t="str">
        <f>IF(C311=0," ",IF(VLOOKUP($C311,Спортсмены!$B:$H,4,FALSE)=0," ",VLOOKUP($C311,Спортсмены!$B:$H,4,FALSE)))</f>
        <v xml:space="preserve"> </v>
      </c>
      <c r="G311" s="29" t="str">
        <f>IF(C311=0," ",VLOOKUP($C311,Спортсмены!$B:$H,5,FALSE))</f>
        <v xml:space="preserve"> </v>
      </c>
      <c r="H311" s="29" t="str">
        <f>IF(C311=0," ",VLOOKUP($C311,Спортсмены!$B:$H,6,FALSE))</f>
        <v xml:space="preserve"> </v>
      </c>
      <c r="I311" s="88"/>
      <c r="J311" s="104"/>
      <c r="K311" s="105"/>
      <c r="L311" s="105"/>
    </row>
    <row r="312" spans="2:12">
      <c r="B312" s="137"/>
      <c r="C312" s="51"/>
      <c r="D312" s="29" t="str">
        <f>IF(C312=0," ",VLOOKUP(C312,Спортсмены!B:H,2,FALSE))</f>
        <v xml:space="preserve"> </v>
      </c>
      <c r="E312" s="30" t="str">
        <f>IF(C312=0," ",VLOOKUP($C312,Спортсмены!$B:$H,3,FALSE))</f>
        <v xml:space="preserve"> </v>
      </c>
      <c r="F312" s="31" t="str">
        <f>IF(C312=0," ",IF(VLOOKUP($C312,Спортсмены!$B:$H,4,FALSE)=0," ",VLOOKUP($C312,Спортсмены!$B:$H,4,FALSE)))</f>
        <v xml:space="preserve"> </v>
      </c>
      <c r="G312" s="96" t="s">
        <v>192</v>
      </c>
      <c r="H312" s="29" t="str">
        <f>IF(C312=0," ",VLOOKUP($C312,Спортсмены!$B:$H,6,FALSE))</f>
        <v xml:space="preserve"> </v>
      </c>
      <c r="I312" s="88"/>
      <c r="J312" s="104"/>
      <c r="K312" s="105"/>
      <c r="L312" s="105"/>
    </row>
    <row r="313" spans="2:12">
      <c r="B313" s="137">
        <v>1</v>
      </c>
      <c r="C313" s="51"/>
      <c r="D313" s="29" t="str">
        <f>IF(C313=0," ",VLOOKUP(C313,Спортсмены!B:H,2,FALSE))</f>
        <v xml:space="preserve"> </v>
      </c>
      <c r="E313" s="30" t="str">
        <f>IF(C313=0," ",VLOOKUP($C313,Спортсмены!$B:$H,3,FALSE))</f>
        <v xml:space="preserve"> </v>
      </c>
      <c r="F313" s="31" t="str">
        <f>IF(C313=0," ",IF(VLOOKUP($C313,Спортсмены!$B:$H,4,FALSE)=0," ",VLOOKUP($C313,Спортсмены!$B:$H,4,FALSE)))</f>
        <v xml:space="preserve"> </v>
      </c>
      <c r="G313" s="29" t="str">
        <f>IF(C313=0," ",VLOOKUP($C313,Спортсмены!$B:$H,5,FALSE))</f>
        <v xml:space="preserve"> </v>
      </c>
      <c r="H313" s="29" t="str">
        <f>IF(C313=0," ",VLOOKUP($C313,Спортсмены!$B:$H,6,FALSE))</f>
        <v xml:space="preserve"> </v>
      </c>
      <c r="I313" s="88"/>
      <c r="J313" s="104"/>
      <c r="K313" s="105"/>
      <c r="L313" s="105"/>
    </row>
    <row r="314" spans="2:12">
      <c r="B314" s="137">
        <v>2</v>
      </c>
      <c r="C314" s="51"/>
      <c r="D314" s="29" t="str">
        <f>IF(C314=0," ",VLOOKUP(C314,Спортсмены!B:H,2,FALSE))</f>
        <v xml:space="preserve"> </v>
      </c>
      <c r="E314" s="30" t="str">
        <f>IF(C314=0," ",VLOOKUP($C314,Спортсмены!$B:$H,3,FALSE))</f>
        <v xml:space="preserve"> </v>
      </c>
      <c r="F314" s="31" t="str">
        <f>IF(C314=0," ",IF(VLOOKUP($C314,Спортсмены!$B:$H,4,FALSE)=0," ",VLOOKUP($C314,Спортсмены!$B:$H,4,FALSE)))</f>
        <v xml:space="preserve"> </v>
      </c>
      <c r="G314" s="29" t="str">
        <f>IF(C314=0," ",VLOOKUP($C314,Спортсмены!$B:$H,5,FALSE))</f>
        <v xml:space="preserve"> </v>
      </c>
      <c r="H314" s="29" t="str">
        <f>IF(C314=0," ",VLOOKUP($C314,Спортсмены!$B:$H,6,FALSE))</f>
        <v xml:space="preserve"> </v>
      </c>
      <c r="I314" s="88"/>
      <c r="J314" s="104"/>
      <c r="K314" s="105"/>
      <c r="L314" s="105"/>
    </row>
    <row r="315" spans="2:12">
      <c r="B315" s="137">
        <v>3</v>
      </c>
      <c r="C315" s="51"/>
      <c r="D315" s="29" t="str">
        <f>IF(C315=0," ",VLOOKUP(C315,Спортсмены!B:H,2,FALSE))</f>
        <v xml:space="preserve"> </v>
      </c>
      <c r="E315" s="30" t="str">
        <f>IF(C315=0," ",VLOOKUP($C315,Спортсмены!$B:$H,3,FALSE))</f>
        <v xml:space="preserve"> </v>
      </c>
      <c r="F315" s="31" t="str">
        <f>IF(C315=0," ",IF(VLOOKUP($C315,Спортсмены!$B:$H,4,FALSE)=0," ",VLOOKUP($C315,Спортсмены!$B:$H,4,FALSE)))</f>
        <v xml:space="preserve"> </v>
      </c>
      <c r="G315" s="29" t="str">
        <f>IF(C315=0," ",VLOOKUP($C315,Спортсмены!$B:$H,5,FALSE))</f>
        <v xml:space="preserve"> </v>
      </c>
      <c r="H315" s="29" t="str">
        <f>IF(C315=0," ",VLOOKUP($C315,Спортсмены!$B:$H,6,FALSE))</f>
        <v xml:space="preserve"> </v>
      </c>
      <c r="I315" s="88"/>
      <c r="J315" s="104"/>
      <c r="K315" s="105"/>
      <c r="L315" s="105"/>
    </row>
    <row r="316" spans="2:12">
      <c r="B316" s="137">
        <v>4</v>
      </c>
      <c r="C316" s="51"/>
      <c r="D316" s="29" t="str">
        <f>IF(C316=0," ",VLOOKUP(C316,Спортсмены!B:H,2,FALSE))</f>
        <v xml:space="preserve"> </v>
      </c>
      <c r="E316" s="30" t="str">
        <f>IF(C316=0," ",VLOOKUP($C316,Спортсмены!$B:$H,3,FALSE))</f>
        <v xml:space="preserve"> </v>
      </c>
      <c r="F316" s="31" t="str">
        <f>IF(C316=0," ",IF(VLOOKUP($C316,Спортсмены!$B:$H,4,FALSE)=0," ",VLOOKUP($C316,Спортсмены!$B:$H,4,FALSE)))</f>
        <v xml:space="preserve"> </v>
      </c>
      <c r="G316" s="29" t="str">
        <f>IF(C316=0," ",VLOOKUP($C316,Спортсмены!$B:$H,5,FALSE))</f>
        <v xml:space="preserve"> </v>
      </c>
      <c r="H316" s="29" t="str">
        <f>IF(C316=0," ",VLOOKUP($C316,Спортсмены!$B:$H,6,FALSE))</f>
        <v xml:space="preserve"> </v>
      </c>
      <c r="I316" s="88"/>
      <c r="J316" s="104"/>
      <c r="K316" s="105"/>
      <c r="L316" s="105"/>
    </row>
    <row r="317" spans="2:12">
      <c r="B317" s="137">
        <v>5</v>
      </c>
      <c r="C317" s="51"/>
      <c r="D317" s="29" t="str">
        <f>IF(C317=0," ",VLOOKUP(C317,Спортсмены!B:H,2,FALSE))</f>
        <v xml:space="preserve"> </v>
      </c>
      <c r="E317" s="30" t="str">
        <f>IF(C317=0," ",VLOOKUP($C317,Спортсмены!$B:$H,3,FALSE))</f>
        <v xml:space="preserve"> </v>
      </c>
      <c r="F317" s="31" t="str">
        <f>IF(C317=0," ",IF(VLOOKUP($C317,Спортсмены!$B:$H,4,FALSE)=0," ",VLOOKUP($C317,Спортсмены!$B:$H,4,FALSE)))</f>
        <v xml:space="preserve"> </v>
      </c>
      <c r="G317" s="29" t="str">
        <f>IF(C317=0," ",VLOOKUP($C317,Спортсмены!$B:$H,5,FALSE))</f>
        <v xml:space="preserve"> </v>
      </c>
      <c r="H317" s="29" t="str">
        <f>IF(C317=0," ",VLOOKUP($C317,Спортсмены!$B:$H,6,FALSE))</f>
        <v xml:space="preserve"> </v>
      </c>
      <c r="I317" s="88"/>
      <c r="J317" s="104"/>
      <c r="K317" s="105"/>
      <c r="L317" s="105"/>
    </row>
    <row r="318" spans="2:12">
      <c r="B318" s="137"/>
      <c r="C318" s="51"/>
      <c r="D318" s="29" t="str">
        <f>IF(C318=0," ",VLOOKUP(C318,Спортсмены!B:H,2,FALSE))</f>
        <v xml:space="preserve"> </v>
      </c>
      <c r="E318" s="30" t="str">
        <f>IF(C318=0," ",VLOOKUP($C318,Спортсмены!$B:$H,3,FALSE))</f>
        <v xml:space="preserve"> </v>
      </c>
      <c r="F318" s="31" t="str">
        <f>IF(C318=0," ",IF(VLOOKUP($C318,Спортсмены!$B:$H,4,FALSE)=0," ",VLOOKUP($C318,Спортсмены!$B:$H,4,FALSE)))</f>
        <v xml:space="preserve"> </v>
      </c>
      <c r="G318" s="29" t="str">
        <f>IF(C318=0," ",VLOOKUP($C318,Спортсмены!$B:$H,5,FALSE))</f>
        <v xml:space="preserve"> </v>
      </c>
      <c r="H318" s="29" t="str">
        <f>IF(C318=0," ",VLOOKUP($C318,Спортсмены!$B:$H,6,FALSE))</f>
        <v xml:space="preserve"> </v>
      </c>
      <c r="I318" s="88"/>
      <c r="J318" s="104"/>
      <c r="K318" s="105"/>
      <c r="L318" s="105"/>
    </row>
    <row r="319" spans="2:12">
      <c r="B319" s="137"/>
      <c r="C319" s="51"/>
      <c r="D319" s="29" t="str">
        <f>IF(C319=0," ",VLOOKUP(C319,Спортсмены!B:H,2,FALSE))</f>
        <v xml:space="preserve"> </v>
      </c>
      <c r="E319" s="30" t="str">
        <f>IF(C319=0," ",VLOOKUP($C319,Спортсмены!$B:$H,3,FALSE))</f>
        <v xml:space="preserve"> </v>
      </c>
      <c r="F319" s="31" t="str">
        <f>IF(C319=0," ",IF(VLOOKUP($C319,Спортсмены!$B:$H,4,FALSE)=0," ",VLOOKUP($C319,Спортсмены!$B:$H,4,FALSE)))</f>
        <v xml:space="preserve"> </v>
      </c>
      <c r="G319" s="29" t="str">
        <f>IF(C319=0," ",VLOOKUP($C319,Спортсмены!$B:$H,5,FALSE))</f>
        <v xml:space="preserve"> </v>
      </c>
      <c r="H319" s="29" t="str">
        <f>IF(C319=0," ",VLOOKUP($C319,Спортсмены!$B:$H,6,FALSE))</f>
        <v xml:space="preserve"> </v>
      </c>
      <c r="I319" s="88"/>
      <c r="J319" s="104"/>
      <c r="K319" s="105"/>
      <c r="L319" s="105"/>
    </row>
    <row r="320" spans="2:12">
      <c r="B320" s="137"/>
      <c r="C320" s="51"/>
      <c r="D320" s="29" t="str">
        <f>IF(C320=0," ",VLOOKUP(C320,Спортсмены!B:H,2,FALSE))</f>
        <v xml:space="preserve"> </v>
      </c>
      <c r="E320" s="30" t="str">
        <f>IF(C320=0," ",VLOOKUP($C320,Спортсмены!$B:$H,3,FALSE))</f>
        <v xml:space="preserve"> </v>
      </c>
      <c r="F320" s="31" t="str">
        <f>IF(C320=0," ",IF(VLOOKUP($C320,Спортсмены!$B:$H,4,FALSE)=0," ",VLOOKUP($C320,Спортсмены!$B:$H,4,FALSE)))</f>
        <v xml:space="preserve"> </v>
      </c>
      <c r="G320" s="29" t="str">
        <f>IF(C320=0," ",VLOOKUP($C320,Спортсмены!$B:$H,5,FALSE))</f>
        <v xml:space="preserve"> </v>
      </c>
      <c r="H320" s="29" t="str">
        <f>IF(C320=0," ",VLOOKUP($C320,Спортсмены!$B:$H,6,FALSE))</f>
        <v xml:space="preserve"> </v>
      </c>
      <c r="I320" s="88"/>
      <c r="J320" s="104"/>
      <c r="K320" s="105"/>
      <c r="L320" s="105"/>
    </row>
    <row r="321" spans="2:12">
      <c r="B321" s="137"/>
      <c r="C321" s="51"/>
      <c r="D321" s="51"/>
      <c r="E321" s="68"/>
      <c r="F321" s="51"/>
      <c r="G321" s="142"/>
      <c r="H321" s="142"/>
      <c r="I321" s="48"/>
      <c r="J321" s="20"/>
      <c r="K321" s="19"/>
      <c r="L321" s="19"/>
    </row>
    <row r="322" spans="2:12" ht="15">
      <c r="B322" s="137"/>
      <c r="C322" s="138" t="s">
        <v>659</v>
      </c>
      <c r="D322" s="138"/>
      <c r="E322" s="139"/>
      <c r="F322" s="140"/>
      <c r="G322" s="140"/>
      <c r="H322" s="141" t="s">
        <v>261</v>
      </c>
      <c r="I322" s="139"/>
      <c r="J322" s="50"/>
      <c r="K322" s="50"/>
      <c r="L322" s="50"/>
    </row>
    <row r="323" spans="2:12" ht="15">
      <c r="B323" s="137"/>
      <c r="C323" s="138"/>
      <c r="D323" s="138"/>
      <c r="E323" s="139"/>
      <c r="F323" s="140"/>
      <c r="G323" s="140"/>
      <c r="H323" s="138" t="s">
        <v>262</v>
      </c>
      <c r="I323" s="139"/>
      <c r="J323" s="50"/>
      <c r="K323" s="50"/>
      <c r="L323" s="50"/>
    </row>
    <row r="324" spans="2:12" ht="15">
      <c r="B324" s="137"/>
      <c r="C324" s="138" t="s">
        <v>263</v>
      </c>
      <c r="D324" s="138"/>
      <c r="E324" s="139"/>
      <c r="F324" s="140"/>
      <c r="G324" s="140"/>
      <c r="H324" s="141" t="s">
        <v>261</v>
      </c>
      <c r="I324" s="139"/>
      <c r="J324" s="50"/>
      <c r="K324" s="50"/>
      <c r="L324" s="50"/>
    </row>
    <row r="325" spans="2:12" ht="15">
      <c r="B325" s="137"/>
      <c r="C325" s="138"/>
      <c r="D325" s="138"/>
      <c r="E325" s="139"/>
      <c r="F325" s="140"/>
      <c r="G325" s="140"/>
      <c r="H325" s="138" t="s">
        <v>262</v>
      </c>
      <c r="I325" s="139"/>
      <c r="J325" s="50"/>
      <c r="K325" s="50"/>
      <c r="L325" s="50"/>
    </row>
    <row r="326" spans="2:12">
      <c r="E326"/>
      <c r="F326"/>
      <c r="I326"/>
    </row>
    <row r="327" spans="2:12">
      <c r="E327"/>
      <c r="F327"/>
      <c r="I327"/>
    </row>
    <row r="328" spans="2:12">
      <c r="E328"/>
      <c r="F328"/>
      <c r="I328"/>
    </row>
    <row r="329" spans="2:12">
      <c r="E329"/>
      <c r="F329"/>
      <c r="I329"/>
    </row>
    <row r="330" spans="2:12">
      <c r="E330"/>
      <c r="F330"/>
      <c r="I330"/>
    </row>
    <row r="331" spans="2:12">
      <c r="E331"/>
      <c r="F331"/>
      <c r="I331"/>
    </row>
    <row r="332" spans="2:12">
      <c r="E332"/>
      <c r="F332"/>
      <c r="I332"/>
    </row>
    <row r="333" spans="2:12">
      <c r="E333"/>
      <c r="F333"/>
      <c r="I333"/>
    </row>
    <row r="334" spans="2:12">
      <c r="E334"/>
      <c r="F334"/>
      <c r="I334"/>
    </row>
    <row r="335" spans="2:12">
      <c r="E335"/>
      <c r="F335"/>
      <c r="I335"/>
    </row>
  </sheetData>
  <mergeCells count="116">
    <mergeCell ref="H259:H260"/>
    <mergeCell ref="I86:I87"/>
    <mergeCell ref="I159:I160"/>
    <mergeCell ref="I202:I203"/>
    <mergeCell ref="I259:I260"/>
    <mergeCell ref="K9:K10"/>
    <mergeCell ref="K50:K51"/>
    <mergeCell ref="L9:L10"/>
    <mergeCell ref="L50:L51"/>
    <mergeCell ref="E259:E260"/>
    <mergeCell ref="F9:F10"/>
    <mergeCell ref="F50:F51"/>
    <mergeCell ref="F86:F87"/>
    <mergeCell ref="F159:F160"/>
    <mergeCell ref="F202:F203"/>
    <mergeCell ref="F259:F260"/>
    <mergeCell ref="G9:G10"/>
    <mergeCell ref="G50:G51"/>
    <mergeCell ref="G86:G87"/>
    <mergeCell ref="G159:G160"/>
    <mergeCell ref="G202:G203"/>
    <mergeCell ref="G259:G260"/>
    <mergeCell ref="J259:L259"/>
    <mergeCell ref="B9:B10"/>
    <mergeCell ref="B50:B51"/>
    <mergeCell ref="B86:B87"/>
    <mergeCell ref="B159:B160"/>
    <mergeCell ref="B202:B203"/>
    <mergeCell ref="B259:B260"/>
    <mergeCell ref="C9:C10"/>
    <mergeCell ref="C50:C51"/>
    <mergeCell ref="C86:C87"/>
    <mergeCell ref="C159:C160"/>
    <mergeCell ref="C202:C203"/>
    <mergeCell ref="C259:C260"/>
    <mergeCell ref="D9:D10"/>
    <mergeCell ref="D50:D51"/>
    <mergeCell ref="D86:D87"/>
    <mergeCell ref="D159:D160"/>
    <mergeCell ref="D202:D203"/>
    <mergeCell ref="D259:D260"/>
    <mergeCell ref="E9:E10"/>
    <mergeCell ref="E50:E51"/>
    <mergeCell ref="E86:E87"/>
    <mergeCell ref="E159:E160"/>
    <mergeCell ref="E202:E203"/>
    <mergeCell ref="J202:L202"/>
    <mergeCell ref="I245:L245"/>
    <mergeCell ref="B252:L252"/>
    <mergeCell ref="B253:L253"/>
    <mergeCell ref="I254:L254"/>
    <mergeCell ref="I255:L255"/>
    <mergeCell ref="B256:L256"/>
    <mergeCell ref="B257:L257"/>
    <mergeCell ref="I258:K258"/>
    <mergeCell ref="H202:H203"/>
    <mergeCell ref="B157:L157"/>
    <mergeCell ref="I158:K158"/>
    <mergeCell ref="J159:L159"/>
    <mergeCell ref="M194:P194"/>
    <mergeCell ref="M195:P195"/>
    <mergeCell ref="M196:P196"/>
    <mergeCell ref="M197:P197"/>
    <mergeCell ref="B200:L200"/>
    <mergeCell ref="I201:K201"/>
    <mergeCell ref="H159:H160"/>
    <mergeCell ref="B83:K83"/>
    <mergeCell ref="B84:K84"/>
    <mergeCell ref="I85:K85"/>
    <mergeCell ref="J86:L86"/>
    <mergeCell ref="B152:K152"/>
    <mergeCell ref="B153:K153"/>
    <mergeCell ref="B154:K154"/>
    <mergeCell ref="I155:K155"/>
    <mergeCell ref="B156:L156"/>
    <mergeCell ref="H86:H87"/>
    <mergeCell ref="D73:E73"/>
    <mergeCell ref="G73:H73"/>
    <mergeCell ref="I73:L73"/>
    <mergeCell ref="F76:H76"/>
    <mergeCell ref="I76:L76"/>
    <mergeCell ref="B79:K79"/>
    <mergeCell ref="B80:K80"/>
    <mergeCell ref="B81:K81"/>
    <mergeCell ref="I82:K82"/>
    <mergeCell ref="B44:M44"/>
    <mergeCell ref="B45:M45"/>
    <mergeCell ref="E46:J46"/>
    <mergeCell ref="E47:J47"/>
    <mergeCell ref="B48:F48"/>
    <mergeCell ref="J48:K48"/>
    <mergeCell ref="B49:F49"/>
    <mergeCell ref="I50:J50"/>
    <mergeCell ref="G52:H52"/>
    <mergeCell ref="H50:H51"/>
    <mergeCell ref="M50:M51"/>
    <mergeCell ref="I9:J9"/>
    <mergeCell ref="G11:H11"/>
    <mergeCell ref="D30:E30"/>
    <mergeCell ref="G30:H30"/>
    <mergeCell ref="I30:L30"/>
    <mergeCell ref="F33:H33"/>
    <mergeCell ref="I33:L33"/>
    <mergeCell ref="B42:M42"/>
    <mergeCell ref="B43:M43"/>
    <mergeCell ref="H9:H10"/>
    <mergeCell ref="M9:M10"/>
    <mergeCell ref="B1:M1"/>
    <mergeCell ref="B2:M2"/>
    <mergeCell ref="B3:M3"/>
    <mergeCell ref="B4:M4"/>
    <mergeCell ref="E5:J5"/>
    <mergeCell ref="E6:J6"/>
    <mergeCell ref="B7:F7"/>
    <mergeCell ref="J7:K7"/>
    <mergeCell ref="B8:F8"/>
  </mergeCells>
  <printOptions horizontalCentered="1"/>
  <pageMargins left="0" right="0" top="0" bottom="0" header="0.31496062992126" footer="0.31496062992126"/>
  <pageSetup paperSize="9" scale="95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B1:O320"/>
  <sheetViews>
    <sheetView topLeftCell="A4" workbookViewId="0">
      <selection activeCell="C12" sqref="C12:C24"/>
    </sheetView>
  </sheetViews>
  <sheetFormatPr defaultColWidth="9" defaultRowHeight="12.75"/>
  <cols>
    <col min="2" max="2" width="3.85546875" customWidth="1"/>
    <col min="3" max="3" width="5.7109375" style="87" customWidth="1"/>
    <col min="4" max="4" width="26.7109375" customWidth="1"/>
    <col min="5" max="5" width="6.42578125" customWidth="1"/>
    <col min="6" max="6" width="8.42578125" customWidth="1"/>
    <col min="7" max="7" width="16.42578125" hidden="1" customWidth="1"/>
    <col min="8" max="8" width="28.85546875" style="392" customWidth="1"/>
    <col min="9" max="9" width="8.42578125" style="1" customWidth="1"/>
    <col min="10" max="10" width="12.140625" style="1" customWidth="1"/>
    <col min="11" max="11" width="9.7109375" customWidth="1"/>
    <col min="12" max="12" width="0.140625" customWidth="1"/>
    <col min="13" max="13" width="24.85546875" customWidth="1"/>
  </cols>
  <sheetData>
    <row r="1" spans="2:15" ht="20.25">
      <c r="B1" s="1312" t="s">
        <v>622</v>
      </c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</row>
    <row r="2" spans="2:15" ht="20.25">
      <c r="B2" s="1312" t="s">
        <v>623</v>
      </c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</row>
    <row r="3" spans="2:15" ht="22.5">
      <c r="B3" s="1273" t="s">
        <v>165</v>
      </c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4"/>
    </row>
    <row r="4" spans="2:15" ht="18">
      <c r="B4" s="1274" t="s">
        <v>166</v>
      </c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</row>
    <row r="5" spans="2:15" ht="20.25">
      <c r="B5" s="393"/>
      <c r="C5" s="394"/>
      <c r="D5" s="393"/>
      <c r="E5" s="1275" t="s">
        <v>660</v>
      </c>
      <c r="F5" s="1275"/>
      <c r="G5" s="1275"/>
      <c r="H5" s="1275"/>
      <c r="I5" s="1275"/>
      <c r="J5" s="1275"/>
      <c r="K5" s="416"/>
      <c r="L5" s="416"/>
      <c r="M5" s="416"/>
    </row>
    <row r="6" spans="2:15" ht="15">
      <c r="B6" s="393"/>
      <c r="C6" s="394"/>
      <c r="D6" s="396"/>
      <c r="E6" s="1276" t="s">
        <v>168</v>
      </c>
      <c r="F6" s="1276"/>
      <c r="G6" s="1276"/>
      <c r="H6" s="1276"/>
      <c r="I6" s="1276"/>
      <c r="J6" s="1276"/>
      <c r="K6" s="396"/>
      <c r="L6" s="396"/>
      <c r="M6" s="393"/>
    </row>
    <row r="7" spans="2:15" ht="18.75">
      <c r="B7" s="1277" t="s">
        <v>169</v>
      </c>
      <c r="C7" s="1277"/>
      <c r="D7" s="1277"/>
      <c r="E7" s="1277"/>
      <c r="F7" s="1277"/>
      <c r="G7" s="3"/>
      <c r="H7" s="10"/>
      <c r="I7" s="417"/>
      <c r="J7" s="417"/>
      <c r="K7" s="55"/>
      <c r="L7" s="8"/>
      <c r="M7" s="118"/>
      <c r="N7" s="8"/>
      <c r="O7" s="8"/>
    </row>
    <row r="8" spans="2:15" ht="18.75" customHeight="1">
      <c r="B8" s="1266" t="s">
        <v>150</v>
      </c>
      <c r="C8" s="1266"/>
      <c r="D8" s="1266"/>
      <c r="E8" s="1266"/>
      <c r="F8" s="1266"/>
      <c r="G8" s="3"/>
      <c r="H8" s="397"/>
      <c r="I8" s="418"/>
      <c r="J8" s="1279" t="s">
        <v>172</v>
      </c>
      <c r="K8" s="1279"/>
      <c r="L8" s="344"/>
      <c r="M8" s="419" t="s">
        <v>661</v>
      </c>
    </row>
    <row r="9" spans="2:15">
      <c r="B9" s="1299" t="s">
        <v>152</v>
      </c>
      <c r="C9" s="1299" t="s">
        <v>157</v>
      </c>
      <c r="D9" s="1299" t="s">
        <v>153</v>
      </c>
      <c r="E9" s="1258" t="s">
        <v>154</v>
      </c>
      <c r="F9" s="1258" t="s">
        <v>155</v>
      </c>
      <c r="G9" s="1258" t="s">
        <v>127</v>
      </c>
      <c r="H9" s="1394" t="s">
        <v>156</v>
      </c>
      <c r="I9" s="1255" t="s">
        <v>129</v>
      </c>
      <c r="J9" s="1255"/>
      <c r="K9" s="1391" t="s">
        <v>158</v>
      </c>
      <c r="L9" s="1258" t="s">
        <v>159</v>
      </c>
      <c r="M9" s="1255" t="s">
        <v>133</v>
      </c>
    </row>
    <row r="10" spans="2:15">
      <c r="B10" s="1300"/>
      <c r="C10" s="1300"/>
      <c r="D10" s="1300"/>
      <c r="E10" s="1391"/>
      <c r="F10" s="1391"/>
      <c r="G10" s="1391"/>
      <c r="H10" s="1395"/>
      <c r="I10" s="1254" t="s">
        <v>160</v>
      </c>
      <c r="J10" s="1254"/>
      <c r="K10" s="1391"/>
      <c r="L10" s="1391"/>
      <c r="M10" s="1255"/>
    </row>
    <row r="11" spans="2:15">
      <c r="B11" s="51"/>
      <c r="C11" s="51"/>
      <c r="D11" s="51"/>
      <c r="E11" s="68"/>
      <c r="F11" s="51"/>
      <c r="G11" s="1366"/>
      <c r="H11" s="1366"/>
      <c r="I11" s="108"/>
      <c r="J11" s="1392"/>
      <c r="K11" s="1392"/>
      <c r="L11" s="57"/>
      <c r="M11" s="419"/>
    </row>
    <row r="12" spans="2:15">
      <c r="B12" s="398">
        <v>1</v>
      </c>
      <c r="C12" s="399"/>
      <c r="D12" s="400" t="str">
        <f>IF(C12=0," ",VLOOKUP(C12,Женщины!B:H,2,FALSE))</f>
        <v xml:space="preserve"> </v>
      </c>
      <c r="E12" s="401" t="str">
        <f>IF(C12=0," ",VLOOKUP($C12,Женщины!$B:$H,3,FALSE))</f>
        <v xml:space="preserve"> </v>
      </c>
      <c r="F12" s="402" t="str">
        <f>IF(C12=0," ",IF(VLOOKUP($C12,Женщины!$B:$H,4,FALSE)=0," ",VLOOKUP($C12,Женщины!$B:$H,4,FALSE)))</f>
        <v xml:space="preserve"> </v>
      </c>
      <c r="G12" s="400" t="str">
        <f>IF(C12=0," ",VLOOKUP($C12,Женщины!$B:$H,5,FALSE))</f>
        <v xml:space="preserve"> </v>
      </c>
      <c r="H12" s="403" t="str">
        <f>IF(C12=0," ",VLOOKUP($C12,Женщины!$B:$H,6,FALSE))</f>
        <v xml:space="preserve"> </v>
      </c>
      <c r="I12" s="421"/>
      <c r="J12" s="422">
        <v>1.19328703703704E-3</v>
      </c>
      <c r="K12" s="404"/>
      <c r="L12" s="404"/>
      <c r="M12" s="400" t="str">
        <f>IF(C12=0," ",VLOOKUP($C12,Женщины!$B:$H,7,FALSE))</f>
        <v xml:space="preserve"> </v>
      </c>
    </row>
    <row r="13" spans="2:15">
      <c r="B13" s="398">
        <v>2</v>
      </c>
      <c r="C13" s="399"/>
      <c r="D13" s="400" t="str">
        <f>IF(C13=0," ",VLOOKUP(C13,Женщины!B:H,2,FALSE))</f>
        <v xml:space="preserve"> </v>
      </c>
      <c r="E13" s="401" t="str">
        <f>IF(C13=0," ",VLOOKUP($C13,Женщины!$B:$H,3,FALSE))</f>
        <v xml:space="preserve"> </v>
      </c>
      <c r="F13" s="402" t="str">
        <f>IF(C13=0," ",IF(VLOOKUP($C13,Женщины!$B:$H,4,FALSE)=0," ",VLOOKUP($C13,Женщины!$B:$H,4,FALSE)))</f>
        <v xml:space="preserve"> </v>
      </c>
      <c r="G13" s="400" t="str">
        <f>IF(C13=0," ",VLOOKUP($C13,Женщины!$B:$H,5,FALSE))</f>
        <v xml:space="preserve"> </v>
      </c>
      <c r="H13" s="403" t="str">
        <f>IF(C13=0," ",VLOOKUP($C13,Женщины!$B:$H,6,FALSE))</f>
        <v xml:space="preserve"> </v>
      </c>
      <c r="I13" s="421"/>
      <c r="J13" s="422">
        <v>1.2268518518518501E-3</v>
      </c>
      <c r="K13" s="404"/>
      <c r="L13" s="404"/>
      <c r="M13" s="400" t="str">
        <f>IF(C13=0," ",VLOOKUP($C13,Женщины!$B:$H,7,FALSE))</f>
        <v xml:space="preserve"> </v>
      </c>
    </row>
    <row r="14" spans="2:15">
      <c r="B14" s="398">
        <v>3</v>
      </c>
      <c r="C14" s="399"/>
      <c r="D14" s="400" t="str">
        <f>IF(C14=0," ",VLOOKUP(C14,Женщины!B:H,2,FALSE))</f>
        <v xml:space="preserve"> </v>
      </c>
      <c r="E14" s="401" t="str">
        <f>IF(C14=0," ",VLOOKUP($C14,Женщины!$B:$H,3,FALSE))</f>
        <v xml:space="preserve"> </v>
      </c>
      <c r="F14" s="402" t="str">
        <f>IF(C14=0," ",IF(VLOOKUP($C14,Женщины!$B:$H,4,FALSE)=0," ",VLOOKUP($C14,Женщины!$B:$H,4,FALSE)))</f>
        <v xml:space="preserve"> </v>
      </c>
      <c r="G14" s="400" t="str">
        <f>IF(C14=0," ",VLOOKUP($C14,Женщины!$B:$H,5,FALSE))</f>
        <v xml:space="preserve"> </v>
      </c>
      <c r="H14" s="403" t="str">
        <f>IF(C14=0," ",VLOOKUP($C14,Женщины!$B:$H,6,FALSE))</f>
        <v xml:space="preserve"> </v>
      </c>
      <c r="I14" s="421"/>
      <c r="J14" s="422">
        <v>1.24768518518519E-3</v>
      </c>
      <c r="K14" s="404"/>
      <c r="L14" s="404"/>
      <c r="M14" s="400" t="str">
        <f>IF(C14=0," ",VLOOKUP($C14,Женщины!$B:$H,7,FALSE))</f>
        <v xml:space="preserve"> </v>
      </c>
    </row>
    <row r="15" spans="2:15">
      <c r="B15" s="398">
        <v>4</v>
      </c>
      <c r="C15" s="399"/>
      <c r="D15" s="400" t="str">
        <f>IF(C15=0," ",VLOOKUP(C15,Женщины!B:H,2,FALSE))</f>
        <v xml:space="preserve"> </v>
      </c>
      <c r="E15" s="401" t="str">
        <f>IF(C15=0," ",VLOOKUP($C15,Женщины!$B:$H,3,FALSE))</f>
        <v xml:space="preserve"> </v>
      </c>
      <c r="F15" s="402" t="str">
        <f>IF(C15=0," ",IF(VLOOKUP($C15,Женщины!$B:$H,4,FALSE)=0," ",VLOOKUP($C15,Женщины!$B:$H,4,FALSE)))</f>
        <v xml:space="preserve"> </v>
      </c>
      <c r="G15" s="400" t="str">
        <f>IF(C15=0," ",VLOOKUP($C15,Женщины!$B:$H,5,FALSE))</f>
        <v xml:space="preserve"> </v>
      </c>
      <c r="H15" s="403" t="str">
        <f>IF(C15=0," ",VLOOKUP($C15,Женщины!$B:$H,6,FALSE))</f>
        <v xml:space="preserve"> </v>
      </c>
      <c r="I15" s="421"/>
      <c r="J15" s="422">
        <v>1.25115740740741E-3</v>
      </c>
      <c r="K15" s="404"/>
      <c r="L15" s="404"/>
      <c r="M15" s="400" t="str">
        <f>IF(C15=0," ",VLOOKUP($C15,Женщины!$B:$H,7,FALSE))</f>
        <v xml:space="preserve"> </v>
      </c>
    </row>
    <row r="16" spans="2:15">
      <c r="B16" s="398">
        <v>5</v>
      </c>
      <c r="C16" s="399"/>
      <c r="D16" s="400" t="str">
        <f>IF(C16=0," ",VLOOKUP(C16,Женщины!B:H,2,FALSE))</f>
        <v xml:space="preserve"> </v>
      </c>
      <c r="E16" s="401" t="str">
        <f>IF(C16=0," ",VLOOKUP($C16,Женщины!$B:$H,3,FALSE))</f>
        <v xml:space="preserve"> </v>
      </c>
      <c r="F16" s="402" t="str">
        <f>IF(C16=0," ",IF(VLOOKUP($C16,Женщины!$B:$H,4,FALSE)=0," ",VLOOKUP($C16,Женщины!$B:$H,4,FALSE)))</f>
        <v xml:space="preserve"> </v>
      </c>
      <c r="G16" s="400" t="str">
        <f>IF(C16=0," ",VLOOKUP($C16,Женщины!$B:$H,5,FALSE))</f>
        <v xml:space="preserve"> </v>
      </c>
      <c r="H16" s="403" t="str">
        <f>IF(C16=0," ",VLOOKUP($C16,Женщины!$B:$H,6,FALSE))</f>
        <v xml:space="preserve"> </v>
      </c>
      <c r="I16" s="421"/>
      <c r="J16" s="422">
        <v>1.25115740740741E-3</v>
      </c>
      <c r="K16" s="404"/>
      <c r="L16" s="404"/>
      <c r="M16" s="400" t="str">
        <f>IF(C16=0," ",VLOOKUP($C16,Женщины!$B:$H,7,FALSE))</f>
        <v xml:space="preserve"> </v>
      </c>
    </row>
    <row r="17" spans="2:13">
      <c r="B17" s="398">
        <v>6</v>
      </c>
      <c r="C17" s="399"/>
      <c r="D17" s="400" t="str">
        <f>IF(C17=0," ",VLOOKUP(C17,Женщины!B:H,2,FALSE))</f>
        <v xml:space="preserve"> </v>
      </c>
      <c r="E17" s="401" t="str">
        <f>IF(C17=0," ",VLOOKUP($C17,Женщины!$B:$H,3,FALSE))</f>
        <v xml:space="preserve"> </v>
      </c>
      <c r="F17" s="402" t="str">
        <f>IF(C17=0," ",IF(VLOOKUP($C17,Женщины!$B:$H,4,FALSE)=0," ",VLOOKUP($C17,Женщины!$B:$H,4,FALSE)))</f>
        <v xml:space="preserve"> </v>
      </c>
      <c r="G17" s="400" t="str">
        <f>IF(C17=0," ",VLOOKUP($C17,Женщины!$B:$H,5,FALSE))</f>
        <v xml:space="preserve"> </v>
      </c>
      <c r="H17" s="403" t="str">
        <f>IF(C17=0," ",VLOOKUP($C17,Женщины!$B:$H,6,FALSE))</f>
        <v xml:space="preserve"> </v>
      </c>
      <c r="I17" s="421"/>
      <c r="J17" s="422">
        <v>1.2835648148148101E-3</v>
      </c>
      <c r="K17" s="404"/>
      <c r="L17" s="404"/>
      <c r="M17" s="400" t="str">
        <f>IF(C17=0," ",VLOOKUP($C17,Женщины!$B:$H,7,FALSE))</f>
        <v xml:space="preserve"> </v>
      </c>
    </row>
    <row r="18" spans="2:13">
      <c r="B18" s="398">
        <v>7</v>
      </c>
      <c r="C18" s="404"/>
      <c r="D18" s="400" t="str">
        <f>IF(C18=0," ",VLOOKUP(C18,Женщины!B:H,2,FALSE))</f>
        <v xml:space="preserve"> </v>
      </c>
      <c r="E18" s="401" t="str">
        <f>IF(C18=0," ",VLOOKUP($C18,Женщины!$B:$H,3,FALSE))</f>
        <v xml:space="preserve"> </v>
      </c>
      <c r="F18" s="402" t="str">
        <f>IF(C18=0," ",IF(VLOOKUP($C18,Женщины!$B:$H,4,FALSE)=0," ",VLOOKUP($C18,Женщины!$B:$H,4,FALSE)))</f>
        <v xml:space="preserve"> </v>
      </c>
      <c r="G18" s="400" t="str">
        <f>IF(C18=0," ",VLOOKUP($C18,Женщины!$B:$H,5,FALSE))</f>
        <v xml:space="preserve"> </v>
      </c>
      <c r="H18" s="403" t="str">
        <f>IF(C18=0," ",VLOOKUP($C18,Женщины!$B:$H,6,FALSE))</f>
        <v xml:space="preserve"> </v>
      </c>
      <c r="I18" s="421"/>
      <c r="J18" s="422">
        <v>1.29861111111111E-3</v>
      </c>
      <c r="K18" s="404"/>
      <c r="L18" s="404"/>
      <c r="M18" s="400" t="s">
        <v>147</v>
      </c>
    </row>
    <row r="19" spans="2:13">
      <c r="B19" s="398">
        <v>8</v>
      </c>
      <c r="C19" s="399"/>
      <c r="D19" s="400" t="str">
        <f>IF(C19=0," ",VLOOKUP(C19,Женщины!B:H,2,FALSE))</f>
        <v xml:space="preserve"> </v>
      </c>
      <c r="E19" s="401" t="str">
        <f>IF(C19=0," ",VLOOKUP($C19,Женщины!$B:$H,3,FALSE))</f>
        <v xml:space="preserve"> </v>
      </c>
      <c r="F19" s="402" t="str">
        <f>IF(C19=0," ",IF(VLOOKUP($C19,Женщины!$B:$H,4,FALSE)=0," ",VLOOKUP($C19,Женщины!$B:$H,4,FALSE)))</f>
        <v xml:space="preserve"> </v>
      </c>
      <c r="G19" s="400" t="str">
        <f>IF(C19=0," ",VLOOKUP($C19,Женщины!$B:$H,5,FALSE))</f>
        <v xml:space="preserve"> </v>
      </c>
      <c r="H19" s="403" t="str">
        <f>IF(C19=0," ",VLOOKUP($C19,Женщины!$B:$H,6,FALSE))</f>
        <v xml:space="preserve"> </v>
      </c>
      <c r="I19" s="421"/>
      <c r="J19" s="422">
        <v>1.30208333333333E-3</v>
      </c>
      <c r="K19" s="404"/>
      <c r="L19" s="404"/>
      <c r="M19" s="400" t="str">
        <f>IF(C19=0," ",VLOOKUP($C19,Женщины!$B:$H,7,FALSE))</f>
        <v xml:space="preserve"> </v>
      </c>
    </row>
    <row r="20" spans="2:13">
      <c r="B20" s="398">
        <v>9</v>
      </c>
      <c r="C20" s="399"/>
      <c r="D20" s="400" t="s">
        <v>147</v>
      </c>
      <c r="E20" s="401" t="str">
        <f>IF(C20=0," ",VLOOKUP($C20,Женщины!$B:$H,3,FALSE))</f>
        <v xml:space="preserve"> </v>
      </c>
      <c r="F20" s="402" t="str">
        <f>IF(C20=0," ",IF(VLOOKUP($C20,Женщины!$B:$H,4,FALSE)=0," ",VLOOKUP($C20,Женщины!$B:$H,4,FALSE)))</f>
        <v xml:space="preserve"> </v>
      </c>
      <c r="G20" s="400" t="str">
        <f>IF(C20=0," ",VLOOKUP($C20,Женщины!$B:$H,5,FALSE))</f>
        <v xml:space="preserve"> </v>
      </c>
      <c r="H20" s="403" t="str">
        <f>IF(C20=0," ",VLOOKUP($C20,Женщины!$B:$H,6,FALSE))</f>
        <v xml:space="preserve"> </v>
      </c>
      <c r="I20" s="421"/>
      <c r="J20" s="422">
        <v>1.30555555555556E-3</v>
      </c>
      <c r="K20" s="404"/>
      <c r="L20" s="404"/>
      <c r="M20" s="400" t="str">
        <f>IF(C20=0," ",VLOOKUP($C20,Женщины!$B:$H,7,FALSE))</f>
        <v xml:space="preserve"> </v>
      </c>
    </row>
    <row r="21" spans="2:13">
      <c r="B21" s="398">
        <v>10</v>
      </c>
      <c r="C21" s="402"/>
      <c r="D21" s="400" t="str">
        <f>IF(C21=0," ",VLOOKUP(C21,Женщины!B:H,2,FALSE))</f>
        <v xml:space="preserve"> </v>
      </c>
      <c r="E21" s="401" t="str">
        <f>IF(C21=0," ",VLOOKUP($C21,Женщины!$B:$H,3,FALSE))</f>
        <v xml:space="preserve"> </v>
      </c>
      <c r="F21" s="402" t="str">
        <f>IF(C21=0," ",IF(VLOOKUP($C21,Женщины!$B:$H,4,FALSE)=0," ",VLOOKUP($C21,Женщины!$B:$H,4,FALSE)))</f>
        <v xml:space="preserve"> </v>
      </c>
      <c r="G21" s="400" t="s">
        <v>147</v>
      </c>
      <c r="H21" s="403" t="str">
        <f>IF(C21=0," ",VLOOKUP($C21,Женщины!$B:$H,6,FALSE))</f>
        <v xml:space="preserve"> </v>
      </c>
      <c r="I21" s="421"/>
      <c r="J21" s="422">
        <v>1.35532407407407E-3</v>
      </c>
      <c r="K21" s="404"/>
      <c r="L21" s="404"/>
      <c r="M21" s="400" t="str">
        <f>IF(C21=0," ",VLOOKUP($C21,Женщины!$B:$H,7,FALSE))</f>
        <v xml:space="preserve"> </v>
      </c>
    </row>
    <row r="22" spans="2:13">
      <c r="B22" s="398">
        <v>11</v>
      </c>
      <c r="C22" s="399"/>
      <c r="D22" s="400" t="str">
        <f>IF(C22=0," ",VLOOKUP(C22,Женщины!B:H,2,FALSE))</f>
        <v xml:space="preserve"> </v>
      </c>
      <c r="E22" s="401" t="str">
        <f>IF(C22=0," ",VLOOKUP($C22,Женщины!$B:$H,3,FALSE))</f>
        <v xml:space="preserve"> </v>
      </c>
      <c r="F22" s="402" t="str">
        <f>IF(C22=0," ",IF(VLOOKUP($C22,Женщины!$B:$H,4,FALSE)=0," ",VLOOKUP($C22,Женщины!$B:$H,4,FALSE)))</f>
        <v xml:space="preserve"> </v>
      </c>
      <c r="G22" s="400" t="str">
        <f>IF(C22=0," ",VLOOKUP($C22,Женщины!$B:$H,5,FALSE))</f>
        <v xml:space="preserve"> </v>
      </c>
      <c r="H22" s="403" t="str">
        <f>IF(C22=0," ",VLOOKUP($C22,Женщины!$B:$H,6,FALSE))</f>
        <v xml:space="preserve"> </v>
      </c>
      <c r="I22" s="421"/>
      <c r="J22" s="422">
        <v>1.3715277777777801E-3</v>
      </c>
      <c r="K22" s="404"/>
      <c r="L22" s="404"/>
      <c r="M22" s="400" t="str">
        <f>IF(C22=0," ",VLOOKUP($C22,Женщины!$B:$H,7,FALSE))</f>
        <v xml:space="preserve"> </v>
      </c>
    </row>
    <row r="23" spans="2:13">
      <c r="B23" s="398">
        <v>12</v>
      </c>
      <c r="C23" s="399"/>
      <c r="D23" s="400" t="str">
        <f>IF(C23=0," ",VLOOKUP(C23,Женщины!B:H,2,FALSE))</f>
        <v xml:space="preserve"> </v>
      </c>
      <c r="E23" s="401" t="str">
        <f>IF(C23=0," ",VLOOKUP($C23,Женщины!$B:$H,3,FALSE))</f>
        <v xml:space="preserve"> </v>
      </c>
      <c r="F23" s="402" t="str">
        <f>IF(C23=0," ",IF(VLOOKUP($C23,Женщины!$B:$H,4,FALSE)=0," ",VLOOKUP($C23,Женщины!$B:$H,4,FALSE)))</f>
        <v xml:space="preserve"> </v>
      </c>
      <c r="G23" s="400" t="str">
        <f>IF(C23=0," ",VLOOKUP($C23,Женщины!$B:$H,5,FALSE))</f>
        <v xml:space="preserve"> </v>
      </c>
      <c r="H23" s="403" t="str">
        <f>IF(C23=0," ",VLOOKUP($C23,Женщины!$B:$H,6,FALSE))</f>
        <v xml:space="preserve"> </v>
      </c>
      <c r="I23" s="421"/>
      <c r="J23" s="422">
        <v>1.38657407407407E-3</v>
      </c>
      <c r="K23" s="404"/>
      <c r="L23" s="404"/>
      <c r="M23" s="400" t="str">
        <f>IF(C23=0," ",VLOOKUP($C23,Женщины!$B:$H,7,FALSE))</f>
        <v xml:space="preserve"> </v>
      </c>
    </row>
    <row r="24" spans="2:13">
      <c r="B24" s="398">
        <v>13</v>
      </c>
      <c r="C24" s="402"/>
      <c r="D24" s="400" t="str">
        <f>IF(C24=0," ",VLOOKUP(C24,Женщины!B:H,2,FALSE))</f>
        <v xml:space="preserve"> </v>
      </c>
      <c r="E24" s="401" t="str">
        <f>IF(C24=0," ",VLOOKUP($C24,Женщины!$B:$H,3,FALSE))</f>
        <v xml:space="preserve"> </v>
      </c>
      <c r="F24" s="402" t="str">
        <f>IF(C24=0," ",IF(VLOOKUP($C24,Женщины!$B:$H,4,FALSE)=0," ",VLOOKUP($C24,Женщины!$B:$H,4,FALSE)))</f>
        <v xml:space="preserve"> </v>
      </c>
      <c r="G24" s="400" t="str">
        <f>IF(C24=0," ",VLOOKUP($C24,Женщины!$B:$H,5,FALSE))</f>
        <v xml:space="preserve"> </v>
      </c>
      <c r="H24" s="403" t="s">
        <v>147</v>
      </c>
      <c r="I24" s="423"/>
      <c r="J24" s="422">
        <v>1.49074074074074E-3</v>
      </c>
      <c r="K24" s="404"/>
      <c r="L24" s="404"/>
      <c r="M24" s="400" t="str">
        <f>IF(C24=0," ",VLOOKUP($C24,Женщины!$B:$H,7,FALSE))</f>
        <v xml:space="preserve"> </v>
      </c>
    </row>
    <row r="25" spans="2:13">
      <c r="B25" s="43"/>
      <c r="C25" s="44"/>
      <c r="D25" s="45"/>
      <c r="E25" s="383"/>
      <c r="F25" s="46"/>
      <c r="G25" s="45"/>
      <c r="H25" s="405"/>
      <c r="I25" s="47"/>
      <c r="J25" s="65"/>
      <c r="K25" s="66"/>
      <c r="L25" s="66"/>
      <c r="M25" s="45"/>
    </row>
    <row r="26" spans="2:13">
      <c r="B26" s="48"/>
      <c r="C26" s="49"/>
      <c r="D26" s="50"/>
      <c r="E26" s="406"/>
      <c r="F26" s="51"/>
      <c r="G26" s="50"/>
      <c r="H26" s="407"/>
      <c r="I26" s="52"/>
      <c r="J26" s="67"/>
      <c r="K26" s="68"/>
      <c r="L26" s="68"/>
      <c r="M26" s="50"/>
    </row>
    <row r="27" spans="2:13">
      <c r="B27" s="48"/>
      <c r="C27" s="49"/>
      <c r="D27" s="50"/>
      <c r="E27" s="406"/>
      <c r="F27" s="51"/>
      <c r="G27" s="50"/>
      <c r="H27" s="407"/>
      <c r="I27" s="52"/>
      <c r="J27" s="67"/>
      <c r="K27" s="68"/>
      <c r="L27" s="68"/>
      <c r="M27" s="50"/>
    </row>
    <row r="28" spans="2:13">
      <c r="B28" s="48"/>
      <c r="C28" s="49"/>
      <c r="D28" s="1250" t="s">
        <v>174</v>
      </c>
      <c r="E28" s="1250"/>
      <c r="G28" s="1272"/>
      <c r="H28" s="1272"/>
      <c r="I28" s="1286" t="s">
        <v>164</v>
      </c>
      <c r="J28" s="1286"/>
      <c r="K28" s="1286"/>
      <c r="L28" s="1286"/>
      <c r="M28" s="50"/>
    </row>
    <row r="29" spans="2:13">
      <c r="B29" s="48"/>
      <c r="C29" s="49"/>
      <c r="H29"/>
      <c r="I29" s="117"/>
      <c r="J29" s="132"/>
      <c r="K29" s="51"/>
      <c r="L29" s="50"/>
      <c r="M29" s="50"/>
    </row>
    <row r="30" spans="2:13">
      <c r="B30" s="48"/>
      <c r="C30" s="49"/>
      <c r="H30"/>
      <c r="I30" s="117"/>
      <c r="J30" s="132"/>
      <c r="K30" s="51"/>
      <c r="L30" s="50"/>
      <c r="M30" s="50"/>
    </row>
    <row r="31" spans="2:13">
      <c r="B31" s="48"/>
      <c r="C31" s="49"/>
      <c r="D31" s="1250" t="s">
        <v>175</v>
      </c>
      <c r="E31" s="1250"/>
      <c r="F31" s="1272"/>
      <c r="G31" s="1272"/>
      <c r="H31" s="1272"/>
      <c r="I31" s="1250" t="s">
        <v>162</v>
      </c>
      <c r="J31" s="1250"/>
      <c r="K31" s="1250"/>
      <c r="L31" s="1250"/>
      <c r="M31" s="50"/>
    </row>
    <row r="32" spans="2:13">
      <c r="B32" s="48"/>
      <c r="C32" s="49"/>
      <c r="D32" s="50"/>
      <c r="E32" s="406"/>
      <c r="F32" s="51"/>
      <c r="G32" s="50"/>
      <c r="H32" s="407"/>
      <c r="I32" s="52"/>
      <c r="J32" s="67"/>
      <c r="K32" s="68"/>
      <c r="L32" s="68"/>
      <c r="M32" s="50"/>
    </row>
    <row r="33" spans="2:13">
      <c r="B33" s="48"/>
      <c r="C33" s="49"/>
      <c r="D33" s="50"/>
      <c r="E33" s="406"/>
      <c r="F33" s="51"/>
      <c r="G33" s="50"/>
      <c r="H33" s="407"/>
      <c r="I33" s="52"/>
      <c r="J33" s="67"/>
      <c r="K33" s="68"/>
      <c r="L33" s="68"/>
      <c r="M33" s="50"/>
    </row>
    <row r="34" spans="2:13">
      <c r="B34" s="48"/>
      <c r="C34" s="49"/>
      <c r="D34" s="50"/>
      <c r="E34" s="406"/>
      <c r="F34" s="51"/>
      <c r="G34" s="50"/>
      <c r="H34" s="407"/>
      <c r="I34" s="52"/>
      <c r="J34" s="67"/>
      <c r="K34" s="68"/>
      <c r="L34" s="68"/>
      <c r="M34" s="50"/>
    </row>
    <row r="35" spans="2:13">
      <c r="B35" s="48"/>
      <c r="C35" s="49"/>
      <c r="D35" s="50"/>
      <c r="E35" s="406"/>
      <c r="F35" s="51"/>
      <c r="G35" s="50"/>
      <c r="H35" s="407"/>
      <c r="I35" s="52"/>
      <c r="J35" s="67"/>
      <c r="K35" s="68"/>
      <c r="L35" s="68"/>
      <c r="M35" s="50"/>
    </row>
    <row r="36" spans="2:13">
      <c r="B36" s="48"/>
      <c r="C36" s="49"/>
      <c r="D36" s="50"/>
      <c r="E36" s="406"/>
      <c r="F36" s="51"/>
      <c r="G36" s="50"/>
      <c r="H36" s="407"/>
      <c r="I36" s="52"/>
      <c r="J36" s="67"/>
      <c r="K36" s="68"/>
      <c r="L36" s="68"/>
      <c r="M36" s="50"/>
    </row>
    <row r="37" spans="2:13">
      <c r="B37" s="48"/>
      <c r="C37" s="49"/>
      <c r="D37" s="50"/>
      <c r="E37" s="406"/>
      <c r="F37" s="51"/>
      <c r="G37" s="50"/>
      <c r="H37" s="407"/>
      <c r="I37" s="52"/>
      <c r="J37" s="67"/>
      <c r="K37" s="68"/>
      <c r="L37" s="68"/>
      <c r="M37" s="50"/>
    </row>
    <row r="38" spans="2:13">
      <c r="B38" s="48"/>
      <c r="C38" s="49"/>
      <c r="D38" s="50"/>
      <c r="E38" s="406"/>
      <c r="F38" s="51"/>
      <c r="G38" s="50"/>
      <c r="H38" s="407"/>
      <c r="I38" s="52"/>
      <c r="J38" s="67"/>
      <c r="K38" s="68"/>
      <c r="L38" s="68"/>
      <c r="M38" s="50"/>
    </row>
    <row r="39" spans="2:13" ht="20.25">
      <c r="B39" s="1312" t="s">
        <v>622</v>
      </c>
      <c r="C39" s="1312"/>
      <c r="D39" s="1312"/>
      <c r="E39" s="1312"/>
      <c r="F39" s="1312"/>
      <c r="G39" s="1312"/>
      <c r="H39" s="1312"/>
      <c r="I39" s="1312"/>
      <c r="J39" s="1312"/>
      <c r="K39" s="1312"/>
      <c r="L39" s="1312"/>
      <c r="M39" s="1312"/>
    </row>
    <row r="40" spans="2:13" ht="20.25">
      <c r="B40" s="1312" t="s">
        <v>623</v>
      </c>
      <c r="C40" s="1312"/>
      <c r="D40" s="1312"/>
      <c r="E40" s="1312"/>
      <c r="F40" s="1312"/>
      <c r="G40" s="1312"/>
      <c r="H40" s="1312"/>
      <c r="I40" s="1312"/>
      <c r="J40" s="1312"/>
      <c r="K40" s="1312"/>
      <c r="L40" s="1312"/>
      <c r="M40" s="1312"/>
    </row>
    <row r="41" spans="2:13" ht="22.5">
      <c r="B41" s="1273" t="s">
        <v>165</v>
      </c>
      <c r="C41" s="1273"/>
      <c r="D41" s="1273"/>
      <c r="E41" s="1273"/>
      <c r="F41" s="1273"/>
      <c r="G41" s="1273"/>
      <c r="H41" s="1273"/>
      <c r="I41" s="1273"/>
      <c r="J41" s="1273"/>
      <c r="K41" s="1273"/>
      <c r="L41" s="1273"/>
      <c r="M41" s="1273"/>
    </row>
    <row r="42" spans="2:13" ht="18">
      <c r="B42" s="1274" t="s">
        <v>166</v>
      </c>
      <c r="C42" s="1274"/>
      <c r="D42" s="1274"/>
      <c r="E42" s="1274"/>
      <c r="F42" s="1274"/>
      <c r="G42" s="1274"/>
      <c r="H42" s="1274"/>
      <c r="I42" s="1274"/>
      <c r="J42" s="1274"/>
      <c r="K42" s="1274"/>
      <c r="L42" s="1274"/>
      <c r="M42" s="1274"/>
    </row>
    <row r="43" spans="2:13" ht="20.25">
      <c r="B43" s="393"/>
      <c r="C43" s="394"/>
      <c r="D43" s="393"/>
      <c r="E43" s="1275" t="s">
        <v>660</v>
      </c>
      <c r="F43" s="1275"/>
      <c r="G43" s="1275"/>
      <c r="H43" s="1275"/>
      <c r="I43" s="1275"/>
      <c r="J43" s="1275"/>
      <c r="K43" s="416"/>
      <c r="L43" s="416"/>
      <c r="M43" s="416"/>
    </row>
    <row r="44" spans="2:13" ht="15">
      <c r="B44" s="393"/>
      <c r="C44" s="394"/>
      <c r="D44" s="396"/>
      <c r="E44" s="1276" t="s">
        <v>662</v>
      </c>
      <c r="F44" s="1276"/>
      <c r="G44" s="1276"/>
      <c r="H44" s="1276"/>
      <c r="I44" s="1276"/>
      <c r="J44" s="1276"/>
      <c r="K44" s="396"/>
      <c r="L44" s="396"/>
      <c r="M44" s="393"/>
    </row>
    <row r="45" spans="2:13" ht="15.75" customHeight="1">
      <c r="B45" s="1277" t="s">
        <v>169</v>
      </c>
      <c r="C45" s="1277"/>
      <c r="D45" s="1277"/>
      <c r="E45" s="1277"/>
      <c r="F45" s="1277"/>
      <c r="G45" s="3"/>
      <c r="H45" s="10"/>
      <c r="I45" s="417"/>
      <c r="J45" s="417"/>
      <c r="K45" s="55"/>
      <c r="L45" s="8"/>
      <c r="M45" s="118"/>
    </row>
    <row r="46" spans="2:13" ht="18.75" customHeight="1">
      <c r="B46" s="1266" t="s">
        <v>150</v>
      </c>
      <c r="C46" s="1266"/>
      <c r="D46" s="1266"/>
      <c r="E46" s="1266"/>
      <c r="F46" s="1266"/>
      <c r="G46" s="3"/>
      <c r="H46" s="397"/>
      <c r="I46" s="418"/>
      <c r="J46" s="1279" t="s">
        <v>172</v>
      </c>
      <c r="K46" s="1279"/>
      <c r="L46" s="344"/>
      <c r="M46" s="419" t="s">
        <v>663</v>
      </c>
    </row>
    <row r="47" spans="2:13">
      <c r="B47" s="1299" t="s">
        <v>152</v>
      </c>
      <c r="C47" s="1299" t="s">
        <v>157</v>
      </c>
      <c r="D47" s="1299" t="s">
        <v>153</v>
      </c>
      <c r="E47" s="1263" t="s">
        <v>154</v>
      </c>
      <c r="F47" s="1263" t="s">
        <v>155</v>
      </c>
      <c r="G47" s="1263" t="s">
        <v>127</v>
      </c>
      <c r="H47" s="1396" t="s">
        <v>156</v>
      </c>
      <c r="I47" s="1280" t="s">
        <v>129</v>
      </c>
      <c r="J47" s="1281"/>
      <c r="K47" s="1299" t="s">
        <v>158</v>
      </c>
      <c r="L47" s="1263" t="s">
        <v>159</v>
      </c>
      <c r="M47" s="1305" t="s">
        <v>133</v>
      </c>
    </row>
    <row r="48" spans="2:13">
      <c r="B48" s="1300"/>
      <c r="C48" s="1300"/>
      <c r="D48" s="1300"/>
      <c r="E48" s="1300"/>
      <c r="F48" s="1300"/>
      <c r="G48" s="1300"/>
      <c r="H48" s="1397"/>
      <c r="I48" s="1282" t="s">
        <v>160</v>
      </c>
      <c r="J48" s="1283"/>
      <c r="K48" s="1300"/>
      <c r="L48" s="1300"/>
      <c r="M48" s="1262"/>
    </row>
    <row r="49" spans="2:13">
      <c r="B49" s="51"/>
      <c r="C49" s="51"/>
      <c r="D49" s="51"/>
      <c r="E49" s="68"/>
      <c r="F49" s="51"/>
      <c r="G49" s="1366"/>
      <c r="H49" s="1366"/>
      <c r="I49" s="108"/>
      <c r="J49" s="424"/>
    </row>
    <row r="50" spans="2:13" ht="13.5" customHeight="1">
      <c r="B50" s="408">
        <v>1</v>
      </c>
      <c r="C50" s="399">
        <v>54</v>
      </c>
      <c r="D50" s="409" t="str">
        <f>IF(C50=0," ",VLOOKUP(C50,Женщины!B:H,2,FALSE))</f>
        <v>Пахтусова Дина</v>
      </c>
      <c r="E50" s="410">
        <f>IF(C50=0," ",VLOOKUP($C50,Женщины!$B:$H,3,FALSE))</f>
        <v>1991</v>
      </c>
      <c r="F50" s="411" t="str">
        <f>IF(C50=0," ",IF(VLOOKUP($C50,Женщины!$B:$H,4,FALSE)=0," ",VLOOKUP($C50,Женщины!$B:$H,4,FALSE)))</f>
        <v>Ж30-39</v>
      </c>
      <c r="G50" s="409">
        <f>IF(C50=0," ",VLOOKUP($C50,Женщины!$B:$H,5,FALSE))</f>
        <v>0</v>
      </c>
      <c r="H50" s="412" t="str">
        <f>IF(C50=0," ",VLOOKUP($C50,Женщины!$B:$H,6,FALSE))</f>
        <v>"СШОР "Поморье",Динамо</v>
      </c>
      <c r="I50" s="425"/>
      <c r="J50" s="426">
        <v>1.2013888888888901E-3</v>
      </c>
      <c r="K50" s="398"/>
      <c r="L50" s="411"/>
      <c r="M50" s="409" t="str">
        <f>IF(C50=0," ",VLOOKUP($C50,Женщины!$B:$H,7,FALSE))</f>
        <v>А.В.Чернов, А.А.Мосеев</v>
      </c>
    </row>
    <row r="51" spans="2:13">
      <c r="B51" s="408">
        <v>2</v>
      </c>
      <c r="C51" s="399">
        <v>168</v>
      </c>
      <c r="D51" s="409" t="e">
        <f>IF(C51=0," ",VLOOKUP(C51,Женщины!B:H,2,FALSE))</f>
        <v>#N/A</v>
      </c>
      <c r="E51" s="410" t="e">
        <f>IF(C51=0," ",VLOOKUP($C51,Женщины!$B:$H,3,FALSE))</f>
        <v>#N/A</v>
      </c>
      <c r="F51" s="411" t="e">
        <f>IF(C51=0," ",IF(VLOOKUP($C51,Женщины!$B:$H,4,FALSE)=0," ",VLOOKUP($C51,Женщины!$B:$H,4,FALSE)))</f>
        <v>#N/A</v>
      </c>
      <c r="G51" s="409" t="e">
        <f>IF(C51=0," ",VLOOKUP($C51,Женщины!$B:$H,5,FALSE))</f>
        <v>#N/A</v>
      </c>
      <c r="H51" s="409" t="e">
        <f>IF(C51=0," ",VLOOKUP($C51,Женщины!$B:$H,6,FALSE))</f>
        <v>#N/A</v>
      </c>
      <c r="I51" s="425"/>
      <c r="J51" s="426">
        <v>1.2650462962962999E-3</v>
      </c>
      <c r="K51" s="398"/>
      <c r="L51" s="411"/>
      <c r="M51" s="409" t="e">
        <f>IF(C51=0," ",VLOOKUP($C51,Женщины!$B:$H,7,FALSE))</f>
        <v>#N/A</v>
      </c>
    </row>
    <row r="52" spans="2:13">
      <c r="B52" s="408">
        <v>3</v>
      </c>
      <c r="C52" s="402">
        <v>138</v>
      </c>
      <c r="D52" s="409" t="e">
        <f>IF(C52=0," ",VLOOKUP(C52,Женщины!B:H,2,FALSE))</f>
        <v>#N/A</v>
      </c>
      <c r="E52" s="410" t="e">
        <f>IF(C52=0," ",VLOOKUP($C52,Женщины!$B:$H,3,FALSE))</f>
        <v>#N/A</v>
      </c>
      <c r="F52" s="411" t="e">
        <f>IF(C52=0," ",IF(VLOOKUP($C52,Женщины!$B:$H,4,FALSE)=0," ",VLOOKUP($C52,Женщины!$B:$H,4,FALSE)))</f>
        <v>#N/A</v>
      </c>
      <c r="G52" s="409" t="e">
        <f>IF(C52=0," ",VLOOKUP($C52,Женщины!$B:$H,5,FALSE))</f>
        <v>#N/A</v>
      </c>
      <c r="H52" s="409" t="e">
        <f>IF(C52=0," ",VLOOKUP($C52,Женщины!$B:$H,6,FALSE))</f>
        <v>#N/A</v>
      </c>
      <c r="I52" s="425"/>
      <c r="J52" s="426">
        <v>1.3206018518518499E-3</v>
      </c>
      <c r="K52" s="398"/>
      <c r="L52" s="411"/>
      <c r="M52" s="409" t="e">
        <f>IF(C52=0," ",VLOOKUP($C52,Женщины!$B:$H,7,FALSE))</f>
        <v>#N/A</v>
      </c>
    </row>
    <row r="53" spans="2:13">
      <c r="B53" s="408">
        <v>4</v>
      </c>
      <c r="C53" s="413">
        <v>121</v>
      </c>
      <c r="D53" s="409" t="e">
        <f>IF(C53=0," ",VLOOKUP(C53,Женщины!B:H,2,FALSE))</f>
        <v>#N/A</v>
      </c>
      <c r="E53" s="410" t="e">
        <f>IF(C53=0," ",VLOOKUP($C53,Женщины!$B:$H,3,FALSE))</f>
        <v>#N/A</v>
      </c>
      <c r="F53" s="411" t="e">
        <v>#N/A</v>
      </c>
      <c r="G53" s="409" t="e">
        <f>IF(C53=0," ",VLOOKUP($C53,Женщины!$B:$H,5,FALSE))</f>
        <v>#N/A</v>
      </c>
      <c r="H53" s="409" t="e">
        <f>IF(C53=0," ",VLOOKUP($C53,Женщины!$B:$H,6,FALSE))</f>
        <v>#N/A</v>
      </c>
      <c r="I53" s="425"/>
      <c r="J53" s="426">
        <v>1.33449074074074E-3</v>
      </c>
      <c r="K53" s="398"/>
      <c r="L53" s="411"/>
      <c r="M53" s="409" t="e">
        <f>IF(C53=0," ",VLOOKUP($C53,Женщины!$B:$H,7,FALSE))</f>
        <v>#N/A</v>
      </c>
    </row>
    <row r="54" spans="2:13">
      <c r="B54" s="408">
        <v>5</v>
      </c>
      <c r="C54" s="413">
        <v>147</v>
      </c>
      <c r="D54" s="409" t="e">
        <f>IF(C54=0," ",VLOOKUP(C54,Женщины!B:H,2,FALSE))</f>
        <v>#N/A</v>
      </c>
      <c r="E54" s="410" t="e">
        <f>IF(C54=0," ",VLOOKUP($C54,Женщины!$B:$H,3,FALSE))</f>
        <v>#N/A</v>
      </c>
      <c r="F54" s="411" t="e">
        <f>IF(C54=0," ",IF(VLOOKUP($C54,Женщины!$B:$H,4,FALSE)=0," ",VLOOKUP($C54,Женщины!$B:$H,4,FALSE)))</f>
        <v>#N/A</v>
      </c>
      <c r="G54" s="409" t="e">
        <f>IF(C54=0," ",VLOOKUP($C54,Женщины!$B:$H,5,FALSE))</f>
        <v>#N/A</v>
      </c>
      <c r="H54" s="409" t="e">
        <f>IF(C54=0," ",VLOOKUP($C54,Женщины!$B:$H,6,FALSE))</f>
        <v>#N/A</v>
      </c>
      <c r="I54" s="425"/>
      <c r="J54" s="426">
        <v>1.3391203703703701E-3</v>
      </c>
      <c r="K54" s="398"/>
      <c r="L54" s="411"/>
      <c r="M54" s="409" t="e">
        <f>IF(C54=0," ",VLOOKUP($C54,Женщины!$B:$H,7,FALSE))</f>
        <v>#N/A</v>
      </c>
    </row>
    <row r="55" spans="2:13">
      <c r="B55" s="408">
        <v>6</v>
      </c>
      <c r="C55" s="411">
        <v>124</v>
      </c>
      <c r="D55" s="409" t="e">
        <f>IF(C55=0," ",VLOOKUP(C55,Женщины!B:H,2,FALSE))</f>
        <v>#N/A</v>
      </c>
      <c r="E55" s="410" t="e">
        <f>IF(C55=0," ",VLOOKUP($C55,Женщины!$B:$H,3,FALSE))</f>
        <v>#N/A</v>
      </c>
      <c r="F55" s="411" t="e">
        <f>IF(C55=0," ",IF(VLOOKUP($C55,Женщины!$B:$H,4,FALSE)=0," ",VLOOKUP($C55,Женщины!$B:$H,4,FALSE)))</f>
        <v>#N/A</v>
      </c>
      <c r="G55" s="409" t="e">
        <f>IF(C55=0," ",VLOOKUP($C55,Женщины!$B:$H,5,FALSE))</f>
        <v>#N/A</v>
      </c>
      <c r="H55" s="414" t="e">
        <f>IF(C55=0," ",VLOOKUP($C55,Женщины!$B:$H,6,FALSE))</f>
        <v>#N/A</v>
      </c>
      <c r="I55" s="425"/>
      <c r="J55" s="426">
        <v>1.3437499999999999E-3</v>
      </c>
      <c r="K55" s="398"/>
      <c r="L55" s="411"/>
      <c r="M55" s="409" t="e">
        <v>#N/A</v>
      </c>
    </row>
    <row r="56" spans="2:13">
      <c r="B56" s="408">
        <v>7</v>
      </c>
      <c r="C56" s="413">
        <v>120</v>
      </c>
      <c r="D56" s="409" t="e">
        <v>#N/A</v>
      </c>
      <c r="E56" s="410" t="e">
        <f>IF(C56=0," ",VLOOKUP($C56,Женщины!$B:$H,3,FALSE))</f>
        <v>#N/A</v>
      </c>
      <c r="F56" s="411" t="e">
        <f>IF(C56=0," ",IF(VLOOKUP($C56,Женщины!$B:$H,4,FALSE)=0," ",VLOOKUP($C56,Женщины!$B:$H,4,FALSE)))</f>
        <v>#N/A</v>
      </c>
      <c r="G56" s="409" t="e">
        <f>IF(C56=0," ",VLOOKUP($C56,Женщины!$B:$H,5,FALSE))</f>
        <v>#N/A</v>
      </c>
      <c r="H56" s="409" t="e">
        <f>IF(C56=0," ",VLOOKUP($C56,Женщины!$B:$H,6,FALSE))</f>
        <v>#N/A</v>
      </c>
      <c r="I56" s="425"/>
      <c r="J56" s="427">
        <v>1.3495370370370399E-3</v>
      </c>
      <c r="K56" s="398"/>
      <c r="L56" s="411"/>
      <c r="M56" s="409" t="e">
        <f>IF(C56=0," ",VLOOKUP($C56,Женщины!$B:$H,7,FALSE))</f>
        <v>#N/A</v>
      </c>
    </row>
    <row r="57" spans="2:13">
      <c r="B57" s="408">
        <v>8</v>
      </c>
      <c r="C57" s="413">
        <v>130</v>
      </c>
      <c r="D57" s="409" t="e">
        <f>IF(C57=0," ",VLOOKUP(C57,Женщины!B:H,2,FALSE))</f>
        <v>#N/A</v>
      </c>
      <c r="E57" s="410" t="e">
        <f>IF(C57=0," ",VLOOKUP($C57,Женщины!$B:$H,3,FALSE))</f>
        <v>#N/A</v>
      </c>
      <c r="F57" s="411" t="e">
        <f>IF(C57=0," ",IF(VLOOKUP($C57,Женщины!$B:$H,4,FALSE)=0," ",VLOOKUP($C57,Женщины!$B:$H,4,FALSE)))</f>
        <v>#N/A</v>
      </c>
      <c r="G57" s="409" t="e">
        <f>IF(C57=0," ",VLOOKUP($C57,Женщины!$B:$H,5,FALSE))</f>
        <v>#N/A</v>
      </c>
      <c r="H57" s="409" t="e">
        <f>IF(C57=0," ",VLOOKUP($C57,Женщины!$B:$H,6,FALSE))</f>
        <v>#N/A</v>
      </c>
      <c r="I57" s="425"/>
      <c r="J57" s="426">
        <v>1.37847222222222E-3</v>
      </c>
      <c r="K57" s="398"/>
      <c r="L57" s="411"/>
      <c r="M57" s="409" t="e">
        <f>IF(C57=0," ",VLOOKUP($C57,Женщины!$B:$H,7,FALSE))</f>
        <v>#N/A</v>
      </c>
    </row>
    <row r="58" spans="2:13">
      <c r="B58" s="408">
        <v>9</v>
      </c>
      <c r="C58" s="399">
        <v>143</v>
      </c>
      <c r="D58" s="409" t="e">
        <f>IF(C58=0," ",VLOOKUP(C58,Женщины!B:H,2,FALSE))</f>
        <v>#N/A</v>
      </c>
      <c r="E58" s="410" t="e">
        <f>IF(C58=0," ",VLOOKUP($C58,Женщины!$B:$H,3,FALSE))</f>
        <v>#N/A</v>
      </c>
      <c r="F58" s="411" t="e">
        <f>IF(C58=0," ",IF(VLOOKUP($C58,Женщины!$B:$H,4,FALSE)=0," ",VLOOKUP($C58,Женщины!$B:$H,4,FALSE)))</f>
        <v>#N/A</v>
      </c>
      <c r="G58" s="409" t="e">
        <v>#N/A</v>
      </c>
      <c r="H58" s="409" t="e">
        <f>IF(C58=0," ",VLOOKUP($C58,Женщины!$B:$H,6,FALSE))</f>
        <v>#N/A</v>
      </c>
      <c r="I58" s="425"/>
      <c r="J58" s="426">
        <v>1.37962962962963E-3</v>
      </c>
      <c r="K58" s="398"/>
      <c r="L58" s="411"/>
      <c r="M58" s="409" t="e">
        <f>IF(C58=0," ",VLOOKUP($C58,Женщины!$B:$H,7,FALSE))</f>
        <v>#N/A</v>
      </c>
    </row>
    <row r="59" spans="2:13">
      <c r="B59" s="408">
        <v>10</v>
      </c>
      <c r="C59" s="413">
        <v>300</v>
      </c>
      <c r="D59" s="409" t="e">
        <f>IF(C59=0," ",VLOOKUP(C59,Женщины!B:H,2,FALSE))</f>
        <v>#N/A</v>
      </c>
      <c r="E59" s="410" t="e">
        <f>IF(C59=0," ",VLOOKUP($C59,Женщины!$B:$H,3,FALSE))</f>
        <v>#N/A</v>
      </c>
      <c r="F59" s="411" t="e">
        <f>IF(C59=0," ",IF(VLOOKUP($C59,Женщины!$B:$H,4,FALSE)=0," ",VLOOKUP($C59,Женщины!$B:$H,4,FALSE)))</f>
        <v>#N/A</v>
      </c>
      <c r="G59" s="409" t="e">
        <f>IF(C59=0," ",VLOOKUP($C59,Женщины!$B:$H,5,FALSE))</f>
        <v>#N/A</v>
      </c>
      <c r="H59" s="409" t="e">
        <f>IF(C59=0," ",VLOOKUP($C59,Женщины!$B:$H,6,FALSE))</f>
        <v>#N/A</v>
      </c>
      <c r="I59" s="425"/>
      <c r="J59" s="426">
        <v>1.38194444444444E-3</v>
      </c>
      <c r="K59" s="398"/>
      <c r="L59" s="411"/>
      <c r="M59" s="409" t="e">
        <f>IF(C59=0," ",VLOOKUP($C59,Женщины!$B:$H,7,FALSE))</f>
        <v>#N/A</v>
      </c>
    </row>
    <row r="60" spans="2:13">
      <c r="B60" s="408">
        <v>11</v>
      </c>
      <c r="C60" s="413">
        <v>286</v>
      </c>
      <c r="D60" s="409" t="e">
        <f>IF(C60=0," ",VLOOKUP(C60,Женщины!B:H,2,FALSE))</f>
        <v>#N/A</v>
      </c>
      <c r="E60" s="410" t="e">
        <f>IF(C60=0," ",VLOOKUP($C60,Женщины!$B:$H,3,FALSE))</f>
        <v>#N/A</v>
      </c>
      <c r="F60" s="411" t="e">
        <f>IF(C60=0," ",IF(VLOOKUP($C60,Женщины!$B:$H,4,FALSE)=0," ",VLOOKUP($C60,Женщины!$B:$H,4,FALSE)))</f>
        <v>#N/A</v>
      </c>
      <c r="G60" s="409" t="e">
        <f>IF(C60=0," ",VLOOKUP($C60,Женщины!$B:$H,5,FALSE))</f>
        <v>#N/A</v>
      </c>
      <c r="H60" s="414" t="e">
        <f>IF(C60=0," ",VLOOKUP($C60,Женщины!$B:$H,6,FALSE))</f>
        <v>#N/A</v>
      </c>
      <c r="I60" s="425"/>
      <c r="J60" s="426">
        <v>1.3946759259259301E-3</v>
      </c>
      <c r="K60" s="398"/>
      <c r="L60" s="411"/>
      <c r="M60" s="409" t="e">
        <f>IF(C60=0," ",VLOOKUP($C60,Женщины!$B:$H,7,FALSE))</f>
        <v>#N/A</v>
      </c>
    </row>
    <row r="61" spans="2:13">
      <c r="B61" s="408">
        <v>12</v>
      </c>
      <c r="C61" s="399">
        <v>309</v>
      </c>
      <c r="D61" s="400" t="e">
        <f>IF(C61=0," ",VLOOKUP(C61,Женщины!B:H,2,FALSE))</f>
        <v>#N/A</v>
      </c>
      <c r="E61" s="410" t="e">
        <f>IF(C61=0," ",VLOOKUP($C61,Женщины!$B:$H,3,FALSE))</f>
        <v>#N/A</v>
      </c>
      <c r="F61" s="402" t="e">
        <f>IF(C61=0," ",IF(VLOOKUP($C61,Женщины!$B:$H,4,FALSE)=0," ",VLOOKUP($C61,Женщины!$B:$H,4,FALSE)))</f>
        <v>#N/A</v>
      </c>
      <c r="G61" s="400" t="e">
        <f>IF(C61=0," ",VLOOKUP($C61,Женщины!$B:$H,5,FALSE))</f>
        <v>#N/A</v>
      </c>
      <c r="H61" s="415" t="e">
        <f>IF(C61=0," ",VLOOKUP($C61,Женщины!$B:$H,6,FALSE))</f>
        <v>#N/A</v>
      </c>
      <c r="I61" s="423"/>
      <c r="J61" s="428">
        <v>1.4293981481481499E-3</v>
      </c>
      <c r="K61" s="404"/>
      <c r="L61" s="402"/>
      <c r="M61" s="400" t="e">
        <f>IF(C61=0," ",VLOOKUP($C61,Женщины!$B:$H,7,FALSE))</f>
        <v>#N/A</v>
      </c>
    </row>
    <row r="62" spans="2:13">
      <c r="B62" s="408">
        <v>13</v>
      </c>
      <c r="C62" s="413">
        <v>533</v>
      </c>
      <c r="D62" s="409" t="e">
        <f>IF(C62=0," ",VLOOKUP(C62,Женщины!B:H,2,FALSE))</f>
        <v>#N/A</v>
      </c>
      <c r="E62" s="410" t="e">
        <f>IF(C62=0," ",VLOOKUP($C62,Женщины!$B:$H,3,FALSE))</f>
        <v>#N/A</v>
      </c>
      <c r="F62" s="411" t="e">
        <f>IF(C62=0," ",IF(VLOOKUP($C62,Женщины!$B:$H,4,FALSE)=0," ",VLOOKUP($C62,Женщины!$B:$H,4,FALSE)))</f>
        <v>#N/A</v>
      </c>
      <c r="G62" s="409" t="e">
        <f>IF(C62=0," ",VLOOKUP($C62,Женщины!$B:$H,5,FALSE))</f>
        <v>#N/A</v>
      </c>
      <c r="H62" s="409" t="e">
        <f>IF(C62=0," ",VLOOKUP($C62,Женщины!$B:$H,6,FALSE))</f>
        <v>#N/A</v>
      </c>
      <c r="I62" s="425"/>
      <c r="J62" s="426">
        <v>1.44675925925926E-3</v>
      </c>
      <c r="K62" s="398"/>
      <c r="L62" s="411"/>
      <c r="M62" s="409" t="e">
        <f>IF(C62=0," ",VLOOKUP($C62,Женщины!$B:$H,7,FALSE))</f>
        <v>#N/A</v>
      </c>
    </row>
    <row r="63" spans="2:13">
      <c r="B63" s="408">
        <v>14</v>
      </c>
      <c r="C63" s="413">
        <v>122</v>
      </c>
      <c r="D63" s="409" t="e">
        <f>IF(C63=0," ",VLOOKUP(C63,Женщины!B:H,2,FALSE))</f>
        <v>#N/A</v>
      </c>
      <c r="E63" s="410" t="e">
        <f>IF(C63=0," ",VLOOKUP($C63,Женщины!$B:$H,3,FALSE))</f>
        <v>#N/A</v>
      </c>
      <c r="F63" s="411" t="e">
        <f>IF(C63=0," ",IF(VLOOKUP($C63,Женщины!$B:$H,4,FALSE)=0," ",VLOOKUP($C63,Женщины!$B:$H,4,FALSE)))</f>
        <v>#N/A</v>
      </c>
      <c r="G63" s="409" t="e">
        <f>IF(C63=0," ",VLOOKUP($C63,Женщины!$B:$H,5,FALSE))</f>
        <v>#N/A</v>
      </c>
      <c r="H63" s="409" t="e">
        <f>IF(C63=0," ",VLOOKUP($C63,Женщины!$B:$H,6,FALSE))</f>
        <v>#N/A</v>
      </c>
      <c r="I63" s="423"/>
      <c r="J63" s="429">
        <v>1.4768518518518501E-3</v>
      </c>
      <c r="K63" s="404"/>
      <c r="L63" s="402"/>
      <c r="M63" s="409" t="e">
        <f>IF(C63=0," ",VLOOKUP($C63,Женщины!$B:$H,7,FALSE))</f>
        <v>#N/A</v>
      </c>
    </row>
    <row r="64" spans="2:13">
      <c r="B64" s="408">
        <v>15</v>
      </c>
      <c r="C64" s="413">
        <v>132</v>
      </c>
      <c r="D64" s="409" t="e">
        <f>IF(C64=0," ",VLOOKUP(C64,Женщины!B:H,2,FALSE))</f>
        <v>#N/A</v>
      </c>
      <c r="E64" s="410" t="e">
        <f>IF(C64=0," ",VLOOKUP($C64,Женщины!$B:$H,3,FALSE))</f>
        <v>#N/A</v>
      </c>
      <c r="F64" s="411" t="e">
        <f>IF(C64=0," ",IF(VLOOKUP($C64,Женщины!$B:$H,4,FALSE)=0," ",VLOOKUP($C64,Женщины!$B:$H,4,FALSE)))</f>
        <v>#N/A</v>
      </c>
      <c r="G64" s="409" t="e">
        <f>IF(C64=0," ",VLOOKUP($C64,Женщины!$B:$H,5,FALSE))</f>
        <v>#N/A</v>
      </c>
      <c r="H64" s="409" t="e">
        <f>IF(C64=0," ",VLOOKUP($C64,Женщины!$B:$H,6,FALSE))</f>
        <v>#N/A</v>
      </c>
      <c r="I64" s="425"/>
      <c r="J64" s="426">
        <v>1.49884259259259E-3</v>
      </c>
      <c r="K64" s="398"/>
      <c r="L64" s="411"/>
      <c r="M64" s="409" t="e">
        <f>IF(C64=0," ",VLOOKUP($C64,Женщины!$B:$H,7,FALSE))</f>
        <v>#N/A</v>
      </c>
    </row>
    <row r="65" spans="2:13">
      <c r="B65" s="408">
        <v>16</v>
      </c>
      <c r="C65" s="413">
        <v>126</v>
      </c>
      <c r="D65" s="409" t="e">
        <f>IF(C65=0," ",VLOOKUP(C65,Женщины!B:H,2,FALSE))</f>
        <v>#N/A</v>
      </c>
      <c r="E65" s="410" t="e">
        <f>IF(C65=0," ",VLOOKUP($C65,Женщины!$B:$H,3,FALSE))</f>
        <v>#N/A</v>
      </c>
      <c r="F65" s="411" t="e">
        <f>IF(C65=0," ",IF(VLOOKUP($C65,Женщины!$B:$H,4,FALSE)=0," ",VLOOKUP($C65,Женщины!$B:$H,4,FALSE)))</f>
        <v>#N/A</v>
      </c>
      <c r="G65" s="409" t="e">
        <f>IF(C65=0," ",VLOOKUP($C65,Женщины!$B:$H,5,FALSE))</f>
        <v>#N/A</v>
      </c>
      <c r="H65" s="409" t="e">
        <f>IF(C65=0," ",VLOOKUP($C65,Женщины!$B:$H,6,FALSE))</f>
        <v>#N/A</v>
      </c>
      <c r="I65" s="425"/>
      <c r="J65" s="426">
        <v>1.5150462962962999E-3</v>
      </c>
      <c r="K65" s="398"/>
      <c r="L65" s="411"/>
      <c r="M65" s="409" t="e">
        <f>IF(C65=0," ",VLOOKUP($C65,Женщины!$B:$H,7,FALSE))</f>
        <v>#N/A</v>
      </c>
    </row>
    <row r="66" spans="2:13">
      <c r="B66" s="408">
        <v>17</v>
      </c>
      <c r="C66" s="399">
        <v>302</v>
      </c>
      <c r="D66" s="409" t="e">
        <f>IF(C66=0," ",VLOOKUP(C66,Женщины!B:H,2,FALSE))</f>
        <v>#N/A</v>
      </c>
      <c r="E66" s="410" t="e">
        <v>#N/A</v>
      </c>
      <c r="F66" s="411" t="e">
        <f>IF(C66=0," ",IF(VLOOKUP($C66,Женщины!$B:$H,4,FALSE)=0," ",VLOOKUP($C66,Женщины!$B:$H,4,FALSE)))</f>
        <v>#N/A</v>
      </c>
      <c r="G66" s="409" t="e">
        <f>IF(C66=0," ",VLOOKUP($C66,Женщины!$B:$H,5,FALSE))</f>
        <v>#N/A</v>
      </c>
      <c r="H66" s="409" t="e">
        <f>IF(C66=0," ",VLOOKUP($C66,Женщины!$B:$H,6,FALSE))</f>
        <v>#N/A</v>
      </c>
      <c r="I66" s="425"/>
      <c r="J66" s="442">
        <v>1.55555555555556E-3</v>
      </c>
      <c r="K66" s="398"/>
      <c r="L66" s="411"/>
      <c r="M66" s="409" t="e">
        <f>IF(C66=0," ",VLOOKUP($C66,Женщины!$B:$H,7,FALSE))</f>
        <v>#N/A</v>
      </c>
    </row>
    <row r="67" spans="2:13">
      <c r="B67" s="408">
        <v>18</v>
      </c>
      <c r="C67" s="413">
        <v>128</v>
      </c>
      <c r="D67" s="409" t="e">
        <f>IF(C67=0," ",VLOOKUP(C67,Женщины!B:H,2,FALSE))</f>
        <v>#N/A</v>
      </c>
      <c r="E67" s="410" t="e">
        <f>IF(C67=0," ",VLOOKUP($C67,Женщины!$B:$H,3,FALSE))</f>
        <v>#N/A</v>
      </c>
      <c r="F67" s="411" t="e">
        <f>IF(C67=0," ",IF(VLOOKUP($C67,Женщины!$B:$H,4,FALSE)=0," ",VLOOKUP($C67,Женщины!$B:$H,4,FALSE)))</f>
        <v>#N/A</v>
      </c>
      <c r="G67" s="409" t="e">
        <f>IF(C67=0," ",VLOOKUP($C67,Женщины!$B:$H,5,FALSE))</f>
        <v>#N/A</v>
      </c>
      <c r="H67" s="409" t="e">
        <f>IF(C67=0," ",VLOOKUP($C67,Женщины!$B:$H,6,FALSE))</f>
        <v>#N/A</v>
      </c>
      <c r="I67" s="421"/>
      <c r="J67" s="443">
        <v>1.5787037037037E-3</v>
      </c>
      <c r="K67" s="444"/>
      <c r="L67" s="445"/>
      <c r="M67" s="409" t="e">
        <f>IF(C67=0," ",VLOOKUP($C67,Женщины!$B:$H,7,FALSE))</f>
        <v>#N/A</v>
      </c>
    </row>
    <row r="68" spans="2:13">
      <c r="B68" s="408">
        <v>19</v>
      </c>
      <c r="C68" s="399">
        <v>301</v>
      </c>
      <c r="D68" s="409" t="e">
        <f>IF(C68=0," ",VLOOKUP(C68,Женщины!B:H,2,FALSE))</f>
        <v>#N/A</v>
      </c>
      <c r="E68" s="410" t="e">
        <f>IF(C68=0," ",VLOOKUP($C68,Женщины!$B:$H,3,FALSE))</f>
        <v>#N/A</v>
      </c>
      <c r="F68" s="411" t="e">
        <f>IF(C68=0," ",IF(VLOOKUP($C68,Женщины!$B:$H,4,FALSE)=0," ",VLOOKUP($C68,Женщины!$B:$H,4,FALSE)))</f>
        <v>#N/A</v>
      </c>
      <c r="G68" s="409" t="e">
        <f>IF(C68=0," ",VLOOKUP($C68,Женщины!$B:$H,5,FALSE))</f>
        <v>#N/A</v>
      </c>
      <c r="H68" s="409" t="e">
        <f>IF(C68=0," ",VLOOKUP($C68,Женщины!$B:$H,6,FALSE))</f>
        <v>#N/A</v>
      </c>
      <c r="I68" s="423"/>
      <c r="J68" s="428">
        <v>1.5925925925925899E-3</v>
      </c>
      <c r="K68" s="404"/>
      <c r="L68" s="402"/>
      <c r="M68" s="409" t="e">
        <f>IF(C68=0," ",VLOOKUP($C68,Женщины!$B:$H,7,FALSE))</f>
        <v>#N/A</v>
      </c>
    </row>
    <row r="69" spans="2:13">
      <c r="B69" s="408">
        <v>20</v>
      </c>
      <c r="C69" s="413">
        <v>534</v>
      </c>
      <c r="D69" s="409" t="e">
        <f>IF(C69=0," ",VLOOKUP(C69,Женщины!B:H,2,FALSE))</f>
        <v>#N/A</v>
      </c>
      <c r="E69" s="410" t="e">
        <f>IF(C69=0," ",VLOOKUP($C69,Женщины!$B:$H,3,FALSE))</f>
        <v>#N/A</v>
      </c>
      <c r="F69" s="411" t="e">
        <v>#N/A</v>
      </c>
      <c r="G69" s="409" t="e">
        <f>IF(C69=0," ",VLOOKUP($C69,Женщины!$B:$H,5,FALSE))</f>
        <v>#N/A</v>
      </c>
      <c r="H69" s="409" t="e">
        <f>IF(C69=0," ",VLOOKUP($C69,Женщины!$B:$H,6,FALSE))</f>
        <v>#N/A</v>
      </c>
      <c r="I69" s="425"/>
      <c r="J69" s="426">
        <v>1.62962962962963E-3</v>
      </c>
      <c r="K69" s="398"/>
      <c r="L69" s="411"/>
      <c r="M69" s="409" t="e">
        <f>IF(C69=0," ",VLOOKUP($C69,Женщины!$B:$H,7,FALSE))</f>
        <v>#N/A</v>
      </c>
    </row>
    <row r="70" spans="2:13">
      <c r="B70" s="408">
        <v>21</v>
      </c>
      <c r="C70" s="413">
        <v>306</v>
      </c>
      <c r="D70" s="409" t="e">
        <f>IF(C70=0," ",VLOOKUP(C70,Женщины!B:H,2,FALSE))</f>
        <v>#N/A</v>
      </c>
      <c r="E70" s="410" t="e">
        <f>IF(C70=0," ",VLOOKUP($C70,Женщины!$B:$H,3,FALSE))</f>
        <v>#N/A</v>
      </c>
      <c r="F70" s="411" t="e">
        <f>IF(C70=0," ",IF(VLOOKUP($C70,Женщины!$B:$H,4,FALSE)=0," ",VLOOKUP($C70,Женщины!$B:$H,4,FALSE)))</f>
        <v>#N/A</v>
      </c>
      <c r="G70" s="409" t="e">
        <f>IF(C70=0," ",VLOOKUP($C70,Женщины!$B:$H,5,FALSE))</f>
        <v>#N/A</v>
      </c>
      <c r="H70" s="409" t="e">
        <f>IF(C70=0," ",VLOOKUP($C70,Женщины!$B:$H,6,FALSE))</f>
        <v>#N/A</v>
      </c>
      <c r="I70" s="425"/>
      <c r="J70" s="426">
        <v>1.63425925925926E-3</v>
      </c>
      <c r="K70" s="398"/>
      <c r="L70" s="411"/>
      <c r="M70" s="409" t="e">
        <f>IF(C70=0," ",VLOOKUP($C70,Женщины!$B:$H,7,FALSE))</f>
        <v>#N/A</v>
      </c>
    </row>
    <row r="71" spans="2:13" s="391" customFormat="1">
      <c r="B71" s="148"/>
      <c r="C71" s="430"/>
      <c r="D71" s="431"/>
      <c r="E71" s="432"/>
      <c r="F71" s="294"/>
      <c r="G71" s="431"/>
      <c r="H71" s="431"/>
      <c r="I71" s="446"/>
      <c r="J71" s="447"/>
      <c r="K71" s="448"/>
      <c r="L71" s="294"/>
      <c r="M71" s="431"/>
    </row>
    <row r="72" spans="2:13">
      <c r="B72" s="53"/>
      <c r="C72" s="68"/>
      <c r="D72" s="118"/>
      <c r="I72" s="1272"/>
      <c r="J72" s="1272"/>
      <c r="K72" s="53"/>
      <c r="L72" s="53"/>
      <c r="M72" s="53"/>
    </row>
    <row r="73" spans="2:13">
      <c r="B73" s="53"/>
      <c r="C73" s="68"/>
      <c r="D73" s="1250" t="s">
        <v>174</v>
      </c>
      <c r="E73" s="1250"/>
      <c r="G73" s="1272"/>
      <c r="H73" s="1272"/>
      <c r="I73" s="1286" t="s">
        <v>164</v>
      </c>
      <c r="J73" s="1286"/>
      <c r="K73" s="1286"/>
      <c r="L73" s="1286"/>
      <c r="M73" s="53"/>
    </row>
    <row r="74" spans="2:13">
      <c r="B74" s="53"/>
      <c r="C74" s="68"/>
      <c r="H74"/>
      <c r="I74" s="117"/>
      <c r="J74" s="132"/>
      <c r="K74" s="51"/>
      <c r="L74" s="50"/>
      <c r="M74" s="53"/>
    </row>
    <row r="75" spans="2:13">
      <c r="B75" s="53"/>
      <c r="C75" s="68"/>
      <c r="H75"/>
      <c r="I75" s="117"/>
      <c r="J75" s="132"/>
      <c r="K75" s="51"/>
      <c r="L75" s="50"/>
      <c r="M75" s="53"/>
    </row>
    <row r="76" spans="2:13">
      <c r="B76" s="53"/>
      <c r="C76" s="68"/>
      <c r="D76" s="1250" t="s">
        <v>175</v>
      </c>
      <c r="E76" s="1250"/>
      <c r="F76" s="1272"/>
      <c r="G76" s="1272"/>
      <c r="H76" s="1272"/>
      <c r="I76" s="1250" t="s">
        <v>162</v>
      </c>
      <c r="J76" s="1250"/>
      <c r="K76" s="1250"/>
      <c r="L76" s="1250"/>
      <c r="M76" s="53"/>
    </row>
    <row r="77" spans="2:13">
      <c r="B77" s="53"/>
      <c r="C77" s="68"/>
      <c r="D77" s="53"/>
      <c r="E77" s="53"/>
      <c r="F77" s="53"/>
      <c r="G77" s="53"/>
      <c r="H77" s="433"/>
      <c r="I77" s="53"/>
      <c r="J77" s="53"/>
      <c r="K77" s="53"/>
      <c r="L77" s="53"/>
      <c r="M77" s="53"/>
    </row>
    <row r="78" spans="2:13">
      <c r="B78" s="53"/>
      <c r="C78" s="68"/>
      <c r="D78" s="53"/>
      <c r="E78" s="53"/>
      <c r="F78" s="53"/>
      <c r="G78" s="53"/>
      <c r="H78" s="433"/>
      <c r="I78" s="53"/>
      <c r="J78" s="53"/>
      <c r="K78" s="53"/>
      <c r="L78" s="53"/>
      <c r="M78" s="53"/>
    </row>
    <row r="79" spans="2:13" ht="22.5">
      <c r="B79" s="1273" t="s">
        <v>165</v>
      </c>
      <c r="C79" s="1273"/>
      <c r="D79" s="1273"/>
      <c r="E79" s="1273"/>
      <c r="F79" s="1273"/>
      <c r="G79" s="1273"/>
      <c r="H79" s="1273"/>
      <c r="I79" s="1273"/>
      <c r="J79" s="1273"/>
      <c r="K79" s="1273"/>
      <c r="L79" s="1273"/>
      <c r="M79" s="53"/>
    </row>
    <row r="80" spans="2:13">
      <c r="B80" s="6" t="s">
        <v>169</v>
      </c>
      <c r="C80" s="107"/>
      <c r="D80" s="6"/>
      <c r="H80" s="434"/>
      <c r="I80" s="1320" t="s">
        <v>636</v>
      </c>
      <c r="J80" s="1320"/>
      <c r="K80" s="1320"/>
      <c r="L80" s="1320"/>
    </row>
    <row r="81" spans="2:13" ht="21" customHeight="1">
      <c r="B81" s="1288" t="s">
        <v>660</v>
      </c>
      <c r="C81" s="1288"/>
      <c r="D81" s="1288"/>
      <c r="E81" s="1288"/>
      <c r="F81" s="1288"/>
      <c r="G81" s="1288"/>
      <c r="H81" s="1288"/>
      <c r="I81" s="1288"/>
      <c r="J81" s="1288"/>
      <c r="K81" s="1288"/>
      <c r="L81" s="1288"/>
    </row>
    <row r="82" spans="2:13" ht="15">
      <c r="B82" s="396"/>
      <c r="C82" s="396"/>
      <c r="D82" s="396"/>
      <c r="E82" s="1276" t="s">
        <v>664</v>
      </c>
      <c r="F82" s="1276"/>
      <c r="G82" s="1276"/>
      <c r="H82" s="1276"/>
      <c r="I82" s="396"/>
      <c r="J82" s="396"/>
      <c r="K82" s="396"/>
      <c r="L82" s="396"/>
    </row>
    <row r="83" spans="2:13" ht="20.25">
      <c r="B83" s="77"/>
      <c r="C83" s="78"/>
      <c r="D83" s="3"/>
      <c r="I83" s="1290" t="s">
        <v>665</v>
      </c>
      <c r="J83" s="1290"/>
      <c r="K83" s="1290"/>
    </row>
    <row r="84" spans="2:13">
      <c r="B84" s="1263" t="s">
        <v>226</v>
      </c>
      <c r="C84" s="1263" t="s">
        <v>157</v>
      </c>
      <c r="D84" s="1263" t="s">
        <v>153</v>
      </c>
      <c r="E84" s="1263" t="s">
        <v>154</v>
      </c>
      <c r="F84" s="1263" t="s">
        <v>155</v>
      </c>
      <c r="G84" s="1263" t="s">
        <v>127</v>
      </c>
      <c r="H84" s="1398" t="s">
        <v>128</v>
      </c>
      <c r="I84" s="1263" t="s">
        <v>130</v>
      </c>
      <c r="J84" s="1291" t="s">
        <v>183</v>
      </c>
      <c r="K84" s="1292"/>
      <c r="L84" s="1293"/>
    </row>
    <row r="85" spans="2:13">
      <c r="B85" s="1352"/>
      <c r="C85" s="1352"/>
      <c r="D85" s="1352"/>
      <c r="E85" s="1352"/>
      <c r="F85" s="1352"/>
      <c r="G85" s="1352"/>
      <c r="H85" s="1399"/>
      <c r="I85" s="1352"/>
      <c r="J85" s="449">
        <v>1</v>
      </c>
      <c r="K85" s="450">
        <v>2</v>
      </c>
      <c r="L85" s="103">
        <v>3</v>
      </c>
    </row>
    <row r="86" spans="2:13" ht="14.1" customHeight="1">
      <c r="B86" s="435"/>
      <c r="C86" s="16"/>
      <c r="D86" s="16" t="s">
        <v>184</v>
      </c>
      <c r="E86" s="16"/>
      <c r="F86" s="16"/>
      <c r="G86" s="436"/>
      <c r="H86" s="437"/>
      <c r="I86" s="126"/>
      <c r="J86" s="420"/>
      <c r="K86" s="211"/>
      <c r="L86" s="81"/>
    </row>
    <row r="87" spans="2:13" ht="14.1" customHeight="1">
      <c r="B87" s="438" t="s">
        <v>666</v>
      </c>
      <c r="C87" s="317">
        <v>54</v>
      </c>
      <c r="D87" s="129" t="str">
        <f>IF(C87=0," ",VLOOKUP(C87,Женщины!B:H,2,FALSE))</f>
        <v>Пахтусова Дина</v>
      </c>
      <c r="E87" s="333">
        <f>IF(C87=0," ",VLOOKUP($C87,Женщины!$B:$H,3,FALSE))</f>
        <v>1991</v>
      </c>
      <c r="F87" s="110" t="str">
        <f>IF(C87=0," ",IF(VLOOKUP($C87,Женщины!$B:$H,4,FALSE)=0," ",VLOOKUP($C87,Женщины!$B:$H,4,FALSE)))</f>
        <v>Ж30-39</v>
      </c>
      <c r="G87" s="129">
        <f>IF(C87=0," ",VLOOKUP($C87,Женщины!$B:$H,5,FALSE))</f>
        <v>0</v>
      </c>
      <c r="H87" s="336" t="str">
        <f>IF(C87=0," ",VLOOKUP($C87,Женщины!$B:$H,6,FALSE))</f>
        <v>"СШОР "Поморье",Динамо</v>
      </c>
      <c r="I87" s="451"/>
      <c r="J87" s="452"/>
      <c r="K87" s="453"/>
      <c r="L87" s="33"/>
      <c r="M87" s="29"/>
    </row>
    <row r="88" spans="2:13" ht="14.1" customHeight="1">
      <c r="B88" s="438" t="s">
        <v>667</v>
      </c>
      <c r="C88" s="317">
        <v>168</v>
      </c>
      <c r="D88" s="129" t="e">
        <f>IF(C88=0," ",VLOOKUP(C88,Женщины!B:H,2,FALSE))</f>
        <v>#N/A</v>
      </c>
      <c r="E88" s="333" t="e">
        <f>IF(C88=0," ",VLOOKUP($C88,Женщины!$B:$H,3,FALSE))</f>
        <v>#N/A</v>
      </c>
      <c r="F88" s="110" t="e">
        <f>IF(C88=0," ",IF(VLOOKUP($C88,Женщины!$B:$H,4,FALSE)=0," ",VLOOKUP($C88,Женщины!$B:$H,4,FALSE)))</f>
        <v>#N/A</v>
      </c>
      <c r="G88" s="129" t="e">
        <f>IF(C88=0," ",VLOOKUP($C88,Женщины!$B:$H,5,FALSE))</f>
        <v>#N/A</v>
      </c>
      <c r="H88" s="336" t="e">
        <f>IF(C88=0," ",VLOOKUP($C88,Женщины!$B:$H,6,FALSE))</f>
        <v>#N/A</v>
      </c>
      <c r="I88" s="126"/>
      <c r="J88" s="420"/>
      <c r="K88" s="211"/>
      <c r="L88" s="81"/>
    </row>
    <row r="89" spans="2:13" ht="14.1" customHeight="1">
      <c r="B89" s="438" t="s">
        <v>668</v>
      </c>
      <c r="C89" s="317">
        <v>122</v>
      </c>
      <c r="D89" s="129" t="e">
        <f>IF(C89=0," ",VLOOKUP(C89,Женщины!B:H,2,FALSE))</f>
        <v>#N/A</v>
      </c>
      <c r="E89" s="333" t="e">
        <f>IF(C89=0," ",VLOOKUP($C89,Женщины!$B:$H,3,FALSE))</f>
        <v>#N/A</v>
      </c>
      <c r="F89" s="110" t="e">
        <f>IF(C89=0," ",IF(VLOOKUP($C89,Женщины!$B:$H,4,FALSE)=0," ",VLOOKUP($C89,Женщины!$B:$H,4,FALSE)))</f>
        <v>#N/A</v>
      </c>
      <c r="G89" s="129" t="e">
        <f>IF(C89=0," ",VLOOKUP($C89,Женщины!$B:$H,5,FALSE))</f>
        <v>#N/A</v>
      </c>
      <c r="H89" s="336" t="e">
        <f>IF(C89=0," ",VLOOKUP($C89,Женщины!$B:$H,6,FALSE))</f>
        <v>#N/A</v>
      </c>
      <c r="I89" s="126"/>
      <c r="J89" s="420"/>
      <c r="K89" s="211"/>
      <c r="L89" s="81"/>
    </row>
    <row r="90" spans="2:13" ht="14.1" customHeight="1">
      <c r="B90" s="438" t="s">
        <v>669</v>
      </c>
      <c r="C90" s="317">
        <v>178</v>
      </c>
      <c r="D90" s="129" t="e">
        <f>IF(C90=0," ",VLOOKUP(C90,Женщины!B:H,2,FALSE))</f>
        <v>#N/A</v>
      </c>
      <c r="E90" s="333" t="e">
        <f>IF(C90=0," ",VLOOKUP($C90,Женщины!$B:$H,3,FALSE))</f>
        <v>#N/A</v>
      </c>
      <c r="F90" s="110" t="e">
        <f>IF(C90=0," ",IF(VLOOKUP($C90,Женщины!$B:$H,4,FALSE)=0," ",VLOOKUP($C90,Женщины!$B:$H,4,FALSE)))</f>
        <v>#N/A</v>
      </c>
      <c r="G90" s="129" t="e">
        <f>IF(C90=0," ",VLOOKUP($C90,Женщины!$B:$H,5,FALSE))</f>
        <v>#N/A</v>
      </c>
      <c r="H90" s="336" t="e">
        <f>IF(C90=0," ",VLOOKUP($C90,Женщины!$B:$H,6,FALSE))</f>
        <v>#N/A</v>
      </c>
      <c r="I90" s="126"/>
      <c r="J90" s="420"/>
      <c r="K90" s="211"/>
      <c r="L90" s="81"/>
    </row>
    <row r="91" spans="2:13" ht="14.1" customHeight="1">
      <c r="B91" s="438" t="s">
        <v>670</v>
      </c>
      <c r="C91" s="439">
        <v>538</v>
      </c>
      <c r="D91" s="129" t="e">
        <f>IF(C91=0," ",VLOOKUP(C91,Женщины!B:H,2,FALSE))</f>
        <v>#N/A</v>
      </c>
      <c r="E91" s="333" t="e">
        <f>IF(C91=0," ",VLOOKUP($C91,Женщины!$B:$H,3,FALSE))</f>
        <v>#N/A</v>
      </c>
      <c r="F91" s="110" t="e">
        <f>IF(C91=0," ",IF(VLOOKUP($C91,Женщины!$B:$H,4,FALSE)=0," ",VLOOKUP($C91,Женщины!$B:$H,4,FALSE)))</f>
        <v>#N/A</v>
      </c>
      <c r="G91" s="129" t="e">
        <f>IF(C91=0," ",VLOOKUP($C91,Женщины!$B:$H,5,FALSE))</f>
        <v>#N/A</v>
      </c>
      <c r="H91" s="336" t="e">
        <f>IF(C91=0," ",VLOOKUP($C91,Женщины!$B:$H,6,FALSE))</f>
        <v>#N/A</v>
      </c>
      <c r="I91" s="126"/>
      <c r="J91" s="420"/>
      <c r="K91" s="211"/>
      <c r="L91" s="81"/>
    </row>
    <row r="92" spans="2:13" ht="14.1" customHeight="1">
      <c r="B92" s="438" t="s">
        <v>671</v>
      </c>
      <c r="C92" s="113">
        <v>300</v>
      </c>
      <c r="D92" s="129" t="e">
        <f>IF(C92=0," ",VLOOKUP(C92,Женщины!B:H,2,FALSE))</f>
        <v>#N/A</v>
      </c>
      <c r="E92" s="333" t="e">
        <f>IF(C92=0," ",VLOOKUP($C92,Женщины!$B:$H,3,FALSE))</f>
        <v>#N/A</v>
      </c>
      <c r="F92" s="110" t="e">
        <f>IF(C92=0," ",IF(VLOOKUP($C92,Женщины!$B:$H,4,FALSE)=0," ",VLOOKUP($C92,Женщины!$B:$H,4,FALSE)))</f>
        <v>#N/A</v>
      </c>
      <c r="G92" s="129" t="e">
        <f>IF(C92=0," ",VLOOKUP($C92,Женщины!$B:$H,5,FALSE))</f>
        <v>#N/A</v>
      </c>
      <c r="H92" s="336" t="e">
        <f>IF(C92=0," ",VLOOKUP($C92,Женщины!$B:$H,6,FALSE))</f>
        <v>#N/A</v>
      </c>
      <c r="I92" s="126"/>
      <c r="J92" s="420"/>
      <c r="K92" s="211"/>
      <c r="L92" s="81"/>
    </row>
    <row r="93" spans="2:13" ht="14.1" customHeight="1">
      <c r="B93" s="438"/>
      <c r="C93" s="113"/>
      <c r="D93" s="129"/>
      <c r="E93" s="333"/>
      <c r="F93" s="110"/>
      <c r="G93" s="129"/>
      <c r="H93" s="336"/>
      <c r="I93" s="126"/>
      <c r="J93" s="420"/>
      <c r="K93" s="211"/>
      <c r="L93" s="81"/>
    </row>
    <row r="94" spans="2:13" ht="14.1" customHeight="1">
      <c r="B94" s="438"/>
      <c r="C94" s="113"/>
      <c r="D94" s="110" t="s">
        <v>185</v>
      </c>
      <c r="E94" s="333" t="str">
        <f>IF(C94=0," ",VLOOKUP($C94,Женщины!$B:$H,3,FALSE))</f>
        <v xml:space="preserve"> </v>
      </c>
      <c r="F94" s="110" t="str">
        <f>IF(C94=0," ",IF(VLOOKUP($C94,Женщины!$B:$H,4,FALSE)=0," ",VLOOKUP($C94,Женщины!$B:$H,4,FALSE)))</f>
        <v xml:space="preserve"> </v>
      </c>
      <c r="G94" s="129" t="str">
        <f>IF(C94=0," ",VLOOKUP($C94,Женщины!$B:$H,5,FALSE))</f>
        <v xml:space="preserve"> </v>
      </c>
      <c r="H94" s="336" t="str">
        <f>IF(C94=0," ",VLOOKUP($C94,Женщины!$B:$H,6,FALSE))</f>
        <v xml:space="preserve"> </v>
      </c>
      <c r="I94" s="126"/>
      <c r="J94" s="420"/>
      <c r="K94" s="211"/>
      <c r="L94" s="81"/>
    </row>
    <row r="95" spans="2:13" ht="14.1" customHeight="1">
      <c r="B95" s="438" t="s">
        <v>666</v>
      </c>
      <c r="C95" s="113">
        <v>138</v>
      </c>
      <c r="D95" s="129" t="e">
        <f>IF(C95=0," ",VLOOKUP(C95,Женщины!B:H,2,FALSE))</f>
        <v>#N/A</v>
      </c>
      <c r="E95" s="333" t="e">
        <f>IF(C95=0," ",VLOOKUP($C95,Женщины!$B:$H,3,FALSE))</f>
        <v>#N/A</v>
      </c>
      <c r="F95" s="110" t="e">
        <f>IF(C95=0," ",IF(VLOOKUP($C95,Женщины!$B:$H,4,FALSE)=0," ",VLOOKUP($C95,Женщины!$B:$H,4,FALSE)))</f>
        <v>#N/A</v>
      </c>
      <c r="G95" s="129" t="e">
        <f>IF(C95=0," ",VLOOKUP($C95,Женщины!$B:$H,5,FALSE))</f>
        <v>#N/A</v>
      </c>
      <c r="H95" s="336" t="e">
        <f>IF(C95=0," ",VLOOKUP($C95,Женщины!$B:$H,6,FALSE))</f>
        <v>#N/A</v>
      </c>
      <c r="I95" s="126"/>
      <c r="J95" s="420"/>
      <c r="K95" s="211"/>
      <c r="L95" s="81"/>
    </row>
    <row r="96" spans="2:13" ht="14.1" customHeight="1">
      <c r="B96" s="438" t="s">
        <v>667</v>
      </c>
      <c r="C96" s="113">
        <v>137</v>
      </c>
      <c r="D96" s="129" t="e">
        <f>IF(C96=0," ",VLOOKUP(C96,Женщины!B:H,2,FALSE))</f>
        <v>#N/A</v>
      </c>
      <c r="E96" s="333" t="e">
        <f>IF(C96=0," ",VLOOKUP($C96,Женщины!$B:$H,3,FALSE))</f>
        <v>#N/A</v>
      </c>
      <c r="F96" s="110" t="e">
        <f>IF(C96=0," ",IF(VLOOKUP($C96,Женщины!$B:$H,4,FALSE)=0," ",VLOOKUP($C96,Женщины!$B:$H,4,FALSE)))</f>
        <v>#N/A</v>
      </c>
      <c r="G96" s="129" t="e">
        <f>IF(C96=0," ",VLOOKUP($C96,Женщины!$B:$H,5,FALSE))</f>
        <v>#N/A</v>
      </c>
      <c r="H96" s="336" t="e">
        <v>#N/A</v>
      </c>
      <c r="I96" s="126"/>
      <c r="J96" s="420"/>
      <c r="K96" s="211"/>
      <c r="L96" s="81"/>
    </row>
    <row r="97" spans="2:12" ht="14.1" customHeight="1">
      <c r="B97" s="438" t="s">
        <v>668</v>
      </c>
      <c r="C97" s="440">
        <v>466</v>
      </c>
      <c r="D97" s="129" t="e">
        <f>IF(C97=0," ",VLOOKUP(C97,Женщины!B:H,2,FALSE))</f>
        <v>#N/A</v>
      </c>
      <c r="E97" s="333" t="e">
        <f>IF(C97=0," ",VLOOKUP($C97,Женщины!$B:$H,3,FALSE))</f>
        <v>#N/A</v>
      </c>
      <c r="F97" s="110" t="e">
        <f>IF(C97=0," ",IF(VLOOKUP($C97,Женщины!$B:$H,4,FALSE)=0," ",VLOOKUP($C97,Женщины!$B:$H,4,FALSE)))</f>
        <v>#N/A</v>
      </c>
      <c r="G97" s="129" t="e">
        <f>IF(C97=0," ",VLOOKUP($C97,Женщины!$B:$H,5,FALSE))</f>
        <v>#N/A</v>
      </c>
      <c r="H97" s="336" t="e">
        <f>IF(C97=0," ",VLOOKUP($C97,Женщины!$B:$H,6,FALSE))</f>
        <v>#N/A</v>
      </c>
      <c r="I97" s="126"/>
      <c r="J97" s="420"/>
      <c r="K97" s="211"/>
      <c r="L97" s="81"/>
    </row>
    <row r="98" spans="2:12" ht="14.1" customHeight="1">
      <c r="B98" s="438" t="s">
        <v>669</v>
      </c>
      <c r="C98" s="110">
        <v>124</v>
      </c>
      <c r="D98" s="129" t="e">
        <f>IF(C98=0," ",VLOOKUP(C98,Женщины!B:H,2,FALSE))</f>
        <v>#N/A</v>
      </c>
      <c r="E98" s="333" t="e">
        <f>IF(C98=0," ",VLOOKUP($C98,Женщины!$B:$H,3,FALSE))</f>
        <v>#N/A</v>
      </c>
      <c r="F98" s="110" t="e">
        <f>IF(C98=0," ",IF(VLOOKUP($C98,Женщины!$B:$H,4,FALSE)=0," ",VLOOKUP($C98,Женщины!$B:$H,4,FALSE)))</f>
        <v>#N/A</v>
      </c>
      <c r="G98" s="129" t="e">
        <f>IF(C98=0," ",VLOOKUP($C98,Женщины!$B:$H,5,FALSE))</f>
        <v>#N/A</v>
      </c>
      <c r="H98" s="336" t="e">
        <f>IF(C98=0," ",VLOOKUP($C98,Женщины!$B:$H,6,FALSE))</f>
        <v>#N/A</v>
      </c>
      <c r="I98" s="126"/>
      <c r="J98" s="420"/>
      <c r="K98" s="211"/>
      <c r="L98" s="81"/>
    </row>
    <row r="99" spans="2:12" ht="14.1" customHeight="1">
      <c r="B99" s="438" t="s">
        <v>670</v>
      </c>
      <c r="C99" s="441">
        <v>306</v>
      </c>
      <c r="D99" s="129" t="e">
        <f>IF(C99=0," ",VLOOKUP(C99,Женщины!B:H,2,FALSE))</f>
        <v>#N/A</v>
      </c>
      <c r="E99" s="333" t="e">
        <f>IF(C99=0," ",VLOOKUP($C99,Женщины!$B:$H,3,FALSE))</f>
        <v>#N/A</v>
      </c>
      <c r="F99" s="110" t="e">
        <f>IF(C99=0," ",IF(VLOOKUP($C99,Женщины!$B:$H,4,FALSE)=0," ",VLOOKUP($C99,Женщины!$B:$H,4,FALSE)))</f>
        <v>#N/A</v>
      </c>
      <c r="G99" s="129" t="e">
        <f>IF(C99=0," ",VLOOKUP($C99,Женщины!$B:$H,5,FALSE))</f>
        <v>#N/A</v>
      </c>
      <c r="H99" s="336" t="e">
        <f>IF(C99=0," ",VLOOKUP($C99,Женщины!$B:$H,6,FALSE))</f>
        <v>#N/A</v>
      </c>
      <c r="I99" s="126"/>
      <c r="J99" s="420"/>
      <c r="K99" s="211"/>
      <c r="L99" s="81"/>
    </row>
    <row r="100" spans="2:12" ht="14.1" customHeight="1">
      <c r="B100" s="438" t="s">
        <v>671</v>
      </c>
      <c r="C100" s="441">
        <v>301</v>
      </c>
      <c r="D100" s="129" t="e">
        <f>IF(C100=0," ",VLOOKUP(C100,Женщины!B:H,2,FALSE))</f>
        <v>#N/A</v>
      </c>
      <c r="E100" s="333" t="e">
        <f>IF(C100=0," ",VLOOKUP($C100,Женщины!$B:$H,3,FALSE))</f>
        <v>#N/A</v>
      </c>
      <c r="F100" s="110" t="e">
        <f>IF(C100=0," ",IF(VLOOKUP($C100,Женщины!$B:$H,4,FALSE)=0," ",VLOOKUP($C100,Женщины!$B:$H,4,FALSE)))</f>
        <v>#N/A</v>
      </c>
      <c r="G100" s="129" t="e">
        <f>IF(C100=0," ",VLOOKUP($C100,Женщины!$B:$H,5,FALSE))</f>
        <v>#N/A</v>
      </c>
      <c r="H100" s="336" t="e">
        <f>IF(C100=0," ",VLOOKUP($C100,Женщины!$B:$H,6,FALSE))</f>
        <v>#N/A</v>
      </c>
      <c r="I100" s="126"/>
      <c r="J100" s="420"/>
      <c r="K100" s="211"/>
      <c r="L100" s="81"/>
    </row>
    <row r="101" spans="2:12" ht="14.1" customHeight="1">
      <c r="B101" s="438"/>
      <c r="C101" s="441"/>
      <c r="D101" s="129"/>
      <c r="E101" s="333"/>
      <c r="F101" s="110"/>
      <c r="G101" s="129"/>
      <c r="H101" s="336"/>
      <c r="I101" s="126"/>
      <c r="J101" s="420"/>
      <c r="K101" s="211"/>
      <c r="L101" s="81"/>
    </row>
    <row r="102" spans="2:12" ht="14.1" customHeight="1">
      <c r="B102" s="438"/>
      <c r="C102" s="441"/>
      <c r="D102" s="110" t="s">
        <v>186</v>
      </c>
      <c r="E102" s="333" t="str">
        <f>IF(C102=0," ",VLOOKUP($C102,Женщины!$B:$H,3,FALSE))</f>
        <v xml:space="preserve"> </v>
      </c>
      <c r="F102" s="110" t="str">
        <f>IF(C102=0," ",IF(VLOOKUP($C102,Женщины!$B:$H,4,FALSE)=0," ",VLOOKUP($C102,Женщины!$B:$H,4,FALSE)))</f>
        <v xml:space="preserve"> </v>
      </c>
      <c r="G102" s="129" t="str">
        <f>IF(C102=0," ",VLOOKUP($C102,Женщины!$B:$H,5,FALSE))</f>
        <v xml:space="preserve"> </v>
      </c>
      <c r="H102" s="336" t="str">
        <f>IF(C102=0," ",VLOOKUP($C102,Женщины!$B:$H,6,FALSE))</f>
        <v xml:space="preserve"> </v>
      </c>
      <c r="I102" s="126"/>
      <c r="J102" s="420"/>
      <c r="K102" s="211"/>
      <c r="L102" s="81"/>
    </row>
    <row r="103" spans="2:12" ht="14.1" customHeight="1">
      <c r="B103" s="438" t="s">
        <v>666</v>
      </c>
      <c r="C103" s="441">
        <v>147</v>
      </c>
      <c r="D103" s="129" t="e">
        <f>IF(C103=0," ",VLOOKUP(C103,Женщины!B:H,2,FALSE))</f>
        <v>#N/A</v>
      </c>
      <c r="E103" s="333" t="e">
        <f>IF(C103=0," ",VLOOKUP($C103,Женщины!$B:$H,3,FALSE))</f>
        <v>#N/A</v>
      </c>
      <c r="F103" s="110" t="e">
        <f>IF(C103=0," ",IF(VLOOKUP($C103,Женщины!$B:$H,4,FALSE)=0," ",VLOOKUP($C103,Женщины!$B:$H,4,FALSE)))</f>
        <v>#N/A</v>
      </c>
      <c r="G103" s="129" t="e">
        <f>IF(C103=0," ",VLOOKUP($C103,Женщины!$B:$H,5,FALSE))</f>
        <v>#N/A</v>
      </c>
      <c r="H103" s="336" t="e">
        <f>IF(C103=0," ",VLOOKUP($C103,Женщины!$B:$H,6,FALSE))</f>
        <v>#N/A</v>
      </c>
      <c r="I103" s="126"/>
      <c r="J103" s="420"/>
      <c r="K103" s="211"/>
      <c r="L103" s="81"/>
    </row>
    <row r="104" spans="2:12" ht="14.1" customHeight="1">
      <c r="B104" s="438" t="s">
        <v>667</v>
      </c>
      <c r="C104" s="441">
        <v>302</v>
      </c>
      <c r="D104" s="129" t="e">
        <f>IF(C104=0," ",VLOOKUP(C104,Женщины!B:H,2,FALSE))</f>
        <v>#N/A</v>
      </c>
      <c r="E104" s="333" t="e">
        <f>IF(C104=0," ",VLOOKUP($C104,Женщины!$B:$H,3,FALSE))</f>
        <v>#N/A</v>
      </c>
      <c r="F104" s="110" t="e">
        <f>IF(C104=0," ",IF(VLOOKUP($C104,Женщины!$B:$H,4,FALSE)=0," ",VLOOKUP($C104,Женщины!$B:$H,4,FALSE)))</f>
        <v>#N/A</v>
      </c>
      <c r="G104" s="129" t="e">
        <f>IF(C104=0," ",VLOOKUP($C104,Женщины!$B:$H,5,FALSE))</f>
        <v>#N/A</v>
      </c>
      <c r="H104" s="336" t="e">
        <f>IF(C104=0," ",VLOOKUP($C104,Женщины!$B:$H,6,FALSE))</f>
        <v>#N/A</v>
      </c>
      <c r="I104" s="126"/>
      <c r="J104" s="420"/>
      <c r="K104" s="211"/>
      <c r="L104" s="81"/>
    </row>
    <row r="105" spans="2:12" ht="14.1" customHeight="1">
      <c r="B105" s="438" t="s">
        <v>668</v>
      </c>
      <c r="C105" s="441">
        <v>126</v>
      </c>
      <c r="D105" s="129" t="e">
        <f>IF(C105=0," ",VLOOKUP(C105,Женщины!B:H,2,FALSE))</f>
        <v>#N/A</v>
      </c>
      <c r="E105" s="333" t="e">
        <f>IF(C105=0," ",VLOOKUP($C105,Женщины!$B:$H,3,FALSE))</f>
        <v>#N/A</v>
      </c>
      <c r="F105" s="110" t="e">
        <f>IF(C105=0," ",IF(VLOOKUP($C105,Женщины!$B:$H,4,FALSE)=0," ",VLOOKUP($C105,Женщины!$B:$H,4,FALSE)))</f>
        <v>#N/A</v>
      </c>
      <c r="G105" s="129" t="e">
        <f>IF(C105=0," ",VLOOKUP($C105,Женщины!$B:$H,5,FALSE))</f>
        <v>#N/A</v>
      </c>
      <c r="H105" s="336" t="e">
        <f>IF(C105=0," ",VLOOKUP($C105,Женщины!$B:$H,6,FALSE))</f>
        <v>#N/A</v>
      </c>
      <c r="I105" s="126"/>
      <c r="J105" s="420"/>
      <c r="K105" s="211"/>
      <c r="L105" s="81"/>
    </row>
    <row r="106" spans="2:12" ht="14.1" customHeight="1">
      <c r="B106" s="438" t="s">
        <v>669</v>
      </c>
      <c r="C106" s="441">
        <v>130</v>
      </c>
      <c r="D106" s="129" t="e">
        <f>IF(C106=0," ",VLOOKUP(C106,Женщины!B:H,2,FALSE))</f>
        <v>#N/A</v>
      </c>
      <c r="E106" s="333" t="e">
        <f>IF(C106=0," ",VLOOKUP($C106,Женщины!$B:$H,3,FALSE))</f>
        <v>#N/A</v>
      </c>
      <c r="F106" s="110" t="e">
        <v>#N/A</v>
      </c>
      <c r="G106" s="129" t="e">
        <f>IF(C106=0," ",VLOOKUP($C106,Женщины!$B:$H,5,FALSE))</f>
        <v>#N/A</v>
      </c>
      <c r="H106" s="336" t="e">
        <v>#N/A</v>
      </c>
      <c r="I106" s="126"/>
      <c r="J106" s="420"/>
      <c r="K106" s="211"/>
      <c r="L106" s="81"/>
    </row>
    <row r="107" spans="2:12" ht="14.1" customHeight="1">
      <c r="B107" s="438" t="s">
        <v>670</v>
      </c>
      <c r="C107" s="440">
        <v>533</v>
      </c>
      <c r="D107" s="129" t="e">
        <f>IF(C107=0," ",VLOOKUP(C107,Женщины!B:H,2,FALSE))</f>
        <v>#N/A</v>
      </c>
      <c r="E107" s="333" t="e">
        <f>IF(C107=0," ",VLOOKUP($C107,Женщины!$B:$H,3,FALSE))</f>
        <v>#N/A</v>
      </c>
      <c r="F107" s="110" t="e">
        <f>IF(C107=0," ",IF(VLOOKUP($C107,Женщины!$B:$H,4,FALSE)=0," ",VLOOKUP($C107,Женщины!$B:$H,4,FALSE)))</f>
        <v>#N/A</v>
      </c>
      <c r="G107" s="129" t="e">
        <f>IF(C107=0," ",VLOOKUP($C107,Женщины!$B:$H,5,FALSE))</f>
        <v>#N/A</v>
      </c>
      <c r="H107" s="336" t="e">
        <f>IF(C107=0," ",VLOOKUP($C107,Женщины!$B:$H,6,FALSE))</f>
        <v>#N/A</v>
      </c>
      <c r="I107" s="126"/>
      <c r="J107" s="420"/>
      <c r="K107" s="211"/>
      <c r="L107" s="81"/>
    </row>
    <row r="108" spans="2:12" ht="14.1" customHeight="1">
      <c r="B108" s="438" t="s">
        <v>671</v>
      </c>
      <c r="C108" s="441"/>
      <c r="D108" s="129" t="str">
        <f>IF(C108=0," ",VLOOKUP(C108,Женщины!B:H,2,FALSE))</f>
        <v xml:space="preserve"> </v>
      </c>
      <c r="E108" s="333" t="str">
        <f>IF(C108=0," ",VLOOKUP($C108,Женщины!$B:$H,3,FALSE))</f>
        <v xml:space="preserve"> </v>
      </c>
      <c r="F108" s="110" t="str">
        <f>IF(C108=0," ",IF(VLOOKUP($C108,Женщины!$B:$H,4,FALSE)=0," ",VLOOKUP($C108,Женщины!$B:$H,4,FALSE)))</f>
        <v xml:space="preserve"> </v>
      </c>
      <c r="G108" s="129" t="s">
        <v>147</v>
      </c>
      <c r="H108" s="336" t="str">
        <f>IF(C108=0," ",VLOOKUP($C108,Женщины!$B:$H,6,FALSE))</f>
        <v xml:space="preserve"> </v>
      </c>
      <c r="I108" s="126"/>
      <c r="J108" s="420"/>
      <c r="K108" s="211"/>
      <c r="L108" s="81"/>
    </row>
    <row r="109" spans="2:12" ht="14.1" customHeight="1">
      <c r="B109" s="438"/>
      <c r="C109" s="441"/>
      <c r="D109" s="129" t="str">
        <f>IF(C109=0," ",VLOOKUP(C109,Женщины!B:H,2,FALSE))</f>
        <v xml:space="preserve"> </v>
      </c>
      <c r="E109" s="333" t="str">
        <f>IF(C109=0," ",VLOOKUP($C109,Женщины!$B:$H,3,FALSE))</f>
        <v xml:space="preserve"> </v>
      </c>
      <c r="F109" s="110" t="str">
        <f>IF(C109=0," ",IF(VLOOKUP($C109,Женщины!$B:$H,4,FALSE)=0," ",VLOOKUP($C109,Женщины!$B:$H,4,FALSE)))</f>
        <v xml:space="preserve"> </v>
      </c>
      <c r="G109" s="129" t="str">
        <f>IF(C109=0," ",VLOOKUP($C109,Женщины!$B:$H,5,FALSE))</f>
        <v xml:space="preserve"> </v>
      </c>
      <c r="H109" s="336" t="str">
        <f>IF(C109=0," ",VLOOKUP($C109,Женщины!$B:$H,6,FALSE))</f>
        <v xml:space="preserve"> </v>
      </c>
      <c r="I109" s="126"/>
      <c r="J109" s="420"/>
      <c r="K109" s="211"/>
      <c r="L109" s="81"/>
    </row>
    <row r="110" spans="2:12" ht="14.1" customHeight="1">
      <c r="B110" s="438"/>
      <c r="C110" s="441"/>
      <c r="D110" s="110" t="s">
        <v>187</v>
      </c>
      <c r="E110" s="333" t="s">
        <v>147</v>
      </c>
      <c r="F110" s="110" t="str">
        <f>IF(C110=0," ",IF(VLOOKUP($C110,Женщины!$B:$H,4,FALSE)=0," ",VLOOKUP($C110,Женщины!$B:$H,4,FALSE)))</f>
        <v xml:space="preserve"> </v>
      </c>
      <c r="G110" s="129" t="str">
        <f>IF(C110=0," ",VLOOKUP($C110,Женщины!$B:$H,5,FALSE))</f>
        <v xml:space="preserve"> </v>
      </c>
      <c r="H110" s="336" t="str">
        <f>IF(C110=0," ",VLOOKUP($C110,Женщины!$B:$H,6,FALSE))</f>
        <v xml:space="preserve"> </v>
      </c>
      <c r="I110" s="126"/>
      <c r="J110" s="420"/>
      <c r="K110" s="211"/>
      <c r="L110" s="81"/>
    </row>
    <row r="111" spans="2:12" ht="14.1" customHeight="1">
      <c r="B111" s="438" t="s">
        <v>666</v>
      </c>
      <c r="C111" s="441">
        <v>121</v>
      </c>
      <c r="D111" s="129" t="e">
        <f>IF(C111=0," ",VLOOKUP(C111,Женщины!B:H,2,FALSE))</f>
        <v>#N/A</v>
      </c>
      <c r="E111" s="333" t="e">
        <f>IF(C111=0," ",VLOOKUP($C111,Женщины!$B:$H,3,FALSE))</f>
        <v>#N/A</v>
      </c>
      <c r="F111" s="110" t="e">
        <f>IF(C111=0," ",IF(VLOOKUP($C111,Женщины!$B:$H,4,FALSE)=0," ",VLOOKUP($C111,Женщины!$B:$H,4,FALSE)))</f>
        <v>#N/A</v>
      </c>
      <c r="G111" s="129" t="e">
        <f>IF(C111=0," ",VLOOKUP($C111,Женщины!$B:$H,5,FALSE))</f>
        <v>#N/A</v>
      </c>
      <c r="H111" s="336" t="e">
        <f>IF(C111=0," ",VLOOKUP($C111,Женщины!$B:$H,6,FALSE))</f>
        <v>#N/A</v>
      </c>
      <c r="I111" s="126"/>
      <c r="J111" s="420"/>
      <c r="K111" s="211"/>
      <c r="L111" s="81"/>
    </row>
    <row r="112" spans="2:12" ht="14.1" customHeight="1">
      <c r="B112" s="438" t="s">
        <v>667</v>
      </c>
      <c r="C112" s="440">
        <v>534</v>
      </c>
      <c r="D112" s="129" t="e">
        <f>IF(C112=0," ",VLOOKUP(C112,Женщины!B:H,2,FALSE))</f>
        <v>#N/A</v>
      </c>
      <c r="E112" s="333" t="e">
        <f>IF(C112=0," ",VLOOKUP($C112,Женщины!$B:$H,3,FALSE))</f>
        <v>#N/A</v>
      </c>
      <c r="F112" s="110" t="e">
        <f>IF(C112=0," ",IF(VLOOKUP($C112,Женщины!$B:$H,4,FALSE)=0," ",VLOOKUP($C112,Женщины!$B:$H,4,FALSE)))</f>
        <v>#N/A</v>
      </c>
      <c r="G112" s="129" t="e">
        <f>IF(C112=0," ",VLOOKUP($C112,Женщины!$B:$H,5,FALSE))</f>
        <v>#N/A</v>
      </c>
      <c r="H112" s="336" t="e">
        <f>IF(C112=0," ",VLOOKUP($C112,Женщины!$B:$H,6,FALSE))</f>
        <v>#N/A</v>
      </c>
      <c r="I112" s="126"/>
      <c r="J112" s="420"/>
      <c r="K112" s="211"/>
      <c r="L112" s="81"/>
    </row>
    <row r="113" spans="2:12" ht="14.1" customHeight="1">
      <c r="B113" s="438" t="s">
        <v>668</v>
      </c>
      <c r="C113" s="441">
        <v>132</v>
      </c>
      <c r="D113" s="129" t="e">
        <f>IF(C113=0," ",VLOOKUP(C113,Женщины!B:H,2,FALSE))</f>
        <v>#N/A</v>
      </c>
      <c r="E113" s="333" t="e">
        <f>IF(C113=0," ",VLOOKUP($C113,Женщины!$B:$H,3,FALSE))</f>
        <v>#N/A</v>
      </c>
      <c r="F113" s="110" t="e">
        <f>IF(C113=0," ",IF(VLOOKUP($C113,Женщины!$B:$H,4,FALSE)=0," ",VLOOKUP($C113,Женщины!$B:$H,4,FALSE)))</f>
        <v>#N/A</v>
      </c>
      <c r="G113" s="129" t="e">
        <f>IF(C113=0," ",VLOOKUP($C113,Женщины!$B:$H,5,FALSE))</f>
        <v>#N/A</v>
      </c>
      <c r="H113" s="336" t="e">
        <f>IF(C113=0," ",VLOOKUP($C113,Женщины!$B:$H,6,FALSE))</f>
        <v>#N/A</v>
      </c>
      <c r="I113" s="126"/>
      <c r="J113" s="420"/>
      <c r="K113" s="211"/>
      <c r="L113" s="81"/>
    </row>
    <row r="114" spans="2:12" ht="14.1" customHeight="1">
      <c r="B114" s="438" t="s">
        <v>669</v>
      </c>
      <c r="C114" s="441">
        <v>303</v>
      </c>
      <c r="D114" s="129" t="str">
        <f>IF(C114=0," ",VLOOKUP(C114,Женщины!B:H,2,FALSE))</f>
        <v>Зайцева Елена</v>
      </c>
      <c r="E114" s="333">
        <f>IF(C114=0," ",VLOOKUP($C114,Женщины!$B:$H,3,FALSE))</f>
        <v>1964</v>
      </c>
      <c r="F114" s="110" t="str">
        <f>IF(C114=0," ",IF(VLOOKUP($C114,Женщины!$B:$H,4,FALSE)=0," ",VLOOKUP($C114,Женщины!$B:$H,4,FALSE)))</f>
        <v>Ж50-59</v>
      </c>
      <c r="G114" s="129">
        <f>IF(C114=0," ",VLOOKUP($C114,Женщины!$B:$H,5,FALSE))</f>
        <v>0</v>
      </c>
      <c r="H114" s="336" t="str">
        <f>IF(C114=0," ",VLOOKUP($C114,Женщины!$B:$H,6,FALSE))</f>
        <v>г.Архангельск, БК "Палестра"</v>
      </c>
      <c r="I114" s="126"/>
      <c r="J114" s="420"/>
      <c r="K114" s="211"/>
      <c r="L114" s="81"/>
    </row>
    <row r="115" spans="2:12" ht="14.1" customHeight="1">
      <c r="B115" s="438" t="s">
        <v>670</v>
      </c>
      <c r="C115" s="441">
        <v>305</v>
      </c>
      <c r="D115" s="129" t="e">
        <f>IF(C115=0," ",VLOOKUP(C115,Женщины!B:H,2,FALSE))</f>
        <v>#N/A</v>
      </c>
      <c r="E115" s="333" t="e">
        <f>IF(C115=0," ",VLOOKUP($C115,Женщины!$B:$H,3,FALSE))</f>
        <v>#N/A</v>
      </c>
      <c r="F115" s="110" t="e">
        <f>IF(C115=0," ",IF(VLOOKUP($C115,Женщины!$B:$H,4,FALSE)=0," ",VLOOKUP($C115,Женщины!$B:$H,4,FALSE)))</f>
        <v>#N/A</v>
      </c>
      <c r="G115" s="129" t="e">
        <f>IF(C115=0," ",VLOOKUP($C115,Женщины!$B:$H,5,FALSE))</f>
        <v>#N/A</v>
      </c>
      <c r="H115" s="336" t="e">
        <f>IF(C115=0," ",VLOOKUP($C115,Женщины!$B:$H,6,FALSE))</f>
        <v>#N/A</v>
      </c>
      <c r="I115" s="126"/>
      <c r="J115" s="420"/>
      <c r="K115" s="211"/>
      <c r="L115" s="81"/>
    </row>
    <row r="116" spans="2:12" ht="14.1" customHeight="1">
      <c r="B116" s="438"/>
      <c r="C116" s="441"/>
      <c r="D116" s="129" t="str">
        <f>IF(C116=0," ",VLOOKUP(C116,Женщины!B:H,2,FALSE))</f>
        <v xml:space="preserve"> </v>
      </c>
      <c r="E116" s="333" t="str">
        <f>IF(C116=0," ",VLOOKUP($C116,Женщины!$B:$H,3,FALSE))</f>
        <v xml:space="preserve"> </v>
      </c>
      <c r="F116" s="110" t="str">
        <f>IF(C116=0," ",IF(VLOOKUP($C116,Женщины!$B:$H,4,FALSE)=0," ",VLOOKUP($C116,Женщины!$B:$H,4,FALSE)))</f>
        <v xml:space="preserve"> </v>
      </c>
      <c r="G116" s="129" t="str">
        <f>IF(C116=0," ",VLOOKUP($C116,Женщины!$B:$H,5,FALSE))</f>
        <v xml:space="preserve"> </v>
      </c>
      <c r="H116" s="336" t="str">
        <f>IF(C116=0," ",VLOOKUP($C116,Женщины!$B:$H,6,FALSE))</f>
        <v xml:space="preserve"> </v>
      </c>
      <c r="I116" s="126"/>
      <c r="J116" s="420"/>
      <c r="K116" s="211"/>
      <c r="L116" s="81"/>
    </row>
    <row r="117" spans="2:12" ht="14.1" customHeight="1">
      <c r="B117" s="438"/>
      <c r="C117" s="441"/>
      <c r="D117" s="110" t="s">
        <v>188</v>
      </c>
      <c r="E117" s="333" t="str">
        <f>IF(C117=0," ",VLOOKUP($C117,Женщины!$B:$H,3,FALSE))</f>
        <v xml:space="preserve"> </v>
      </c>
      <c r="F117" s="110" t="str">
        <f>IF(C117=0," ",IF(VLOOKUP($C117,Женщины!$B:$H,4,FALSE)=0," ",VLOOKUP($C117,Женщины!$B:$H,4,FALSE)))</f>
        <v xml:space="preserve"> </v>
      </c>
      <c r="G117" s="129" t="s">
        <v>147</v>
      </c>
      <c r="H117" s="336" t="str">
        <f>IF(C117=0," ",VLOOKUP($C117,Женщины!$B:$H,6,FALSE))</f>
        <v xml:space="preserve"> </v>
      </c>
      <c r="I117" s="126"/>
      <c r="J117" s="420"/>
      <c r="K117" s="211"/>
      <c r="L117" s="81"/>
    </row>
    <row r="118" spans="2:12" ht="14.1" customHeight="1">
      <c r="B118" s="438" t="s">
        <v>666</v>
      </c>
      <c r="C118" s="441">
        <v>120</v>
      </c>
      <c r="D118" s="129" t="e">
        <f>IF(C118=0," ",VLOOKUP(C118,Женщины!B:H,2,FALSE))</f>
        <v>#N/A</v>
      </c>
      <c r="E118" s="333" t="e">
        <f>IF(C118=0," ",VLOOKUP($C118,Женщины!$B:$H,3,FALSE))</f>
        <v>#N/A</v>
      </c>
      <c r="F118" s="110" t="e">
        <f>IF(C118=0," ",IF(VLOOKUP($C118,Женщины!$B:$H,4,FALSE)=0," ",VLOOKUP($C118,Женщины!$B:$H,4,FALSE)))</f>
        <v>#N/A</v>
      </c>
      <c r="G118" s="129" t="e">
        <f>IF(C118=0," ",VLOOKUP($C118,Женщины!$B:$H,5,FALSE))</f>
        <v>#N/A</v>
      </c>
      <c r="H118" s="336" t="e">
        <f>IF(C118=0," ",VLOOKUP($C118,Женщины!$B:$H,6,FALSE))</f>
        <v>#N/A</v>
      </c>
      <c r="I118" s="126"/>
      <c r="J118" s="420"/>
      <c r="K118" s="211"/>
      <c r="L118" s="81"/>
    </row>
    <row r="119" spans="2:12" ht="14.1" customHeight="1">
      <c r="B119" s="438" t="s">
        <v>667</v>
      </c>
      <c r="C119" s="441">
        <v>125</v>
      </c>
      <c r="D119" s="129" t="e">
        <f>IF(C119=0," ",VLOOKUP(C119,Женщины!B:H,2,FALSE))</f>
        <v>#N/A</v>
      </c>
      <c r="E119" s="333" t="e">
        <f>IF(C119=0," ",VLOOKUP($C119,Женщины!$B:$H,3,FALSE))</f>
        <v>#N/A</v>
      </c>
      <c r="F119" s="110" t="e">
        <f>IF(C119=0," ",IF(VLOOKUP($C119,Женщины!$B:$H,4,FALSE)=0," ",VLOOKUP($C119,Женщины!$B:$H,4,FALSE)))</f>
        <v>#N/A</v>
      </c>
      <c r="G119" s="129" t="e">
        <f>IF(C119=0," ",VLOOKUP($C119,Женщины!$B:$H,5,FALSE))</f>
        <v>#N/A</v>
      </c>
      <c r="H119" s="336" t="e">
        <f>IF(C119=0," ",VLOOKUP($C119,Женщины!$B:$H,6,FALSE))</f>
        <v>#N/A</v>
      </c>
      <c r="I119" s="126"/>
      <c r="J119" s="420"/>
      <c r="K119" s="211"/>
      <c r="L119" s="81"/>
    </row>
    <row r="120" spans="2:12" ht="14.1" customHeight="1">
      <c r="B120" s="438" t="s">
        <v>668</v>
      </c>
      <c r="C120" s="441">
        <v>304</v>
      </c>
      <c r="D120" s="129" t="str">
        <f>IF(C120=0," ",VLOOKUP(C120,Женщины!B:H,2,FALSE))</f>
        <v>Рыжкова Екатерина</v>
      </c>
      <c r="E120" s="333">
        <f>IF(C120=0," ",VLOOKUP($C120,Женщины!$B:$H,3,FALSE))</f>
        <v>1992</v>
      </c>
      <c r="F120" s="110" t="str">
        <f>IF(C120=0," ",IF(VLOOKUP($C120,Женщины!$B:$H,4,FALSE)=0," ",VLOOKUP($C120,Женщины!$B:$H,4,FALSE)))</f>
        <v>Ж23-39</v>
      </c>
      <c r="G120" s="129">
        <f>IF(C120=0," ",VLOOKUP($C120,Женщины!$B:$H,5,FALSE))</f>
        <v>0</v>
      </c>
      <c r="H120" s="336" t="str">
        <f>IF(C120=0," ",VLOOKUP($C120,Женщины!$B:$H,6,FALSE))</f>
        <v>г.Архангельск, БК "Палестра",ШБ А.В.Чернова</v>
      </c>
      <c r="I120" s="126"/>
      <c r="J120" s="420"/>
      <c r="K120" s="211"/>
      <c r="L120" s="81"/>
    </row>
    <row r="121" spans="2:12" ht="14.1" customHeight="1">
      <c r="B121" s="438" t="s">
        <v>669</v>
      </c>
      <c r="C121" s="441">
        <v>286</v>
      </c>
      <c r="D121" s="129" t="e">
        <f>IF(C121=0," ",VLOOKUP(C121,Женщины!B:H,2,FALSE))</f>
        <v>#N/A</v>
      </c>
      <c r="E121" s="333" t="e">
        <f>IF(C121=0," ",VLOOKUP($C121,Женщины!$B:$H,3,FALSE))</f>
        <v>#N/A</v>
      </c>
      <c r="F121" s="110" t="e">
        <f>IF(C121=0," ",IF(VLOOKUP($C121,Женщины!$B:$H,4,FALSE)=0," ",VLOOKUP($C121,Женщины!$B:$H,4,FALSE)))</f>
        <v>#N/A</v>
      </c>
      <c r="G121" s="129" t="e">
        <f>IF(C121=0," ",VLOOKUP($C121,Женщины!$B:$H,5,FALSE))</f>
        <v>#N/A</v>
      </c>
      <c r="H121" s="336" t="e">
        <f>IF(C121=0," ",VLOOKUP($C121,Женщины!$B:$H,6,FALSE))</f>
        <v>#N/A</v>
      </c>
      <c r="I121" s="126"/>
      <c r="J121" s="420"/>
      <c r="K121" s="211"/>
      <c r="L121" s="81"/>
    </row>
    <row r="122" spans="2:12" ht="14.1" customHeight="1">
      <c r="B122" s="438" t="s">
        <v>670</v>
      </c>
      <c r="C122" s="441">
        <v>143</v>
      </c>
      <c r="D122" s="129" t="e">
        <f>IF(C122=0," ",VLOOKUP(C122,Женщины!B:H,2,FALSE))</f>
        <v>#N/A</v>
      </c>
      <c r="E122" s="333" t="e">
        <f>IF(C122=0," ",VLOOKUP($C122,Женщины!$B:$H,3,FALSE))</f>
        <v>#N/A</v>
      </c>
      <c r="F122" s="110" t="e">
        <f>IF(C122=0," ",IF(VLOOKUP($C122,Женщины!$B:$H,4,FALSE)=0," ",VLOOKUP($C122,Женщины!$B:$H,4,FALSE)))</f>
        <v>#N/A</v>
      </c>
      <c r="G122" s="129" t="e">
        <f>IF(C122=0," ",VLOOKUP($C122,Женщины!$B:$H,5,FALSE))</f>
        <v>#N/A</v>
      </c>
      <c r="H122" s="336" t="e">
        <f>IF(C122=0," ",VLOOKUP($C122,Женщины!$B:$H,6,FALSE))</f>
        <v>#N/A</v>
      </c>
      <c r="I122" s="126"/>
      <c r="J122" s="420"/>
      <c r="K122" s="211"/>
      <c r="L122" s="81"/>
    </row>
    <row r="123" spans="2:12" ht="14.1" customHeight="1">
      <c r="B123" s="438"/>
      <c r="C123" s="441"/>
      <c r="D123" s="129" t="str">
        <f>IF(C123=0," ",VLOOKUP(C123,Женщины!B:H,2,FALSE))</f>
        <v xml:space="preserve"> </v>
      </c>
      <c r="E123" s="333" t="str">
        <f>IF(C123=0," ",VLOOKUP($C123,Женщины!$B:$H,3,FALSE))</f>
        <v xml:space="preserve"> </v>
      </c>
      <c r="F123" s="110" t="str">
        <f>IF(C123=0," ",IF(VLOOKUP($C123,Женщины!$B:$H,4,FALSE)=0," ",VLOOKUP($C123,Женщины!$B:$H,4,FALSE)))</f>
        <v xml:space="preserve"> </v>
      </c>
      <c r="G123" s="129" t="str">
        <f>IF(C123=0," ",VLOOKUP($C123,Женщины!$B:$H,5,FALSE))</f>
        <v xml:space="preserve"> </v>
      </c>
      <c r="H123" s="336" t="str">
        <f>IF(C123=0," ",VLOOKUP($C123,Женщины!$B:$H,6,FALSE))</f>
        <v xml:space="preserve"> </v>
      </c>
      <c r="I123" s="126"/>
      <c r="J123" s="420"/>
      <c r="K123" s="211"/>
      <c r="L123" s="81"/>
    </row>
    <row r="124" spans="2:12" ht="14.1" customHeight="1">
      <c r="B124" s="438"/>
      <c r="C124" s="441"/>
      <c r="D124" s="129" t="str">
        <f>IF(C124=0," ",VLOOKUP(C124,Женщины!B:H,2,FALSE))</f>
        <v xml:space="preserve"> </v>
      </c>
      <c r="E124" s="333" t="str">
        <f>IF(C124=0," ",VLOOKUP($C124,Женщины!$B:$H,3,FALSE))</f>
        <v xml:space="preserve"> </v>
      </c>
      <c r="F124" s="110" t="str">
        <f>IF(C124=0," ",IF(VLOOKUP($C124,Женщины!$B:$H,4,FALSE)=0," ",VLOOKUP($C124,Женщины!$B:$H,4,FALSE)))</f>
        <v xml:space="preserve"> </v>
      </c>
      <c r="G124" s="129" t="str">
        <f>IF(C124=0," ",VLOOKUP($C124,Женщины!$B:$H,5,FALSE))</f>
        <v xml:space="preserve"> </v>
      </c>
      <c r="H124" s="336" t="str">
        <f>IF(C124=0," ",VLOOKUP($C124,Женщины!$B:$H,6,FALSE))</f>
        <v xml:space="preserve"> </v>
      </c>
      <c r="I124" s="126"/>
      <c r="J124" s="420"/>
      <c r="K124" s="211"/>
      <c r="L124" s="81"/>
    </row>
    <row r="125" spans="2:12" ht="14.1" customHeight="1">
      <c r="B125" s="438"/>
      <c r="C125" s="441"/>
      <c r="D125" s="110" t="s">
        <v>189</v>
      </c>
      <c r="E125" s="333" t="str">
        <f>IF(C125=0," ",VLOOKUP($C125,Женщины!$B:$H,3,FALSE))</f>
        <v xml:space="preserve"> </v>
      </c>
      <c r="F125" s="110" t="str">
        <f>IF(C125=0," ",IF(VLOOKUP($C125,Женщины!$B:$H,4,FALSE)=0," ",VLOOKUP($C125,Женщины!$B:$H,4,FALSE)))</f>
        <v xml:space="preserve"> </v>
      </c>
      <c r="G125" s="129" t="str">
        <f>IF(C125=0," ",VLOOKUP($C125,Женщины!$B:$H,5,FALSE))</f>
        <v xml:space="preserve"> </v>
      </c>
      <c r="H125" s="336" t="str">
        <f>IF(C125=0," ",VLOOKUP($C125,Женщины!$B:$H,6,FALSE))</f>
        <v xml:space="preserve"> </v>
      </c>
      <c r="I125" s="126"/>
      <c r="J125" s="420"/>
      <c r="K125" s="211"/>
      <c r="L125" s="81"/>
    </row>
    <row r="126" spans="2:12" ht="14.1" customHeight="1">
      <c r="B126" s="438"/>
      <c r="C126" s="441">
        <v>307</v>
      </c>
      <c r="D126" s="129" t="e">
        <f>IF(C126=0," ",VLOOKUP(C126,Женщины!B:H,2,FALSE))</f>
        <v>#N/A</v>
      </c>
      <c r="E126" s="333" t="e">
        <f>IF(C126=0," ",VLOOKUP($C126,Женщины!$B:$H,3,FALSE))</f>
        <v>#N/A</v>
      </c>
      <c r="F126" s="110" t="e">
        <f>IF(C126=0," ",IF(VLOOKUP($C126,Женщины!$B:$H,4,FALSE)=0," ",VLOOKUP($C126,Женщины!$B:$H,4,FALSE)))</f>
        <v>#N/A</v>
      </c>
      <c r="G126" s="129" t="e">
        <f>IF(C126=0," ",VLOOKUP($C126,Женщины!$B:$H,5,FALSE))</f>
        <v>#N/A</v>
      </c>
      <c r="H126" s="336" t="e">
        <f>IF(C126=0," ",VLOOKUP($C126,Женщины!$B:$H,6,FALSE))</f>
        <v>#N/A</v>
      </c>
      <c r="I126" s="126"/>
      <c r="J126" s="420"/>
      <c r="K126" s="211"/>
      <c r="L126" s="81"/>
    </row>
    <row r="127" spans="2:12" ht="14.1" customHeight="1">
      <c r="B127" s="438"/>
      <c r="C127" s="441">
        <v>309</v>
      </c>
      <c r="D127" s="129" t="e">
        <f>IF(C127=0," ",VLOOKUP(C127,Женщины!B:H,2,FALSE))</f>
        <v>#N/A</v>
      </c>
      <c r="E127" s="333" t="e">
        <f>IF(C127=0," ",VLOOKUP($C127,Женщины!$B:$H,3,FALSE))</f>
        <v>#N/A</v>
      </c>
      <c r="F127" s="110" t="e">
        <f>IF(C127=0," ",IF(VLOOKUP($C127,Женщины!$B:$H,4,FALSE)=0," ",VLOOKUP($C127,Женщины!$B:$H,4,FALSE)))</f>
        <v>#N/A</v>
      </c>
      <c r="G127" s="129" t="e">
        <f>IF(C127=0," ",VLOOKUP($C127,Женщины!$B:$H,5,FALSE))</f>
        <v>#N/A</v>
      </c>
      <c r="H127" s="336" t="e">
        <f>IF(C127=0," ",VLOOKUP($C127,Женщины!$B:$H,6,FALSE))</f>
        <v>#N/A</v>
      </c>
      <c r="I127" s="126"/>
      <c r="J127" s="420"/>
      <c r="K127" s="211"/>
      <c r="L127" s="81"/>
    </row>
    <row r="128" spans="2:12" ht="14.1" customHeight="1">
      <c r="B128" s="438"/>
      <c r="C128" s="441">
        <v>318</v>
      </c>
      <c r="D128" s="129" t="e">
        <f>IF(C128=0," ",VLOOKUP(C128,Женщины!B:H,2,FALSE))</f>
        <v>#N/A</v>
      </c>
      <c r="E128" s="333" t="e">
        <f>IF(C128=0," ",VLOOKUP($C128,Женщины!$B:$H,3,FALSE))</f>
        <v>#N/A</v>
      </c>
      <c r="F128" s="110" t="e">
        <f>IF(C128=0," ",IF(VLOOKUP($C128,Женщины!$B:$H,4,FALSE)=0," ",VLOOKUP($C128,Женщины!$B:$H,4,FALSE)))</f>
        <v>#N/A</v>
      </c>
      <c r="G128" s="129" t="e">
        <f>IF(C128=0," ",VLOOKUP($C128,Женщины!$B:$H,5,FALSE))</f>
        <v>#N/A</v>
      </c>
      <c r="H128" s="336" t="e">
        <f>IF(C128=0," ",VLOOKUP($C128,Женщины!$B:$H,6,FALSE))</f>
        <v>#N/A</v>
      </c>
      <c r="I128" s="126"/>
      <c r="J128" s="420"/>
      <c r="K128" s="211"/>
      <c r="L128" s="81"/>
    </row>
    <row r="129" spans="2:13" ht="14.1" customHeight="1">
      <c r="B129" s="438"/>
      <c r="C129" s="441">
        <v>128</v>
      </c>
      <c r="D129" s="129" t="e">
        <f>IF(C129=0," ",VLOOKUP(C129,Женщины!B:H,2,FALSE))</f>
        <v>#N/A</v>
      </c>
      <c r="E129" s="333" t="e">
        <f>IF(C129=0," ",VLOOKUP($C129,Женщины!$B:$H,3,FALSE))</f>
        <v>#N/A</v>
      </c>
      <c r="F129" s="110" t="e">
        <f>IF(C129=0," ",IF(VLOOKUP($C129,Женщины!$B:$H,4,FALSE)=0," ",VLOOKUP($C129,Женщины!$B:$H,4,FALSE)))</f>
        <v>#N/A</v>
      </c>
      <c r="G129" s="129" t="e">
        <f>IF(C129=0," ",VLOOKUP($C129,Женщины!$B:$H,5,FALSE))</f>
        <v>#N/A</v>
      </c>
      <c r="H129" s="336" t="e">
        <f>IF(C129=0," ",VLOOKUP($C129,Женщины!$B:$H,6,FALSE))</f>
        <v>#N/A</v>
      </c>
      <c r="I129" s="126"/>
      <c r="J129" s="420"/>
      <c r="K129" s="211"/>
      <c r="L129" s="81"/>
    </row>
    <row r="130" spans="2:13" ht="14.1" customHeight="1">
      <c r="B130" s="438"/>
      <c r="C130" s="441"/>
      <c r="D130" s="129" t="str">
        <f>IF(C130=0," ",VLOOKUP(C130,Женщины!B:H,2,FALSE))</f>
        <v xml:space="preserve"> </v>
      </c>
      <c r="E130" s="333" t="str">
        <f>IF(C130=0," ",VLOOKUP($C130,Женщины!$B:$H,3,FALSE))</f>
        <v xml:space="preserve"> </v>
      </c>
      <c r="F130" s="110" t="str">
        <f>IF(C130=0," ",IF(VLOOKUP($C130,Женщины!$B:$H,4,FALSE)=0," ",VLOOKUP($C130,Женщины!$B:$H,4,FALSE)))</f>
        <v xml:space="preserve"> </v>
      </c>
      <c r="G130" s="129" t="str">
        <f>IF(C130=0," ",VLOOKUP($C130,Женщины!$B:$H,5,FALSE))</f>
        <v xml:space="preserve"> </v>
      </c>
      <c r="H130" s="336" t="str">
        <f>IF(C130=0," ",VLOOKUP($C130,Женщины!$B:$H,6,FALSE))</f>
        <v xml:space="preserve"> </v>
      </c>
      <c r="I130" s="126"/>
      <c r="J130" s="420"/>
      <c r="K130" s="211"/>
      <c r="L130" s="81"/>
    </row>
    <row r="131" spans="2:13" ht="14.1" customHeight="1">
      <c r="B131" s="438"/>
      <c r="C131" s="441"/>
      <c r="D131" s="129" t="str">
        <f>IF(C131=0," ",VLOOKUP(C131,Женщины!B:H,2,FALSE))</f>
        <v xml:space="preserve"> </v>
      </c>
      <c r="E131" s="333" t="str">
        <f>IF(C131=0," ",VLOOKUP($C131,Женщины!$B:$H,3,FALSE))</f>
        <v xml:space="preserve"> </v>
      </c>
      <c r="F131" s="110" t="str">
        <f>IF(C131=0," ",IF(VLOOKUP($C131,Женщины!$B:$H,4,FALSE)=0," ",VLOOKUP($C131,Женщины!$B:$H,4,FALSE)))</f>
        <v xml:space="preserve"> </v>
      </c>
      <c r="G131" s="129" t="str">
        <f>IF(C131=0," ",VLOOKUP($C131,Женщины!$B:$H,5,FALSE))</f>
        <v xml:space="preserve"> </v>
      </c>
      <c r="H131" s="336" t="str">
        <f>IF(C131=0," ",VLOOKUP($C131,Женщины!$B:$H,6,FALSE))</f>
        <v xml:space="preserve"> </v>
      </c>
      <c r="I131" s="126"/>
      <c r="J131" s="420"/>
      <c r="K131" s="211"/>
      <c r="L131" s="81"/>
    </row>
    <row r="132" spans="2:13" ht="14.1" customHeight="1">
      <c r="B132" s="438"/>
      <c r="C132" s="441"/>
      <c r="D132" s="129"/>
      <c r="E132" s="333"/>
      <c r="F132" s="110"/>
      <c r="G132" s="129"/>
      <c r="H132" s="336"/>
      <c r="I132" s="126"/>
      <c r="J132" s="420"/>
      <c r="K132" s="211"/>
      <c r="L132" s="81"/>
    </row>
    <row r="133" spans="2:13" ht="14.1" customHeight="1">
      <c r="B133" s="438"/>
      <c r="C133" s="329"/>
      <c r="D133" s="129" t="str">
        <f>IF(C133=0," ",VLOOKUP(C133,Женщины!B:H,2,FALSE))</f>
        <v xml:space="preserve"> </v>
      </c>
      <c r="E133" s="333" t="str">
        <f>IF(C133=0," ",VLOOKUP($C133,Женщины!$B:$H,3,FALSE))</f>
        <v xml:space="preserve"> </v>
      </c>
      <c r="F133" s="110" t="str">
        <f>IF(C133=0," ",IF(VLOOKUP($C133,Женщины!$B:$H,4,FALSE)=0," ",VLOOKUP($C133,Женщины!$B:$H,4,FALSE)))</f>
        <v xml:space="preserve"> </v>
      </c>
      <c r="G133" s="129" t="str">
        <f>IF(C133=0," ",VLOOKUP($C133,Женщины!$B:$H,5,FALSE))</f>
        <v xml:space="preserve"> </v>
      </c>
      <c r="H133" s="336" t="str">
        <f>IF(C133=0," ",VLOOKUP($C133,Женщины!$B:$H,6,FALSE))</f>
        <v xml:space="preserve"> </v>
      </c>
      <c r="I133" s="126"/>
      <c r="J133" s="420"/>
      <c r="K133" s="211"/>
      <c r="L133" s="81"/>
    </row>
    <row r="134" spans="2:13" ht="14.1" customHeight="1">
      <c r="B134" s="454"/>
      <c r="C134" s="455"/>
      <c r="D134" s="129" t="str">
        <f>IF(C134=0," ",VLOOKUP(C134,Женщины!B:H,2,FALSE))</f>
        <v xml:space="preserve"> </v>
      </c>
      <c r="E134" s="333" t="str">
        <f>IF(C134=0," ",VLOOKUP($C134,Женщины!$B:$H,3,FALSE))</f>
        <v xml:space="preserve"> </v>
      </c>
      <c r="F134" s="110" t="str">
        <f>IF(C134=0," ",IF(VLOOKUP($C134,Женщины!$B:$H,4,FALSE)=0," ",VLOOKUP($C134,Женщины!$B:$H,4,FALSE)))</f>
        <v xml:space="preserve"> </v>
      </c>
      <c r="G134" s="129" t="str">
        <f>IF(C134=0," ",VLOOKUP($C134,Женщины!$B:$H,5,FALSE))</f>
        <v xml:space="preserve"> </v>
      </c>
      <c r="H134" s="336" t="str">
        <f>IF(C134=0," ",VLOOKUP($C134,Женщины!$B:$H,6,FALSE))</f>
        <v xml:space="preserve"> </v>
      </c>
      <c r="I134" s="58"/>
      <c r="J134" s="79"/>
      <c r="K134" s="15"/>
      <c r="L134" s="121"/>
    </row>
    <row r="135" spans="2:13" ht="14.1" customHeight="1">
      <c r="B135" s="456"/>
      <c r="C135" s="457"/>
      <c r="D135" s="129" t="str">
        <f>IF(C135=0," ",VLOOKUP(C135,Женщины!B:H,2,FALSE))</f>
        <v xml:space="preserve"> </v>
      </c>
      <c r="E135" s="333" t="str">
        <f>IF(C135=0," ",VLOOKUP($C135,Женщины!$B:$H,3,FALSE))</f>
        <v xml:space="preserve"> </v>
      </c>
      <c r="F135" s="110" t="str">
        <f>IF(C135=0," ",IF(VLOOKUP($C135,Женщины!$B:$H,4,FALSE)=0," ",VLOOKUP($C135,Женщины!$B:$H,4,FALSE)))</f>
        <v xml:space="preserve"> </v>
      </c>
      <c r="G135" s="129" t="str">
        <f>IF(C135=0," ",VLOOKUP($C135,Женщины!$B:$H,5,FALSE))</f>
        <v xml:space="preserve"> </v>
      </c>
      <c r="H135" s="336" t="str">
        <f>IF(C135=0," ",VLOOKUP($C135,Женщины!$B:$H,6,FALSE))</f>
        <v xml:space="preserve"> </v>
      </c>
      <c r="I135" s="48"/>
      <c r="J135" s="20"/>
      <c r="K135" s="19"/>
      <c r="L135" s="19"/>
      <c r="M135" s="53"/>
    </row>
    <row r="136" spans="2:13" ht="14.1" customHeight="1">
      <c r="B136" s="456"/>
      <c r="C136" s="457"/>
      <c r="D136" s="129" t="str">
        <f>IF(C136=0," ",VLOOKUP(C136,Женщины!B:H,2,FALSE))</f>
        <v xml:space="preserve"> </v>
      </c>
      <c r="E136" s="333" t="str">
        <f>IF(C136=0," ",VLOOKUP($C136,Женщины!$B:$H,3,FALSE))</f>
        <v xml:space="preserve"> </v>
      </c>
      <c r="F136" s="110" t="str">
        <f>IF(C136=0," ",IF(VLOOKUP($C136,Женщины!$B:$H,4,FALSE)=0," ",VLOOKUP($C136,Женщины!$B:$H,4,FALSE)))</f>
        <v xml:space="preserve"> </v>
      </c>
      <c r="G136" s="129" t="str">
        <f>IF(C136=0," ",VLOOKUP($C136,Женщины!$B:$H,5,FALSE))</f>
        <v xml:space="preserve"> </v>
      </c>
      <c r="H136" s="336" t="str">
        <f>IF(C136=0," ",VLOOKUP($C136,Женщины!$B:$H,6,FALSE))</f>
        <v xml:space="preserve"> </v>
      </c>
      <c r="I136" s="48"/>
      <c r="J136" s="20"/>
      <c r="K136" s="19"/>
      <c r="L136" s="19"/>
      <c r="M136" s="53"/>
    </row>
    <row r="137" spans="2:13" ht="14.1" customHeight="1">
      <c r="B137" s="456"/>
      <c r="C137" s="457"/>
      <c r="D137" s="129" t="str">
        <f>IF(C137=0," ",VLOOKUP(C137,Женщины!B:H,2,FALSE))</f>
        <v xml:space="preserve"> </v>
      </c>
      <c r="E137" s="333" t="str">
        <f>IF(C137=0," ",VLOOKUP($C137,Женщины!$B:$H,3,FALSE))</f>
        <v xml:space="preserve"> </v>
      </c>
      <c r="F137" s="110" t="str">
        <f>IF(C137=0," ",IF(VLOOKUP($C137,Женщины!$B:$H,4,FALSE)=0," ",VLOOKUP($C137,Женщины!$B:$H,4,FALSE)))</f>
        <v xml:space="preserve"> </v>
      </c>
      <c r="G137" s="129" t="str">
        <f>IF(C137=0," ",VLOOKUP($C137,Женщины!$B:$H,5,FALSE))</f>
        <v xml:space="preserve"> </v>
      </c>
      <c r="H137" s="336" t="str">
        <f>IF(C137=0," ",VLOOKUP($C137,Женщины!$B:$H,6,FALSE))</f>
        <v xml:space="preserve"> </v>
      </c>
      <c r="I137" s="48"/>
      <c r="J137" s="20"/>
      <c r="K137" s="19"/>
      <c r="L137" s="19"/>
      <c r="M137" s="53"/>
    </row>
    <row r="138" spans="2:13" ht="14.1" customHeight="1">
      <c r="B138" s="456"/>
      <c r="C138" s="457"/>
      <c r="D138" s="129" t="str">
        <f>IF(C138=0," ",VLOOKUP(C138,Женщины!B:H,2,FALSE))</f>
        <v xml:space="preserve"> </v>
      </c>
      <c r="E138" s="333" t="str">
        <f>IF(C138=0," ",VLOOKUP($C138,Женщины!$B:$H,3,FALSE))</f>
        <v xml:space="preserve"> </v>
      </c>
      <c r="F138" s="110" t="str">
        <f>IF(C138=0," ",IF(VLOOKUP($C138,Женщины!$B:$H,4,FALSE)=0," ",VLOOKUP($C138,Женщины!$B:$H,4,FALSE)))</f>
        <v xml:space="preserve"> </v>
      </c>
      <c r="G138" s="129" t="str">
        <f>IF(C138=0," ",VLOOKUP($C138,Женщины!$B:$H,5,FALSE))</f>
        <v xml:space="preserve"> </v>
      </c>
      <c r="H138" s="336" t="str">
        <f>IF(C138=0," ",VLOOKUP($C138,Женщины!$B:$H,6,FALSE))</f>
        <v xml:space="preserve"> </v>
      </c>
      <c r="I138" s="48"/>
      <c r="J138" s="20"/>
      <c r="K138" s="19"/>
      <c r="L138" s="19"/>
      <c r="M138" s="53"/>
    </row>
    <row r="139" spans="2:13" ht="14.1" customHeight="1">
      <c r="B139" s="456"/>
      <c r="C139" s="457"/>
      <c r="D139" s="458"/>
      <c r="E139" s="459"/>
      <c r="F139" s="20"/>
      <c r="G139" s="458"/>
      <c r="H139" s="460"/>
      <c r="I139" s="48"/>
      <c r="J139" s="20"/>
      <c r="K139" s="19"/>
      <c r="L139" s="19"/>
      <c r="M139" s="53"/>
    </row>
    <row r="140" spans="2:13" ht="14.1" customHeight="1">
      <c r="B140" s="456"/>
      <c r="C140" s="457"/>
      <c r="D140" s="458"/>
      <c r="E140" s="459"/>
      <c r="F140" s="20"/>
      <c r="G140" s="458"/>
      <c r="H140" s="460"/>
      <c r="I140" s="48"/>
      <c r="J140" s="20"/>
      <c r="K140" s="19"/>
      <c r="L140" s="19"/>
      <c r="M140" s="53"/>
    </row>
    <row r="141" spans="2:13" ht="14.1" customHeight="1">
      <c r="B141" s="456"/>
      <c r="C141" s="457"/>
      <c r="D141" s="458"/>
      <c r="E141" s="459"/>
      <c r="F141" s="20"/>
      <c r="G141" s="458"/>
      <c r="H141" s="460"/>
      <c r="I141" s="48"/>
      <c r="J141" s="20"/>
      <c r="K141" s="19"/>
      <c r="L141" s="19"/>
      <c r="M141" s="53"/>
    </row>
    <row r="142" spans="2:13" ht="14.1" customHeight="1">
      <c r="B142" s="456"/>
      <c r="C142" s="457"/>
      <c r="D142" s="458"/>
      <c r="E142" s="459"/>
      <c r="F142" s="20"/>
      <c r="G142" s="458"/>
      <c r="H142" s="460"/>
      <c r="I142" s="48"/>
      <c r="J142" s="20"/>
      <c r="K142" s="19"/>
      <c r="L142" s="19"/>
      <c r="M142" s="53"/>
    </row>
    <row r="143" spans="2:13" ht="14.1" customHeight="1">
      <c r="B143" s="456"/>
      <c r="C143" s="457"/>
      <c r="D143" s="458"/>
      <c r="E143" s="459"/>
      <c r="F143" s="20"/>
      <c r="G143" s="458"/>
      <c r="H143" s="460"/>
      <c r="I143" s="48"/>
      <c r="J143" s="20"/>
      <c r="K143" s="19"/>
      <c r="L143" s="19"/>
      <c r="M143" s="53"/>
    </row>
    <row r="144" spans="2:13" ht="14.1" customHeight="1">
      <c r="B144" s="456"/>
      <c r="C144" s="457"/>
      <c r="D144" s="458"/>
      <c r="E144" s="459"/>
      <c r="F144" s="20"/>
      <c r="G144" s="458"/>
      <c r="H144" s="460"/>
      <c r="I144" s="48"/>
      <c r="J144" s="20"/>
      <c r="K144" s="19"/>
      <c r="L144" s="19"/>
      <c r="M144" s="53"/>
    </row>
    <row r="145" spans="2:13" ht="14.1" customHeight="1">
      <c r="B145" s="456"/>
      <c r="C145" s="457"/>
      <c r="D145" s="458"/>
      <c r="E145" s="459"/>
      <c r="F145" s="20"/>
      <c r="G145" s="458"/>
      <c r="H145" s="460"/>
      <c r="I145" s="48"/>
      <c r="J145" s="20"/>
      <c r="K145" s="19"/>
      <c r="L145" s="19"/>
      <c r="M145" s="53"/>
    </row>
    <row r="146" spans="2:13" ht="20.25" customHeight="1">
      <c r="B146" s="1273" t="s">
        <v>165</v>
      </c>
      <c r="C146" s="1273"/>
      <c r="D146" s="1273"/>
      <c r="E146" s="1273"/>
      <c r="F146" s="1273"/>
      <c r="G146" s="1273"/>
      <c r="H146" s="1273"/>
      <c r="I146" s="1273"/>
      <c r="J146" s="1273"/>
      <c r="K146" s="1273"/>
      <c r="L146" s="1273"/>
      <c r="M146" s="53"/>
    </row>
    <row r="147" spans="2:13" ht="14.1" customHeight="1">
      <c r="B147" s="6" t="s">
        <v>169</v>
      </c>
      <c r="C147" s="107"/>
      <c r="D147" s="6"/>
      <c r="H147" s="434"/>
      <c r="I147" s="1320" t="s">
        <v>636</v>
      </c>
      <c r="J147" s="1320"/>
      <c r="K147" s="1320"/>
      <c r="L147" s="1320"/>
    </row>
    <row r="148" spans="2:13" ht="22.5" customHeight="1">
      <c r="B148" s="1288" t="s">
        <v>660</v>
      </c>
      <c r="C148" s="1288"/>
      <c r="D148" s="1288"/>
      <c r="E148" s="1288"/>
      <c r="F148" s="1288"/>
      <c r="G148" s="1288"/>
      <c r="H148" s="1288"/>
      <c r="I148" s="1288"/>
      <c r="J148" s="1288"/>
      <c r="K148" s="1288"/>
      <c r="L148" s="1288"/>
    </row>
    <row r="149" spans="2:13" ht="20.25" customHeight="1">
      <c r="B149" s="396"/>
      <c r="C149" s="396"/>
      <c r="D149" s="396"/>
      <c r="E149" s="1276" t="s">
        <v>672</v>
      </c>
      <c r="F149" s="1276"/>
      <c r="G149" s="1276"/>
      <c r="H149" s="1276"/>
      <c r="I149" s="396"/>
      <c r="J149" s="396"/>
      <c r="K149" s="396"/>
      <c r="L149" s="396"/>
    </row>
    <row r="150" spans="2:13" ht="17.25" customHeight="1">
      <c r="B150" s="77"/>
      <c r="C150" s="78"/>
      <c r="D150" s="3"/>
      <c r="I150" s="1290" t="s">
        <v>673</v>
      </c>
      <c r="J150" s="1290"/>
      <c r="K150" s="1290"/>
    </row>
    <row r="151" spans="2:13" ht="21" customHeight="1">
      <c r="B151" s="1263" t="s">
        <v>226</v>
      </c>
      <c r="C151" s="1263" t="s">
        <v>157</v>
      </c>
      <c r="D151" s="1263" t="s">
        <v>153</v>
      </c>
      <c r="E151" s="1263" t="s">
        <v>154</v>
      </c>
      <c r="F151" s="1263" t="s">
        <v>155</v>
      </c>
      <c r="G151" s="1263" t="s">
        <v>127</v>
      </c>
      <c r="H151" s="1398" t="s">
        <v>128</v>
      </c>
      <c r="I151" s="1263" t="s">
        <v>130</v>
      </c>
      <c r="J151" s="1291" t="s">
        <v>183</v>
      </c>
      <c r="K151" s="1292"/>
      <c r="L151" s="1293"/>
    </row>
    <row r="152" spans="2:13" ht="17.25" customHeight="1">
      <c r="B152" s="1301"/>
      <c r="C152" s="1301"/>
      <c r="D152" s="1301"/>
      <c r="E152" s="1301"/>
      <c r="F152" s="1301"/>
      <c r="G152" s="1301"/>
      <c r="H152" s="1400"/>
      <c r="I152" s="1301"/>
      <c r="J152" s="101">
        <v>1</v>
      </c>
      <c r="K152" s="102">
        <v>2</v>
      </c>
      <c r="L152" s="103">
        <v>3</v>
      </c>
    </row>
    <row r="153" spans="2:13" ht="14.1" customHeight="1">
      <c r="B153" s="456"/>
      <c r="C153" s="49"/>
      <c r="D153" s="20" t="s">
        <v>184</v>
      </c>
      <c r="E153" s="459" t="str">
        <f>IF(C153=0," ",VLOOKUP($C153,Женщины!$B:$H,3,FALSE))</f>
        <v xml:space="preserve"> </v>
      </c>
      <c r="F153" s="20" t="str">
        <f>IF(C153=0," ",IF(VLOOKUP($C153,Женщины!$B:$H,4,FALSE)=0," ",VLOOKUP($C153,Женщины!$B:$H,4,FALSE)))</f>
        <v xml:space="preserve"> </v>
      </c>
      <c r="G153" s="458" t="str">
        <f>IF(C153=0," ",VLOOKUP($C153,Женщины!$B:$H,5,FALSE))</f>
        <v xml:space="preserve"> </v>
      </c>
      <c r="H153" s="460" t="str">
        <f>IF(C153=0," ",VLOOKUP($C153,Женщины!$B:$H,6,FALSE))</f>
        <v xml:space="preserve"> </v>
      </c>
      <c r="I153" s="48"/>
      <c r="J153" s="20"/>
      <c r="K153" s="19"/>
      <c r="L153" s="19"/>
    </row>
    <row r="154" spans="2:13" ht="14.1" customHeight="1">
      <c r="B154" s="461" t="s">
        <v>666</v>
      </c>
      <c r="C154" s="317">
        <v>16</v>
      </c>
      <c r="D154" s="129" t="str">
        <f>IF(C154=0," ",VLOOKUP(C154,Женщины!B:H,2,FALSE))</f>
        <v>Рудакова Наталья</v>
      </c>
      <c r="E154" s="333" t="str">
        <f>IF(C154=0," ",VLOOKUP($C154,Женщины!$B:$H,3,FALSE))</f>
        <v>1979</v>
      </c>
      <c r="F154" s="110" t="str">
        <f>IF(C154=0," ",IF(VLOOKUP($C154,Женщины!$B:$H,4,FALSE)=0," ",VLOOKUP($C154,Женщины!$B:$H,4,FALSE)))</f>
        <v>Ж40-49</v>
      </c>
      <c r="G154" s="129">
        <f>IF(C154=0," ",VLOOKUP($C154,Женщины!$B:$H,5,FALSE))</f>
        <v>0</v>
      </c>
      <c r="H154" s="336" t="str">
        <f>IF(C154=0," ",VLOOKUP($C154,Женщины!$B:$H,6,FALSE))</f>
        <v>г.Архангельск,ШБ А.В.Чернова</v>
      </c>
      <c r="I154" s="59"/>
      <c r="J154" s="101"/>
      <c r="K154" s="17"/>
      <c r="L154" s="144"/>
    </row>
    <row r="155" spans="2:13" ht="14.1" customHeight="1">
      <c r="B155" s="438" t="s">
        <v>667</v>
      </c>
      <c r="C155" s="113">
        <v>26</v>
      </c>
      <c r="D155" s="129" t="e">
        <f>IF(C155=0," ",VLOOKUP(C155,Женщины!B:H,2,FALSE))</f>
        <v>#N/A</v>
      </c>
      <c r="E155" s="333" t="e">
        <f>IF(C155=0," ",VLOOKUP($C155,Женщины!$B:$H,3,FALSE))</f>
        <v>#N/A</v>
      </c>
      <c r="F155" s="110" t="e">
        <f>IF(C155=0," ",IF(VLOOKUP($C155,Женщины!$B:$H,4,FALSE)=0," ",VLOOKUP($C155,Женщины!$B:$H,4,FALSE)))</f>
        <v>#N/A</v>
      </c>
      <c r="G155" s="129" t="e">
        <f>IF(C155=0," ",VLOOKUP($C155,Женщины!$B:$H,5,FALSE))</f>
        <v>#N/A</v>
      </c>
      <c r="H155" s="336" t="e">
        <f>IF(C155=0," ",VLOOKUP($C155,Женщины!$B:$H,6,FALSE))</f>
        <v>#N/A</v>
      </c>
      <c r="I155" s="126"/>
      <c r="J155" s="18"/>
      <c r="K155" s="211"/>
      <c r="L155" s="105"/>
    </row>
    <row r="156" spans="2:13" ht="15" customHeight="1">
      <c r="B156" s="438" t="s">
        <v>668</v>
      </c>
      <c r="C156" s="113">
        <v>2</v>
      </c>
      <c r="D156" s="129" t="str">
        <f>IF(C156=0," ",VLOOKUP(C156,Женщины!B:H,2,FALSE))</f>
        <v>Коджебаш Маргарита</v>
      </c>
      <c r="E156" s="333">
        <f>IF(C156=0," ",VLOOKUP($C156,Женщины!$B:$H,3,FALSE))</f>
        <v>1990</v>
      </c>
      <c r="F156" s="110" t="str">
        <f>IF(C156=0," ",IF(VLOOKUP($C156,Женщины!$B:$H,4,FALSE)=0," ",VLOOKUP($C156,Женщины!$B:$H,4,FALSE)))</f>
        <v>Ж30-39</v>
      </c>
      <c r="G156" s="129">
        <f>IF(C156=0," ",VLOOKUP($C156,Женщины!$B:$H,5,FALSE))</f>
        <v>0</v>
      </c>
      <c r="H156" s="336" t="str">
        <f>IF(C156=0," ",VLOOKUP($C156,Женщины!$B:$H,6,FALSE))</f>
        <v>г.Архангельск</v>
      </c>
      <c r="I156" s="126"/>
      <c r="J156" s="476"/>
      <c r="K156" s="211"/>
      <c r="L156" s="105"/>
    </row>
    <row r="157" spans="2:13" ht="14.1" customHeight="1">
      <c r="B157" s="438" t="s">
        <v>669</v>
      </c>
      <c r="C157" s="317">
        <v>400</v>
      </c>
      <c r="D157" s="129" t="e">
        <f>IF(C157=0," ",VLOOKUP(C157,Женщины!B:H,2,FALSE))</f>
        <v>#N/A</v>
      </c>
      <c r="E157" s="333" t="e">
        <f>IF(C157=0," ",VLOOKUP($C157,Женщины!$B:$H,3,FALSE))</f>
        <v>#N/A</v>
      </c>
      <c r="F157" s="110" t="e">
        <f>IF(C157=0," ",IF(VLOOKUP($C157,Женщины!$B:$H,4,FALSE)=0," ",VLOOKUP($C157,Женщины!$B:$H,4,FALSE)))</f>
        <v>#N/A</v>
      </c>
      <c r="G157" s="129" t="e">
        <f>IF(C157=0," ",VLOOKUP($C157,Женщины!$B:$H,5,FALSE))</f>
        <v>#N/A</v>
      </c>
      <c r="H157" s="462" t="e">
        <f>IF(C157=0," ",VLOOKUP($C157,Женщины!$B:$H,6,FALSE))</f>
        <v>#N/A</v>
      </c>
      <c r="I157" s="126"/>
      <c r="J157" s="477"/>
      <c r="K157" s="211"/>
      <c r="L157" s="105"/>
    </row>
    <row r="158" spans="2:13" ht="14.1" customHeight="1">
      <c r="B158" s="438" t="s">
        <v>670</v>
      </c>
      <c r="C158" s="317">
        <v>81</v>
      </c>
      <c r="D158" s="129" t="e">
        <f>IF(C158=0," ",VLOOKUP(C158,Женщины!B:H,2,FALSE))</f>
        <v>#N/A</v>
      </c>
      <c r="E158" s="333" t="e">
        <f>IF(C158=0," ",VLOOKUP($C158,Женщины!$B:$H,3,FALSE))</f>
        <v>#N/A</v>
      </c>
      <c r="F158" s="110" t="e">
        <f>IF(C158=0," ",IF(VLOOKUP($C158,Женщины!$B:$H,4,FALSE)=0," ",VLOOKUP($C158,Женщины!$B:$H,4,FALSE)))</f>
        <v>#N/A</v>
      </c>
      <c r="G158" s="129" t="e">
        <f>IF(C158=0," ",VLOOKUP($C158,Женщины!$B:$H,5,FALSE))</f>
        <v>#N/A</v>
      </c>
      <c r="H158" s="462" t="e">
        <f>IF(C158=0," ",VLOOKUP($C158,Женщины!$B:$H,6,FALSE))</f>
        <v>#N/A</v>
      </c>
      <c r="I158" s="126"/>
      <c r="J158" s="18"/>
      <c r="K158" s="211"/>
      <c r="L158" s="105"/>
    </row>
    <row r="159" spans="2:13" ht="14.1" customHeight="1">
      <c r="B159" s="438"/>
      <c r="C159" s="317"/>
      <c r="D159" s="129" t="str">
        <f>IF(C159=0," ",VLOOKUP(C159,Женщины!B:H,2,FALSE))</f>
        <v xml:space="preserve"> </v>
      </c>
      <c r="E159" s="333" t="str">
        <f>IF(C159=0," ",VLOOKUP($C159,Женщины!$B:$H,3,FALSE))</f>
        <v xml:space="preserve"> </v>
      </c>
      <c r="F159" s="110" t="str">
        <f>IF(C159=0," ",IF(VLOOKUP($C159,Женщины!$B:$H,4,FALSE)=0," ",VLOOKUP($C159,Женщины!$B:$H,4,FALSE)))</f>
        <v xml:space="preserve"> </v>
      </c>
      <c r="G159" s="129" t="str">
        <f>IF(C159=0," ",VLOOKUP($C159,Женщины!$B:$H,5,FALSE))</f>
        <v xml:space="preserve"> </v>
      </c>
      <c r="H159" s="336" t="str">
        <f>IF(C159=0," ",VLOOKUP($C159,Женщины!$B:$H,6,FALSE))</f>
        <v xml:space="preserve"> </v>
      </c>
      <c r="I159" s="126"/>
      <c r="J159" s="18"/>
      <c r="K159" s="211"/>
      <c r="L159" s="105"/>
    </row>
    <row r="160" spans="2:13" ht="14.1" customHeight="1">
      <c r="B160" s="438"/>
      <c r="C160" s="317"/>
      <c r="D160" s="129" t="str">
        <f>IF(C160=0," ",VLOOKUP(C160,Женщины!B:H,2,FALSE))</f>
        <v xml:space="preserve"> </v>
      </c>
      <c r="E160" s="333" t="str">
        <f>IF(C160=0," ",VLOOKUP($C160,Женщины!$B:$H,3,FALSE))</f>
        <v xml:space="preserve"> </v>
      </c>
      <c r="F160" s="110" t="str">
        <f>IF(C160=0," ",IF(VLOOKUP($C160,Женщины!$B:$H,4,FALSE)=0," ",VLOOKUP($C160,Женщины!$B:$H,4,FALSE)))</f>
        <v xml:space="preserve"> </v>
      </c>
      <c r="G160" s="129" t="str">
        <f>IF(C160=0," ",VLOOKUP($C160,Женщины!$B:$H,5,FALSE))</f>
        <v xml:space="preserve"> </v>
      </c>
      <c r="H160" s="336" t="str">
        <f>IF(C160=0," ",VLOOKUP($C160,Женщины!$B:$H,6,FALSE))</f>
        <v xml:space="preserve"> </v>
      </c>
      <c r="I160" s="126"/>
      <c r="J160" s="18"/>
      <c r="K160" s="211"/>
      <c r="L160" s="105"/>
    </row>
    <row r="161" spans="2:14" ht="14.1" customHeight="1">
      <c r="B161" s="438"/>
      <c r="C161" s="317"/>
      <c r="D161" s="20" t="s">
        <v>185</v>
      </c>
      <c r="E161" s="333" t="str">
        <f>IF(C161=0," ",VLOOKUP($C161,Женщины!$B:$H,3,FALSE))</f>
        <v xml:space="preserve"> </v>
      </c>
      <c r="F161" s="110" t="str">
        <f>IF(C161=0," ",IF(VLOOKUP($C161,Женщины!$B:$H,4,FALSE)=0," ",VLOOKUP($C161,Женщины!$B:$H,4,FALSE)))</f>
        <v xml:space="preserve"> </v>
      </c>
      <c r="G161" s="129" t="str">
        <f>IF(C161=0," ",VLOOKUP($C161,Женщины!$B:$H,5,FALSE))</f>
        <v xml:space="preserve"> </v>
      </c>
      <c r="H161" s="336" t="str">
        <f>IF(C161=0," ",VLOOKUP($C161,Женщины!$B:$H,6,FALSE))</f>
        <v xml:space="preserve"> </v>
      </c>
      <c r="I161" s="126"/>
      <c r="J161" s="18"/>
      <c r="K161" s="211"/>
      <c r="L161" s="105"/>
    </row>
    <row r="162" spans="2:14" ht="14.1" customHeight="1">
      <c r="B162" s="438" t="s">
        <v>666</v>
      </c>
      <c r="C162" s="317">
        <v>514</v>
      </c>
      <c r="D162" s="129" t="e">
        <f>IF(C162=0," ",VLOOKUP(C162,Женщины!B:H,2,FALSE))</f>
        <v>#N/A</v>
      </c>
      <c r="E162" s="333" t="e">
        <f>IF(C162=0," ",VLOOKUP($C162,Женщины!$B:$H,3,FALSE))</f>
        <v>#N/A</v>
      </c>
      <c r="F162" s="110" t="e">
        <f>IF(C162=0," ",IF(VLOOKUP($C162,Женщины!$B:$H,4,FALSE)=0," ",VLOOKUP($C162,Женщины!$B:$H,4,FALSE)))</f>
        <v>#N/A</v>
      </c>
      <c r="G162" s="129" t="e">
        <f>IF(C162=0," ",VLOOKUP($C162,Женщины!$B:$H,5,FALSE))</f>
        <v>#N/A</v>
      </c>
      <c r="H162" s="336" t="e">
        <f>IF(C162=0," ",VLOOKUP($C162,Женщины!$B:$H,6,FALSE))</f>
        <v>#N/A</v>
      </c>
      <c r="I162" s="126"/>
      <c r="J162" s="18"/>
      <c r="K162" s="211"/>
      <c r="L162" s="105"/>
    </row>
    <row r="163" spans="2:14" ht="14.1" customHeight="1">
      <c r="B163" s="438" t="s">
        <v>667</v>
      </c>
      <c r="C163" s="317">
        <v>18</v>
      </c>
      <c r="D163" s="129" t="str">
        <f>IF(C163=0," ",VLOOKUP(C163,Женщины!B:H,2,FALSE))</f>
        <v>Кулигина Валентина</v>
      </c>
      <c r="E163" s="333" t="str">
        <f>IF(C163=0," ",VLOOKUP($C163,Женщины!$B:$H,3,FALSE))</f>
        <v>1983</v>
      </c>
      <c r="F163" s="110" t="str">
        <f>IF(C163=0," ",IF(VLOOKUP($C163,Женщины!$B:$H,4,FALSE)=0," ",VLOOKUP($C163,Женщины!$B:$H,4,FALSE)))</f>
        <v>Ж30-39</v>
      </c>
      <c r="G163" s="129">
        <f>IF(C163=0," ",VLOOKUP($C163,Женщины!$B:$H,5,FALSE))</f>
        <v>0</v>
      </c>
      <c r="H163" s="336" t="str">
        <f>IF(C163=0," ",VLOOKUP($C163,Женщины!$B:$H,6,FALSE))</f>
        <v>г.Архангельск,ШБ А.В.Чернова</v>
      </c>
      <c r="I163" s="126"/>
      <c r="J163" s="18"/>
      <c r="K163" s="211"/>
      <c r="L163" s="105"/>
    </row>
    <row r="164" spans="2:14" ht="14.1" customHeight="1">
      <c r="B164" s="438" t="s">
        <v>668</v>
      </c>
      <c r="C164" s="317">
        <v>48</v>
      </c>
      <c r="D164" s="111" t="e">
        <f>IF(C164=0," ",VLOOKUP(C164,Женщины!B:H,2,FALSE))</f>
        <v>#N/A</v>
      </c>
      <c r="E164" s="112" t="e">
        <f>IF(C164=0," ",VLOOKUP($C164,Женщины!$B:$H,3,FALSE))</f>
        <v>#N/A</v>
      </c>
      <c r="F164" s="113" t="e">
        <f>IF(C164=0," ",IF(VLOOKUP($C164,Женщины!$B:$H,4,FALSE)=0," ",VLOOKUP($C164,Женщины!$B:$H,4,FALSE)))</f>
        <v>#N/A</v>
      </c>
      <c r="G164" s="111" t="e">
        <f>IF(C164=0," ",VLOOKUP($C164,Женщины!$B:$H,5,FALSE))</f>
        <v>#N/A</v>
      </c>
      <c r="H164" s="336" t="e">
        <f>IF(C164=0," ",VLOOKUP($C164,Женщины!$B:$H,6,FALSE))</f>
        <v>#N/A</v>
      </c>
      <c r="I164" s="126"/>
      <c r="J164" s="18"/>
      <c r="K164" s="211"/>
      <c r="L164" s="105"/>
    </row>
    <row r="165" spans="2:14" ht="14.1" customHeight="1">
      <c r="B165" s="438" t="s">
        <v>669</v>
      </c>
      <c r="C165" s="317">
        <v>223</v>
      </c>
      <c r="D165" s="111" t="e">
        <f>IF(C165=0," ",VLOOKUP(C165,Женщины!B:H,2,FALSE))</f>
        <v>#N/A</v>
      </c>
      <c r="E165" s="112" t="e">
        <f>IF(C165=0," ",VLOOKUP($C165,Женщины!$B:$H,3,FALSE))</f>
        <v>#N/A</v>
      </c>
      <c r="F165" s="113" t="e">
        <f>IF(C165=0," ",IF(VLOOKUP($C165,Женщины!$B:$H,4,FALSE)=0," ",VLOOKUP($C165,Женщины!$B:$H,4,FALSE)))</f>
        <v>#N/A</v>
      </c>
      <c r="G165" s="111" t="e">
        <f>IF(C165=0," ",VLOOKUP($C165,Женщины!$B:$H,5,FALSE))</f>
        <v>#N/A</v>
      </c>
      <c r="H165" s="462" t="e">
        <f>IF(C165=0," ",VLOOKUP($C165,Женщины!$B:$H,6,FALSE))</f>
        <v>#N/A</v>
      </c>
      <c r="I165" s="126"/>
      <c r="J165" s="18"/>
      <c r="K165" s="211"/>
      <c r="L165" s="105"/>
    </row>
    <row r="166" spans="2:14" ht="14.1" customHeight="1">
      <c r="B166" s="438" t="s">
        <v>670</v>
      </c>
      <c r="C166" s="317">
        <v>166</v>
      </c>
      <c r="D166" s="111" t="e">
        <f>IF(C166=0," ",VLOOKUP(C166,Женщины!B:H,2,FALSE))</f>
        <v>#N/A</v>
      </c>
      <c r="E166" s="112" t="e">
        <f>IF(C166=0," ",VLOOKUP($C166,Женщины!$B:$H,3,FALSE))</f>
        <v>#N/A</v>
      </c>
      <c r="F166" s="113" t="e">
        <f>IF(C166=0," ",IF(VLOOKUP($C166,Женщины!$B:$H,4,FALSE)=0," ",VLOOKUP($C166,Женщины!$B:$H,4,FALSE)))</f>
        <v>#N/A</v>
      </c>
      <c r="G166" s="111" t="e">
        <f>IF(C166=0," ",VLOOKUP($C166,Женщины!$B:$H,5,FALSE))</f>
        <v>#N/A</v>
      </c>
      <c r="H166" s="336" t="e">
        <f>IF(C166=0," ",VLOOKUP($C166,Женщины!$B:$H,6,FALSE))</f>
        <v>#N/A</v>
      </c>
      <c r="I166" s="126"/>
      <c r="J166" s="18"/>
      <c r="K166" s="211"/>
      <c r="L166" s="105"/>
    </row>
    <row r="167" spans="2:14" ht="14.1" customHeight="1">
      <c r="B167" s="438"/>
      <c r="C167" s="317"/>
      <c r="D167" s="111" t="str">
        <f>IF(C167=0," ",VLOOKUP(C167,Женщины!B:H,2,FALSE))</f>
        <v xml:space="preserve"> </v>
      </c>
      <c r="E167" s="112" t="str">
        <f>IF(C167=0," ",VLOOKUP($C167,Женщины!$B:$H,3,FALSE))</f>
        <v xml:space="preserve"> </v>
      </c>
      <c r="F167" s="113" t="str">
        <f>IF(C167=0," ",IF(VLOOKUP($C167,Женщины!$B:$H,4,FALSE)=0," ",VLOOKUP($C167,Женщины!$B:$H,4,FALSE)))</f>
        <v xml:space="preserve"> </v>
      </c>
      <c r="G167" s="111" t="str">
        <f>IF(C167=0," ",VLOOKUP($C167,Женщины!$B:$H,5,FALSE))</f>
        <v xml:space="preserve"> </v>
      </c>
      <c r="H167" s="336" t="str">
        <f>IF(C167=0," ",VLOOKUP($C167,Женщины!$B:$H,6,FALSE))</f>
        <v xml:space="preserve"> </v>
      </c>
      <c r="I167" s="126"/>
      <c r="J167" s="18"/>
      <c r="K167" s="211"/>
      <c r="L167" s="105"/>
      <c r="N167" s="118"/>
    </row>
    <row r="168" spans="2:14" ht="14.1" customHeight="1">
      <c r="B168" s="438"/>
      <c r="C168" s="317"/>
      <c r="D168" s="111" t="str">
        <f>IF(C168=0," ",VLOOKUP(C168,Женщины!B:H,2,FALSE))</f>
        <v xml:space="preserve"> </v>
      </c>
      <c r="E168" s="112" t="str">
        <f>IF(C168=0," ",VLOOKUP($C168,Женщины!$B:$H,3,FALSE))</f>
        <v xml:space="preserve"> </v>
      </c>
      <c r="F168" s="113" t="str">
        <f>IF(C168=0," ",IF(VLOOKUP($C168,Женщины!$B:$H,4,FALSE)=0," ",VLOOKUP($C168,Женщины!$B:$H,4,FALSE)))</f>
        <v xml:space="preserve"> </v>
      </c>
      <c r="G168" s="111" t="str">
        <f>IF(C168=0," ",VLOOKUP($C168,Женщины!$B:$H,5,FALSE))</f>
        <v xml:space="preserve"> </v>
      </c>
      <c r="H168" s="336" t="str">
        <f>IF(C168=0," ",VLOOKUP($C168,Женщины!$B:$H,6,FALSE))</f>
        <v xml:space="preserve"> </v>
      </c>
      <c r="I168" s="126"/>
      <c r="J168" s="18"/>
      <c r="K168" s="211"/>
      <c r="L168" s="105"/>
    </row>
    <row r="169" spans="2:14" ht="14.1" customHeight="1">
      <c r="B169" s="438"/>
      <c r="C169" s="113"/>
      <c r="D169" s="20" t="s">
        <v>186</v>
      </c>
      <c r="E169" s="112" t="str">
        <f>IF(C169=0," ",VLOOKUP($C169,Женщины!$B:$H,3,FALSE))</f>
        <v xml:space="preserve"> </v>
      </c>
      <c r="F169" s="113" t="str">
        <f>IF(C169=0," ",IF(VLOOKUP($C169,Женщины!$B:$H,4,FALSE)=0," ",VLOOKUP($C169,Женщины!$B:$H,4,FALSE)))</f>
        <v xml:space="preserve"> </v>
      </c>
      <c r="G169" s="111" t="str">
        <f>IF(C169=0," ",VLOOKUP($C169,Женщины!$B:$H,5,FALSE))</f>
        <v xml:space="preserve"> </v>
      </c>
      <c r="H169" s="336" t="str">
        <f>IF(C169=0," ",VLOOKUP($C169,Женщины!$B:$H,6,FALSE))</f>
        <v xml:space="preserve"> </v>
      </c>
      <c r="I169" s="126"/>
      <c r="J169" s="18"/>
      <c r="K169" s="211"/>
      <c r="L169" s="105"/>
    </row>
    <row r="170" spans="2:14" ht="14.1" customHeight="1">
      <c r="B170" s="463" t="s">
        <v>666</v>
      </c>
      <c r="C170" s="317">
        <v>45</v>
      </c>
      <c r="D170" s="111" t="e">
        <f>IF(C170=0," ",VLOOKUP(C170,Женщины!B:H,2,FALSE))</f>
        <v>#N/A</v>
      </c>
      <c r="E170" s="112" t="e">
        <f>IF(C170=0," ",VLOOKUP($C170,Женщины!$B:$H,3,FALSE))</f>
        <v>#N/A</v>
      </c>
      <c r="F170" s="113" t="e">
        <f>IF(C170=0," ",IF(VLOOKUP($C170,Женщины!$B:$H,4,FALSE)=0," ",VLOOKUP($C170,Женщины!$B:$H,4,FALSE)))</f>
        <v>#N/A</v>
      </c>
      <c r="G170" s="111" t="e">
        <f>IF(C170=0," ",VLOOKUP($C170,Женщины!$B:$H,5,FALSE))</f>
        <v>#N/A</v>
      </c>
      <c r="H170" s="464" t="e">
        <f>IF(C170=0," ",VLOOKUP($C170,Женщины!$B:$H,6,FALSE))</f>
        <v>#N/A</v>
      </c>
      <c r="I170" s="126"/>
      <c r="J170" s="18"/>
      <c r="K170" s="211"/>
      <c r="L170" s="105"/>
    </row>
    <row r="171" spans="2:14" ht="14.1" customHeight="1">
      <c r="B171" s="463" t="s">
        <v>667</v>
      </c>
      <c r="C171" s="317">
        <v>308</v>
      </c>
      <c r="D171" s="111" t="e">
        <f>IF(C171=0," ",VLOOKUP(C171,Женщины!B:H,2,FALSE))</f>
        <v>#N/A</v>
      </c>
      <c r="E171" s="112" t="e">
        <f>IF(C171=0," ",VLOOKUP($C171,Женщины!$B:$H,3,FALSE))</f>
        <v>#N/A</v>
      </c>
      <c r="F171" s="113" t="e">
        <f>IF(C171=0," ",IF(VLOOKUP($C171,Женщины!$B:$H,4,FALSE)=0," ",VLOOKUP($C171,Женщины!$B:$H,4,FALSE)))</f>
        <v>#N/A</v>
      </c>
      <c r="G171" s="111" t="e">
        <f>IF(C171=0," ",VLOOKUP($C171,Женщины!$B:$H,5,FALSE))</f>
        <v>#N/A</v>
      </c>
      <c r="H171" s="464" t="e">
        <f>IF(C171=0," ",VLOOKUP($C171,Женщины!$B:$H,6,FALSE))</f>
        <v>#N/A</v>
      </c>
      <c r="I171" s="126"/>
      <c r="J171" s="18"/>
      <c r="K171" s="211"/>
      <c r="L171" s="105"/>
    </row>
    <row r="172" spans="2:14" ht="15.75" customHeight="1">
      <c r="B172" s="463" t="s">
        <v>668</v>
      </c>
      <c r="C172" s="317">
        <v>17</v>
      </c>
      <c r="D172" s="111" t="str">
        <f>IF(C172=0," ",VLOOKUP(C172,Женщины!B:H,2,FALSE))</f>
        <v>Носаль Надежда</v>
      </c>
      <c r="E172" s="112">
        <f>IF(C172=0," ",VLOOKUP($C172,Женщины!$B:$H,3,FALSE))</f>
        <v>1962</v>
      </c>
      <c r="F172" s="113" t="str">
        <f>IF(C172=0," ",IF(VLOOKUP($C172,Женщины!$B:$H,4,FALSE)=0," ",VLOOKUP($C172,Женщины!$B:$H,4,FALSE)))</f>
        <v>Ж50-59</v>
      </c>
      <c r="G172" s="111">
        <f>IF(C172=0," ",VLOOKUP($C172,Женщины!$B:$H,5,FALSE))</f>
        <v>0</v>
      </c>
      <c r="H172" s="464" t="str">
        <f>IF(C172=0," ",VLOOKUP($C172,Женщины!$B:$H,6,FALSE))</f>
        <v>г.Архангельск</v>
      </c>
      <c r="I172" s="126"/>
      <c r="J172" s="18"/>
      <c r="K172" s="211"/>
      <c r="L172" s="105"/>
    </row>
    <row r="173" spans="2:14" ht="14.1" customHeight="1">
      <c r="B173" s="463" t="s">
        <v>669</v>
      </c>
      <c r="C173" s="317">
        <v>127</v>
      </c>
      <c r="D173" s="111" t="e">
        <f>IF(C173=0," ",VLOOKUP(C173,Женщины!B:H,2,FALSE))</f>
        <v>#N/A</v>
      </c>
      <c r="E173" s="112" t="e">
        <f>IF(C173=0," ",VLOOKUP($C173,Женщины!$B:$H,3,FALSE))</f>
        <v>#N/A</v>
      </c>
      <c r="F173" s="113" t="e">
        <f>IF(C173=0," ",IF(VLOOKUP($C173,Женщины!$B:$H,4,FALSE)=0," ",VLOOKUP($C173,Женщины!$B:$H,4,FALSE)))</f>
        <v>#N/A</v>
      </c>
      <c r="G173" s="111" t="e">
        <f>IF(C173=0," ",VLOOKUP($C173,Женщины!$B:$H,5,FALSE))</f>
        <v>#N/A</v>
      </c>
      <c r="H173" s="464" t="e">
        <f>IF(C173=0," ",VLOOKUP($C173,Женщины!$B:$H,6,FALSE))</f>
        <v>#N/A</v>
      </c>
      <c r="I173" s="126"/>
      <c r="J173" s="18"/>
      <c r="K173" s="211"/>
      <c r="L173" s="134"/>
    </row>
    <row r="174" spans="2:14" ht="16.5" customHeight="1">
      <c r="B174" s="465">
        <v>5</v>
      </c>
      <c r="C174" s="329">
        <v>211</v>
      </c>
      <c r="D174" s="111" t="e">
        <f>IF(C174=0," ",VLOOKUP(C174,Женщины!B:H,2,FALSE))</f>
        <v>#N/A</v>
      </c>
      <c r="E174" s="112" t="e">
        <f>IF(C174=0," ",VLOOKUP($C174,Женщины!$B:$H,3,FALSE))</f>
        <v>#N/A</v>
      </c>
      <c r="F174" s="113" t="e">
        <f>IF(C174=0," ",IF(VLOOKUP($C174,Женщины!$B:$H,4,FALSE)=0," ",VLOOKUP($C174,Женщины!$B:$H,4,FALSE)))</f>
        <v>#N/A</v>
      </c>
      <c r="G174" s="111" t="e">
        <f>IF(C174=0," ",VLOOKUP($C174,Женщины!$B:$H,5,FALSE))</f>
        <v>#N/A</v>
      </c>
      <c r="H174" s="464" t="e">
        <f>IF(C174=0," ",VLOOKUP($C174,Женщины!$B:$H,6,FALSE))</f>
        <v>#N/A</v>
      </c>
      <c r="I174" s="478"/>
      <c r="J174" s="103"/>
      <c r="K174" s="478"/>
      <c r="L174" s="479"/>
      <c r="M174" s="98"/>
    </row>
    <row r="175" spans="2:14" ht="15" customHeight="1">
      <c r="B175" s="465">
        <v>6</v>
      </c>
      <c r="C175" s="317">
        <v>213</v>
      </c>
      <c r="D175" s="111" t="e">
        <f>IF(C175=0," ",VLOOKUP(C175,Женщины!B:H,2,FALSE))</f>
        <v>#N/A</v>
      </c>
      <c r="E175" s="112" t="e">
        <f>IF(C175=0," ",VLOOKUP($C175,Женщины!$B:$H,3,FALSE))</f>
        <v>#N/A</v>
      </c>
      <c r="F175" s="113" t="e">
        <f>IF(C175=0," ",IF(VLOOKUP($C175,Женщины!$B:$H,4,FALSE)=0," ",VLOOKUP($C175,Женщины!$B:$H,4,FALSE)))</f>
        <v>#N/A</v>
      </c>
      <c r="G175" s="111" t="e">
        <f>IF(C175=0," ",VLOOKUP($C175,Женщины!$B:$H,5,FALSE))</f>
        <v>#N/A</v>
      </c>
      <c r="H175" s="466" t="e">
        <f>IF(C175=0," ",VLOOKUP($C175,Женщины!$B:$H,6,FALSE))</f>
        <v>#N/A</v>
      </c>
      <c r="I175" s="480"/>
      <c r="J175" s="103"/>
      <c r="K175" s="480"/>
      <c r="L175" s="481"/>
      <c r="M175" s="99"/>
    </row>
    <row r="176" spans="2:14">
      <c r="B176" s="467"/>
      <c r="C176" s="468"/>
      <c r="D176" s="111" t="str">
        <f>IF(C176=0," ",VLOOKUP(C176,Женщины!B:H,2,FALSE))</f>
        <v xml:space="preserve"> </v>
      </c>
      <c r="E176" s="112" t="str">
        <f>IF(C176=0," ",VLOOKUP($C176,Женщины!$B:$H,3,FALSE))</f>
        <v xml:space="preserve"> </v>
      </c>
      <c r="F176" s="113" t="str">
        <f>IF(C176=0," ",IF(VLOOKUP($C176,Женщины!$B:$H,4,FALSE)=0," ",VLOOKUP($C176,Женщины!$B:$H,4,FALSE)))</f>
        <v xml:space="preserve"> </v>
      </c>
      <c r="G176" s="111" t="str">
        <f>IF(C176=0," ",VLOOKUP($C176,Женщины!$B:$H,5,FALSE))</f>
        <v xml:space="preserve"> </v>
      </c>
      <c r="H176" s="464" t="str">
        <f>IF(C176=0," ",VLOOKUP($C176,Женщины!$B:$H,6,FALSE))</f>
        <v xml:space="preserve"> </v>
      </c>
      <c r="I176" s="482"/>
      <c r="J176" s="482"/>
      <c r="K176" s="482"/>
      <c r="L176" s="419"/>
    </row>
    <row r="177" spans="2:12">
      <c r="B177" s="467"/>
      <c r="C177" s="468"/>
      <c r="D177" s="111" t="str">
        <f>IF(C177=0," ",VLOOKUP(C177,Женщины!B:H,2,FALSE))</f>
        <v xml:space="preserve"> </v>
      </c>
      <c r="E177" s="112" t="str">
        <f>IF(C177=0," ",VLOOKUP($C177,Женщины!$B:$H,3,FALSE))</f>
        <v xml:space="preserve"> </v>
      </c>
      <c r="F177" s="113" t="str">
        <f>IF(C177=0," ",IF(VLOOKUP($C177,Женщины!$B:$H,4,FALSE)=0," ",VLOOKUP($C177,Женщины!$B:$H,4,FALSE)))</f>
        <v xml:space="preserve"> </v>
      </c>
      <c r="G177" s="111" t="str">
        <f>IF(C177=0," ",VLOOKUP($C177,Женщины!$B:$H,5,FALSE))</f>
        <v xml:space="preserve"> </v>
      </c>
      <c r="H177" s="464" t="str">
        <f>IF(C177=0," ",VLOOKUP($C177,Женщины!$B:$H,6,FALSE))</f>
        <v xml:space="preserve"> </v>
      </c>
      <c r="I177" s="483"/>
      <c r="J177" s="484"/>
      <c r="K177" s="485"/>
      <c r="L177" s="53"/>
    </row>
    <row r="178" spans="2:12" ht="20.25">
      <c r="B178" s="469"/>
      <c r="C178" s="469"/>
      <c r="D178" s="111" t="str">
        <f>IF(C178=0," ",VLOOKUP(C178,Женщины!B:H,2,FALSE))</f>
        <v xml:space="preserve"> </v>
      </c>
      <c r="E178" s="112" t="str">
        <f>IF(C178=0," ",VLOOKUP($C178,Женщины!$B:$H,3,FALSE))</f>
        <v xml:space="preserve"> </v>
      </c>
      <c r="F178" s="113" t="str">
        <f>IF(C178=0," ",IF(VLOOKUP($C178,Женщины!$B:$H,4,FALSE)=0," ",VLOOKUP($C178,Женщины!$B:$H,4,FALSE)))</f>
        <v xml:space="preserve"> </v>
      </c>
      <c r="G178" s="111" t="str">
        <f>IF(C178=0," ",VLOOKUP($C178,Женщины!$B:$H,5,FALSE))</f>
        <v xml:space="preserve"> </v>
      </c>
      <c r="H178" s="464" t="str">
        <f>IF(C178=0," ",VLOOKUP($C178,Женщины!$B:$H,6,FALSE))</f>
        <v xml:space="preserve"> </v>
      </c>
      <c r="I178" s="469"/>
      <c r="J178" s="469"/>
      <c r="K178" s="469"/>
      <c r="L178" s="486"/>
    </row>
    <row r="179" spans="2:12" ht="15">
      <c r="B179" s="470"/>
      <c r="C179" s="471"/>
      <c r="D179" s="320" t="str">
        <f>IF(C179=0," ",VLOOKUP(C179,Женщины!B:H,2,FALSE))</f>
        <v xml:space="preserve"> </v>
      </c>
      <c r="E179" s="321" t="str">
        <f>IF(C179=0," ",VLOOKUP($C179,Женщины!$B:$H,3,FALSE))</f>
        <v xml:space="preserve"> </v>
      </c>
      <c r="F179" s="319" t="str">
        <f>IF(C179=0," ",IF(VLOOKUP($C179,Женщины!$B:$H,4,FALSE)=0," ",VLOOKUP($C179,Женщины!$B:$H,4,FALSE)))</f>
        <v xml:space="preserve"> </v>
      </c>
      <c r="G179" s="320" t="str">
        <f>IF(C179=0," ",VLOOKUP($C179,Женщины!$B:$H,5,FALSE))</f>
        <v xml:space="preserve"> </v>
      </c>
      <c r="H179" s="472" t="str">
        <f>IF(C179=0," ",VLOOKUP($C179,Женщины!$B:$H,6,FALSE))</f>
        <v xml:space="preserve"> </v>
      </c>
      <c r="I179" s="471"/>
      <c r="J179" s="471"/>
      <c r="K179" s="470"/>
      <c r="L179" s="487"/>
    </row>
    <row r="180" spans="2:12">
      <c r="B180" s="6"/>
      <c r="C180" s="107"/>
      <c r="D180" s="50" t="str">
        <f>IF(C180=0," ",VLOOKUP(C180,Женщины!B:H,2,FALSE))</f>
        <v xml:space="preserve"> </v>
      </c>
      <c r="E180" s="155" t="str">
        <f>IF(C180=0," ",VLOOKUP($C180,Женщины!$B:$H,3,FALSE))</f>
        <v xml:space="preserve"> </v>
      </c>
      <c r="F180" s="51" t="str">
        <f>IF(C180=0," ",IF(VLOOKUP($C180,Женщины!$B:$H,4,FALSE)=0," ",VLOOKUP($C180,Женщины!$B:$H,4,FALSE)))</f>
        <v xml:space="preserve"> </v>
      </c>
      <c r="G180" s="50" t="str">
        <f>IF(C180=0," ",VLOOKUP($C180,Женщины!$B:$H,5,FALSE))</f>
        <v xml:space="preserve"> </v>
      </c>
      <c r="H180" s="407" t="str">
        <f>IF(C180=0," ",VLOOKUP($C180,Женщины!$B:$H,6,FALSE))</f>
        <v xml:space="preserve"> </v>
      </c>
      <c r="I180" s="6"/>
      <c r="J180" s="6"/>
      <c r="K180" s="6"/>
      <c r="L180" s="53"/>
    </row>
    <row r="181" spans="2:12">
      <c r="B181" s="1393"/>
      <c r="C181" s="1393"/>
      <c r="D181" s="50" t="str">
        <f>IF(C181=0," ",VLOOKUP(C181,Женщины!B:H,2,FALSE))</f>
        <v xml:space="preserve"> </v>
      </c>
      <c r="E181" s="155" t="str">
        <f>IF(C181=0," ",VLOOKUP($C181,Женщины!$B:$H,3,FALSE))</f>
        <v xml:space="preserve"> </v>
      </c>
      <c r="F181" s="51" t="str">
        <f>IF(C181=0," ",IF(VLOOKUP($C181,Женщины!$B:$H,4,FALSE)=0," ",VLOOKUP($C181,Женщины!$B:$H,4,FALSE)))</f>
        <v xml:space="preserve"> </v>
      </c>
      <c r="G181" s="50" t="str">
        <f>IF(C181=0," ",VLOOKUP($C181,Женщины!$B:$H,5,FALSE))</f>
        <v xml:space="preserve"> </v>
      </c>
      <c r="H181" s="407" t="str">
        <f>IF(C181=0," ",VLOOKUP($C181,Женщины!$B:$H,6,FALSE))</f>
        <v xml:space="preserve"> </v>
      </c>
      <c r="I181" s="460"/>
      <c r="J181" s="460"/>
      <c r="K181" s="460"/>
      <c r="L181" s="460"/>
    </row>
    <row r="182" spans="2:12">
      <c r="B182" s="1393"/>
      <c r="C182" s="1393"/>
      <c r="D182" s="50" t="str">
        <f>IF(C182=0," ",VLOOKUP(C182,Женщины!B:H,2,FALSE))</f>
        <v xml:space="preserve"> </v>
      </c>
      <c r="E182" s="155" t="str">
        <f>IF(C182=0," ",VLOOKUP($C182,Женщины!$B:$H,3,FALSE))</f>
        <v xml:space="preserve"> </v>
      </c>
      <c r="F182" s="51" t="str">
        <f>IF(C182=0," ",IF(VLOOKUP($C182,Женщины!$B:$H,4,FALSE)=0," ",VLOOKUP($C182,Женщины!$B:$H,4,FALSE)))</f>
        <v xml:space="preserve"> </v>
      </c>
      <c r="G182" s="50" t="str">
        <f>IF(C182=0," ",VLOOKUP($C182,Женщины!$B:$H,5,FALSE))</f>
        <v xml:space="preserve"> </v>
      </c>
      <c r="H182" s="407" t="str">
        <f>IF(C182=0," ",VLOOKUP($C182,Женщины!$B:$H,6,FALSE))</f>
        <v xml:space="preserve"> </v>
      </c>
      <c r="I182" s="460"/>
      <c r="J182" s="20"/>
      <c r="K182" s="473"/>
      <c r="L182" s="51"/>
    </row>
    <row r="183" spans="2:12" ht="15.95" customHeight="1">
      <c r="B183" s="19"/>
      <c r="C183" s="48"/>
      <c r="D183" s="48"/>
      <c r="E183" s="48"/>
      <c r="F183" s="48"/>
      <c r="G183" s="166"/>
      <c r="H183" s="474"/>
      <c r="I183" s="48"/>
      <c r="J183" s="20"/>
      <c r="K183" s="19"/>
      <c r="L183" s="19"/>
    </row>
    <row r="184" spans="2:12" ht="16.5" customHeight="1">
      <c r="B184" s="456"/>
      <c r="C184" s="49"/>
      <c r="D184" s="50"/>
      <c r="E184" s="155"/>
      <c r="F184" s="51"/>
      <c r="G184" s="50"/>
      <c r="H184" s="475"/>
      <c r="I184" s="48"/>
      <c r="J184" s="20"/>
      <c r="K184" s="19"/>
      <c r="L184" s="19"/>
    </row>
    <row r="185" spans="2:12" ht="15.95" customHeight="1">
      <c r="B185" s="456"/>
      <c r="C185" s="49"/>
      <c r="D185" s="50"/>
      <c r="E185" s="155"/>
      <c r="F185" s="51"/>
      <c r="G185" s="50"/>
      <c r="H185" s="407"/>
      <c r="I185" s="48"/>
      <c r="J185" s="20"/>
      <c r="K185" s="19"/>
      <c r="L185" s="19"/>
    </row>
    <row r="186" spans="2:12" ht="15.95" customHeight="1">
      <c r="B186" s="456"/>
      <c r="C186" s="49"/>
      <c r="D186" s="50"/>
      <c r="E186" s="155"/>
      <c r="F186" s="51"/>
      <c r="G186" s="50"/>
      <c r="H186" s="407"/>
      <c r="I186" s="48"/>
      <c r="J186" s="20"/>
      <c r="K186" s="19"/>
      <c r="L186" s="19"/>
    </row>
    <row r="187" spans="2:12" ht="15.95" customHeight="1">
      <c r="B187" s="456"/>
      <c r="C187" s="49"/>
      <c r="D187" s="50"/>
      <c r="E187" s="155"/>
      <c r="F187" s="51"/>
      <c r="G187" s="50"/>
      <c r="H187" s="407"/>
      <c r="I187" s="48"/>
      <c r="J187" s="20"/>
      <c r="K187" s="19"/>
      <c r="L187" s="19"/>
    </row>
    <row r="188" spans="2:12" ht="15.95" customHeight="1">
      <c r="B188" s="456"/>
      <c r="C188" s="49"/>
      <c r="D188" s="50"/>
      <c r="E188" s="155"/>
      <c r="F188" s="51"/>
      <c r="G188" s="50"/>
      <c r="H188" s="407"/>
      <c r="I188" s="48"/>
      <c r="J188" s="20"/>
      <c r="K188" s="19"/>
      <c r="L188" s="19"/>
    </row>
    <row r="189" spans="2:12" ht="15.95" customHeight="1">
      <c r="B189" s="456"/>
      <c r="C189" s="20"/>
      <c r="D189" s="50"/>
      <c r="E189" s="155"/>
      <c r="F189" s="51"/>
      <c r="G189" s="50"/>
      <c r="H189" s="407"/>
      <c r="I189" s="48"/>
      <c r="J189" s="20"/>
      <c r="K189" s="19"/>
      <c r="L189" s="19"/>
    </row>
    <row r="190" spans="2:12" ht="15.95" customHeight="1">
      <c r="B190" s="456"/>
      <c r="C190" s="49"/>
      <c r="D190" s="50"/>
      <c r="E190" s="155"/>
      <c r="F190" s="51"/>
      <c r="G190" s="50"/>
      <c r="H190" s="407"/>
      <c r="I190" s="48"/>
      <c r="J190" s="20"/>
      <c r="K190" s="19"/>
      <c r="L190" s="19"/>
    </row>
    <row r="191" spans="2:12" ht="15.95" customHeight="1">
      <c r="B191" s="456"/>
      <c r="C191" s="49"/>
      <c r="D191" s="50"/>
      <c r="E191" s="155"/>
      <c r="F191" s="51"/>
      <c r="G191" s="50"/>
      <c r="H191" s="407"/>
      <c r="I191" s="48"/>
      <c r="J191" s="20"/>
      <c r="K191" s="19"/>
      <c r="L191" s="19"/>
    </row>
    <row r="192" spans="2:12" ht="15.95" customHeight="1">
      <c r="B192" s="19"/>
      <c r="C192" s="48"/>
      <c r="D192" s="48"/>
      <c r="E192" s="48"/>
      <c r="F192" s="48"/>
      <c r="G192" s="166"/>
      <c r="H192" s="474"/>
      <c r="I192" s="48"/>
      <c r="J192" s="20"/>
      <c r="K192" s="19"/>
      <c r="L192" s="19"/>
    </row>
    <row r="193" spans="2:12" ht="15.95" customHeight="1">
      <c r="B193" s="456"/>
      <c r="C193" s="49"/>
      <c r="D193" s="50"/>
      <c r="E193" s="155"/>
      <c r="F193" s="51"/>
      <c r="G193" s="50"/>
      <c r="H193" s="407"/>
      <c r="I193" s="48"/>
      <c r="J193" s="20"/>
      <c r="K193" s="19"/>
      <c r="L193" s="19"/>
    </row>
    <row r="194" spans="2:12" ht="15.95" customHeight="1">
      <c r="B194" s="456"/>
      <c r="C194" s="49"/>
      <c r="D194" s="50"/>
      <c r="E194" s="155"/>
      <c r="F194" s="51"/>
      <c r="G194" s="50"/>
      <c r="H194" s="407"/>
      <c r="I194" s="48"/>
      <c r="J194" s="20"/>
      <c r="K194" s="19"/>
      <c r="L194" s="19"/>
    </row>
    <row r="195" spans="2:12" ht="15.95" customHeight="1">
      <c r="B195" s="456"/>
      <c r="C195" s="49"/>
      <c r="D195" s="50"/>
      <c r="E195" s="155"/>
      <c r="F195" s="51"/>
      <c r="G195" s="50"/>
      <c r="H195" s="407"/>
      <c r="I195" s="48"/>
      <c r="J195" s="20"/>
      <c r="K195" s="19"/>
      <c r="L195" s="19"/>
    </row>
    <row r="196" spans="2:12" ht="15.95" customHeight="1">
      <c r="B196" s="456"/>
      <c r="C196" s="49"/>
      <c r="D196" s="50"/>
      <c r="E196" s="155"/>
      <c r="F196" s="51"/>
      <c r="G196" s="50"/>
      <c r="H196" s="407"/>
      <c r="I196" s="48"/>
      <c r="J196" s="20"/>
      <c r="K196" s="19"/>
      <c r="L196" s="19"/>
    </row>
    <row r="197" spans="2:12" ht="15.95" customHeight="1">
      <c r="B197" s="456"/>
      <c r="C197" s="49"/>
      <c r="D197" s="50"/>
      <c r="E197" s="155"/>
      <c r="F197" s="51"/>
      <c r="G197" s="50"/>
      <c r="H197" s="407"/>
      <c r="I197" s="48"/>
      <c r="J197" s="20"/>
      <c r="K197" s="19"/>
      <c r="L197" s="19"/>
    </row>
    <row r="198" spans="2:12" ht="15.95" customHeight="1">
      <c r="B198" s="456"/>
      <c r="C198" s="20"/>
      <c r="D198" s="50"/>
      <c r="E198" s="155"/>
      <c r="F198" s="51"/>
      <c r="G198" s="50"/>
      <c r="H198" s="407"/>
      <c r="I198" s="48"/>
      <c r="J198" s="20"/>
      <c r="K198" s="19"/>
      <c r="L198" s="19"/>
    </row>
    <row r="199" spans="2:12" ht="15.95" customHeight="1">
      <c r="B199" s="456"/>
      <c r="C199" s="49"/>
      <c r="D199" s="50"/>
      <c r="E199" s="155"/>
      <c r="F199" s="51"/>
      <c r="G199" s="50"/>
      <c r="H199" s="407"/>
      <c r="I199" s="48"/>
      <c r="J199" s="20"/>
      <c r="K199" s="19"/>
      <c r="L199" s="19"/>
    </row>
    <row r="200" spans="2:12">
      <c r="B200" s="456"/>
      <c r="C200" s="49"/>
      <c r="D200" s="50"/>
      <c r="E200" s="155"/>
      <c r="F200" s="51"/>
      <c r="G200" s="50"/>
      <c r="H200" s="407"/>
      <c r="I200" s="48"/>
      <c r="J200" s="20"/>
      <c r="K200" s="19"/>
      <c r="L200" s="19"/>
    </row>
    <row r="201" spans="2:12">
      <c r="B201" s="456"/>
      <c r="C201" s="49"/>
      <c r="D201" s="50"/>
      <c r="E201" s="155"/>
      <c r="F201" s="51"/>
      <c r="G201" s="50"/>
      <c r="H201" s="407"/>
      <c r="I201" s="48"/>
      <c r="J201" s="20"/>
      <c r="K201" s="19"/>
      <c r="L201" s="19"/>
    </row>
    <row r="202" spans="2:12">
      <c r="B202" s="137"/>
      <c r="C202" s="51"/>
      <c r="D202" s="51"/>
      <c r="E202" s="68"/>
      <c r="F202" s="51"/>
      <c r="G202" s="407"/>
      <c r="H202" s="407"/>
      <c r="I202" s="48"/>
      <c r="J202" s="20"/>
      <c r="K202" s="19"/>
      <c r="L202" s="19"/>
    </row>
    <row r="203" spans="2:12">
      <c r="B203" s="137"/>
      <c r="C203" s="488"/>
      <c r="D203" s="488"/>
      <c r="E203" s="489"/>
      <c r="F203" s="51"/>
      <c r="G203" s="142"/>
      <c r="H203" s="407"/>
      <c r="I203" s="48"/>
      <c r="J203" s="20"/>
      <c r="K203" s="19"/>
      <c r="L203" s="19"/>
    </row>
    <row r="204" spans="2:12">
      <c r="B204" s="137"/>
      <c r="C204" s="68"/>
      <c r="D204" s="53"/>
      <c r="E204" s="53"/>
      <c r="F204" s="53"/>
      <c r="G204" s="490"/>
      <c r="H204" s="433"/>
      <c r="I204" s="48"/>
      <c r="J204" s="20"/>
      <c r="K204" s="19"/>
      <c r="L204" s="19"/>
    </row>
    <row r="205" spans="2:12">
      <c r="B205" s="137"/>
      <c r="C205" s="51"/>
      <c r="D205" s="50"/>
      <c r="E205" s="68"/>
      <c r="F205" s="68"/>
      <c r="G205" s="142"/>
      <c r="H205" s="407"/>
      <c r="I205" s="48"/>
      <c r="J205" s="20"/>
      <c r="K205" s="19"/>
      <c r="L205" s="19"/>
    </row>
    <row r="206" spans="2:12">
      <c r="B206" s="137"/>
      <c r="C206" s="51"/>
      <c r="D206" s="51"/>
      <c r="E206" s="68"/>
      <c r="F206" s="51"/>
      <c r="G206" s="142"/>
      <c r="H206" s="407"/>
      <c r="I206" s="48"/>
      <c r="J206" s="20"/>
      <c r="K206" s="19"/>
      <c r="L206" s="19"/>
    </row>
    <row r="207" spans="2:12">
      <c r="B207" s="137"/>
      <c r="C207" s="51"/>
      <c r="D207" s="51"/>
      <c r="E207" s="68"/>
      <c r="F207" s="51"/>
      <c r="G207" s="142"/>
      <c r="H207" s="407"/>
      <c r="I207" s="48"/>
      <c r="J207" s="20"/>
      <c r="K207" s="19"/>
      <c r="L207" s="19"/>
    </row>
    <row r="208" spans="2:12">
      <c r="B208" s="137"/>
      <c r="C208" s="488"/>
      <c r="D208" s="488"/>
      <c r="E208" s="489"/>
      <c r="F208" s="51"/>
      <c r="G208" s="142"/>
      <c r="H208" s="407"/>
      <c r="I208" s="48"/>
      <c r="J208" s="20"/>
      <c r="K208" s="19"/>
      <c r="L208" s="19"/>
    </row>
    <row r="209" spans="2:13">
      <c r="B209" s="137"/>
      <c r="C209" s="51"/>
      <c r="D209" s="51"/>
      <c r="E209" s="68"/>
      <c r="F209" s="51"/>
      <c r="G209" s="407"/>
      <c r="H209" s="407"/>
      <c r="I209" s="48"/>
      <c r="J209" s="20"/>
      <c r="K209" s="19"/>
      <c r="L209" s="19"/>
    </row>
    <row r="210" spans="2:13">
      <c r="B210" s="137"/>
      <c r="C210" s="51"/>
      <c r="D210" s="51"/>
      <c r="E210" s="68"/>
      <c r="F210" s="51"/>
      <c r="G210" s="142"/>
      <c r="H210" s="407"/>
      <c r="I210" s="48"/>
      <c r="J210" s="20"/>
      <c r="K210" s="19"/>
      <c r="L210" s="19"/>
    </row>
    <row r="211" spans="2:13" ht="22.5">
      <c r="B211" s="479"/>
      <c r="C211" s="479"/>
      <c r="D211" s="479"/>
      <c r="E211" s="479"/>
      <c r="F211" s="479"/>
      <c r="G211" s="479"/>
      <c r="H211" s="479"/>
      <c r="I211" s="479"/>
      <c r="J211" s="479"/>
      <c r="K211" s="479"/>
      <c r="L211" s="479"/>
      <c r="M211" s="98"/>
    </row>
    <row r="212" spans="2:13" ht="20.25">
      <c r="B212" s="481"/>
      <c r="C212" s="481"/>
      <c r="D212" s="481"/>
      <c r="E212" s="481"/>
      <c r="F212" s="481"/>
      <c r="G212" s="481"/>
      <c r="H212" s="481"/>
      <c r="I212" s="481"/>
      <c r="J212" s="481"/>
      <c r="K212" s="481"/>
      <c r="L212" s="481"/>
      <c r="M212" s="99"/>
    </row>
    <row r="213" spans="2:13">
      <c r="B213" s="6"/>
      <c r="C213" s="107"/>
      <c r="D213" s="7"/>
      <c r="E213" s="53"/>
      <c r="F213" s="53"/>
      <c r="G213" s="53"/>
      <c r="H213" s="433"/>
      <c r="I213" s="419"/>
      <c r="J213" s="419"/>
      <c r="K213" s="419"/>
      <c r="L213" s="419"/>
    </row>
    <row r="214" spans="2:13">
      <c r="B214" s="6"/>
      <c r="C214" s="107"/>
      <c r="D214" s="6"/>
      <c r="E214" s="53"/>
      <c r="F214" s="53"/>
      <c r="G214" s="53"/>
      <c r="H214" s="491"/>
      <c r="I214" s="493"/>
      <c r="J214" s="494"/>
      <c r="K214" s="53"/>
      <c r="L214" s="53"/>
    </row>
    <row r="215" spans="2:13" ht="20.25">
      <c r="B215" s="486"/>
      <c r="C215" s="486"/>
      <c r="D215" s="486"/>
      <c r="E215" s="486"/>
      <c r="F215" s="486"/>
      <c r="G215" s="486"/>
      <c r="H215" s="486"/>
      <c r="I215" s="486"/>
      <c r="J215" s="486"/>
      <c r="K215" s="486"/>
      <c r="L215" s="486"/>
    </row>
    <row r="216" spans="2:13" ht="15">
      <c r="B216" s="487"/>
      <c r="C216" s="487"/>
      <c r="D216" s="487"/>
      <c r="E216" s="487"/>
      <c r="F216" s="487"/>
      <c r="G216" s="487"/>
      <c r="H216" s="487"/>
      <c r="I216" s="487"/>
      <c r="J216" s="487"/>
      <c r="K216" s="487"/>
      <c r="L216" s="487"/>
    </row>
    <row r="217" spans="2:13">
      <c r="B217" s="6"/>
      <c r="C217" s="107"/>
      <c r="D217" s="9"/>
      <c r="E217" s="53"/>
      <c r="F217" s="53"/>
      <c r="G217" s="53"/>
      <c r="H217" s="433"/>
      <c r="I217" s="6"/>
      <c r="J217" s="6"/>
      <c r="K217" s="6"/>
      <c r="L217" s="53"/>
    </row>
    <row r="218" spans="2:13">
      <c r="B218" s="460"/>
      <c r="C218" s="460"/>
      <c r="D218" s="460"/>
      <c r="E218" s="460"/>
      <c r="F218" s="460"/>
      <c r="G218" s="460"/>
      <c r="H218" s="458"/>
      <c r="I218" s="460"/>
      <c r="J218" s="460"/>
      <c r="K218" s="460"/>
      <c r="L218" s="460"/>
    </row>
    <row r="219" spans="2:13">
      <c r="B219" s="460"/>
      <c r="C219" s="460"/>
      <c r="D219" s="460"/>
      <c r="E219" s="460"/>
      <c r="F219" s="460"/>
      <c r="G219" s="460"/>
      <c r="H219" s="458"/>
      <c r="I219" s="460"/>
      <c r="J219" s="20"/>
      <c r="K219" s="473"/>
      <c r="L219" s="51"/>
    </row>
    <row r="220" spans="2:13" ht="15.95" customHeight="1">
      <c r="B220" s="19"/>
      <c r="C220" s="48"/>
      <c r="D220" s="48"/>
      <c r="E220" s="48"/>
      <c r="F220" s="48"/>
      <c r="G220" s="166"/>
      <c r="H220" s="474"/>
      <c r="I220" s="48"/>
      <c r="J220" s="20"/>
      <c r="K220" s="19"/>
      <c r="L220" s="19"/>
    </row>
    <row r="221" spans="2:13" ht="15.95" customHeight="1">
      <c r="B221" s="456"/>
      <c r="C221" s="49"/>
      <c r="D221" s="50"/>
      <c r="E221" s="155"/>
      <c r="F221" s="51"/>
      <c r="G221" s="50"/>
      <c r="H221" s="407"/>
      <c r="I221" s="48"/>
      <c r="J221" s="20"/>
      <c r="K221" s="19"/>
      <c r="L221" s="19"/>
    </row>
    <row r="222" spans="2:13" ht="15.95" customHeight="1">
      <c r="B222" s="456"/>
      <c r="C222" s="49"/>
      <c r="D222" s="50"/>
      <c r="E222" s="155"/>
      <c r="F222" s="51"/>
      <c r="G222" s="50"/>
      <c r="H222" s="407"/>
      <c r="I222" s="48"/>
      <c r="J222" s="20"/>
      <c r="K222" s="19"/>
      <c r="L222" s="19"/>
    </row>
    <row r="223" spans="2:13" ht="15.95" customHeight="1">
      <c r="B223" s="456"/>
      <c r="C223" s="49"/>
      <c r="D223" s="50"/>
      <c r="E223" s="155"/>
      <c r="F223" s="51"/>
      <c r="G223" s="50"/>
      <c r="H223" s="407"/>
      <c r="I223" s="48"/>
      <c r="J223" s="20"/>
      <c r="K223" s="19"/>
      <c r="L223" s="19"/>
    </row>
    <row r="224" spans="2:13" ht="15.95" customHeight="1">
      <c r="B224" s="456"/>
      <c r="C224" s="49"/>
      <c r="D224" s="50"/>
      <c r="E224" s="155"/>
      <c r="F224" s="51"/>
      <c r="G224" s="50"/>
      <c r="H224" s="407"/>
      <c r="I224" s="48"/>
      <c r="J224" s="20"/>
      <c r="K224" s="19"/>
      <c r="L224" s="19"/>
    </row>
    <row r="225" spans="2:12" ht="15.95" customHeight="1">
      <c r="B225" s="456"/>
      <c r="C225" s="49"/>
      <c r="D225" s="50"/>
      <c r="E225" s="155"/>
      <c r="F225" s="51"/>
      <c r="G225" s="50"/>
      <c r="H225" s="407"/>
      <c r="I225" s="48"/>
      <c r="J225" s="20"/>
      <c r="K225" s="19"/>
      <c r="L225" s="19"/>
    </row>
    <row r="226" spans="2:12" ht="15.95" customHeight="1">
      <c r="B226" s="456"/>
      <c r="C226" s="20"/>
      <c r="D226" s="50"/>
      <c r="E226" s="155"/>
      <c r="F226" s="51"/>
      <c r="G226" s="50"/>
      <c r="H226" s="492"/>
      <c r="I226" s="48"/>
      <c r="J226" s="20"/>
      <c r="K226" s="19"/>
      <c r="L226" s="19"/>
    </row>
    <row r="227" spans="2:12" ht="15.95" customHeight="1">
      <c r="B227" s="456"/>
      <c r="C227" s="49"/>
      <c r="D227" s="50"/>
      <c r="E227" s="155"/>
      <c r="F227" s="51"/>
      <c r="G227" s="50"/>
      <c r="H227" s="407"/>
      <c r="I227" s="48"/>
      <c r="J227" s="20"/>
      <c r="K227" s="19"/>
      <c r="L227" s="19"/>
    </row>
    <row r="228" spans="2:12" ht="15.95" customHeight="1">
      <c r="B228" s="456"/>
      <c r="C228" s="51"/>
      <c r="D228" s="51"/>
      <c r="E228" s="68"/>
      <c r="F228" s="51"/>
      <c r="G228" s="142"/>
      <c r="H228" s="407"/>
      <c r="I228" s="48"/>
      <c r="J228" s="20"/>
      <c r="K228" s="19"/>
      <c r="L228" s="19"/>
    </row>
    <row r="229" spans="2:12" ht="15.95" customHeight="1">
      <c r="B229" s="137"/>
      <c r="C229" s="51"/>
      <c r="D229" s="51"/>
      <c r="E229" s="68"/>
      <c r="F229" s="51"/>
      <c r="G229" s="407"/>
      <c r="H229" s="407"/>
      <c r="I229" s="48"/>
      <c r="J229" s="20"/>
      <c r="K229" s="19"/>
      <c r="L229" s="19"/>
    </row>
    <row r="230" spans="2:12" ht="15.95" customHeight="1">
      <c r="B230" s="19"/>
      <c r="C230" s="48"/>
      <c r="D230" s="48"/>
      <c r="E230" s="48"/>
      <c r="F230" s="48"/>
      <c r="G230" s="166"/>
      <c r="H230" s="474"/>
      <c r="I230" s="48"/>
      <c r="J230" s="20"/>
      <c r="K230" s="19"/>
      <c r="L230" s="19"/>
    </row>
    <row r="231" spans="2:12" ht="15.95" customHeight="1">
      <c r="B231" s="456"/>
      <c r="C231" s="49"/>
      <c r="D231" s="50"/>
      <c r="E231" s="155"/>
      <c r="F231" s="51"/>
      <c r="G231" s="50"/>
      <c r="H231" s="407"/>
      <c r="I231" s="48"/>
      <c r="J231" s="20"/>
      <c r="K231" s="19"/>
      <c r="L231" s="19"/>
    </row>
    <row r="232" spans="2:12" ht="15.95" customHeight="1">
      <c r="B232" s="456"/>
      <c r="C232" s="49"/>
      <c r="D232" s="50"/>
      <c r="E232" s="155"/>
      <c r="F232" s="51"/>
      <c r="G232" s="50"/>
      <c r="H232" s="407"/>
      <c r="I232" s="48"/>
      <c r="J232" s="20"/>
      <c r="K232" s="19"/>
      <c r="L232" s="19"/>
    </row>
    <row r="233" spans="2:12" ht="15.95" customHeight="1">
      <c r="B233" s="456"/>
      <c r="C233" s="49"/>
      <c r="D233" s="50"/>
      <c r="E233" s="155"/>
      <c r="F233" s="51"/>
      <c r="G233" s="50"/>
      <c r="H233" s="407"/>
      <c r="I233" s="48"/>
      <c r="J233" s="20"/>
      <c r="K233" s="19"/>
      <c r="L233" s="19"/>
    </row>
    <row r="234" spans="2:12" ht="15.95" customHeight="1">
      <c r="B234" s="456"/>
      <c r="C234" s="49"/>
      <c r="D234" s="50"/>
      <c r="E234" s="155"/>
      <c r="F234" s="51"/>
      <c r="G234" s="50"/>
      <c r="H234" s="407"/>
      <c r="I234" s="48"/>
      <c r="J234" s="20"/>
      <c r="K234" s="19"/>
      <c r="L234" s="19"/>
    </row>
    <row r="235" spans="2:12" ht="15.95" customHeight="1">
      <c r="B235" s="456"/>
      <c r="C235" s="49"/>
      <c r="D235" s="50"/>
      <c r="E235" s="155"/>
      <c r="F235" s="51"/>
      <c r="G235" s="50"/>
      <c r="H235" s="407"/>
      <c r="I235" s="48"/>
      <c r="J235" s="20"/>
      <c r="K235" s="19"/>
      <c r="L235" s="19"/>
    </row>
    <row r="236" spans="2:12">
      <c r="B236" s="456"/>
      <c r="C236" s="20"/>
      <c r="D236" s="50"/>
      <c r="E236" s="155"/>
      <c r="F236" s="51"/>
      <c r="G236" s="50"/>
      <c r="H236" s="407"/>
      <c r="I236" s="48"/>
      <c r="J236" s="20"/>
      <c r="K236" s="19"/>
      <c r="L236" s="19"/>
    </row>
    <row r="237" spans="2:12">
      <c r="B237" s="456"/>
      <c r="C237" s="49"/>
      <c r="D237" s="50"/>
      <c r="E237" s="155"/>
      <c r="F237" s="51"/>
      <c r="G237" s="50"/>
      <c r="H237" s="407"/>
      <c r="I237" s="48"/>
      <c r="J237" s="20"/>
      <c r="K237" s="19"/>
      <c r="L237" s="19"/>
    </row>
    <row r="238" spans="2:12">
      <c r="B238" s="456"/>
      <c r="C238" s="51"/>
      <c r="D238" s="51"/>
      <c r="E238" s="68"/>
      <c r="F238" s="51"/>
      <c r="G238" s="142"/>
      <c r="H238" s="407"/>
      <c r="I238" s="48"/>
      <c r="J238" s="20"/>
      <c r="K238" s="19"/>
      <c r="L238" s="19"/>
    </row>
    <row r="239" spans="2:12">
      <c r="B239" s="137"/>
      <c r="C239" s="51"/>
      <c r="D239" s="51"/>
      <c r="E239" s="68"/>
      <c r="F239" s="51"/>
      <c r="G239" s="407"/>
      <c r="H239" s="407"/>
      <c r="I239" s="48"/>
      <c r="J239" s="20"/>
      <c r="K239" s="19"/>
      <c r="L239" s="19"/>
    </row>
    <row r="240" spans="2:12">
      <c r="B240" s="137"/>
      <c r="C240" s="488"/>
      <c r="D240" s="488"/>
      <c r="E240" s="489"/>
      <c r="F240" s="51"/>
      <c r="G240" s="142"/>
      <c r="H240" s="407"/>
      <c r="I240" s="48"/>
      <c r="J240" s="20"/>
      <c r="K240" s="19"/>
      <c r="L240" s="19"/>
    </row>
    <row r="241" spans="2:13">
      <c r="B241" s="137"/>
      <c r="C241" s="68"/>
      <c r="D241" s="53"/>
      <c r="E241" s="53"/>
      <c r="F241" s="53"/>
      <c r="G241" s="490"/>
      <c r="H241" s="433"/>
      <c r="I241" s="48"/>
      <c r="J241" s="20"/>
      <c r="K241" s="19"/>
      <c r="L241" s="19"/>
    </row>
    <row r="242" spans="2:13">
      <c r="B242" s="137"/>
      <c r="C242" s="51"/>
      <c r="D242" s="50"/>
      <c r="E242" s="68"/>
      <c r="F242" s="68"/>
      <c r="G242" s="142"/>
      <c r="H242" s="407"/>
      <c r="I242" s="48"/>
      <c r="J242" s="20"/>
      <c r="K242" s="19"/>
      <c r="L242" s="19"/>
    </row>
    <row r="243" spans="2:13">
      <c r="B243" s="137"/>
      <c r="C243" s="51"/>
      <c r="D243" s="51"/>
      <c r="E243" s="68"/>
      <c r="F243" s="51"/>
      <c r="G243" s="142"/>
      <c r="H243" s="407"/>
      <c r="I243" s="48"/>
      <c r="J243" s="20"/>
      <c r="K243" s="19"/>
      <c r="L243" s="19"/>
    </row>
    <row r="244" spans="2:13">
      <c r="B244" s="137"/>
      <c r="C244" s="51"/>
      <c r="D244" s="51"/>
      <c r="E244" s="68"/>
      <c r="F244" s="51"/>
      <c r="G244" s="142"/>
      <c r="H244" s="407"/>
      <c r="I244" s="48"/>
      <c r="J244" s="20"/>
      <c r="K244" s="19"/>
      <c r="L244" s="19"/>
    </row>
    <row r="245" spans="2:13">
      <c r="B245" s="137"/>
      <c r="C245" s="488"/>
      <c r="D245" s="488"/>
      <c r="E245" s="489"/>
      <c r="F245" s="51"/>
      <c r="G245" s="142"/>
      <c r="H245" s="407"/>
      <c r="I245" s="48"/>
      <c r="J245" s="20"/>
      <c r="K245" s="19"/>
      <c r="L245" s="19"/>
    </row>
    <row r="246" spans="2:13">
      <c r="B246" s="137"/>
      <c r="C246" s="51"/>
      <c r="D246" s="51"/>
      <c r="E246" s="68"/>
      <c r="F246" s="51"/>
      <c r="G246" s="407"/>
      <c r="H246" s="407"/>
      <c r="I246" s="48"/>
      <c r="J246" s="20"/>
      <c r="K246" s="19"/>
      <c r="L246" s="19"/>
    </row>
    <row r="247" spans="2:13">
      <c r="B247" s="137"/>
      <c r="C247" s="51"/>
      <c r="D247" s="51"/>
      <c r="E247" s="68"/>
      <c r="F247" s="51"/>
      <c r="G247" s="142"/>
      <c r="H247" s="407"/>
      <c r="I247" s="48"/>
      <c r="J247" s="20"/>
      <c r="K247" s="19"/>
      <c r="L247" s="19"/>
    </row>
    <row r="248" spans="2:13">
      <c r="B248" s="137"/>
      <c r="C248" s="68"/>
      <c r="D248" s="53"/>
      <c r="E248" s="53"/>
      <c r="F248" s="53"/>
      <c r="G248" s="490"/>
      <c r="H248" s="433"/>
      <c r="I248" s="48"/>
      <c r="J248" s="20"/>
      <c r="K248" s="19"/>
      <c r="L248" s="19"/>
    </row>
    <row r="249" spans="2:13" ht="22.5">
      <c r="B249" s="479"/>
      <c r="C249" s="479"/>
      <c r="D249" s="479"/>
      <c r="E249" s="479"/>
      <c r="F249" s="479"/>
      <c r="G249" s="479"/>
      <c r="H249" s="479"/>
      <c r="I249" s="479"/>
      <c r="J249" s="479"/>
      <c r="K249" s="479"/>
      <c r="L249" s="479"/>
      <c r="M249" s="98"/>
    </row>
    <row r="250" spans="2:13" ht="20.25">
      <c r="B250" s="481"/>
      <c r="C250" s="481"/>
      <c r="D250" s="481"/>
      <c r="E250" s="481"/>
      <c r="F250" s="481"/>
      <c r="G250" s="481"/>
      <c r="H250" s="481"/>
      <c r="I250" s="481"/>
      <c r="J250" s="481"/>
      <c r="K250" s="481"/>
      <c r="L250" s="481"/>
      <c r="M250" s="99"/>
    </row>
    <row r="251" spans="2:13">
      <c r="B251" s="6"/>
      <c r="C251" s="6"/>
      <c r="D251" s="7"/>
      <c r="E251" s="53"/>
      <c r="F251" s="53"/>
      <c r="G251" s="53"/>
      <c r="H251" s="433"/>
      <c r="I251" s="419"/>
      <c r="J251" s="419"/>
      <c r="K251" s="419"/>
      <c r="L251" s="419"/>
    </row>
    <row r="252" spans="2:13">
      <c r="B252" s="6"/>
      <c r="C252" s="107"/>
      <c r="D252" s="6"/>
      <c r="E252" s="53"/>
      <c r="F252" s="53"/>
      <c r="G252" s="53"/>
      <c r="H252" s="491"/>
      <c r="I252" s="495"/>
      <c r="J252" s="495"/>
      <c r="K252" s="495"/>
      <c r="L252" s="495"/>
    </row>
    <row r="253" spans="2:13" ht="20.25">
      <c r="B253" s="486"/>
      <c r="C253" s="486"/>
      <c r="D253" s="486"/>
      <c r="E253" s="486"/>
      <c r="F253" s="486"/>
      <c r="G253" s="486"/>
      <c r="H253" s="486"/>
      <c r="I253" s="486"/>
      <c r="J253" s="486"/>
      <c r="K253" s="486"/>
      <c r="L253" s="486"/>
    </row>
    <row r="254" spans="2:13" ht="15">
      <c r="B254" s="487"/>
      <c r="C254" s="487"/>
      <c r="D254" s="487"/>
      <c r="E254" s="487"/>
      <c r="F254" s="487"/>
      <c r="G254" s="487"/>
      <c r="H254" s="487"/>
      <c r="I254" s="487"/>
      <c r="J254" s="487"/>
      <c r="K254" s="487"/>
      <c r="L254" s="487"/>
    </row>
    <row r="255" spans="2:13">
      <c r="B255" s="6"/>
      <c r="C255" s="107"/>
      <c r="D255" s="9"/>
      <c r="E255" s="53"/>
      <c r="F255" s="53"/>
      <c r="G255" s="53"/>
      <c r="H255" s="433"/>
      <c r="I255" s="6"/>
      <c r="J255" s="6"/>
      <c r="K255" s="6"/>
      <c r="L255" s="53"/>
    </row>
    <row r="256" spans="2:13">
      <c r="B256" s="460"/>
      <c r="C256" s="460"/>
      <c r="D256" s="460"/>
      <c r="E256" s="460"/>
      <c r="F256" s="460"/>
      <c r="G256" s="460"/>
      <c r="H256" s="458"/>
      <c r="I256" s="460"/>
      <c r="J256" s="460"/>
      <c r="K256" s="460"/>
      <c r="L256" s="460"/>
    </row>
    <row r="257" spans="2:12">
      <c r="B257" s="460"/>
      <c r="C257" s="460"/>
      <c r="D257" s="460"/>
      <c r="E257" s="460"/>
      <c r="F257" s="460"/>
      <c r="G257" s="460"/>
      <c r="H257" s="458"/>
      <c r="I257" s="460"/>
      <c r="J257" s="20"/>
      <c r="K257" s="473"/>
      <c r="L257" s="51"/>
    </row>
    <row r="258" spans="2:12" ht="15.95" customHeight="1">
      <c r="B258" s="19"/>
      <c r="C258" s="48"/>
      <c r="D258" s="48"/>
      <c r="E258" s="48"/>
      <c r="F258" s="48"/>
      <c r="G258" s="166"/>
      <c r="H258" s="474"/>
      <c r="I258" s="48"/>
      <c r="J258" s="20"/>
      <c r="K258" s="19"/>
      <c r="L258" s="19"/>
    </row>
    <row r="259" spans="2:12" ht="15.95" customHeight="1">
      <c r="B259" s="456"/>
      <c r="C259" s="49"/>
      <c r="D259" s="50"/>
      <c r="E259" s="155"/>
      <c r="F259" s="51"/>
      <c r="G259" s="50"/>
      <c r="H259" s="407"/>
      <c r="I259" s="48"/>
      <c r="J259" s="20"/>
      <c r="K259" s="19"/>
      <c r="L259" s="19"/>
    </row>
    <row r="260" spans="2:12" ht="23.25" customHeight="1">
      <c r="B260" s="456"/>
      <c r="C260" s="49"/>
      <c r="D260" s="458"/>
      <c r="E260" s="459"/>
      <c r="F260" s="20"/>
      <c r="G260" s="458"/>
      <c r="H260" s="460"/>
      <c r="I260" s="48"/>
      <c r="J260" s="20"/>
      <c r="K260" s="19"/>
      <c r="L260" s="19"/>
    </row>
    <row r="261" spans="2:12" ht="15.95" customHeight="1">
      <c r="B261" s="456"/>
      <c r="C261" s="49"/>
      <c r="D261" s="50"/>
      <c r="E261" s="155"/>
      <c r="F261" s="51"/>
      <c r="G261" s="50"/>
      <c r="H261" s="407"/>
      <c r="I261" s="48"/>
      <c r="J261" s="20"/>
      <c r="K261" s="19"/>
      <c r="L261" s="19"/>
    </row>
    <row r="262" spans="2:12" ht="15.95" customHeight="1">
      <c r="B262" s="456"/>
      <c r="C262" s="49"/>
      <c r="D262" s="50"/>
      <c r="E262" s="155"/>
      <c r="F262" s="51"/>
      <c r="G262" s="50"/>
      <c r="H262" s="407"/>
      <c r="I262" s="48"/>
      <c r="J262" s="20"/>
      <c r="K262" s="19"/>
      <c r="L262" s="19"/>
    </row>
    <row r="263" spans="2:12" ht="15.95" customHeight="1">
      <c r="B263" s="456"/>
      <c r="C263" s="49"/>
      <c r="D263" s="50"/>
      <c r="E263" s="155"/>
      <c r="F263" s="51"/>
      <c r="G263" s="50"/>
      <c r="H263" s="407"/>
      <c r="I263" s="48"/>
      <c r="J263" s="20"/>
      <c r="K263" s="19"/>
      <c r="L263" s="19"/>
    </row>
    <row r="264" spans="2:12" ht="15.95" customHeight="1">
      <c r="B264" s="456"/>
      <c r="C264" s="20"/>
      <c r="D264" s="50"/>
      <c r="E264" s="155"/>
      <c r="F264" s="51"/>
      <c r="G264" s="50"/>
      <c r="H264" s="407"/>
      <c r="I264" s="48"/>
      <c r="J264" s="20"/>
      <c r="K264" s="19"/>
      <c r="L264" s="19"/>
    </row>
    <row r="265" spans="2:12" ht="15.95" customHeight="1">
      <c r="B265" s="456"/>
      <c r="C265" s="49"/>
      <c r="D265" s="50"/>
      <c r="E265" s="155"/>
      <c r="F265" s="51"/>
      <c r="G265" s="50"/>
      <c r="H265" s="407"/>
      <c r="I265" s="48"/>
      <c r="J265" s="20"/>
      <c r="K265" s="19"/>
      <c r="L265" s="19"/>
    </row>
    <row r="266" spans="2:12" ht="15.95" customHeight="1">
      <c r="B266" s="456"/>
      <c r="C266" s="51"/>
      <c r="D266" s="50"/>
      <c r="E266" s="155"/>
      <c r="F266" s="51"/>
      <c r="G266" s="50"/>
      <c r="H266" s="407"/>
      <c r="I266" s="48"/>
      <c r="J266" s="20"/>
      <c r="K266" s="19"/>
      <c r="L266" s="19"/>
    </row>
    <row r="267" spans="2:12" ht="15.95" customHeight="1">
      <c r="B267" s="19"/>
      <c r="C267" s="48"/>
      <c r="D267" s="48"/>
      <c r="E267" s="48"/>
      <c r="F267" s="48"/>
      <c r="G267" s="166"/>
      <c r="H267" s="474"/>
      <c r="I267" s="48"/>
      <c r="J267" s="20"/>
      <c r="K267" s="19"/>
      <c r="L267" s="19"/>
    </row>
    <row r="268" spans="2:12" ht="15.95" customHeight="1">
      <c r="B268" s="456"/>
      <c r="C268" s="49"/>
      <c r="D268" s="50"/>
      <c r="E268" s="155"/>
      <c r="F268" s="51"/>
      <c r="G268" s="50"/>
      <c r="H268" s="407"/>
      <c r="I268" s="48"/>
      <c r="J268" s="20"/>
      <c r="K268" s="19"/>
      <c r="L268" s="19"/>
    </row>
    <row r="269" spans="2:12" ht="15.95" customHeight="1">
      <c r="B269" s="456"/>
      <c r="C269" s="49"/>
      <c r="D269" s="50"/>
      <c r="E269" s="155"/>
      <c r="F269" s="51"/>
      <c r="G269" s="50"/>
      <c r="H269" s="407"/>
      <c r="I269" s="48"/>
      <c r="J269" s="20"/>
      <c r="K269" s="19"/>
      <c r="L269" s="19"/>
    </row>
    <row r="270" spans="2:12" ht="15.95" customHeight="1">
      <c r="B270" s="456"/>
      <c r="C270" s="49"/>
      <c r="D270" s="50"/>
      <c r="E270" s="155"/>
      <c r="F270" s="51"/>
      <c r="G270" s="50"/>
      <c r="H270" s="407"/>
      <c r="I270" s="48"/>
      <c r="J270" s="20"/>
      <c r="K270" s="19"/>
      <c r="L270" s="19"/>
    </row>
    <row r="271" spans="2:12" ht="15.95" customHeight="1">
      <c r="B271" s="456"/>
      <c r="C271" s="49"/>
      <c r="D271" s="50"/>
      <c r="E271" s="155"/>
      <c r="F271" s="51"/>
      <c r="G271" s="50"/>
      <c r="H271" s="407"/>
      <c r="I271" s="48"/>
      <c r="J271" s="20"/>
      <c r="K271" s="19"/>
      <c r="L271" s="19"/>
    </row>
    <row r="272" spans="2:12" ht="23.25" customHeight="1">
      <c r="B272" s="456"/>
      <c r="C272" s="49"/>
      <c r="D272" s="50"/>
      <c r="E272" s="155"/>
      <c r="F272" s="51"/>
      <c r="G272" s="50"/>
      <c r="H272" s="475"/>
      <c r="I272" s="48"/>
      <c r="J272" s="20"/>
      <c r="K272" s="19"/>
      <c r="L272" s="19"/>
    </row>
    <row r="273" spans="2:12" ht="15.95" customHeight="1">
      <c r="B273" s="456"/>
      <c r="C273" s="20"/>
      <c r="D273" s="50"/>
      <c r="E273" s="155"/>
      <c r="F273" s="51"/>
      <c r="G273" s="50"/>
      <c r="H273" s="407"/>
      <c r="I273" s="48"/>
      <c r="J273" s="20"/>
      <c r="K273" s="19"/>
      <c r="L273" s="19"/>
    </row>
    <row r="274" spans="2:12">
      <c r="B274" s="456"/>
      <c r="C274" s="49"/>
      <c r="D274" s="50"/>
      <c r="E274" s="155"/>
      <c r="F274" s="51"/>
      <c r="G274" s="50"/>
      <c r="H274" s="407"/>
      <c r="I274" s="48"/>
      <c r="J274" s="20"/>
      <c r="K274" s="19"/>
      <c r="L274" s="19"/>
    </row>
    <row r="275" spans="2:12">
      <c r="B275" s="456"/>
      <c r="C275" s="51"/>
      <c r="D275" s="50"/>
      <c r="E275" s="155"/>
      <c r="F275" s="51"/>
      <c r="G275" s="50"/>
      <c r="H275" s="407"/>
      <c r="I275" s="48"/>
      <c r="J275" s="20"/>
      <c r="K275" s="19"/>
      <c r="L275" s="19"/>
    </row>
    <row r="276" spans="2:12">
      <c r="B276" s="137"/>
      <c r="C276" s="51"/>
      <c r="D276" s="51"/>
      <c r="E276" s="68"/>
      <c r="F276" s="51"/>
      <c r="G276" s="142"/>
      <c r="H276" s="407"/>
      <c r="I276" s="48"/>
      <c r="J276" s="20"/>
      <c r="K276" s="19"/>
      <c r="L276" s="19"/>
    </row>
    <row r="277" spans="2:12">
      <c r="B277" s="137"/>
      <c r="C277" s="51"/>
      <c r="D277" s="51"/>
      <c r="E277" s="68"/>
      <c r="F277" s="51"/>
      <c r="G277" s="407"/>
      <c r="H277" s="407"/>
      <c r="I277" s="48"/>
      <c r="J277" s="20"/>
      <c r="K277" s="19"/>
      <c r="L277" s="19"/>
    </row>
    <row r="278" spans="2:12">
      <c r="B278" s="137"/>
      <c r="C278" s="488"/>
      <c r="D278" s="488"/>
      <c r="E278" s="489"/>
      <c r="F278" s="51"/>
      <c r="G278" s="142"/>
      <c r="H278" s="407"/>
      <c r="I278" s="48"/>
      <c r="J278" s="20"/>
      <c r="K278" s="19"/>
      <c r="L278" s="19"/>
    </row>
    <row r="279" spans="2:12">
      <c r="B279" s="137"/>
      <c r="C279" s="68"/>
      <c r="D279" s="53"/>
      <c r="E279" s="53"/>
      <c r="F279" s="53"/>
      <c r="G279" s="490"/>
      <c r="H279" s="433"/>
      <c r="I279" s="48"/>
      <c r="J279" s="20"/>
      <c r="K279" s="19"/>
      <c r="L279" s="19"/>
    </row>
    <row r="280" spans="2:12">
      <c r="B280" s="137"/>
      <c r="C280" s="51"/>
      <c r="D280" s="50"/>
      <c r="E280" s="68"/>
      <c r="F280" s="68"/>
      <c r="G280" s="142"/>
      <c r="H280" s="407"/>
      <c r="I280" s="48"/>
      <c r="J280" s="20"/>
      <c r="K280" s="19"/>
      <c r="L280" s="19"/>
    </row>
    <row r="281" spans="2:12">
      <c r="B281" s="137"/>
      <c r="C281" s="51"/>
      <c r="D281" s="51"/>
      <c r="E281" s="68"/>
      <c r="F281" s="51"/>
      <c r="G281" s="142"/>
      <c r="H281" s="407"/>
      <c r="I281" s="48"/>
      <c r="J281" s="20"/>
      <c r="K281" s="19"/>
      <c r="L281" s="19"/>
    </row>
    <row r="282" spans="2:12">
      <c r="B282" s="137"/>
      <c r="C282" s="51"/>
      <c r="D282" s="51"/>
      <c r="E282" s="68"/>
      <c r="F282" s="51"/>
      <c r="G282" s="142"/>
      <c r="H282" s="407"/>
      <c r="I282" s="48"/>
      <c r="J282" s="20"/>
      <c r="K282" s="19"/>
      <c r="L282" s="19"/>
    </row>
    <row r="283" spans="2:12">
      <c r="B283" s="137"/>
      <c r="C283" s="488"/>
      <c r="D283" s="488"/>
      <c r="E283" s="489"/>
      <c r="F283" s="51"/>
      <c r="G283" s="142"/>
      <c r="H283" s="407"/>
      <c r="I283" s="48"/>
      <c r="J283" s="20"/>
      <c r="K283" s="19"/>
      <c r="L283" s="19"/>
    </row>
    <row r="284" spans="2:12">
      <c r="B284" s="137"/>
      <c r="C284" s="51"/>
      <c r="D284" s="51"/>
      <c r="E284" s="68"/>
      <c r="F284" s="51"/>
      <c r="G284" s="407"/>
      <c r="H284" s="407"/>
      <c r="I284" s="48"/>
      <c r="J284" s="20"/>
      <c r="K284" s="19"/>
      <c r="L284" s="19"/>
    </row>
    <row r="285" spans="2:12">
      <c r="B285" s="137"/>
      <c r="C285" s="51"/>
      <c r="D285" s="51"/>
      <c r="E285" s="68"/>
      <c r="F285" s="51"/>
      <c r="G285" s="142"/>
      <c r="H285" s="407"/>
      <c r="I285" s="48"/>
      <c r="J285" s="20"/>
      <c r="K285" s="19"/>
      <c r="L285" s="19"/>
    </row>
    <row r="286" spans="2:12">
      <c r="B286" s="137"/>
      <c r="C286" s="68"/>
      <c r="D286" s="53"/>
      <c r="E286" s="53"/>
      <c r="F286" s="53"/>
      <c r="G286" s="490"/>
      <c r="H286" s="433"/>
      <c r="I286" s="48"/>
      <c r="J286" s="20"/>
      <c r="K286" s="19"/>
      <c r="L286" s="19"/>
    </row>
    <row r="287" spans="2:12">
      <c r="B287" s="137"/>
      <c r="C287" s="51"/>
      <c r="D287" s="68"/>
      <c r="E287" s="68"/>
      <c r="F287" s="51"/>
      <c r="G287" s="142"/>
      <c r="H287" s="407"/>
      <c r="I287" s="48"/>
      <c r="J287" s="20"/>
      <c r="K287" s="19"/>
      <c r="L287" s="19"/>
    </row>
    <row r="288" spans="2:12">
      <c r="B288" s="137"/>
      <c r="C288" s="51"/>
      <c r="D288" s="51"/>
      <c r="E288" s="68"/>
      <c r="F288" s="51"/>
      <c r="G288" s="142"/>
      <c r="H288" s="407"/>
      <c r="I288" s="48"/>
      <c r="J288" s="20"/>
      <c r="K288" s="19"/>
      <c r="L288" s="19"/>
    </row>
    <row r="289" spans="2:12">
      <c r="B289" s="137"/>
      <c r="C289" s="51"/>
      <c r="D289" s="51"/>
      <c r="E289" s="68"/>
      <c r="F289" s="51"/>
      <c r="G289" s="142"/>
      <c r="H289" s="407"/>
      <c r="I289" s="48"/>
      <c r="J289" s="20"/>
      <c r="K289" s="19"/>
      <c r="L289" s="19"/>
    </row>
    <row r="290" spans="2:12">
      <c r="B290" s="53"/>
      <c r="C290" s="68"/>
      <c r="D290" s="53"/>
      <c r="E290" s="53"/>
      <c r="F290" s="53"/>
      <c r="G290" s="53"/>
      <c r="H290" s="433"/>
      <c r="I290" s="54"/>
      <c r="J290" s="54"/>
      <c r="K290" s="53"/>
      <c r="L290" s="53"/>
    </row>
    <row r="291" spans="2:12">
      <c r="B291" s="53"/>
      <c r="C291" s="68"/>
      <c r="D291" s="53"/>
      <c r="E291" s="53"/>
      <c r="F291" s="53"/>
      <c r="G291" s="53"/>
      <c r="H291" s="433"/>
      <c r="I291" s="54"/>
      <c r="J291" s="54"/>
    </row>
    <row r="292" spans="2:12">
      <c r="B292" s="53"/>
      <c r="C292" s="68"/>
      <c r="D292" s="53"/>
      <c r="E292" s="53"/>
      <c r="F292" s="53"/>
      <c r="G292" s="53"/>
      <c r="H292" s="433"/>
      <c r="I292" s="54"/>
      <c r="J292" s="54"/>
    </row>
    <row r="293" spans="2:12">
      <c r="B293" s="53"/>
      <c r="C293" s="68"/>
      <c r="D293" s="53"/>
      <c r="E293" s="53"/>
      <c r="F293" s="53"/>
      <c r="G293" s="53"/>
      <c r="H293" s="433"/>
      <c r="I293" s="54"/>
      <c r="J293" s="54"/>
    </row>
    <row r="294" spans="2:12">
      <c r="B294" s="53"/>
      <c r="C294" s="68"/>
      <c r="D294" s="53"/>
      <c r="E294" s="53"/>
      <c r="F294" s="53"/>
      <c r="G294" s="53"/>
      <c r="H294" s="433"/>
      <c r="I294" s="54"/>
      <c r="J294" s="54"/>
    </row>
    <row r="295" spans="2:12">
      <c r="B295" s="53"/>
      <c r="C295" s="68"/>
      <c r="D295" s="53"/>
      <c r="E295" s="53"/>
      <c r="F295" s="53"/>
      <c r="G295" s="53"/>
      <c r="H295" s="433"/>
      <c r="I295" s="54"/>
      <c r="J295" s="54"/>
    </row>
    <row r="296" spans="2:12">
      <c r="B296" s="53"/>
      <c r="C296" s="68"/>
      <c r="D296" s="53"/>
      <c r="E296" s="53"/>
      <c r="F296" s="53"/>
      <c r="G296" s="53"/>
      <c r="H296" s="433"/>
      <c r="I296" s="54"/>
      <c r="J296" s="54"/>
    </row>
    <row r="297" spans="2:12">
      <c r="B297" s="53"/>
      <c r="C297" s="68"/>
      <c r="D297" s="53"/>
      <c r="E297" s="53"/>
      <c r="F297" s="53"/>
      <c r="G297" s="53"/>
      <c r="H297" s="433"/>
      <c r="I297" s="54"/>
      <c r="J297" s="54"/>
    </row>
    <row r="298" spans="2:12">
      <c r="B298" s="53"/>
      <c r="C298" s="68"/>
      <c r="D298" s="53"/>
      <c r="E298" s="53"/>
      <c r="F298" s="53"/>
      <c r="G298" s="53"/>
      <c r="H298" s="433"/>
      <c r="I298" s="54"/>
      <c r="J298" s="54"/>
    </row>
    <row r="299" spans="2:12">
      <c r="B299" s="53"/>
      <c r="C299" s="68"/>
      <c r="D299" s="53"/>
      <c r="E299" s="53"/>
      <c r="F299" s="53"/>
      <c r="G299" s="53"/>
      <c r="H299" s="433"/>
      <c r="I299" s="54"/>
      <c r="J299" s="54"/>
    </row>
    <row r="300" spans="2:12">
      <c r="B300" s="53"/>
      <c r="C300" s="68"/>
      <c r="D300" s="53"/>
      <c r="E300" s="53"/>
      <c r="F300" s="53"/>
      <c r="G300" s="53"/>
      <c r="H300" s="433"/>
      <c r="I300" s="54"/>
      <c r="J300" s="54"/>
    </row>
    <row r="301" spans="2:12">
      <c r="B301" s="53"/>
      <c r="C301" s="68"/>
      <c r="D301" s="53"/>
      <c r="E301" s="53"/>
      <c r="F301" s="53"/>
      <c r="G301" s="53"/>
      <c r="H301" s="433"/>
      <c r="I301" s="54"/>
      <c r="J301" s="54"/>
    </row>
    <row r="302" spans="2:12">
      <c r="B302" s="53"/>
      <c r="C302" s="68"/>
      <c r="D302" s="53"/>
      <c r="E302" s="53"/>
      <c r="F302" s="53"/>
      <c r="G302" s="53"/>
      <c r="H302" s="433"/>
      <c r="I302" s="54"/>
      <c r="J302" s="54"/>
    </row>
    <row r="303" spans="2:12">
      <c r="B303" s="53"/>
      <c r="C303" s="68"/>
      <c r="D303" s="53"/>
      <c r="E303" s="53"/>
      <c r="F303" s="53"/>
      <c r="G303" s="53"/>
      <c r="H303" s="433"/>
      <c r="I303" s="54"/>
      <c r="J303" s="54"/>
    </row>
    <row r="304" spans="2:12">
      <c r="B304" s="53"/>
      <c r="C304" s="68"/>
      <c r="D304" s="53"/>
      <c r="E304" s="53"/>
      <c r="F304" s="53"/>
      <c r="G304" s="53"/>
      <c r="H304" s="433"/>
      <c r="I304" s="54"/>
      <c r="J304" s="54"/>
    </row>
    <row r="305" spans="2:10">
      <c r="B305" s="53"/>
      <c r="C305" s="68"/>
      <c r="D305" s="53"/>
      <c r="E305" s="53"/>
      <c r="F305" s="53"/>
      <c r="G305" s="53"/>
      <c r="H305" s="433"/>
      <c r="I305" s="54"/>
      <c r="J305" s="54"/>
    </row>
    <row r="306" spans="2:10">
      <c r="B306" s="53"/>
      <c r="C306" s="68"/>
      <c r="D306" s="53"/>
      <c r="E306" s="53"/>
      <c r="F306" s="53"/>
      <c r="G306" s="53"/>
      <c r="H306" s="433"/>
      <c r="I306" s="54"/>
      <c r="J306" s="54"/>
    </row>
    <row r="307" spans="2:10">
      <c r="B307" s="53"/>
      <c r="C307" s="68"/>
      <c r="D307" s="53"/>
      <c r="E307" s="53"/>
      <c r="F307" s="53"/>
      <c r="G307" s="53"/>
      <c r="H307" s="433"/>
      <c r="I307" s="54"/>
      <c r="J307" s="54"/>
    </row>
    <row r="308" spans="2:10">
      <c r="B308" s="53"/>
      <c r="C308" s="68"/>
      <c r="D308" s="53"/>
      <c r="E308" s="53"/>
      <c r="F308" s="53"/>
      <c r="G308" s="53"/>
      <c r="H308" s="433"/>
      <c r="I308" s="54"/>
      <c r="J308" s="54"/>
    </row>
    <row r="309" spans="2:10">
      <c r="B309" s="53"/>
      <c r="C309" s="68"/>
      <c r="D309" s="53"/>
      <c r="E309" s="53"/>
      <c r="F309" s="53"/>
      <c r="G309" s="53"/>
      <c r="H309" s="433"/>
      <c r="I309" s="54"/>
      <c r="J309" s="54"/>
    </row>
    <row r="310" spans="2:10">
      <c r="B310" s="53"/>
      <c r="C310" s="68"/>
      <c r="D310" s="53"/>
      <c r="E310" s="53"/>
      <c r="F310" s="53"/>
      <c r="G310" s="53"/>
      <c r="H310" s="433"/>
      <c r="I310" s="54"/>
      <c r="J310" s="54"/>
    </row>
    <row r="311" spans="2:10">
      <c r="B311" s="53"/>
      <c r="C311" s="68"/>
      <c r="D311" s="53"/>
      <c r="E311" s="53"/>
      <c r="F311" s="53"/>
      <c r="G311" s="53"/>
      <c r="H311" s="433"/>
      <c r="I311" s="54"/>
      <c r="J311" s="54"/>
    </row>
    <row r="312" spans="2:10">
      <c r="B312" s="53"/>
      <c r="C312" s="68"/>
      <c r="D312" s="53"/>
      <c r="E312" s="53"/>
      <c r="F312" s="53"/>
      <c r="G312" s="53"/>
      <c r="H312" s="433"/>
      <c r="I312" s="54"/>
      <c r="J312" s="54"/>
    </row>
    <row r="313" spans="2:10">
      <c r="B313" s="53"/>
      <c r="C313" s="68"/>
      <c r="D313" s="53"/>
      <c r="E313" s="53"/>
      <c r="F313" s="53"/>
      <c r="G313" s="53"/>
      <c r="H313" s="433"/>
      <c r="I313" s="54"/>
      <c r="J313" s="54"/>
    </row>
    <row r="314" spans="2:10">
      <c r="B314" s="53"/>
      <c r="C314" s="68"/>
      <c r="D314" s="53"/>
      <c r="E314" s="53"/>
      <c r="F314" s="53"/>
      <c r="G314" s="53"/>
      <c r="H314" s="433"/>
      <c r="I314" s="54"/>
      <c r="J314" s="54"/>
    </row>
    <row r="315" spans="2:10">
      <c r="B315" s="53"/>
      <c r="C315" s="68"/>
      <c r="D315" s="53"/>
      <c r="E315" s="53"/>
      <c r="F315" s="53"/>
      <c r="G315" s="53"/>
      <c r="H315" s="433"/>
      <c r="I315" s="54"/>
      <c r="J315" s="54"/>
    </row>
    <row r="316" spans="2:10">
      <c r="B316" s="53"/>
      <c r="C316" s="68"/>
      <c r="D316" s="53"/>
      <c r="E316" s="53"/>
      <c r="F316" s="53"/>
      <c r="G316" s="53"/>
      <c r="H316" s="433"/>
      <c r="I316" s="54"/>
      <c r="J316" s="54"/>
    </row>
    <row r="317" spans="2:10">
      <c r="B317" s="53"/>
      <c r="C317" s="68"/>
      <c r="D317" s="53"/>
      <c r="E317" s="53"/>
      <c r="F317" s="53"/>
      <c r="G317" s="53"/>
      <c r="H317" s="433"/>
      <c r="I317" s="54"/>
      <c r="J317" s="54"/>
    </row>
    <row r="318" spans="2:10">
      <c r="B318" s="53"/>
      <c r="C318" s="68"/>
      <c r="D318" s="53"/>
      <c r="E318" s="53"/>
      <c r="F318" s="53"/>
      <c r="G318" s="53"/>
      <c r="H318" s="433"/>
      <c r="I318" s="54"/>
      <c r="J318" s="54"/>
    </row>
    <row r="319" spans="2:10">
      <c r="B319" s="53"/>
      <c r="C319" s="68"/>
      <c r="D319" s="53"/>
      <c r="E319" s="53"/>
      <c r="F319" s="53"/>
      <c r="G319" s="53"/>
      <c r="H319" s="433"/>
      <c r="I319" s="54"/>
      <c r="J319" s="54"/>
    </row>
    <row r="320" spans="2:10">
      <c r="B320" s="53"/>
      <c r="C320" s="68"/>
      <c r="D320" s="53"/>
      <c r="E320" s="53"/>
      <c r="F320" s="53"/>
      <c r="G320" s="53"/>
      <c r="H320" s="433"/>
      <c r="I320" s="54"/>
      <c r="J320" s="54"/>
    </row>
  </sheetData>
  <mergeCells count="88">
    <mergeCell ref="L47:L48"/>
    <mergeCell ref="M9:M10"/>
    <mergeCell ref="M47:M48"/>
    <mergeCell ref="H151:H152"/>
    <mergeCell ref="I84:I85"/>
    <mergeCell ref="I151:I152"/>
    <mergeCell ref="K9:K10"/>
    <mergeCell ref="K47:K48"/>
    <mergeCell ref="F151:F152"/>
    <mergeCell ref="G9:G10"/>
    <mergeCell ref="G47:G48"/>
    <mergeCell ref="G84:G85"/>
    <mergeCell ref="G151:G152"/>
    <mergeCell ref="B181:B182"/>
    <mergeCell ref="C9:C10"/>
    <mergeCell ref="C47:C48"/>
    <mergeCell ref="C84:C85"/>
    <mergeCell ref="C151:C152"/>
    <mergeCell ref="C181:C182"/>
    <mergeCell ref="I150:K150"/>
    <mergeCell ref="J151:L151"/>
    <mergeCell ref="B9:B10"/>
    <mergeCell ref="B47:B48"/>
    <mergeCell ref="B84:B85"/>
    <mergeCell ref="B151:B152"/>
    <mergeCell ref="D9:D10"/>
    <mergeCell ref="D47:D48"/>
    <mergeCell ref="D84:D85"/>
    <mergeCell ref="D151:D152"/>
    <mergeCell ref="E9:E10"/>
    <mergeCell ref="E47:E48"/>
    <mergeCell ref="E84:E85"/>
    <mergeCell ref="E151:E152"/>
    <mergeCell ref="F9:F10"/>
    <mergeCell ref="F47:F48"/>
    <mergeCell ref="J84:L84"/>
    <mergeCell ref="B146:L146"/>
    <mergeCell ref="I147:L147"/>
    <mergeCell ref="B148:L148"/>
    <mergeCell ref="E149:H149"/>
    <mergeCell ref="F84:F85"/>
    <mergeCell ref="H84:H85"/>
    <mergeCell ref="B79:L79"/>
    <mergeCell ref="I80:L80"/>
    <mergeCell ref="B81:L81"/>
    <mergeCell ref="E82:H82"/>
    <mergeCell ref="I83:K83"/>
    <mergeCell ref="I72:J72"/>
    <mergeCell ref="D73:E73"/>
    <mergeCell ref="G73:H73"/>
    <mergeCell ref="I73:L73"/>
    <mergeCell ref="D76:E76"/>
    <mergeCell ref="F76:H76"/>
    <mergeCell ref="I76:L76"/>
    <mergeCell ref="B46:F46"/>
    <mergeCell ref="J46:K46"/>
    <mergeCell ref="I47:J47"/>
    <mergeCell ref="I48:J48"/>
    <mergeCell ref="G49:H49"/>
    <mergeCell ref="H47:H48"/>
    <mergeCell ref="B41:M41"/>
    <mergeCell ref="B42:M42"/>
    <mergeCell ref="E43:J43"/>
    <mergeCell ref="E44:J44"/>
    <mergeCell ref="B45:F45"/>
    <mergeCell ref="D31:E31"/>
    <mergeCell ref="F31:H31"/>
    <mergeCell ref="I31:L31"/>
    <mergeCell ref="B39:M39"/>
    <mergeCell ref="B40:M40"/>
    <mergeCell ref="I10:J10"/>
    <mergeCell ref="G11:H11"/>
    <mergeCell ref="J11:K11"/>
    <mergeCell ref="D28:E28"/>
    <mergeCell ref="G28:H28"/>
    <mergeCell ref="I28:L28"/>
    <mergeCell ref="H9:H10"/>
    <mergeCell ref="L9:L10"/>
    <mergeCell ref="E6:J6"/>
    <mergeCell ref="B7:F7"/>
    <mergeCell ref="B8:F8"/>
    <mergeCell ref="J8:K8"/>
    <mergeCell ref="I9:J9"/>
    <mergeCell ref="B1:M1"/>
    <mergeCell ref="B2:M2"/>
    <mergeCell ref="B3:M3"/>
    <mergeCell ref="B4:M4"/>
    <mergeCell ref="E5:J5"/>
  </mergeCells>
  <printOptions horizontalCentered="1"/>
  <pageMargins left="0" right="0" top="0" bottom="0" header="0.31496062992126" footer="0.31496062992126"/>
  <pageSetup paperSize="9" scale="95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M97"/>
  <sheetViews>
    <sheetView workbookViewId="0">
      <selection activeCell="M13" sqref="M12:M13"/>
    </sheetView>
  </sheetViews>
  <sheetFormatPr defaultColWidth="9" defaultRowHeight="12.75"/>
  <cols>
    <col min="1" max="1" width="4.140625" customWidth="1"/>
    <col min="2" max="2" width="5.140625" customWidth="1"/>
    <col min="3" max="3" width="20.5703125" customWidth="1"/>
    <col min="4" max="4" width="5.85546875" customWidth="1"/>
    <col min="5" max="5" width="6.5703125" customWidth="1"/>
    <col min="6" max="6" width="16.42578125" hidden="1" customWidth="1"/>
    <col min="7" max="7" width="31.140625" customWidth="1"/>
    <col min="8" max="8" width="5.28515625" style="1" customWidth="1"/>
    <col min="9" max="9" width="9.140625" style="1" customWidth="1"/>
    <col min="10" max="10" width="8.7109375" customWidth="1"/>
    <col min="11" max="11" width="6.42578125" hidden="1" customWidth="1"/>
    <col min="12" max="12" width="21.5703125" customWidth="1"/>
  </cols>
  <sheetData>
    <row r="1" spans="1:12" ht="20.2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2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1:12" ht="20.25">
      <c r="A4" s="1296"/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</row>
    <row r="5" spans="1:12" ht="18">
      <c r="A5" s="3"/>
      <c r="B5" s="4"/>
      <c r="C5" s="4"/>
      <c r="D5" s="4"/>
      <c r="E5" s="4"/>
      <c r="F5" s="4" t="s">
        <v>166</v>
      </c>
      <c r="G5" s="4"/>
      <c r="H5" s="4"/>
      <c r="I5" s="4"/>
      <c r="J5" s="4"/>
      <c r="K5" s="4"/>
      <c r="L5" s="4"/>
    </row>
    <row r="6" spans="1:12" ht="15.75">
      <c r="A6" s="3"/>
      <c r="B6" s="5"/>
      <c r="C6" s="5"/>
      <c r="D6" s="5"/>
      <c r="E6" s="5"/>
      <c r="F6" s="1363" t="s">
        <v>674</v>
      </c>
      <c r="G6" s="1363"/>
      <c r="H6" s="5"/>
      <c r="I6"/>
      <c r="K6" s="6"/>
    </row>
    <row r="7" spans="1:12" ht="18.75">
      <c r="A7" s="1277" t="s">
        <v>169</v>
      </c>
      <c r="B7" s="1277"/>
      <c r="C7" s="1277"/>
      <c r="D7" s="1277"/>
      <c r="E7" s="1277"/>
      <c r="F7" s="3"/>
      <c r="G7" s="3"/>
      <c r="H7" s="10"/>
      <c r="I7" s="1278" t="s">
        <v>324</v>
      </c>
      <c r="J7" s="1278"/>
      <c r="K7" s="55"/>
      <c r="L7" s="8" t="s">
        <v>675</v>
      </c>
    </row>
    <row r="8" spans="1:12">
      <c r="A8" s="1266" t="s">
        <v>676</v>
      </c>
      <c r="B8" s="1266"/>
      <c r="C8" s="1266"/>
      <c r="D8" s="1266"/>
      <c r="E8" s="1266"/>
      <c r="F8" s="3"/>
      <c r="G8" s="3"/>
      <c r="H8" s="14"/>
      <c r="I8" s="1316"/>
      <c r="J8" s="1316"/>
      <c r="K8" s="57"/>
      <c r="L8" s="8"/>
    </row>
    <row r="9" spans="1:12">
      <c r="A9" s="1299" t="s">
        <v>152</v>
      </c>
      <c r="B9" s="1299" t="s">
        <v>157</v>
      </c>
      <c r="C9" s="1299" t="s">
        <v>153</v>
      </c>
      <c r="D9" s="1263" t="s">
        <v>154</v>
      </c>
      <c r="E9" s="1263" t="s">
        <v>155</v>
      </c>
      <c r="F9" s="1263" t="s">
        <v>127</v>
      </c>
      <c r="G9" s="1263" t="s">
        <v>156</v>
      </c>
      <c r="H9" s="1280" t="s">
        <v>129</v>
      </c>
      <c r="I9" s="1281"/>
      <c r="J9" s="1299" t="s">
        <v>158</v>
      </c>
      <c r="K9" s="1263" t="s">
        <v>159</v>
      </c>
      <c r="L9" s="1305" t="s">
        <v>133</v>
      </c>
    </row>
    <row r="10" spans="1:12">
      <c r="A10" s="1300"/>
      <c r="B10" s="1300"/>
      <c r="C10" s="1300"/>
      <c r="D10" s="1300"/>
      <c r="E10" s="1300"/>
      <c r="F10" s="1300"/>
      <c r="G10" s="1300"/>
      <c r="H10" s="1282" t="s">
        <v>160</v>
      </c>
      <c r="I10" s="1283"/>
      <c r="J10" s="1300"/>
      <c r="K10" s="1300"/>
      <c r="L10" s="1262"/>
    </row>
    <row r="11" spans="1:12">
      <c r="A11" s="33"/>
      <c r="B11" s="33"/>
      <c r="C11" s="33"/>
      <c r="D11" s="28"/>
      <c r="E11" s="33"/>
      <c r="F11" s="1370" t="s">
        <v>677</v>
      </c>
      <c r="G11" s="1370"/>
      <c r="H11" s="34"/>
      <c r="I11" s="63"/>
    </row>
    <row r="12" spans="1:12">
      <c r="A12" s="21">
        <v>1</v>
      </c>
      <c r="B12" s="41"/>
      <c r="C12" s="23" t="str">
        <f>IF(B12=0," ",VLOOKUP(B12,Женщины!B:H,2,FALSE))</f>
        <v xml:space="preserve"> </v>
      </c>
      <c r="D12" s="24" t="str">
        <f>IF(B12=0," ",VLOOKUP($B12,Женщины!$B:$H,3,FALSE))</f>
        <v xml:space="preserve"> </v>
      </c>
      <c r="E12" s="25" t="str">
        <f>IF(B12=0," ",IF(VLOOKUP($B12,Женщины!$B:$H,4,FALSE)=0," ",VLOOKUP($B12,Женщины!$B:$H,4,FALSE)))</f>
        <v xml:space="preserve"> </v>
      </c>
      <c r="F12" s="23" t="str">
        <f>IF(B12=0," ",VLOOKUP($B12,Женщины!$B:$H,5,FALSE))</f>
        <v xml:space="preserve"> </v>
      </c>
      <c r="G12" s="23" t="str">
        <f>IF(B12=0," ",VLOOKUP($B12,Женщины!$B:$H,6,FALSE))</f>
        <v xml:space="preserve"> </v>
      </c>
      <c r="H12" s="26"/>
      <c r="I12" s="69"/>
      <c r="J12" s="22" t="str">
        <f>IF(I12=0," ",IF(I12&lt;=Разряды!$D$35,Разряды!$D$3,IF(I12&lt;=Разряды!$E$35,Разряды!$E$3,IF(I12&lt;=Разряды!$F$35,Разряды!$F$3,IF(I12&lt;=Разряды!$G$35,Разряды!$G$3,IF(I12&lt;=Разряды!$H$35,Разряды!$H$3,IF(I12&lt;=Разряды!$I$35,Разряды!$I$3,IF(I12&lt;=Разряды!$J$35,Разряды!$J$3,"б/р"))))))))</f>
        <v xml:space="preserve"> </v>
      </c>
      <c r="K12" s="22"/>
      <c r="L12" s="23" t="str">
        <f>IF(B12=0," ",VLOOKUP($B12,Женщины!$B:$H,7,FALSE))</f>
        <v xml:space="preserve"> </v>
      </c>
    </row>
    <row r="13" spans="1:12">
      <c r="A13" s="21">
        <v>2</v>
      </c>
      <c r="B13" s="41"/>
      <c r="C13" s="23" t="str">
        <f>IF(B13=0," ",VLOOKUP(B13,Женщины!B:H,2,FALSE))</f>
        <v xml:space="preserve"> </v>
      </c>
      <c r="D13" s="24" t="str">
        <f>IF(B13=0," ",VLOOKUP($B13,Женщины!$B:$H,3,FALSE))</f>
        <v xml:space="preserve"> </v>
      </c>
      <c r="E13" s="25" t="str">
        <f>IF(B13=0," ",IF(VLOOKUP($B13,Женщины!$B:$H,4,FALSE)=0," ",VLOOKUP($B13,Женщины!$B:$H,4,FALSE)))</f>
        <v xml:space="preserve"> </v>
      </c>
      <c r="F13" s="23" t="str">
        <f>IF(B13=0," ",VLOOKUP($B13,Женщины!$B:$H,5,FALSE))</f>
        <v xml:space="preserve"> </v>
      </c>
      <c r="G13" s="23" t="str">
        <f>IF(B13=0," ",VLOOKUP($B13,Женщины!$B:$H,6,FALSE))</f>
        <v xml:space="preserve"> </v>
      </c>
      <c r="H13" s="26"/>
      <c r="I13" s="60"/>
      <c r="J13" s="22" t="str">
        <f>IF(I13=0," ",IF(I13&lt;=Разряды!$D$35,Разряды!$D$3,IF(I13&lt;=Разряды!$E$35,Разряды!$E$3,IF(I13&lt;=Разряды!$F$35,Разряды!$F$3,IF(I13&lt;=Разряды!$G$35,Разряды!$G$3,IF(I13&lt;=Разряды!$H$35,Разряды!$H$3,IF(I13&lt;=Разряды!$I$35,Разряды!$I$3,IF(I13&lt;=Разряды!$J$35,Разряды!$J$3,"б/р"))))))))</f>
        <v xml:space="preserve"> </v>
      </c>
      <c r="K13" s="183"/>
      <c r="L13" s="35" t="str">
        <f>IF(B13=0," ",VLOOKUP($B13,Женщины!$B:$H,7,FALSE))</f>
        <v xml:space="preserve"> </v>
      </c>
    </row>
    <row r="14" spans="1:12">
      <c r="A14" s="21">
        <v>3</v>
      </c>
      <c r="B14" s="41"/>
      <c r="C14" s="23" t="str">
        <f>IF(B14=0," ",VLOOKUP(B14,Женщины!B:H,2,FALSE))</f>
        <v xml:space="preserve"> </v>
      </c>
      <c r="D14" s="24" t="str">
        <f>IF(B14=0," ",VLOOKUP($B14,Женщины!$B:$H,3,FALSE))</f>
        <v xml:space="preserve"> </v>
      </c>
      <c r="E14" s="25" t="str">
        <f>IF(B14=0," ",IF(VLOOKUP($B14,Женщины!$B:$H,4,FALSE)=0," ",VLOOKUP($B14,Женщины!$B:$H,4,FALSE)))</f>
        <v xml:space="preserve"> </v>
      </c>
      <c r="F14" s="23" t="str">
        <f>IF(B14=0," ",VLOOKUP($B14,Женщины!$B:$H,5,FALSE))</f>
        <v xml:space="preserve"> </v>
      </c>
      <c r="G14" s="23" t="str">
        <f>IF(B14=0," ",VLOOKUP($B14,Женщины!$B:$H,6,FALSE))</f>
        <v xml:space="preserve"> </v>
      </c>
      <c r="H14" s="26"/>
      <c r="I14" s="60"/>
      <c r="J14" s="22" t="str">
        <f>IF(I14=0," ",IF(I14&lt;=Разряды!$D$35,Разряды!$D$3,IF(I14&lt;=Разряды!$E$35,Разряды!$E$3,IF(I14&lt;=Разряды!$F$35,Разряды!$F$3,IF(I14&lt;=Разряды!$G$35,Разряды!$G$3,IF(I14&lt;=Разряды!$H$35,Разряды!$H$3,IF(I14&lt;=Разряды!$I$35,Разряды!$I$3,IF(I14&lt;=Разряды!$J$35,Разряды!$J$3,"б/р"))))))))</f>
        <v xml:space="preserve"> </v>
      </c>
      <c r="K14" s="183"/>
      <c r="L14" s="23" t="str">
        <f>IF(B14=0," ",VLOOKUP($B14,Женщины!$B:$H,7,FALSE))</f>
        <v xml:space="preserve"> </v>
      </c>
    </row>
    <row r="15" spans="1:12">
      <c r="A15" s="21">
        <v>4</v>
      </c>
      <c r="B15" s="41"/>
      <c r="C15" s="23"/>
      <c r="D15" s="24"/>
      <c r="E15" s="25"/>
      <c r="F15" s="23"/>
      <c r="G15" s="23"/>
      <c r="H15" s="26"/>
      <c r="I15" s="60"/>
      <c r="J15" s="22"/>
      <c r="K15" s="183"/>
      <c r="L15" s="23"/>
    </row>
    <row r="16" spans="1:12">
      <c r="A16" s="21">
        <v>5</v>
      </c>
      <c r="B16" s="41"/>
      <c r="C16" s="23"/>
      <c r="D16" s="24"/>
      <c r="E16" s="25"/>
      <c r="F16" s="23"/>
      <c r="G16" s="23"/>
      <c r="H16" s="26"/>
      <c r="I16" s="60"/>
      <c r="J16" s="22"/>
      <c r="K16" s="183"/>
      <c r="L16" s="23"/>
    </row>
    <row r="17" spans="1:13">
      <c r="A17" s="22"/>
      <c r="B17" s="25"/>
      <c r="C17" s="23" t="str">
        <f>IF(B17=0," ",VLOOKUP(B17,Женщины!B:H,2,FALSE))</f>
        <v xml:space="preserve"> </v>
      </c>
      <c r="D17" s="24" t="str">
        <f>IF(B17=0," ",VLOOKUP($B17,Женщины!$B:$H,3,FALSE))</f>
        <v xml:space="preserve"> </v>
      </c>
      <c r="E17" s="25" t="str">
        <f>IF(B17=0," ",IF(VLOOKUP($B17,Женщины!$B:$H,4,FALSE)=0," ",VLOOKUP($B17,Женщины!$B:$H,4,FALSE)))</f>
        <v xml:space="preserve"> </v>
      </c>
      <c r="F17" s="23" t="str">
        <f>IF(B17=0," ",VLOOKUP($B17,Женщины!$B:$H,5,FALSE))</f>
        <v xml:space="preserve"> </v>
      </c>
      <c r="G17" s="23" t="str">
        <f>IF(B17=0," ",VLOOKUP($B17,Женщины!$B:$H,6,FALSE))</f>
        <v xml:space="preserve"> </v>
      </c>
      <c r="H17" s="26"/>
      <c r="I17" s="60"/>
      <c r="J17" s="22" t="str">
        <f>IF(I17=0," ",IF(I17&lt;=Разряды!$D$35,Разряды!$D$3,IF(I17&lt;=Разряды!$E$35,Разряды!$E$3,IF(I17&lt;=Разряды!$F$35,Разряды!$F$3,IF(I17&lt;=Разряды!$G$35,Разряды!$G$3,IF(I17&lt;=Разряды!$H$35,Разряды!$H$3,IF(I17&lt;=Разряды!$I$35,Разряды!$I$3,IF(I17&lt;=Разряды!$J$35,Разряды!$J$3,"б/р"))))))))</f>
        <v xml:space="preserve"> </v>
      </c>
      <c r="K17" s="36"/>
      <c r="L17" s="23" t="str">
        <f>IF(B17=0," ",VLOOKUP($B17,Женщины!$B:$H,7,FALSE))</f>
        <v xml:space="preserve"> </v>
      </c>
    </row>
    <row r="18" spans="1:13">
      <c r="A18" s="22"/>
      <c r="B18" s="41"/>
      <c r="C18" s="29"/>
      <c r="D18" s="30"/>
      <c r="E18" s="31"/>
      <c r="F18" s="29"/>
      <c r="G18" s="29"/>
      <c r="H18" s="32"/>
      <c r="I18" s="1365"/>
      <c r="J18" s="1365"/>
      <c r="K18" s="157"/>
      <c r="L18" s="158"/>
    </row>
    <row r="19" spans="1:13">
      <c r="A19" s="33"/>
      <c r="B19" s="33"/>
      <c r="C19" s="33"/>
      <c r="D19" s="380"/>
      <c r="E19" s="33"/>
      <c r="F19" s="1319" t="s">
        <v>678</v>
      </c>
      <c r="G19" s="1319"/>
      <c r="H19" s="147"/>
      <c r="I19" s="1278"/>
      <c r="J19" s="1278"/>
      <c r="K19" s="157"/>
      <c r="L19" s="158"/>
    </row>
    <row r="20" spans="1:13">
      <c r="A20" s="21">
        <v>1</v>
      </c>
      <c r="B20" s="41"/>
      <c r="C20" s="29" t="str">
        <f>IF(B20=0," ",VLOOKUP(B20,Женщины!B:H,2,FALSE))</f>
        <v xml:space="preserve"> </v>
      </c>
      <c r="D20" s="30" t="str">
        <f>IF(B20=0," ",VLOOKUP($B20,Женщины!$B:$H,3,FALSE))</f>
        <v xml:space="preserve"> </v>
      </c>
      <c r="E20" s="31" t="str">
        <f>IF(B20=0," ",IF(VLOOKUP($B20,Женщины!$B:$H,4,FALSE)=0," ",VLOOKUP($B20,Женщины!$B:$H,4,FALSE)))</f>
        <v xml:space="preserve"> </v>
      </c>
      <c r="F20" s="29" t="str">
        <f>IF(B20=0," ",VLOOKUP($B20,Женщины!$B:$H,5,FALSE))</f>
        <v xml:space="preserve"> </v>
      </c>
      <c r="G20" s="70" t="str">
        <f>IF(B20=0," ",VLOOKUP($B20,Женщины!$B:$H,6,FALSE))</f>
        <v xml:space="preserve"> </v>
      </c>
      <c r="H20" s="32"/>
      <c r="I20" s="61"/>
      <c r="J20" s="62" t="str">
        <f>IF(I20=0," ",IF(I20&lt;=Разряды!$D$35,Разряды!$D$3,IF(I20&lt;=Разряды!$E$35,Разряды!$E$3,IF(I20&lt;=Разряды!$F$35,Разряды!$F$3,IF(I20&lt;=Разряды!$G$35,Разряды!$G$3,IF(I20&lt;=Разряды!$H$35,Разряды!$H$3,IF(I20&lt;=Разряды!$I$35,Разряды!$I$3,IF(I20&lt;=Разряды!$J$35,Разряды!$J$3,"б/р"))))))))</f>
        <v xml:space="preserve"> </v>
      </c>
      <c r="K20" s="28"/>
      <c r="L20" s="29" t="str">
        <f>IF(B20=0," ",VLOOKUP($B20,Женщины!$B:$H,7,FALSE))</f>
        <v xml:space="preserve"> </v>
      </c>
    </row>
    <row r="21" spans="1:13">
      <c r="A21" s="21">
        <v>2</v>
      </c>
      <c r="B21" s="41"/>
      <c r="C21" s="29" t="str">
        <f>IF(B21=0," ",VLOOKUP(B21,Женщины!B:H,2,FALSE))</f>
        <v xml:space="preserve"> </v>
      </c>
      <c r="D21" s="30" t="str">
        <f>IF(B21=0," ",VLOOKUP($B21,Женщины!$B:$H,3,FALSE))</f>
        <v xml:space="preserve"> </v>
      </c>
      <c r="E21" s="31" t="str">
        <f>IF(B21=0," ",IF(VLOOKUP($B21,Женщины!$B:$H,4,FALSE)=0," ",VLOOKUP($B21,Женщины!$B:$H,4,FALSE)))</f>
        <v xml:space="preserve"> </v>
      </c>
      <c r="F21" s="29" t="str">
        <f>IF(B21=0," ",VLOOKUP($B21,Женщины!$B:$H,5,FALSE))</f>
        <v xml:space="preserve"> </v>
      </c>
      <c r="G21" s="29" t="str">
        <f>IF(B21=0," ",VLOOKUP($B21,Женщины!$B:$H,6,FALSE))</f>
        <v xml:space="preserve"> </v>
      </c>
      <c r="H21" s="32"/>
      <c r="I21" s="61"/>
      <c r="J21" s="62" t="str">
        <f>IF(I21=0," ",IF(I21&lt;=Разряды!$D$35,Разряды!$D$3,IF(I21&lt;=Разряды!$E$35,Разряды!$E$3,IF(I21&lt;=Разряды!$F$35,Разряды!$F$3,IF(I21&lt;=Разряды!$G$35,Разряды!$G$3,IF(I21&lt;=Разряды!$H$35,Разряды!$H$3,IF(I21&lt;=Разряды!$I$35,Разряды!$I$3,IF(I21&lt;=Разряды!$J$35,Разряды!$J$3,"б/р"))))))))</f>
        <v xml:space="preserve"> </v>
      </c>
      <c r="K21" s="28"/>
      <c r="L21" s="29" t="str">
        <f>IF(B21=0," ",VLOOKUP($B21,Женщины!$B:$H,7,FALSE))</f>
        <v xml:space="preserve"> </v>
      </c>
    </row>
    <row r="22" spans="1:13">
      <c r="A22" s="21">
        <v>3</v>
      </c>
      <c r="B22" s="41"/>
      <c r="C22" s="29" t="str">
        <f>IF(B22=0," ",VLOOKUP(B22,Женщины!B:H,2,FALSE))</f>
        <v xml:space="preserve"> </v>
      </c>
      <c r="D22" s="30" t="str">
        <f>IF(B22=0," ",VLOOKUP($B22,Женщины!$B:$H,3,FALSE))</f>
        <v xml:space="preserve"> </v>
      </c>
      <c r="E22" s="31" t="str">
        <f>IF(B22=0," ",IF(VLOOKUP($B22,Женщины!$B:$H,4,FALSE)=0," ",VLOOKUP($B22,Женщины!$B:$H,4,FALSE)))</f>
        <v xml:space="preserve"> </v>
      </c>
      <c r="F22" s="29" t="str">
        <f>IF(B22=0," ",VLOOKUP($B22,Женщины!$B:$H,5,FALSE))</f>
        <v xml:space="preserve"> </v>
      </c>
      <c r="G22" s="29" t="str">
        <f>IF(B22=0," ",VLOOKUP($B22,Женщины!$B:$H,6,FALSE))</f>
        <v xml:space="preserve"> </v>
      </c>
      <c r="H22" s="32"/>
      <c r="I22" s="61"/>
      <c r="J22" s="62" t="str">
        <f>IF(I22=0," ",IF(I22&lt;=Разряды!$D$35,Разряды!$D$3,IF(I22&lt;=Разряды!$E$35,Разряды!$E$3,IF(I22&lt;=Разряды!$F$35,Разряды!$F$3,IF(I22&lt;=Разряды!$G$35,Разряды!$G$3,IF(I22&lt;=Разряды!$H$35,Разряды!$H$3,IF(I22&lt;=Разряды!$I$35,Разряды!$I$3,IF(I22&lt;=Разряды!$J$35,Разряды!$J$3,"б/р"))))))))</f>
        <v xml:space="preserve"> </v>
      </c>
      <c r="K22" s="33"/>
      <c r="L22" s="29" t="str">
        <f>IF(B22=0," ",VLOOKUP($B22,Женщины!$B:$H,7,FALSE))</f>
        <v xml:space="preserve"> </v>
      </c>
    </row>
    <row r="23" spans="1:13">
      <c r="A23" s="27"/>
      <c r="B23" s="37"/>
      <c r="C23" s="38"/>
      <c r="D23" s="30"/>
      <c r="E23" s="31"/>
      <c r="F23" s="29"/>
      <c r="G23" s="70"/>
      <c r="H23" s="32"/>
      <c r="I23" s="61"/>
      <c r="J23" s="62"/>
      <c r="K23" s="62"/>
      <c r="L23" s="29"/>
    </row>
    <row r="24" spans="1:13">
      <c r="A24" s="381"/>
      <c r="B24" s="33"/>
      <c r="C24" s="33"/>
      <c r="D24" s="380"/>
      <c r="E24" s="33"/>
      <c r="F24" s="382"/>
      <c r="G24" s="382"/>
      <c r="H24" s="34"/>
      <c r="I24" s="63"/>
    </row>
    <row r="25" spans="1:13">
      <c r="A25" s="21">
        <v>1</v>
      </c>
      <c r="B25" s="41"/>
      <c r="C25" s="29" t="str">
        <f>IF(B25=0," ",VLOOKUP(B25,Женщины!B:H,2,FALSE))</f>
        <v xml:space="preserve"> </v>
      </c>
      <c r="D25" s="30" t="str">
        <f>IF(B25=0," ",VLOOKUP($B25,Женщины!$B:$H,3,FALSE))</f>
        <v xml:space="preserve"> </v>
      </c>
      <c r="E25" s="31" t="str">
        <f>IF(B25=0," ",IF(VLOOKUP($B25,Женщины!$B:$H,4,FALSE)=0," ",VLOOKUP($B25,Женщины!$B:$H,4,FALSE)))</f>
        <v xml:space="preserve"> </v>
      </c>
      <c r="F25" s="29" t="str">
        <f>IF(B25=0," ",VLOOKUP($B25,Женщины!$B:$H,5,FALSE))</f>
        <v xml:space="preserve"> </v>
      </c>
      <c r="G25" s="96" t="s">
        <v>641</v>
      </c>
      <c r="H25" s="32"/>
      <c r="I25" s="61"/>
      <c r="J25" s="62" t="str">
        <f>IF(I25=0," ",IF(I25&lt;=Разряды!$D$35,Разряды!$D$3,IF(I25&lt;=Разряды!$E$35,Разряды!$E$3,IF(I25&lt;=Разряды!$F$35,Разряды!$F$3,IF(I25&lt;=Разряды!$G$35,Разряды!$G$3,IF(I25&lt;=Разряды!$H$35,Разряды!$H$3,IF(I25&lt;=Разряды!$I$35,Разряды!$I$3,IF(I25&lt;=Разряды!$J$35,Разряды!$J$3,"б/р"))))))))</f>
        <v xml:space="preserve"> </v>
      </c>
      <c r="K25" s="31"/>
      <c r="L25" s="29" t="str">
        <f>IF(B25=0," ",VLOOKUP($B25,Женщины!$B:$H,7,FALSE))</f>
        <v xml:space="preserve"> </v>
      </c>
    </row>
    <row r="26" spans="1:13">
      <c r="A26" s="21"/>
      <c r="B26" s="41"/>
      <c r="C26" s="29"/>
      <c r="D26" s="30"/>
      <c r="E26" s="31"/>
      <c r="F26" s="29"/>
      <c r="G26" s="29"/>
      <c r="H26" s="32"/>
      <c r="I26" s="61"/>
      <c r="J26" s="62"/>
      <c r="K26" s="62"/>
      <c r="L26" s="29"/>
    </row>
    <row r="27" spans="1:13">
      <c r="A27" s="27"/>
      <c r="B27" s="37"/>
      <c r="C27" s="38"/>
      <c r="D27" s="39"/>
      <c r="E27" s="33"/>
      <c r="F27" s="29"/>
      <c r="G27" s="29"/>
      <c r="H27" s="40"/>
      <c r="I27" s="67"/>
      <c r="J27" s="68"/>
      <c r="K27" s="28"/>
      <c r="L27" s="38"/>
    </row>
    <row r="28" spans="1:13">
      <c r="A28" s="27"/>
      <c r="B28" s="37"/>
      <c r="C28" s="37"/>
      <c r="D28" s="38"/>
      <c r="E28" s="39"/>
      <c r="F28" s="33"/>
      <c r="G28" s="29"/>
      <c r="H28" s="29"/>
      <c r="I28" s="40"/>
      <c r="J28" s="67"/>
      <c r="K28" s="68"/>
      <c r="L28" s="28"/>
      <c r="M28" s="38"/>
    </row>
    <row r="29" spans="1:13">
      <c r="A29" s="27"/>
      <c r="B29" s="37"/>
      <c r="C29" s="37"/>
      <c r="D29" s="38"/>
      <c r="E29" s="39"/>
      <c r="F29" s="33"/>
      <c r="G29" s="29"/>
      <c r="H29" s="29"/>
      <c r="I29" s="40"/>
      <c r="J29" s="67"/>
      <c r="K29" s="68"/>
      <c r="L29" s="28"/>
      <c r="M29" s="38"/>
    </row>
    <row r="30" spans="1:13">
      <c r="A30" s="27"/>
      <c r="B30" s="37"/>
      <c r="C30" s="37"/>
      <c r="D30" s="38"/>
      <c r="E30" s="39"/>
      <c r="F30" s="33"/>
      <c r="G30" s="29"/>
      <c r="H30" s="29"/>
      <c r="I30" s="40"/>
      <c r="J30" s="67"/>
      <c r="K30" s="68"/>
      <c r="L30" s="28"/>
      <c r="M30" s="38"/>
    </row>
    <row r="31" spans="1:13">
      <c r="A31" s="27"/>
      <c r="B31" s="37"/>
      <c r="C31" s="37"/>
      <c r="D31" s="38"/>
      <c r="E31" s="39"/>
      <c r="F31" s="33"/>
      <c r="G31" s="29"/>
      <c r="H31" s="29"/>
      <c r="I31" s="40"/>
      <c r="J31" s="67"/>
      <c r="K31" s="68"/>
      <c r="L31" s="28"/>
      <c r="M31" s="38"/>
    </row>
    <row r="32" spans="1:13">
      <c r="A32" s="27"/>
      <c r="B32" s="37"/>
      <c r="C32" s="37"/>
      <c r="D32" s="38"/>
      <c r="E32" s="39"/>
      <c r="F32" s="33"/>
      <c r="G32" s="29"/>
      <c r="H32" s="29"/>
      <c r="I32" s="40"/>
      <c r="J32" s="67"/>
      <c r="K32" s="68"/>
      <c r="L32" s="28"/>
      <c r="M32" s="38"/>
    </row>
    <row r="33" spans="1:13">
      <c r="A33" s="27"/>
      <c r="B33" s="37"/>
      <c r="C33" s="37"/>
      <c r="D33" s="38"/>
      <c r="E33" s="39"/>
      <c r="F33" s="33"/>
      <c r="G33" s="29"/>
      <c r="H33" s="29"/>
      <c r="I33" s="40"/>
      <c r="J33" s="67"/>
      <c r="K33" s="68"/>
      <c r="L33" s="28"/>
      <c r="M33" s="38"/>
    </row>
    <row r="34" spans="1:13">
      <c r="A34" s="27"/>
      <c r="B34" s="37"/>
      <c r="C34" s="37"/>
      <c r="D34" s="38"/>
      <c r="E34" s="39"/>
      <c r="F34" s="33"/>
      <c r="G34" s="96" t="s">
        <v>679</v>
      </c>
      <c r="H34" s="29"/>
      <c r="I34" s="40"/>
      <c r="J34" s="67"/>
      <c r="K34" s="68"/>
      <c r="L34" s="28"/>
      <c r="M34" s="38"/>
    </row>
    <row r="35" spans="1:13">
      <c r="A35" s="27"/>
      <c r="B35" s="37"/>
      <c r="C35" s="37"/>
      <c r="D35" s="38"/>
      <c r="E35" s="39"/>
      <c r="F35" s="33"/>
      <c r="G35" s="29"/>
      <c r="H35" s="29"/>
      <c r="I35" s="40"/>
      <c r="J35" s="67"/>
      <c r="K35" s="68"/>
      <c r="L35" s="28"/>
      <c r="M35" s="38"/>
    </row>
    <row r="36" spans="1:13">
      <c r="A36" s="27"/>
      <c r="B36" s="37"/>
      <c r="C36" s="37"/>
      <c r="D36" s="38"/>
      <c r="E36" s="39"/>
      <c r="F36" s="33"/>
      <c r="G36" s="29"/>
      <c r="H36" s="29"/>
      <c r="I36" s="40"/>
      <c r="J36" s="67"/>
      <c r="K36" s="68"/>
      <c r="L36" s="28"/>
      <c r="M36" s="38"/>
    </row>
    <row r="37" spans="1:13">
      <c r="A37" s="27"/>
      <c r="B37" s="37"/>
      <c r="C37" s="37"/>
      <c r="D37" s="38"/>
      <c r="E37" s="39"/>
      <c r="F37" s="33"/>
      <c r="G37" s="29"/>
      <c r="H37" s="29"/>
      <c r="I37" s="40"/>
      <c r="J37" s="67"/>
      <c r="K37" s="68"/>
      <c r="L37" s="28"/>
      <c r="M37" s="38"/>
    </row>
    <row r="38" spans="1:13">
      <c r="A38" s="33"/>
      <c r="B38" s="33"/>
      <c r="C38" s="33"/>
      <c r="D38" s="33"/>
      <c r="E38" s="380"/>
      <c r="F38" s="33"/>
      <c r="G38" s="382"/>
      <c r="H38" s="382"/>
      <c r="I38" s="384"/>
      <c r="J38" s="1278"/>
      <c r="K38" s="1278"/>
      <c r="L38" s="385"/>
      <c r="M38" s="386"/>
    </row>
    <row r="39" spans="1:13">
      <c r="A39" s="21">
        <v>1</v>
      </c>
      <c r="B39" s="41"/>
      <c r="C39" s="41"/>
      <c r="D39" s="23" t="str">
        <f>IF(B39=0," ",VLOOKUP(B39,Женщины!B:H,2,FALSE))</f>
        <v xml:space="preserve"> </v>
      </c>
      <c r="E39" s="24" t="str">
        <f>IF(B39=0," ",VLOOKUP($B39,Женщины!$B:$H,3,FALSE))</f>
        <v xml:space="preserve"> </v>
      </c>
      <c r="F39" s="25" t="str">
        <f>IF(B39=0," ",IF(VLOOKUP($B39,Женщины!$B:$H,4,FALSE)=0," ",VLOOKUP($B39,Женщины!$B:$H,4,FALSE)))</f>
        <v xml:space="preserve"> </v>
      </c>
      <c r="G39" s="23" t="str">
        <f>IF(B39=0," ",VLOOKUP($B39,Женщины!$B:$H,5,FALSE))</f>
        <v xml:space="preserve"> </v>
      </c>
      <c r="H39" s="35" t="str">
        <f>IF(B39=0," ",VLOOKUP($B39,Женщины!$B:$H,6,FALSE))</f>
        <v xml:space="preserve"> </v>
      </c>
      <c r="I39" s="26"/>
      <c r="J39" s="69"/>
      <c r="K39" s="22" t="str">
        <f>IF(J39=0," ",IF(J39&lt;=Разряды!$D$35,Разряды!$D$3,IF(J39&lt;=Разряды!$E$35,Разряды!$E$3,IF(J39&lt;=Разряды!$F$35,Разряды!$F$3,IF(J39&lt;=Разряды!$G$35,Разряды!$G$3,IF(J39&lt;=Разряды!$H$35,Разряды!$H$3,IF(J39&lt;=Разряды!$I$35,Разряды!$I$3,IF(J39&lt;=Разряды!$J$35,Разряды!$J$3,"б/р"))))))))</f>
        <v xml:space="preserve"> </v>
      </c>
      <c r="L39" s="183"/>
      <c r="M39" s="159" t="str">
        <f>IF(B39=0," ",VLOOKUP($B39,Женщины!$B:$H,7,FALSE))</f>
        <v xml:space="preserve"> </v>
      </c>
    </row>
    <row r="40" spans="1:13">
      <c r="A40" s="21">
        <v>2</v>
      </c>
      <c r="B40" s="217"/>
      <c r="C40" s="217"/>
      <c r="D40" s="23" t="str">
        <f>IF(B40=0," ",VLOOKUP(B40,Женщины!B:H,2,FALSE))</f>
        <v xml:space="preserve"> </v>
      </c>
      <c r="E40" s="24" t="str">
        <f>IF(B40=0," ",VLOOKUP($B40,Женщины!$B:$H,3,FALSE))</f>
        <v xml:space="preserve"> </v>
      </c>
      <c r="F40" s="25" t="str">
        <f>IF(B40=0," ",IF(VLOOKUP($B40,Женщины!$B:$H,4,FALSE)=0," ",VLOOKUP($B40,Женщины!$B:$H,4,FALSE)))</f>
        <v xml:space="preserve"> </v>
      </c>
      <c r="G40" s="23" t="str">
        <f>IF(B40=0," ",VLOOKUP($B40,Женщины!$B:$H,5,FALSE))</f>
        <v xml:space="preserve"> </v>
      </c>
      <c r="H40" s="23" t="str">
        <f>IF(B40=0," ",VLOOKUP($B40,Женщины!$B:$H,6,FALSE))</f>
        <v xml:space="preserve"> </v>
      </c>
      <c r="I40" s="26"/>
      <c r="J40" s="69"/>
      <c r="K40" s="22" t="str">
        <f>IF(J40=0," ",IF(J40&lt;=Разряды!$D$35,Разряды!$D$3,IF(J40&lt;=Разряды!$E$35,Разряды!$E$3,IF(J40&lt;=Разряды!$F$35,Разряды!$F$3,IF(J40&lt;=Разряды!$G$35,Разряды!$G$3,IF(J40&lt;=Разряды!$H$35,Разряды!$H$3,IF(J40&lt;=Разряды!$I$35,Разряды!$I$3,IF(J40&lt;=Разряды!$J$35,Разряды!$J$3,"б/р"))))))))</f>
        <v xml:space="preserve"> </v>
      </c>
      <c r="L40" s="183"/>
      <c r="M40" s="184" t="str">
        <f>IF(B40=0," ",VLOOKUP($B40,Женщины!$B:$H,7,FALSE))</f>
        <v xml:space="preserve"> </v>
      </c>
    </row>
    <row r="41" spans="1:13">
      <c r="A41" s="21">
        <v>3</v>
      </c>
      <c r="B41" s="217"/>
      <c r="C41" s="23" t="str">
        <f>IF(B41=0," ",VLOOKUP(B41,Женщины!B:H,2,FALSE))</f>
        <v xml:space="preserve"> </v>
      </c>
      <c r="D41" s="24" t="str">
        <f>IF(B41=0," ",VLOOKUP($B41,Женщины!$B:$H,3,FALSE))</f>
        <v xml:space="preserve"> </v>
      </c>
      <c r="E41" s="25" t="str">
        <f>IF(B41=0," ",IF(VLOOKUP($B41,Женщины!$B:$H,4,FALSE)=0," ",VLOOKUP($B41,Женщины!$B:$H,4,FALSE)))</f>
        <v xml:space="preserve"> </v>
      </c>
      <c r="F41" s="23" t="str">
        <f>IF(B41=0," ",VLOOKUP($B41,Женщины!$B:$H,5,FALSE))</f>
        <v xml:space="preserve"> </v>
      </c>
      <c r="G41" s="23" t="str">
        <f>IF(B41=0," ",VLOOKUP($B41,Женщины!$B:$H,6,FALSE))</f>
        <v xml:space="preserve"> </v>
      </c>
      <c r="H41" s="26"/>
      <c r="I41" s="69"/>
      <c r="J41" s="22" t="str">
        <f>IF(I41=0," ",IF(I41&lt;=Разряды!$D$35,Разряды!$D$3,IF(I41&lt;=Разряды!$E$35,Разряды!$E$3,IF(I41&lt;=Разряды!$F$35,Разряды!$F$3,IF(I41&lt;=Разряды!$G$35,Разряды!$G$3,IF(I41&lt;=Разряды!$H$35,Разряды!$H$3,IF(I41&lt;=Разряды!$I$35,Разряды!$I$3,IF(I41&lt;=Разряды!$J$35,Разряды!$J$3,"б/р"))))))))</f>
        <v xml:space="preserve"> </v>
      </c>
      <c r="K41" s="36"/>
      <c r="L41" s="184" t="str">
        <f>IF(B41=0," ",VLOOKUP($B41,Женщины!$B:$H,7,FALSE))</f>
        <v xml:space="preserve"> </v>
      </c>
    </row>
    <row r="42" spans="1:13">
      <c r="A42" s="21">
        <v>4</v>
      </c>
      <c r="B42" s="217"/>
      <c r="C42" s="23" t="str">
        <f>IF(B42=0," ",VLOOKUP(B42,Женщины!B:H,2,FALSE))</f>
        <v xml:space="preserve"> </v>
      </c>
      <c r="D42" s="24" t="str">
        <f>IF(B42=0," ",VLOOKUP($B42,Женщины!$B:$H,3,FALSE))</f>
        <v xml:space="preserve"> </v>
      </c>
      <c r="E42" s="25" t="str">
        <f>IF(B42=0," ",IF(VLOOKUP($B42,Женщины!$B:$H,4,FALSE)=0," ",VLOOKUP($B42,Женщины!$B:$H,4,FALSE)))</f>
        <v xml:space="preserve"> </v>
      </c>
      <c r="F42" s="23" t="str">
        <f>IF(B42=0," ",VLOOKUP($B42,Женщины!$B:$H,5,FALSE))</f>
        <v xml:space="preserve"> </v>
      </c>
      <c r="G42" s="35" t="str">
        <f>IF(B42=0," ",VLOOKUP($B42,Женщины!$B:$H,6,FALSE))</f>
        <v xml:space="preserve"> </v>
      </c>
      <c r="H42" s="26"/>
      <c r="I42" s="69"/>
      <c r="J42" s="22" t="str">
        <f>IF(I42=0," ",IF(I42&lt;=Разряды!$D$35,Разряды!$D$3,IF(I42&lt;=Разряды!$E$35,Разряды!$E$3,IF(I42&lt;=Разряды!$F$35,Разряды!$F$3,IF(I42&lt;=Разряды!$G$35,Разряды!$G$3,IF(I42&lt;=Разряды!$H$35,Разряды!$H$3,IF(I42&lt;=Разряды!$I$35,Разряды!$I$3,IF(I42&lt;=Разряды!$J$35,Разряды!$J$3,"б/р"))))))))</f>
        <v xml:space="preserve"> </v>
      </c>
      <c r="K42" s="36"/>
      <c r="L42" s="184" t="str">
        <f>IF(B42=0," ",VLOOKUP($B42,Женщины!$B:$H,7,FALSE))</f>
        <v xml:space="preserve"> </v>
      </c>
    </row>
    <row r="43" spans="1:13">
      <c r="A43" s="21">
        <v>5</v>
      </c>
      <c r="B43" s="217"/>
      <c r="C43" s="23" t="str">
        <f>IF(B43=0," ",VLOOKUP(B43,Женщины!B:H,2,FALSE))</f>
        <v xml:space="preserve"> </v>
      </c>
      <c r="D43" s="24" t="str">
        <f>IF(B43=0," ",VLOOKUP($B43,Женщины!$B:$H,3,FALSE))</f>
        <v xml:space="preserve"> </v>
      </c>
      <c r="E43" s="25" t="str">
        <f>IF(B43=0," ",IF(VLOOKUP($B43,Женщины!$B:$H,4,FALSE)=0," ",VLOOKUP($B43,Женщины!$B:$H,4,FALSE)))</f>
        <v xml:space="preserve"> </v>
      </c>
      <c r="F43" s="23" t="str">
        <f>IF(B43=0," ",VLOOKUP($B43,Женщины!$B:$H,5,FALSE))</f>
        <v xml:space="preserve"> </v>
      </c>
      <c r="G43" s="35" t="str">
        <f>IF(B43=0," ",VLOOKUP($B43,Женщины!$B:$H,6,FALSE))</f>
        <v xml:space="preserve"> </v>
      </c>
      <c r="H43" s="26"/>
      <c r="I43" s="69"/>
      <c r="J43" s="22" t="str">
        <f>IF(I43=0," ",IF(I43&lt;=Разряды!$D$35,Разряды!$D$3,IF(I43&lt;=Разряды!$E$35,Разряды!$E$3,IF(I43&lt;=Разряды!$F$35,Разряды!$F$3,IF(I43&lt;=Разряды!$G$35,Разряды!$G$3,IF(I43&lt;=Разряды!$H$35,Разряды!$H$3,IF(I43&lt;=Разряды!$I$35,Разряды!$I$3,IF(I43&lt;=Разряды!$J$35,Разряды!$J$3,"б/р"))))))))</f>
        <v xml:space="preserve"> </v>
      </c>
      <c r="K43" s="36"/>
      <c r="L43" s="184" t="str">
        <f>IF(B43=0," ",VLOOKUP($B43,Женщины!$B:$H,7,FALSE))</f>
        <v xml:space="preserve"> </v>
      </c>
    </row>
    <row r="44" spans="1:13" ht="12" customHeight="1">
      <c r="A44" s="43"/>
      <c r="B44" s="44"/>
      <c r="C44" s="45" t="str">
        <f>IF(B44=0," ",VLOOKUP(B44,Женщины!B:H,2,FALSE))</f>
        <v xml:space="preserve"> </v>
      </c>
      <c r="D44" s="383" t="str">
        <f>IF(B44=0," ",VLOOKUP($B44,Женщины!$B:$H,3,FALSE))</f>
        <v xml:space="preserve"> </v>
      </c>
      <c r="E44" s="46" t="str">
        <f>IF(B44=0," ",IF(VLOOKUP($B44,Женщины!$B:$H,4,FALSE)=0," ",VLOOKUP($B44,Женщины!$B:$H,4,FALSE)))</f>
        <v xml:space="preserve"> </v>
      </c>
      <c r="F44" s="45" t="str">
        <f>IF(B44=0," ",VLOOKUP($B44,Женщины!$B:$H,5,FALSE))</f>
        <v xml:space="preserve"> </v>
      </c>
      <c r="G44" s="45" t="str">
        <f>IF(B44=0," ",VLOOKUP($B44,Женщины!$B:$H,6,FALSE))</f>
        <v xml:space="preserve"> </v>
      </c>
      <c r="H44" s="47"/>
      <c r="I44" s="65"/>
      <c r="J44" s="66" t="str">
        <f>IF(I44=0," ",IF(I44&lt;=Разряды!$D$35,Разряды!$D$3,IF(I44&lt;=Разряды!$E$35,Разряды!$E$3,IF(I44&lt;=Разряды!$F$35,Разряды!$F$3,IF(I44&lt;=Разряды!$G$35,Разряды!$G$3,IF(I44&lt;=Разряды!$H$35,Разряды!$H$3,IF(I44&lt;=Разряды!$I$35,Разряды!$I$3,IF(I44&lt;=Разряды!$J$35,Разряды!$J$3,"б/р"))))))))</f>
        <v xml:space="preserve"> </v>
      </c>
      <c r="K44" s="66"/>
      <c r="L44" s="45" t="str">
        <f>IF(B44=0," ",VLOOKUP($B44,Женщины!$B:$H,7,FALSE))</f>
        <v xml:space="preserve"> </v>
      </c>
    </row>
    <row r="45" spans="1:13">
      <c r="H45"/>
      <c r="I45"/>
    </row>
    <row r="46" spans="1:13">
      <c r="C46" s="1250" t="s">
        <v>680</v>
      </c>
      <c r="D46" s="1250"/>
      <c r="F46" s="1272"/>
      <c r="G46" s="1272"/>
      <c r="H46" s="1250" t="s">
        <v>681</v>
      </c>
      <c r="I46" s="1332"/>
      <c r="J46" s="1332"/>
      <c r="K46" s="1332"/>
    </row>
    <row r="47" spans="1:13">
      <c r="C47" s="1250" t="s">
        <v>682</v>
      </c>
      <c r="D47" s="1250"/>
      <c r="F47" s="1272"/>
      <c r="G47" s="1272"/>
      <c r="H47" s="1250" t="s">
        <v>683</v>
      </c>
      <c r="I47" s="1332"/>
      <c r="J47" s="1332"/>
      <c r="K47" s="1332"/>
    </row>
    <row r="48" spans="1:13">
      <c r="H48" s="117"/>
      <c r="I48" s="132"/>
      <c r="J48" s="51"/>
      <c r="K48" s="50"/>
    </row>
    <row r="49" spans="1:12">
      <c r="H49" s="117"/>
      <c r="I49" s="132"/>
      <c r="J49" s="51"/>
      <c r="K49" s="50"/>
    </row>
    <row r="50" spans="1:12">
      <c r="C50" s="118" t="s">
        <v>175</v>
      </c>
      <c r="E50" s="119"/>
      <c r="F50" s="119"/>
      <c r="G50" s="119"/>
      <c r="H50" s="339" t="s">
        <v>164</v>
      </c>
      <c r="I50" s="339"/>
      <c r="J50" s="339"/>
      <c r="K50" s="50"/>
    </row>
    <row r="51" spans="1:12">
      <c r="H51"/>
      <c r="I51"/>
    </row>
    <row r="52" spans="1:12">
      <c r="H52"/>
      <c r="I52"/>
    </row>
    <row r="53" spans="1:12">
      <c r="H53"/>
      <c r="I53"/>
    </row>
    <row r="54" spans="1:12">
      <c r="H54"/>
      <c r="I54"/>
    </row>
    <row r="55" spans="1:12">
      <c r="H55"/>
      <c r="I55"/>
    </row>
    <row r="56" spans="1:12">
      <c r="H56"/>
      <c r="I56"/>
    </row>
    <row r="57" spans="1:12" ht="22.5">
      <c r="A57" s="1273" t="s">
        <v>165</v>
      </c>
      <c r="B57" s="1273"/>
      <c r="C57" s="1273"/>
      <c r="D57" s="1273"/>
      <c r="E57" s="1273"/>
      <c r="F57" s="1273"/>
      <c r="G57" s="1273"/>
      <c r="H57" s="1273"/>
      <c r="I57" s="1273"/>
      <c r="J57" s="1273"/>
      <c r="K57" s="1273"/>
      <c r="L57" s="98"/>
    </row>
    <row r="58" spans="1:12" ht="20.25">
      <c r="A58" s="1296" t="s">
        <v>230</v>
      </c>
      <c r="B58" s="1296"/>
      <c r="C58" s="1296"/>
      <c r="D58" s="1296"/>
      <c r="E58" s="1296"/>
      <c r="F58" s="1296"/>
      <c r="G58" s="1296"/>
      <c r="H58" s="1296"/>
      <c r="I58" s="1296"/>
      <c r="J58" s="1296"/>
      <c r="K58" s="1296"/>
      <c r="L58" s="99"/>
    </row>
    <row r="59" spans="1:12">
      <c r="A59" s="1321" t="s">
        <v>198</v>
      </c>
      <c r="B59" s="1321"/>
      <c r="C59" s="71"/>
      <c r="H59" s="1322" t="s">
        <v>199</v>
      </c>
      <c r="I59" s="1322"/>
      <c r="J59" s="1322"/>
      <c r="K59" s="1322"/>
    </row>
    <row r="60" spans="1:12">
      <c r="A60" s="6" t="s">
        <v>200</v>
      </c>
      <c r="B60" s="6"/>
      <c r="C60" s="6"/>
      <c r="G60" s="73"/>
      <c r="H60" s="74"/>
      <c r="I60" s="100"/>
    </row>
    <row r="61" spans="1:12" ht="20.25">
      <c r="A61" s="1288" t="s">
        <v>116</v>
      </c>
      <c r="B61" s="1288"/>
      <c r="C61" s="1288"/>
      <c r="D61" s="1288"/>
      <c r="E61" s="1288"/>
      <c r="F61" s="1288"/>
      <c r="G61" s="1288"/>
      <c r="H61" s="1288"/>
      <c r="I61" s="1288"/>
      <c r="J61" s="1288"/>
      <c r="K61" s="1288"/>
    </row>
    <row r="62" spans="1:12" ht="15">
      <c r="A62" s="1276" t="s">
        <v>664</v>
      </c>
      <c r="B62" s="1276"/>
      <c r="C62" s="1276"/>
      <c r="D62" s="1276"/>
      <c r="E62" s="1276"/>
      <c r="F62" s="1276"/>
      <c r="G62" s="1276"/>
      <c r="H62" s="1276"/>
      <c r="I62" s="1276"/>
      <c r="J62" s="1276"/>
      <c r="K62" s="1276"/>
    </row>
    <row r="63" spans="1:12" ht="20.25">
      <c r="A63" s="77"/>
      <c r="B63" s="77"/>
      <c r="C63" s="3"/>
      <c r="H63" s="1290" t="s">
        <v>656</v>
      </c>
      <c r="I63" s="1290"/>
      <c r="J63" s="1290"/>
    </row>
    <row r="64" spans="1:12">
      <c r="A64" s="1263" t="s">
        <v>226</v>
      </c>
      <c r="B64" s="1263" t="s">
        <v>157</v>
      </c>
      <c r="C64" s="1263" t="s">
        <v>153</v>
      </c>
      <c r="D64" s="1263" t="s">
        <v>154</v>
      </c>
      <c r="E64" s="1263" t="s">
        <v>155</v>
      </c>
      <c r="F64" s="1263" t="s">
        <v>127</v>
      </c>
      <c r="G64" s="1261" t="s">
        <v>128</v>
      </c>
      <c r="H64" s="1263" t="s">
        <v>130</v>
      </c>
      <c r="I64" s="1291" t="s">
        <v>183</v>
      </c>
      <c r="J64" s="1292"/>
      <c r="K64" s="1293"/>
    </row>
    <row r="65" spans="1:11">
      <c r="A65" s="1301"/>
      <c r="B65" s="1301"/>
      <c r="C65" s="1301"/>
      <c r="D65" s="1301"/>
      <c r="E65" s="1301"/>
      <c r="F65" s="1301"/>
      <c r="G65" s="1265"/>
      <c r="H65" s="1301"/>
      <c r="I65" s="101">
        <v>1</v>
      </c>
      <c r="J65" s="102">
        <v>2</v>
      </c>
      <c r="K65" s="103">
        <v>3</v>
      </c>
    </row>
    <row r="66" spans="1:11" ht="17.100000000000001" customHeight="1">
      <c r="A66" s="121"/>
      <c r="B66" s="122"/>
      <c r="C66" s="122"/>
      <c r="D66" s="122"/>
      <c r="E66" s="122"/>
      <c r="F66" s="123" t="s">
        <v>184</v>
      </c>
      <c r="G66" s="122"/>
      <c r="H66" s="124"/>
      <c r="I66" s="133"/>
      <c r="J66" s="134"/>
      <c r="K66" s="105"/>
    </row>
    <row r="67" spans="1:11" ht="17.100000000000001" customHeight="1">
      <c r="A67" s="125">
        <v>1</v>
      </c>
      <c r="B67" s="317"/>
      <c r="C67" s="111" t="str">
        <f>IF(B67=0," ",VLOOKUP(B67,Женщины!B:H,2,FALSE))</f>
        <v xml:space="preserve"> </v>
      </c>
      <c r="D67" s="112" t="str">
        <f>IF(B67=0," ",VLOOKUP($B67,Женщины!$B:$H,3,FALSE))</f>
        <v xml:space="preserve"> </v>
      </c>
      <c r="E67" s="113" t="str">
        <f>IF(B67=0," ",IF(VLOOKUP($B67,Женщины!$B:$H,4,FALSE)=0," ",VLOOKUP($B67,Женщины!$B:$H,4,FALSE)))</f>
        <v xml:space="preserve"> </v>
      </c>
      <c r="F67" s="111" t="str">
        <f>IF(B67=0," ",VLOOKUP($B67,Женщины!$B:$H,5,FALSE))</f>
        <v xml:space="preserve"> </v>
      </c>
      <c r="G67" s="127" t="str">
        <f>IF(B67=0," ",VLOOKUP($B67,Женщины!$B:$H,6,FALSE))</f>
        <v xml:space="preserve"> </v>
      </c>
      <c r="H67" s="126"/>
      <c r="I67" s="18"/>
      <c r="J67" s="211"/>
      <c r="K67" s="105"/>
    </row>
    <row r="68" spans="1:11" ht="17.100000000000001" customHeight="1">
      <c r="A68" s="125">
        <v>2</v>
      </c>
      <c r="B68" s="113"/>
      <c r="C68" s="111" t="str">
        <f>IF(B68=0," ",VLOOKUP(B68,Женщины!B:H,2,FALSE))</f>
        <v xml:space="preserve"> </v>
      </c>
      <c r="D68" s="112" t="str">
        <f>IF(B68=0," ",VLOOKUP($B68,Женщины!$B:$H,3,FALSE))</f>
        <v xml:space="preserve"> </v>
      </c>
      <c r="E68" s="113" t="str">
        <f>IF(B68=0," ",IF(VLOOKUP($B68,Женщины!$B:$H,4,FALSE)=0," ",VLOOKUP($B68,Женщины!$B:$H,4,FALSE)))</f>
        <v xml:space="preserve"> </v>
      </c>
      <c r="F68" s="111" t="str">
        <f>IF(B68=0," ",VLOOKUP($B68,Женщины!$B:$H,5,FALSE))</f>
        <v xml:space="preserve"> </v>
      </c>
      <c r="G68" s="111" t="str">
        <f>IF(B68=0," ",VLOOKUP($B68,Женщины!$B:$H,6,FALSE))</f>
        <v xml:space="preserve"> </v>
      </c>
      <c r="H68" s="126"/>
      <c r="I68" s="18"/>
      <c r="J68" s="211"/>
      <c r="K68" s="105"/>
    </row>
    <row r="69" spans="1:11" ht="17.100000000000001" customHeight="1">
      <c r="A69" s="125">
        <v>3</v>
      </c>
      <c r="B69" s="113"/>
      <c r="C69" s="111" t="str">
        <f>IF(B69=0," ",VLOOKUP(B69,Женщины!B:H,2,FALSE))</f>
        <v xml:space="preserve"> </v>
      </c>
      <c r="D69" s="112" t="str">
        <f>IF(B69=0," ",VLOOKUP($B69,Женщины!$B:$H,3,FALSE))</f>
        <v xml:space="preserve"> </v>
      </c>
      <c r="E69" s="113" t="str">
        <f>IF(B69=0," ",IF(VLOOKUP($B69,Женщины!$B:$H,4,FALSE)=0," ",VLOOKUP($B69,Женщины!$B:$H,4,FALSE)))</f>
        <v xml:space="preserve"> </v>
      </c>
      <c r="F69" s="111" t="str">
        <f>IF(B69=0," ",VLOOKUP($B69,Женщины!$B:$H,5,FALSE))</f>
        <v xml:space="preserve"> </v>
      </c>
      <c r="G69" s="111" t="str">
        <f>IF(B69=0," ",VLOOKUP($B69,Женщины!$B:$H,6,FALSE))</f>
        <v xml:space="preserve"> </v>
      </c>
      <c r="H69" s="126"/>
      <c r="I69" s="18"/>
      <c r="J69" s="211"/>
      <c r="K69" s="105"/>
    </row>
    <row r="70" spans="1:11" ht="17.100000000000001" customHeight="1">
      <c r="A70" s="125">
        <v>4</v>
      </c>
      <c r="B70" s="113"/>
      <c r="C70" s="111" t="str">
        <f>IF(B70=0," ",VLOOKUP(B70,Женщины!B:H,2,FALSE))</f>
        <v xml:space="preserve"> </v>
      </c>
      <c r="D70" s="112" t="str">
        <f>IF(B70=0," ",VLOOKUP($B70,Женщины!$B:$H,3,FALSE))</f>
        <v xml:space="preserve"> </v>
      </c>
      <c r="E70" s="113" t="str">
        <f>IF(B70=0," ",IF(VLOOKUP($B70,Женщины!$B:$H,4,FALSE)=0," ",VLOOKUP($B70,Женщины!$B:$H,4,FALSE)))</f>
        <v xml:space="preserve"> </v>
      </c>
      <c r="F70" s="111" t="str">
        <f>IF(B70=0," ",VLOOKUP($B70,Женщины!$B:$H,5,FALSE))</f>
        <v xml:space="preserve"> </v>
      </c>
      <c r="G70" s="111" t="str">
        <f>IF(B70=0," ",VLOOKUP($B70,Женщины!$B:$H,6,FALSE))</f>
        <v xml:space="preserve"> </v>
      </c>
      <c r="H70" s="126"/>
      <c r="I70" s="18"/>
      <c r="J70" s="211"/>
      <c r="K70" s="105"/>
    </row>
    <row r="71" spans="1:11" ht="17.100000000000001" customHeight="1">
      <c r="A71" s="125">
        <v>5</v>
      </c>
      <c r="B71" s="113"/>
      <c r="C71" s="111" t="str">
        <f>IF(B71=0," ",VLOOKUP(B71,Женщины!B:H,2,FALSE))</f>
        <v xml:space="preserve"> </v>
      </c>
      <c r="D71" s="112" t="str">
        <f>IF(B71=0," ",VLOOKUP($B71,Женщины!$B:$H,3,FALSE))</f>
        <v xml:space="preserve"> </v>
      </c>
      <c r="E71" s="113" t="str">
        <f>IF(B71=0," ",IF(VLOOKUP($B71,Женщины!$B:$H,4,FALSE)=0," ",VLOOKUP($B71,Женщины!$B:$H,4,FALSE)))</f>
        <v xml:space="preserve"> </v>
      </c>
      <c r="F71" s="111" t="str">
        <f>IF(B71=0," ",VLOOKUP($B71,Женщины!$B:$H,5,FALSE))</f>
        <v xml:space="preserve"> </v>
      </c>
      <c r="G71" s="127" t="str">
        <f>IF(B71=0," ",VLOOKUP($B71,Женщины!$B:$H,6,FALSE))</f>
        <v xml:space="preserve"> </v>
      </c>
      <c r="H71" s="126"/>
      <c r="I71" s="18"/>
      <c r="J71" s="211"/>
      <c r="K71" s="105"/>
    </row>
    <row r="72" spans="1:11" ht="15.95" customHeight="1">
      <c r="A72" s="125">
        <v>6</v>
      </c>
      <c r="B72" s="113"/>
      <c r="C72" s="111" t="str">
        <f>IF(B72=0," ",VLOOKUP(B72,Женщины!B:H,2,FALSE))</f>
        <v xml:space="preserve"> </v>
      </c>
      <c r="D72" s="112" t="str">
        <f>IF(B72=0," ",VLOOKUP($B72,Женщины!$B:$H,3,FALSE))</f>
        <v xml:space="preserve"> </v>
      </c>
      <c r="E72" s="113" t="str">
        <f>IF(B72=0," ",IF(VLOOKUP($B72,Женщины!$B:$H,4,FALSE)=0," ",VLOOKUP($B72,Женщины!$B:$H,4,FALSE)))</f>
        <v xml:space="preserve"> </v>
      </c>
      <c r="F72" s="111" t="str">
        <f>IF(B72=0," ",VLOOKUP($B72,Женщины!$B:$H,5,FALSE))</f>
        <v xml:space="preserve"> </v>
      </c>
      <c r="G72" s="127" t="str">
        <f>IF(B72=0," ",VLOOKUP($B72,Женщины!$B:$H,6,FALSE))</f>
        <v xml:space="preserve"> </v>
      </c>
      <c r="H72" s="126"/>
      <c r="I72" s="18"/>
      <c r="J72" s="211"/>
      <c r="K72" s="105"/>
    </row>
    <row r="73" spans="1:11" ht="15.95" customHeight="1">
      <c r="A73" s="125">
        <v>7</v>
      </c>
      <c r="B73" s="16"/>
      <c r="C73" s="111" t="str">
        <f>IF(B73=0," ",VLOOKUP(B73,Женщины!B:H,2,FALSE))</f>
        <v xml:space="preserve"> </v>
      </c>
      <c r="D73" s="112" t="str">
        <f>IF(B73=0," ",VLOOKUP($B73,Женщины!$B:$H,3,FALSE))</f>
        <v xml:space="preserve"> </v>
      </c>
      <c r="E73" s="113" t="str">
        <f>IF(B73=0," ",IF(VLOOKUP($B73,Женщины!$B:$H,4,FALSE)=0," ",VLOOKUP($B73,Женщины!$B:$H,4,FALSE)))</f>
        <v xml:space="preserve"> </v>
      </c>
      <c r="F73" s="111" t="str">
        <f>IF(B73=0," ",VLOOKUP($B73,Женщины!$B:$H,5,FALSE))</f>
        <v xml:space="preserve"> </v>
      </c>
      <c r="G73" s="127" t="str">
        <f>IF(B73=0," ",VLOOKUP($B73,Женщины!$B:$H,6,FALSE))</f>
        <v xml:space="preserve"> </v>
      </c>
      <c r="H73" s="387"/>
      <c r="I73" s="390"/>
      <c r="J73" s="211"/>
      <c r="K73" s="105"/>
    </row>
    <row r="74" spans="1:11" ht="15.95" customHeight="1">
      <c r="A74" s="125">
        <v>8</v>
      </c>
      <c r="B74" s="113"/>
      <c r="C74" s="111" t="str">
        <f>IF(B74=0," ",VLOOKUP(B74,Женщины!B:H,2,FALSE))</f>
        <v xml:space="preserve"> </v>
      </c>
      <c r="D74" s="112" t="str">
        <f>IF(B74=0," ",VLOOKUP($B74,Женщины!$B:$H,3,FALSE))</f>
        <v xml:space="preserve"> </v>
      </c>
      <c r="E74" s="113" t="str">
        <f>IF(B74=0," ",IF(VLOOKUP($B74,Женщины!$B:$H,4,FALSE)=0," ",VLOOKUP($B74,Женщины!$B:$H,4,FALSE)))</f>
        <v xml:space="preserve"> </v>
      </c>
      <c r="F74" s="111" t="str">
        <f>IF(B74=0," ",VLOOKUP($B74,Женщины!$B:$H,5,FALSE))</f>
        <v xml:space="preserve"> </v>
      </c>
      <c r="G74" s="111" t="str">
        <f>IF(B74=0," ",VLOOKUP($B74,Женщины!$B:$H,6,FALSE))</f>
        <v xml:space="preserve"> </v>
      </c>
      <c r="H74" s="126"/>
      <c r="I74" s="18"/>
      <c r="J74" s="211"/>
      <c r="K74" s="105"/>
    </row>
    <row r="75" spans="1:11" ht="15.95" customHeight="1">
      <c r="A75" s="125">
        <v>9</v>
      </c>
      <c r="B75" s="113"/>
      <c r="C75" s="111" t="str">
        <f>IF(B75=0," ",VLOOKUP(B75,Женщины!B:H,2,FALSE))</f>
        <v xml:space="preserve"> </v>
      </c>
      <c r="D75" s="112" t="str">
        <f>IF(B75=0," ",VLOOKUP($B75,Женщины!$B:$H,3,FALSE))</f>
        <v xml:space="preserve"> </v>
      </c>
      <c r="E75" s="113" t="str">
        <f>IF(B75=0," ",IF(VLOOKUP($B75,Женщины!$B:$H,4,FALSE)=0," ",VLOOKUP($B75,Женщины!$B:$H,4,FALSE)))</f>
        <v xml:space="preserve"> </v>
      </c>
      <c r="F75" s="111" t="str">
        <f>IF(B75=0," ",VLOOKUP($B75,Женщины!$B:$H,5,FALSE))</f>
        <v xml:space="preserve"> </v>
      </c>
      <c r="G75" s="111" t="str">
        <f>IF(B75=0," ",VLOOKUP($B75,Женщины!$B:$H,6,FALSE))</f>
        <v xml:space="preserve"> </v>
      </c>
      <c r="H75" s="126"/>
      <c r="I75" s="18"/>
      <c r="J75" s="211"/>
      <c r="K75" s="105"/>
    </row>
    <row r="76" spans="1:11" ht="15.95" customHeight="1">
      <c r="A76" s="125">
        <v>10</v>
      </c>
      <c r="B76" s="113"/>
      <c r="C76" s="111" t="str">
        <f>IF(B76=0," ",VLOOKUP(B76,Женщины!B:H,2,FALSE))</f>
        <v xml:space="preserve"> </v>
      </c>
      <c r="D76" s="112" t="str">
        <f>IF(B76=0," ",VLOOKUP($B76,Женщины!$B:$H,3,FALSE))</f>
        <v xml:space="preserve"> </v>
      </c>
      <c r="E76" s="113" t="str">
        <f>IF(B76=0," ",IF(VLOOKUP($B76,Женщины!$B:$H,4,FALSE)=0," ",VLOOKUP($B76,Женщины!$B:$H,4,FALSE)))</f>
        <v xml:space="preserve"> </v>
      </c>
      <c r="F76" s="111" t="str">
        <f>IF(B76=0," ",VLOOKUP($B76,Женщины!$B:$H,5,FALSE))</f>
        <v xml:space="preserve"> </v>
      </c>
      <c r="G76" s="111" t="str">
        <f>IF(B76=0," ",VLOOKUP($B76,Женщины!$B:$H,6,FALSE))</f>
        <v xml:space="preserve"> </v>
      </c>
      <c r="H76" s="126"/>
      <c r="I76" s="18"/>
      <c r="J76" s="211"/>
      <c r="K76" s="105"/>
    </row>
    <row r="77" spans="1:11" ht="15.95" customHeight="1">
      <c r="A77" s="125">
        <v>11</v>
      </c>
      <c r="B77" s="113"/>
      <c r="C77" s="111" t="str">
        <f>IF(B77=0," ",VLOOKUP(B77,Женщины!B:H,2,FALSE))</f>
        <v xml:space="preserve"> </v>
      </c>
      <c r="D77" s="112" t="str">
        <f>IF(B77=0," ",VLOOKUP($B77,Женщины!$B:$H,3,FALSE))</f>
        <v xml:space="preserve"> </v>
      </c>
      <c r="E77" s="113" t="str">
        <f>IF(B77=0," ",IF(VLOOKUP($B77,Женщины!$B:$H,4,FALSE)=0," ",VLOOKUP($B77,Женщины!$B:$H,4,FALSE)))</f>
        <v xml:space="preserve"> </v>
      </c>
      <c r="F77" s="111" t="str">
        <f>IF(B77=0," ",VLOOKUP($B77,Женщины!$B:$H,5,FALSE))</f>
        <v xml:space="preserve"> </v>
      </c>
      <c r="G77" s="111" t="str">
        <f>IF(B77=0," ",VLOOKUP($B77,Женщины!$B:$H,6,FALSE))</f>
        <v xml:space="preserve"> </v>
      </c>
      <c r="H77" s="126"/>
      <c r="I77" s="18"/>
      <c r="J77" s="211"/>
      <c r="K77" s="105"/>
    </row>
    <row r="78" spans="1:11" ht="17.25" customHeight="1">
      <c r="A78" s="125"/>
      <c r="B78" s="113"/>
      <c r="C78" s="111" t="str">
        <f>IF(B78=0," ",VLOOKUP(B78,Женщины!B:H,2,FALSE))</f>
        <v xml:space="preserve"> </v>
      </c>
      <c r="D78" s="112" t="str">
        <f>IF(B78=0," ",VLOOKUP($B78,Женщины!$B:$H,3,FALSE))</f>
        <v xml:space="preserve"> </v>
      </c>
      <c r="E78" s="113" t="str">
        <f>IF(B78=0," ",IF(VLOOKUP($B78,Женщины!$B:$H,4,FALSE)=0," ",VLOOKUP($B78,Женщины!$B:$H,4,FALSE)))</f>
        <v xml:space="preserve"> </v>
      </c>
      <c r="F78" s="111" t="str">
        <f>IF(B78=0," ",VLOOKUP($B78,Женщины!$B:$H,5,FALSE))</f>
        <v xml:space="preserve"> </v>
      </c>
      <c r="G78" s="388" t="str">
        <f>IF(B78=0," ",VLOOKUP($B78,Женщины!$B:$H,6,FALSE))</f>
        <v xml:space="preserve"> </v>
      </c>
      <c r="H78" s="126"/>
      <c r="I78" s="18"/>
      <c r="J78" s="211"/>
      <c r="K78" s="105"/>
    </row>
    <row r="79" spans="1:11" ht="15.95" customHeight="1">
      <c r="A79" s="125"/>
      <c r="B79" s="113"/>
      <c r="C79" s="111" t="str">
        <f>IF(B79=0," ",VLOOKUP(B79,Женщины!B:H,2,FALSE))</f>
        <v xml:space="preserve"> </v>
      </c>
      <c r="D79" s="112" t="str">
        <f>IF(B79=0," ",VLOOKUP($B79,Женщины!$B:$H,3,FALSE))</f>
        <v xml:space="preserve"> </v>
      </c>
      <c r="E79" s="113" t="str">
        <f>IF(B79=0," ",IF(VLOOKUP($B79,Женщины!$B:$H,4,FALSE)=0," ",VLOOKUP($B79,Женщины!$B:$H,4,FALSE)))</f>
        <v xml:space="preserve"> </v>
      </c>
      <c r="F79" s="111" t="str">
        <f>IF(B79=0," ",VLOOKUP($B79,Женщины!$B:$H,5,FALSE))</f>
        <v xml:space="preserve"> </v>
      </c>
      <c r="G79" s="111" t="str">
        <f>IF(B79=0," ",VLOOKUP($B79,Женщины!$B:$H,6,FALSE))</f>
        <v xml:space="preserve"> </v>
      </c>
      <c r="H79" s="126"/>
      <c r="I79" s="18"/>
      <c r="J79" s="211"/>
      <c r="K79" s="105"/>
    </row>
    <row r="80" spans="1:11" ht="27" customHeight="1">
      <c r="A80" s="136"/>
      <c r="B80" s="33"/>
      <c r="C80" s="38" t="str">
        <f>IF(B80=0," ",VLOOKUP(B80,Женщины!B:H,2,FALSE))</f>
        <v xml:space="preserve"> </v>
      </c>
      <c r="D80" s="39" t="str">
        <f>IF(B80=0," ",VLOOKUP($B80,Женщины!$B:$H,3,FALSE))</f>
        <v xml:space="preserve"> </v>
      </c>
      <c r="E80" s="33" t="str">
        <f>IF(B80=0," ",IF(VLOOKUP($B80,Женщины!$B:$H,4,FALSE)=0," ",VLOOKUP($B80,Женщины!$B:$H,4,FALSE)))</f>
        <v xml:space="preserve"> </v>
      </c>
      <c r="F80" s="38" t="str">
        <f>IF(B80=0," ",VLOOKUP($B80,Женщины!$B:$H,5,FALSE))</f>
        <v xml:space="preserve"> </v>
      </c>
      <c r="G80" s="389" t="str">
        <f>IF(B80=0," ",VLOOKUP($B80,Женщины!$B:$H,6,FALSE))</f>
        <v xml:space="preserve"> </v>
      </c>
      <c r="H80" s="88"/>
      <c r="I80" s="143"/>
      <c r="J80" s="144"/>
      <c r="K80" s="105"/>
    </row>
    <row r="81" spans="1:11" ht="15.95" customHeight="1">
      <c r="A81" s="84"/>
      <c r="B81" s="31"/>
      <c r="C81" s="29" t="str">
        <f>IF(B81=0," ",VLOOKUP(B81,Женщины!B:H,2,FALSE))</f>
        <v xml:space="preserve"> </v>
      </c>
      <c r="D81" s="30" t="str">
        <f>IF(B81=0," ",VLOOKUP($B81,Женщины!$B:$H,3,FALSE))</f>
        <v xml:space="preserve"> </v>
      </c>
      <c r="E81" s="31" t="str">
        <f>IF(B81=0," ",IF(VLOOKUP($B81,Женщины!$B:$H,4,FALSE)=0," ",VLOOKUP($B81,Женщины!$B:$H,4,FALSE)))</f>
        <v xml:space="preserve"> </v>
      </c>
      <c r="F81" s="29" t="str">
        <f>IF(B81=0," ",VLOOKUP($B81,Женщины!$B:$H,5,FALSE))</f>
        <v xml:space="preserve"> </v>
      </c>
      <c r="G81" s="29" t="str">
        <f>IF(B81=0," ",VLOOKUP($B81,Женщины!$B:$H,6,FALSE))</f>
        <v xml:space="preserve"> </v>
      </c>
      <c r="H81" s="83"/>
      <c r="I81" s="104"/>
      <c r="J81" s="105"/>
      <c r="K81" s="105"/>
    </row>
    <row r="82" spans="1:11" ht="30" customHeight="1">
      <c r="A82" s="84"/>
      <c r="B82" s="62"/>
      <c r="C82" s="29" t="str">
        <f>IF(B82=0," ",VLOOKUP(B82,Женщины!B:H,2,FALSE))</f>
        <v xml:space="preserve"> </v>
      </c>
      <c r="D82" s="30" t="str">
        <f>IF(B82=0," ",VLOOKUP($B82,Женщины!$B:$H,3,FALSE))</f>
        <v xml:space="preserve"> </v>
      </c>
      <c r="E82" s="31" t="str">
        <f>IF(B82=0," ",IF(VLOOKUP($B82,Женщины!$B:$H,4,FALSE)=0," ",VLOOKUP($B82,Женщины!$B:$H,4,FALSE)))</f>
        <v xml:space="preserve"> </v>
      </c>
      <c r="F82" s="29" t="str">
        <f>IF(B82=0," ",VLOOKUP($B82,Женщины!$B:$H,5,FALSE))</f>
        <v xml:space="preserve"> </v>
      </c>
      <c r="G82" s="85" t="str">
        <f>IF(B82=0," ",VLOOKUP($B82,Женщины!$B:$H,6,FALSE))</f>
        <v xml:space="preserve"> </v>
      </c>
      <c r="H82" s="83"/>
      <c r="I82" s="104"/>
      <c r="J82" s="105"/>
      <c r="K82" s="105"/>
    </row>
    <row r="83" spans="1:11" ht="15.95" customHeight="1">
      <c r="A83" s="84"/>
      <c r="B83" s="87"/>
      <c r="C83" s="29" t="str">
        <f>IF(B83=0," ",VLOOKUP(B83,Женщины!B:H,2,FALSE))</f>
        <v xml:space="preserve"> </v>
      </c>
      <c r="D83" s="30" t="str">
        <f>IF(B83=0," ",VLOOKUP($B83,Женщины!$B:$H,3,FALSE))</f>
        <v xml:space="preserve"> </v>
      </c>
      <c r="E83" s="31" t="str">
        <f>IF(B83=0," ",IF(VLOOKUP($B83,Женщины!$B:$H,4,FALSE)=0," ",VLOOKUP($B83,Женщины!$B:$H,4,FALSE)))</f>
        <v xml:space="preserve"> </v>
      </c>
      <c r="F83" s="29" t="str">
        <f>IF(B83=0," ",VLOOKUP($B83,Женщины!$B:$H,5,FALSE))</f>
        <v xml:space="preserve"> </v>
      </c>
      <c r="G83" s="29" t="str">
        <f>IF(B83=0," ",VLOOKUP($B83,Женщины!$B:$H,6,FALSE))</f>
        <v xml:space="preserve"> </v>
      </c>
      <c r="H83" s="83"/>
      <c r="I83" s="104"/>
      <c r="J83" s="105"/>
      <c r="K83" s="105"/>
    </row>
    <row r="84" spans="1:11" ht="15.95" customHeight="1">
      <c r="A84" s="84"/>
      <c r="B84" s="31"/>
      <c r="C84" s="29" t="str">
        <f>IF(B84=0," ",VLOOKUP(B84,Женщины!B:H,2,FALSE))</f>
        <v xml:space="preserve"> </v>
      </c>
      <c r="D84" s="30" t="str">
        <f>IF(B84=0," ",VLOOKUP($B84,Женщины!$B:$H,3,FALSE))</f>
        <v xml:space="preserve"> </v>
      </c>
      <c r="E84" s="31" t="str">
        <f>IF(B84=0," ",IF(VLOOKUP($B84,Женщины!$B:$H,4,FALSE)=0," ",VLOOKUP($B84,Женщины!$B:$H,4,FALSE)))</f>
        <v xml:space="preserve"> </v>
      </c>
      <c r="F84" s="29" t="str">
        <f>IF(B84=0," ",VLOOKUP($B84,Женщины!$B:$H,5,FALSE))</f>
        <v xml:space="preserve"> </v>
      </c>
      <c r="G84" s="29" t="str">
        <f>IF(B84=0," ",VLOOKUP($B84,Женщины!$B:$H,6,FALSE))</f>
        <v xml:space="preserve"> </v>
      </c>
      <c r="H84" s="88"/>
      <c r="I84" s="104"/>
      <c r="J84" s="105"/>
      <c r="K84" s="105"/>
    </row>
    <row r="85" spans="1:11" ht="15.95" customHeight="1">
      <c r="A85" s="84"/>
      <c r="B85" s="31"/>
      <c r="C85" s="29" t="str">
        <f>IF(B85=0," ",VLOOKUP(B85,Женщины!B:H,2,FALSE))</f>
        <v xml:space="preserve"> </v>
      </c>
      <c r="D85" s="30" t="str">
        <f>IF(B85=0," ",VLOOKUP($B85,Женщины!$B:$H,3,FALSE))</f>
        <v xml:space="preserve"> </v>
      </c>
      <c r="E85" s="31" t="str">
        <f>IF(B85=0," ",IF(VLOOKUP($B85,Женщины!$B:$H,4,FALSE)=0," ",VLOOKUP($B85,Женщины!$B:$H,4,FALSE)))</f>
        <v xml:space="preserve"> </v>
      </c>
      <c r="F85" s="29" t="str">
        <f>IF(B85=0," ",VLOOKUP($B85,Женщины!$B:$H,5,FALSE))</f>
        <v xml:space="preserve"> </v>
      </c>
      <c r="G85" s="29" t="str">
        <f>IF(B85=0," ",VLOOKUP($B85,Женщины!$B:$H,6,FALSE))</f>
        <v xml:space="preserve"> </v>
      </c>
      <c r="H85" s="83"/>
      <c r="I85" s="104"/>
      <c r="J85" s="105"/>
      <c r="K85" s="105"/>
    </row>
    <row r="86" spans="1:11">
      <c r="A86" s="84"/>
      <c r="B86" s="31"/>
      <c r="C86" s="29" t="str">
        <f>IF(B86=0," ",VLOOKUP(B86,Женщины!B:H,2,FALSE))</f>
        <v xml:space="preserve"> </v>
      </c>
      <c r="D86" s="30" t="str">
        <f>IF(B86=0," ",VLOOKUP($B86,Женщины!$B:$H,3,FALSE))</f>
        <v xml:space="preserve"> </v>
      </c>
      <c r="E86" s="31" t="str">
        <f>IF(B86=0," ",IF(VLOOKUP($B86,Женщины!$B:$H,4,FALSE)=0," ",VLOOKUP($B86,Женщины!$B:$H,4,FALSE)))</f>
        <v xml:space="preserve"> </v>
      </c>
      <c r="F86" s="29" t="str">
        <f>IF(B86=0," ",VLOOKUP($B86,Женщины!$B:$H,5,FALSE))</f>
        <v xml:space="preserve"> </v>
      </c>
      <c r="G86" s="29" t="str">
        <f>IF(B86=0," ",VLOOKUP($B86,Женщины!$B:$H,6,FALSE))</f>
        <v xml:space="preserve"> </v>
      </c>
      <c r="H86" s="83"/>
      <c r="I86" s="104"/>
      <c r="J86" s="105"/>
      <c r="K86" s="105"/>
    </row>
    <row r="87" spans="1:11">
      <c r="A87" s="84"/>
      <c r="B87" s="31"/>
      <c r="C87" s="29" t="str">
        <f>IF(B87=0," ",VLOOKUP(B87,Женщины!B:H,2,FALSE))</f>
        <v xml:space="preserve"> </v>
      </c>
      <c r="D87" s="30" t="str">
        <f>IF(B87=0," ",VLOOKUP($B87,Женщины!$B:$H,3,FALSE))</f>
        <v xml:space="preserve"> </v>
      </c>
      <c r="E87" s="31" t="str">
        <f>IF(B87=0," ",IF(VLOOKUP($B87,Женщины!$B:$H,4,FALSE)=0," ",VLOOKUP($B87,Женщины!$B:$H,4,FALSE)))</f>
        <v xml:space="preserve"> </v>
      </c>
      <c r="F87" s="29" t="str">
        <f>IF(B87=0," ",VLOOKUP($B87,Женщины!$B:$H,5,FALSE))</f>
        <v xml:space="preserve"> </v>
      </c>
      <c r="G87" s="29" t="str">
        <f>IF(B87=0," ",VLOOKUP($B87,Женщины!$B:$H,6,FALSE))</f>
        <v xml:space="preserve"> </v>
      </c>
      <c r="H87" s="83"/>
      <c r="I87" s="104"/>
      <c r="J87" s="105"/>
      <c r="K87" s="105"/>
    </row>
    <row r="88" spans="1:11">
      <c r="A88" s="84"/>
      <c r="B88" s="93"/>
      <c r="C88" s="29" t="str">
        <f>IF(B88=0," ",VLOOKUP(B88,Женщины!B:H,2,FALSE))</f>
        <v xml:space="preserve"> </v>
      </c>
      <c r="D88" s="30" t="str">
        <f>IF(B88=0," ",VLOOKUP($B88,Женщины!$B:$H,3,FALSE))</f>
        <v xml:space="preserve"> </v>
      </c>
      <c r="E88" s="31" t="str">
        <f>IF(B88=0," ",IF(VLOOKUP($B88,Женщины!$B:$H,4,FALSE)=0," ",VLOOKUP($B88,Женщины!$B:$H,4,FALSE)))</f>
        <v xml:space="preserve"> </v>
      </c>
      <c r="F88" s="29" t="str">
        <f>IF(B88=0," ",VLOOKUP($B88,Женщины!$B:$H,5,FALSE))</f>
        <v xml:space="preserve"> </v>
      </c>
      <c r="G88" s="29" t="str">
        <f>IF(B88=0," ",VLOOKUP($B88,Женщины!$B:$H,6,FALSE))</f>
        <v xml:space="preserve"> </v>
      </c>
      <c r="H88" s="83"/>
      <c r="I88" s="104"/>
      <c r="J88" s="105"/>
      <c r="K88" s="105"/>
    </row>
    <row r="89" spans="1:11">
      <c r="A89" s="84"/>
      <c r="B89" s="62"/>
      <c r="C89" s="29" t="str">
        <f>IF(B89=0," ",VLOOKUP(B89,Женщины!B:H,2,FALSE))</f>
        <v xml:space="preserve"> </v>
      </c>
      <c r="D89" s="30" t="str">
        <f>IF(B89=0," ",VLOOKUP($B89,Женщины!$B:$H,3,FALSE))</f>
        <v xml:space="preserve"> </v>
      </c>
      <c r="E89" s="31" t="str">
        <f>IF(B89=0," ",IF(VLOOKUP($B89,Женщины!$B:$H,4,FALSE)=0," ",VLOOKUP($B89,Женщины!$B:$H,4,FALSE)))</f>
        <v xml:space="preserve"> </v>
      </c>
      <c r="F89" s="29" t="str">
        <f>IF(B89=0," ",VLOOKUP($B89,Женщины!$B:$H,5,FALSE))</f>
        <v xml:space="preserve"> </v>
      </c>
      <c r="G89" s="29" t="str">
        <f>IF(B89=0," ",VLOOKUP($B89,Женщины!$B:$H,6,FALSE))</f>
        <v xml:space="preserve"> </v>
      </c>
      <c r="H89" s="83"/>
      <c r="I89" s="104"/>
      <c r="J89" s="105"/>
      <c r="K89" s="105"/>
    </row>
    <row r="90" spans="1:11">
      <c r="A90" s="84"/>
      <c r="B90" s="31"/>
      <c r="C90" s="29" t="str">
        <f>IF(B90=0," ",VLOOKUP(B90,Женщины!B:H,2,FALSE))</f>
        <v xml:space="preserve"> </v>
      </c>
      <c r="D90" s="30" t="str">
        <f>IF(B90=0," ",VLOOKUP($B90,Женщины!$B:$H,3,FALSE))</f>
        <v xml:space="preserve"> </v>
      </c>
      <c r="E90" s="31" t="str">
        <f>IF(B90=0," ",IF(VLOOKUP($B90,Женщины!$B:$H,4,FALSE)=0," ",VLOOKUP($B90,Женщины!$B:$H,4,FALSE)))</f>
        <v xml:space="preserve"> </v>
      </c>
      <c r="F90" s="29" t="str">
        <f>IF(B90=0," ",VLOOKUP($B90,Женщины!$B:$H,5,FALSE))</f>
        <v xml:space="preserve"> </v>
      </c>
      <c r="G90" s="29" t="str">
        <f>IF(B90=0," ",VLOOKUP($B90,Женщины!$B:$H,6,FALSE))</f>
        <v xml:space="preserve"> </v>
      </c>
      <c r="H90" s="83"/>
      <c r="I90" s="104"/>
      <c r="J90" s="105"/>
      <c r="K90" s="105"/>
    </row>
    <row r="91" spans="1:11">
      <c r="A91" s="84"/>
      <c r="B91" s="31"/>
      <c r="C91" s="29" t="str">
        <f>IF(B91=0," ",VLOOKUP(B91,Женщины!B:H,2,FALSE))</f>
        <v xml:space="preserve"> </v>
      </c>
      <c r="D91" s="30" t="str">
        <f>IF(B91=0," ",VLOOKUP($B91,Женщины!$B:$H,3,FALSE))</f>
        <v xml:space="preserve"> </v>
      </c>
      <c r="E91" s="31" t="str">
        <f>IF(B91=0," ",IF(VLOOKUP($B91,Женщины!$B:$H,4,FALSE)=0," ",VLOOKUP($B91,Женщины!$B:$H,4,FALSE)))</f>
        <v xml:space="preserve"> </v>
      </c>
      <c r="F91" s="29" t="str">
        <f>IF(B91=0," ",VLOOKUP($B91,Женщины!$B:$H,5,FALSE))</f>
        <v xml:space="preserve"> </v>
      </c>
      <c r="G91" s="29" t="str">
        <f>IF(B91=0," ",VLOOKUP($B91,Женщины!$B:$H,6,FALSE))</f>
        <v xml:space="preserve"> </v>
      </c>
      <c r="H91" s="83"/>
      <c r="I91" s="104"/>
      <c r="J91" s="105"/>
      <c r="K91" s="105"/>
    </row>
    <row r="92" spans="1:11">
      <c r="A92" s="84"/>
      <c r="B92" s="31"/>
      <c r="C92" s="29" t="str">
        <f>IF(B92=0," ",VLOOKUP(B92,Женщины!B:H,2,FALSE))</f>
        <v xml:space="preserve"> </v>
      </c>
      <c r="D92" s="30" t="str">
        <f>IF(B92=0," ",VLOOKUP($B92,Женщины!$B:$H,3,FALSE))</f>
        <v xml:space="preserve"> </v>
      </c>
      <c r="E92" s="31" t="str">
        <f>IF(B92=0," ",IF(VLOOKUP($B92,Женщины!$B:$H,4,FALSE)=0," ",VLOOKUP($B92,Женщины!$B:$H,4,FALSE)))</f>
        <v xml:space="preserve"> </v>
      </c>
      <c r="F92" s="29" t="str">
        <f>IF(B92=0," ",VLOOKUP($B92,Женщины!$B:$H,5,FALSE))</f>
        <v xml:space="preserve"> </v>
      </c>
      <c r="G92" s="29" t="str">
        <f>IF(B92=0," ",VLOOKUP($B92,Женщины!$B:$H,6,FALSE))</f>
        <v xml:space="preserve"> </v>
      </c>
      <c r="H92" s="83"/>
      <c r="I92" s="104"/>
      <c r="J92" s="105"/>
      <c r="K92" s="105"/>
    </row>
    <row r="93" spans="1:11">
      <c r="A93" s="84"/>
      <c r="B93" s="93"/>
      <c r="C93" s="29" t="str">
        <f>IF(B93=0," ",VLOOKUP(B93,Женщины!B:H,2,FALSE))</f>
        <v xml:space="preserve"> </v>
      </c>
      <c r="D93" s="30" t="str">
        <f>IF(B93=0," ",VLOOKUP($B93,Женщины!$B:$H,3,FALSE))</f>
        <v xml:space="preserve"> </v>
      </c>
      <c r="E93" s="31" t="str">
        <f>IF(B93=0," ",IF(VLOOKUP($B93,Женщины!$B:$H,4,FALSE)=0," ",VLOOKUP($B93,Женщины!$B:$H,4,FALSE)))</f>
        <v xml:space="preserve"> </v>
      </c>
      <c r="F93" s="29" t="str">
        <f>IF(B93=0," ",VLOOKUP($B93,Женщины!$B:$H,5,FALSE))</f>
        <v xml:space="preserve"> </v>
      </c>
      <c r="G93" s="29" t="str">
        <f>IF(B93=0," ",VLOOKUP($B93,Женщины!$B:$H,6,FALSE))</f>
        <v xml:space="preserve"> </v>
      </c>
      <c r="H93" s="83"/>
      <c r="I93" s="104"/>
      <c r="J93" s="105"/>
      <c r="K93" s="105"/>
    </row>
    <row r="94" spans="1:11">
      <c r="A94" s="84"/>
      <c r="B94" s="31"/>
      <c r="C94" s="29" t="str">
        <f>IF(B94=0," ",VLOOKUP(B94,Женщины!B:H,2,FALSE))</f>
        <v xml:space="preserve"> </v>
      </c>
      <c r="D94" s="30" t="str">
        <f>IF(B94=0," ",VLOOKUP($B94,Женщины!$B:$H,3,FALSE))</f>
        <v xml:space="preserve"> </v>
      </c>
      <c r="E94" s="31" t="str">
        <f>IF(B94=0," ",IF(VLOOKUP($B94,Женщины!$B:$H,4,FALSE)=0," ",VLOOKUP($B94,Женщины!$B:$H,4,FALSE)))</f>
        <v xml:space="preserve"> </v>
      </c>
      <c r="F94" s="29" t="str">
        <f>IF(B94=0," ",VLOOKUP($B94,Женщины!$B:$H,5,FALSE))</f>
        <v xml:space="preserve"> </v>
      </c>
      <c r="G94" s="29" t="str">
        <f>IF(B94=0," ",VLOOKUP($B94,Женщины!$B:$H,6,FALSE))</f>
        <v xml:space="preserve"> </v>
      </c>
      <c r="H94" s="83"/>
      <c r="I94" s="104"/>
      <c r="J94" s="105"/>
      <c r="K94" s="105"/>
    </row>
    <row r="95" spans="1:11">
      <c r="A95" s="84"/>
      <c r="B95" s="31"/>
      <c r="C95" s="29" t="str">
        <f>IF(B95=0," ",VLOOKUP(B95,Женщины!B:H,2,FALSE))</f>
        <v xml:space="preserve"> </v>
      </c>
      <c r="D95" s="30" t="str">
        <f>IF(B95=0," ",VLOOKUP($B95,Женщины!$B:$H,3,FALSE))</f>
        <v xml:space="preserve"> </v>
      </c>
      <c r="E95" s="31" t="str">
        <f>IF(B95=0," ",IF(VLOOKUP($B95,Женщины!$B:$H,4,FALSE)=0," ",VLOOKUP($B95,Женщины!$B:$H,4,FALSE)))</f>
        <v xml:space="preserve"> </v>
      </c>
      <c r="F95" s="29" t="str">
        <f>IF(B95=0," ",VLOOKUP($B95,Женщины!$B:$H,5,FALSE))</f>
        <v xml:space="preserve"> </v>
      </c>
      <c r="G95" s="29" t="str">
        <f>IF(B95=0," ",VLOOKUP($B95,Женщины!$B:$H,6,FALSE))</f>
        <v xml:space="preserve"> </v>
      </c>
      <c r="H95" s="83"/>
      <c r="I95" s="104"/>
      <c r="J95" s="105"/>
      <c r="K95" s="105"/>
    </row>
    <row r="96" spans="1:11">
      <c r="A96" s="84"/>
      <c r="B96" s="95"/>
      <c r="C96" s="95"/>
      <c r="D96" s="95"/>
      <c r="E96" s="95"/>
      <c r="F96" s="96"/>
      <c r="G96" s="95"/>
      <c r="H96" s="83"/>
      <c r="I96" s="104"/>
      <c r="J96" s="105"/>
      <c r="K96" s="105"/>
    </row>
    <row r="97" spans="1:11">
      <c r="A97" s="84"/>
      <c r="B97" s="90"/>
      <c r="C97" s="62"/>
      <c r="D97" s="62"/>
      <c r="E97" s="31"/>
      <c r="F97" s="106"/>
      <c r="G97" s="90"/>
      <c r="H97" s="83"/>
      <c r="I97" s="104"/>
      <c r="J97" s="105"/>
      <c r="K97" s="105"/>
    </row>
  </sheetData>
  <mergeCells count="46">
    <mergeCell ref="K9:K10"/>
    <mergeCell ref="L9:L10"/>
    <mergeCell ref="I64:K64"/>
    <mergeCell ref="A9:A10"/>
    <mergeCell ref="A64:A65"/>
    <mergeCell ref="B9:B10"/>
    <mergeCell ref="B64:B65"/>
    <mergeCell ref="C9:C10"/>
    <mergeCell ref="C64:C65"/>
    <mergeCell ref="D9:D10"/>
    <mergeCell ref="D64:D65"/>
    <mergeCell ref="E9:E10"/>
    <mergeCell ref="E64:E65"/>
    <mergeCell ref="F9:F10"/>
    <mergeCell ref="F64:F65"/>
    <mergeCell ref="G9:G10"/>
    <mergeCell ref="G64:G65"/>
    <mergeCell ref="H64:H65"/>
    <mergeCell ref="A59:B59"/>
    <mergeCell ref="H59:K59"/>
    <mergeCell ref="A61:K61"/>
    <mergeCell ref="A62:K62"/>
    <mergeCell ref="H63:J63"/>
    <mergeCell ref="C47:D47"/>
    <mergeCell ref="F47:G47"/>
    <mergeCell ref="H47:K47"/>
    <mergeCell ref="A57:K57"/>
    <mergeCell ref="A58:K58"/>
    <mergeCell ref="I18:J18"/>
    <mergeCell ref="F19:G19"/>
    <mergeCell ref="I19:J19"/>
    <mergeCell ref="J38:K38"/>
    <mergeCell ref="C46:D46"/>
    <mergeCell ref="F46:G46"/>
    <mergeCell ref="H46:K46"/>
    <mergeCell ref="A8:E8"/>
    <mergeCell ref="I8:J8"/>
    <mergeCell ref="H9:I9"/>
    <mergeCell ref="H10:I10"/>
    <mergeCell ref="F11:G11"/>
    <mergeCell ref="J9:J10"/>
    <mergeCell ref="A3:L3"/>
    <mergeCell ref="A4:L4"/>
    <mergeCell ref="F6:G6"/>
    <mergeCell ref="A7:E7"/>
    <mergeCell ref="I7:J7"/>
  </mergeCells>
  <printOptions horizontalCentered="1"/>
  <pageMargins left="0" right="0" top="0" bottom="0" header="0.31496062992126" footer="0.31496062992126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2060"/>
  </sheetPr>
  <dimension ref="A1:N162"/>
  <sheetViews>
    <sheetView workbookViewId="0">
      <selection activeCell="C25" sqref="C25"/>
    </sheetView>
  </sheetViews>
  <sheetFormatPr defaultColWidth="9" defaultRowHeight="12.75"/>
  <cols>
    <col min="1" max="1" width="3.7109375" customWidth="1"/>
    <col min="2" max="2" width="5.42578125" customWidth="1"/>
    <col min="3" max="3" width="22.5703125" customWidth="1"/>
    <col min="4" max="4" width="9.42578125" customWidth="1"/>
    <col min="5" max="5" width="9.5703125" customWidth="1"/>
    <col min="6" max="6" width="14.85546875" hidden="1" customWidth="1"/>
    <col min="7" max="7" width="33.140625" customWidth="1"/>
    <col min="8" max="8" width="9.85546875" style="1" customWidth="1"/>
    <col min="9" max="9" width="14.140625" style="1" customWidth="1"/>
    <col min="10" max="10" width="9.5703125" customWidth="1"/>
    <col min="11" max="11" width="6.7109375" hidden="1" customWidth="1"/>
    <col min="12" max="12" width="23.85546875" customWidth="1"/>
  </cols>
  <sheetData>
    <row r="1" spans="1:14" ht="20.25">
      <c r="A1" s="1287"/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</row>
    <row r="2" spans="1:14" ht="20.25">
      <c r="A2" s="1287"/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</row>
    <row r="3" spans="1:14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1:14" ht="18">
      <c r="A4" s="1378" t="s">
        <v>166</v>
      </c>
      <c r="B4" s="1378"/>
      <c r="C4" s="1378"/>
      <c r="D4" s="1378"/>
      <c r="E4" s="1378"/>
      <c r="F4" s="1378"/>
      <c r="G4" s="1378"/>
      <c r="H4" s="1378"/>
      <c r="I4" s="1378"/>
      <c r="J4" s="1378"/>
      <c r="K4" s="1378"/>
      <c r="L4" s="1378"/>
    </row>
    <row r="5" spans="1:14" ht="20.25">
      <c r="A5" s="2"/>
      <c r="B5" s="2"/>
      <c r="C5" s="2"/>
      <c r="D5" s="2"/>
      <c r="E5" s="1288" t="s">
        <v>684</v>
      </c>
      <c r="F5" s="1288"/>
      <c r="G5" s="1288"/>
      <c r="H5" s="1288"/>
      <c r="I5" s="4"/>
      <c r="J5" s="4"/>
      <c r="K5" s="4"/>
      <c r="L5" s="4"/>
    </row>
    <row r="6" spans="1:14">
      <c r="A6" s="1277"/>
      <c r="B6" s="1277"/>
      <c r="C6" s="1277"/>
      <c r="D6" s="1277"/>
      <c r="E6" s="1277"/>
      <c r="F6" s="3"/>
      <c r="G6" s="3"/>
      <c r="H6" s="8"/>
      <c r="I6" s="8"/>
      <c r="J6" s="8"/>
      <c r="K6" s="8" t="s">
        <v>199</v>
      </c>
      <c r="L6" s="8"/>
      <c r="M6" s="8"/>
      <c r="N6" s="8"/>
    </row>
    <row r="7" spans="1:14">
      <c r="A7" s="1266"/>
      <c r="B7" s="1266"/>
      <c r="C7" s="1266"/>
      <c r="D7" s="1266"/>
      <c r="E7" s="1266"/>
      <c r="F7" s="3"/>
      <c r="G7" s="3"/>
      <c r="H7" s="14"/>
      <c r="I7" s="344"/>
      <c r="J7" s="344"/>
      <c r="K7" s="57"/>
      <c r="L7" s="8"/>
    </row>
    <row r="8" spans="1:14" ht="12.75" customHeight="1">
      <c r="A8" s="1299" t="s">
        <v>152</v>
      </c>
      <c r="B8" s="1299" t="s">
        <v>157</v>
      </c>
      <c r="C8" s="1299" t="s">
        <v>153</v>
      </c>
      <c r="D8" s="1263" t="s">
        <v>154</v>
      </c>
      <c r="E8" s="1263" t="s">
        <v>155</v>
      </c>
      <c r="F8" s="1263" t="s">
        <v>127</v>
      </c>
      <c r="G8" s="1263" t="s">
        <v>156</v>
      </c>
      <c r="H8" s="1280" t="s">
        <v>129</v>
      </c>
      <c r="I8" s="1281"/>
      <c r="J8" s="1299" t="s">
        <v>158</v>
      </c>
      <c r="K8" s="1263" t="s">
        <v>159</v>
      </c>
      <c r="L8" s="1305" t="s">
        <v>133</v>
      </c>
    </row>
    <row r="9" spans="1:14">
      <c r="A9" s="1300"/>
      <c r="B9" s="1300"/>
      <c r="C9" s="1300"/>
      <c r="D9" s="1300"/>
      <c r="E9" s="1300"/>
      <c r="F9" s="1300"/>
      <c r="G9" s="1300"/>
      <c r="H9" s="1282" t="s">
        <v>160</v>
      </c>
      <c r="I9" s="1283"/>
      <c r="J9" s="1300"/>
      <c r="K9" s="1300"/>
      <c r="L9" s="1262"/>
    </row>
    <row r="10" spans="1:14" ht="12.75" customHeight="1">
      <c r="A10" s="51"/>
      <c r="B10" s="51"/>
      <c r="C10" s="51"/>
      <c r="D10" s="68"/>
      <c r="E10" s="51"/>
      <c r="F10" s="1366" t="s">
        <v>135</v>
      </c>
      <c r="G10" s="1366"/>
      <c r="H10" s="108"/>
      <c r="I10" s="1278" t="s">
        <v>324</v>
      </c>
      <c r="J10" s="1278"/>
      <c r="K10" s="55"/>
      <c r="L10" s="8" t="s">
        <v>685</v>
      </c>
    </row>
    <row r="11" spans="1:14">
      <c r="A11" s="109">
        <v>1</v>
      </c>
      <c r="B11" s="113">
        <v>555</v>
      </c>
      <c r="C11" s="111" t="e">
        <f>IF(B11=0," ",VLOOKUP(B11,Женщины!B:H,2,FALSE))</f>
        <v>#N/A</v>
      </c>
      <c r="D11" s="112" t="e">
        <f>IF(B11=0," ",VLOOKUP($B11,Женщины!$B:$H,3,FALSE))</f>
        <v>#N/A</v>
      </c>
      <c r="E11" s="113" t="e">
        <f>IF(B11=0," ",IF(VLOOKUP($B11,Женщины!$B:$H,4,FALSE)=0," ",VLOOKUP($B11,Женщины!$B:$H,4,FALSE)))</f>
        <v>#N/A</v>
      </c>
      <c r="F11" s="111" t="e">
        <f>IF(B11=0," ",VLOOKUP($B11,Женщины!$B:$H,5,FALSE))</f>
        <v>#N/A</v>
      </c>
      <c r="G11" s="111" t="e">
        <f>IF(B11=0," ",VLOOKUP($B11,Женщины!$B:$H,6,FALSE))</f>
        <v>#N/A</v>
      </c>
      <c r="H11" s="16"/>
      <c r="I11" s="345">
        <v>7.9652777777777795E-3</v>
      </c>
      <c r="J11" s="113" t="s">
        <v>4</v>
      </c>
      <c r="K11" s="329">
        <v>20</v>
      </c>
      <c r="L11" s="111" t="s">
        <v>686</v>
      </c>
    </row>
    <row r="12" spans="1:14">
      <c r="A12" s="109">
        <v>2</v>
      </c>
      <c r="B12" s="16">
        <v>225</v>
      </c>
      <c r="C12" s="111" t="e">
        <f>IF(B12=0," ",VLOOKUP(B12,Женщины!B:H,2,FALSE))</f>
        <v>#N/A</v>
      </c>
      <c r="D12" s="112" t="e">
        <f>IF(B12=0," ",VLOOKUP($B12,Женщины!$B:$H,3,FALSE))</f>
        <v>#N/A</v>
      </c>
      <c r="E12" s="113" t="e">
        <f>IF(B12=0," ",IF(VLOOKUP($B12,Женщины!$B:$H,4,FALSE)=0," ",VLOOKUP($B12,Женщины!$B:$H,4,FALSE)))</f>
        <v>#N/A</v>
      </c>
      <c r="F12" s="111" t="e">
        <f>IF(B12=0," ",VLOOKUP($B12,Женщины!$B:$H,5,FALSE))</f>
        <v>#N/A</v>
      </c>
      <c r="G12" s="127" t="e">
        <f>IF(B12=0," ",VLOOKUP($B12,Женщины!$B:$H,6,FALSE))</f>
        <v>#N/A</v>
      </c>
      <c r="H12" s="316"/>
      <c r="I12" s="345">
        <v>8.0081018518518496E-3</v>
      </c>
      <c r="J12" s="110" t="s">
        <v>5</v>
      </c>
      <c r="K12" s="16">
        <v>17</v>
      </c>
      <c r="L12" s="129" t="s">
        <v>687</v>
      </c>
    </row>
    <row r="13" spans="1:14">
      <c r="A13" s="109">
        <v>3</v>
      </c>
      <c r="B13" s="113">
        <v>222</v>
      </c>
      <c r="C13" s="111" t="e">
        <f>IF(B13=0," ",VLOOKUP(B13,Женщины!B:H,2,FALSE))</f>
        <v>#N/A</v>
      </c>
      <c r="D13" s="112" t="e">
        <f>IF(B13=0," ",VLOOKUP($B13,Женщины!$B:$H,3,FALSE))</f>
        <v>#N/A</v>
      </c>
      <c r="E13" s="113" t="e">
        <f>IF(B13=0," ",IF(VLOOKUP($B13,Женщины!$B:$H,4,FALSE)=0," ",VLOOKUP($B13,Женщины!$B:$H,4,FALSE)))</f>
        <v>#N/A</v>
      </c>
      <c r="F13" s="111" t="e">
        <f>IF(B13=0," ",VLOOKUP($B13,Женщины!$B:$H,5,FALSE))</f>
        <v>#N/A</v>
      </c>
      <c r="G13" s="111" t="e">
        <f>IF(B13=0," ",VLOOKUP($B13,Женщины!$B:$H,6,FALSE))</f>
        <v>#N/A</v>
      </c>
      <c r="H13" s="16"/>
      <c r="I13" s="346">
        <v>8.2002314814814802E-3</v>
      </c>
      <c r="J13" s="113" t="s">
        <v>5</v>
      </c>
      <c r="K13" s="329">
        <v>15</v>
      </c>
      <c r="L13" s="111" t="s">
        <v>688</v>
      </c>
    </row>
    <row r="14" spans="1:14">
      <c r="A14" s="110">
        <v>4</v>
      </c>
      <c r="B14" s="113">
        <v>219</v>
      </c>
      <c r="C14" s="111" t="e">
        <f>IF(B14=0," ",VLOOKUP(B14,Женщины!B:H,2,FALSE))</f>
        <v>#N/A</v>
      </c>
      <c r="D14" s="112" t="e">
        <f>IF(B14=0," ",VLOOKUP($B14,Женщины!$B:$H,3,FALSE))</f>
        <v>#N/A</v>
      </c>
      <c r="E14" s="113" t="e">
        <f>IF(B14=0," ",IF(VLOOKUP($B14,Женщины!$B:$H,4,FALSE)=0," ",VLOOKUP($B14,Женщины!$B:$H,4,FALSE)))</f>
        <v>#N/A</v>
      </c>
      <c r="F14" s="111" t="e">
        <f>IF(B14=0," ",VLOOKUP($B14,Женщины!$B:$H,5,FALSE))</f>
        <v>#N/A</v>
      </c>
      <c r="G14" s="127" t="e">
        <f>IF(B14=0," ",VLOOKUP($B14,Женщины!$B:$H,6,FALSE))</f>
        <v>#N/A</v>
      </c>
      <c r="H14" s="16"/>
      <c r="I14" s="347">
        <v>8.2037037037036992E-3</v>
      </c>
      <c r="J14" s="110" t="s">
        <v>5</v>
      </c>
      <c r="K14" s="329" t="s">
        <v>689</v>
      </c>
      <c r="L14" s="111" t="s">
        <v>690</v>
      </c>
    </row>
    <row r="15" spans="1:14">
      <c r="A15" s="110">
        <v>5</v>
      </c>
      <c r="B15" s="113">
        <v>603</v>
      </c>
      <c r="C15" s="111" t="s">
        <v>691</v>
      </c>
      <c r="D15" s="112" t="s">
        <v>77</v>
      </c>
      <c r="E15" s="113" t="s">
        <v>692</v>
      </c>
      <c r="F15" s="111" t="e">
        <f>IF(B15=0," ",VLOOKUP($B15,Женщины!$B:$H,5,FALSE))</f>
        <v>#N/A</v>
      </c>
      <c r="G15" s="111" t="s">
        <v>477</v>
      </c>
      <c r="H15" s="16"/>
      <c r="I15" s="347">
        <v>8.6817129629629605E-3</v>
      </c>
      <c r="J15" s="113" t="s">
        <v>628</v>
      </c>
      <c r="K15" s="329"/>
      <c r="L15" s="127"/>
    </row>
    <row r="16" spans="1:14">
      <c r="A16" s="110">
        <v>6</v>
      </c>
      <c r="B16" s="317">
        <v>133</v>
      </c>
      <c r="C16" s="111" t="e">
        <f>IF(B16=0," ",VLOOKUP(B16,Женщины!B:H,2,FALSE))</f>
        <v>#N/A</v>
      </c>
      <c r="D16" s="112" t="e">
        <f>IF(B16=0," ",VLOOKUP($B16,Женщины!$B:$H,3,FALSE))</f>
        <v>#N/A</v>
      </c>
      <c r="E16" s="113" t="e">
        <f>IF(B16=0," ",IF(VLOOKUP($B16,Женщины!$B:$H,4,FALSE)=0," ",VLOOKUP($B16,Женщины!$B:$H,4,FALSE)))</f>
        <v>#N/A</v>
      </c>
      <c r="F16" s="111" t="e">
        <f>IF(B16=0," ",VLOOKUP($B16,Женщины!$B:$H,5,FALSE))</f>
        <v>#N/A</v>
      </c>
      <c r="G16" s="127" t="e">
        <f>IF(B16=0," ",VLOOKUP($B16,Женщины!$B:$H,6,FALSE))</f>
        <v>#N/A</v>
      </c>
      <c r="H16" s="16"/>
      <c r="I16" s="347">
        <v>8.7858796296296296E-3</v>
      </c>
      <c r="J16" s="113" t="s">
        <v>628</v>
      </c>
      <c r="K16" s="329"/>
      <c r="L16" s="111" t="s">
        <v>693</v>
      </c>
    </row>
    <row r="17" spans="1:12">
      <c r="A17" s="110">
        <v>7</v>
      </c>
      <c r="B17" s="113">
        <v>168</v>
      </c>
      <c r="C17" s="111" t="e">
        <f>IF(B17=0," ",VLOOKUP(B17,Женщины!B:H,2,FALSE))</f>
        <v>#N/A</v>
      </c>
      <c r="D17" s="112" t="e">
        <f>IF(B17=0," ",VLOOKUP($B17,Женщины!$B:$H,3,FALSE))</f>
        <v>#N/A</v>
      </c>
      <c r="E17" s="113" t="e">
        <f>IF(B17=0," ",IF(VLOOKUP($B17,Женщины!$B:$H,4,FALSE)=0," ",VLOOKUP($B17,Женщины!$B:$H,4,FALSE)))</f>
        <v>#N/A</v>
      </c>
      <c r="F17" s="111" t="e">
        <f>IF(B17=0," ",VLOOKUP($B17,Женщины!$B:$H,5,FALSE))</f>
        <v>#N/A</v>
      </c>
      <c r="G17" s="111" t="e">
        <f>IF(B17=0," ",VLOOKUP($B17,Женщины!$B:$H,6,FALSE))</f>
        <v>#N/A</v>
      </c>
      <c r="H17" s="16"/>
      <c r="I17" s="347">
        <v>9.2141203703703708E-3</v>
      </c>
      <c r="J17" s="113" t="s">
        <v>628</v>
      </c>
      <c r="K17" s="329"/>
      <c r="L17" s="111" t="s">
        <v>693</v>
      </c>
    </row>
    <row r="18" spans="1:12">
      <c r="A18" s="318">
        <v>8</v>
      </c>
      <c r="B18" s="319">
        <v>557</v>
      </c>
      <c r="C18" s="320" t="e">
        <f>IF(B18=0," ",VLOOKUP(B18,Женщины!B:H,2,FALSE))</f>
        <v>#N/A</v>
      </c>
      <c r="D18" s="321" t="e">
        <f>IF(B18=0," ",VLOOKUP($B18,Женщины!$B:$H,3,FALSE))</f>
        <v>#N/A</v>
      </c>
      <c r="E18" s="319" t="e">
        <v>#N/A</v>
      </c>
      <c r="F18" s="320" t="e">
        <f>IF(B18=0," ",VLOOKUP($B18,Женщины!$B:$H,5,FALSE))</f>
        <v>#N/A</v>
      </c>
      <c r="G18" s="320" t="e">
        <v>#N/A</v>
      </c>
      <c r="H18" s="322"/>
      <c r="I18" s="348">
        <v>9.2523148148148208E-3</v>
      </c>
      <c r="J18" s="113" t="s">
        <v>628</v>
      </c>
      <c r="K18" s="349">
        <v>14</v>
      </c>
      <c r="L18" s="320" t="s">
        <v>686</v>
      </c>
    </row>
    <row r="19" spans="1:12" ht="13.5" customHeight="1">
      <c r="A19" s="183"/>
      <c r="B19" s="37"/>
      <c r="C19" s="29" t="s">
        <v>147</v>
      </c>
      <c r="D19" s="30" t="str">
        <f>IF(B19=0," ",VLOOKUP($B19,Спортсмены!$B:$H,3,FALSE))</f>
        <v xml:space="preserve"> </v>
      </c>
      <c r="E19" s="31" t="str">
        <f>IF(B19=0," ",IF(VLOOKUP($B19,Спортсмены!$B:$H,4,FALSE)=0," ",VLOOKUP($B19,Спортсмены!$B:$H,4,FALSE)))</f>
        <v xml:space="preserve"> </v>
      </c>
      <c r="F19" s="29" t="str">
        <f>IF(B19=0," ",VLOOKUP($B19,Спортсмены!$B:$H,5,FALSE))</f>
        <v xml:space="preserve"> </v>
      </c>
      <c r="G19" s="29" t="str">
        <f>IF(B19=0," ",VLOOKUP($B19,Спортсмены!$B:$H,6,FALSE))</f>
        <v xml:space="preserve"> </v>
      </c>
      <c r="H19" s="32"/>
      <c r="I19" s="61"/>
      <c r="J19" s="62" t="str">
        <f>IF(I19=0," ",IF(I19&lt;=Разряды!$D$9,Разряды!$D$3,IF(I19&lt;=Разряды!$E$9,Разряды!$E$3,IF(I19&lt;=Разряды!$F$9,Разряды!$F$3,IF(I19&lt;=Разряды!$G$9,Разряды!$G$3,IF(I19&lt;=Разряды!$H$9,Разряды!$H$3,IF(I19&lt;=Разряды!$I$9,Разряды!$I$3,IF(I19&lt;=Разряды!$J$9,Разряды!$J$3,"б/р"))))))))</f>
        <v xml:space="preserve"> </v>
      </c>
      <c r="K19" s="28"/>
      <c r="L19" s="29" t="str">
        <f>IF(B19=0," ",VLOOKUP($B19,Спортсмены!$B:$H,7,FALSE))</f>
        <v xml:space="preserve"> </v>
      </c>
    </row>
    <row r="20" spans="1:12" ht="12.75" customHeight="1">
      <c r="A20" s="323"/>
      <c r="B20" s="51"/>
      <c r="C20" s="51"/>
      <c r="D20" s="324"/>
      <c r="E20" s="325"/>
      <c r="F20" s="326"/>
      <c r="G20" s="327" t="s">
        <v>143</v>
      </c>
      <c r="H20" s="328"/>
      <c r="I20" s="1278" t="s">
        <v>324</v>
      </c>
      <c r="J20" s="1278"/>
      <c r="K20" s="55"/>
      <c r="L20" s="8" t="s">
        <v>694</v>
      </c>
    </row>
    <row r="21" spans="1:12">
      <c r="A21" s="109">
        <v>1</v>
      </c>
      <c r="B21" s="329"/>
      <c r="C21" s="111" t="str">
        <f>IF(B21=0," ",VLOOKUP(B21,Спортсмены!B:H,2,FALSE))</f>
        <v xml:space="preserve"> </v>
      </c>
      <c r="D21" s="112" t="str">
        <f>IF(B21=0," ",VLOOKUP($B21,Спортсмены!$B:$H,3,FALSE))</f>
        <v xml:space="preserve"> </v>
      </c>
      <c r="E21" s="113" t="str">
        <f>IF(B21=0," ",IF(VLOOKUP($B21,Спортсмены!$B:$H,4,FALSE)=0," ",VLOOKUP($B21,Спортсмены!$B:$H,4,FALSE)))</f>
        <v xml:space="preserve"> </v>
      </c>
      <c r="F21" s="111" t="str">
        <f>IF(B21=0," ",VLOOKUP($B21,Спортсмены!$B:$H,5,FALSE))</f>
        <v xml:space="preserve"> </v>
      </c>
      <c r="G21" s="111" t="s">
        <v>147</v>
      </c>
      <c r="H21" s="330"/>
      <c r="I21" s="347">
        <v>6.4444444444444401E-3</v>
      </c>
      <c r="J21" s="113" t="s">
        <v>4</v>
      </c>
      <c r="K21" s="329"/>
      <c r="L21" s="111" t="str">
        <f>IF(B21=0," ",VLOOKUP($B21,Спортсмены!$B:$H,7,FALSE))</f>
        <v xml:space="preserve"> </v>
      </c>
    </row>
    <row r="22" spans="1:12">
      <c r="A22" s="109">
        <v>2</v>
      </c>
      <c r="B22" s="331"/>
      <c r="C22" s="111" t="str">
        <f>IF(B22=0," ",VLOOKUP(B22,Спортсмены!B:H,2,FALSE))</f>
        <v xml:space="preserve"> </v>
      </c>
      <c r="D22" s="112" t="s">
        <v>147</v>
      </c>
      <c r="E22" s="113" t="str">
        <f>IF(B22=0," ",IF(VLOOKUP($B22,Спортсмены!$B:$H,4,FALSE)=0," ",VLOOKUP($B22,Спортсмены!$B:$H,4,FALSE)))</f>
        <v xml:space="preserve"> </v>
      </c>
      <c r="F22" s="111" t="str">
        <f>IF(B22=0," ",VLOOKUP($B22,Спортсмены!$B:$H,5,FALSE))</f>
        <v xml:space="preserve"> </v>
      </c>
      <c r="G22" s="111" t="str">
        <f>IF(B22=0," ",VLOOKUP($B22,Спортсмены!$B:$H,6,FALSE))</f>
        <v xml:space="preserve"> </v>
      </c>
      <c r="H22" s="332"/>
      <c r="I22" s="347">
        <v>6.5833333333333299E-3</v>
      </c>
      <c r="J22" s="113" t="s">
        <v>4</v>
      </c>
      <c r="K22" s="113"/>
      <c r="L22" s="111" t="s">
        <v>147</v>
      </c>
    </row>
    <row r="23" spans="1:12">
      <c r="A23" s="109">
        <v>3</v>
      </c>
      <c r="B23" s="317"/>
      <c r="C23" s="111" t="str">
        <f>IF(B23=0," ",VLOOKUP(B23,Спортсмены!B:H,2,FALSE))</f>
        <v xml:space="preserve"> </v>
      </c>
      <c r="D23" s="112" t="str">
        <f>IF(B23=0," ",VLOOKUP($B23,Спортсмены!$B:$H,3,FALSE))</f>
        <v xml:space="preserve"> </v>
      </c>
      <c r="E23" s="113" t="str">
        <f>IF(B23=0," ",IF(VLOOKUP($B23,Спортсмены!$B:$H,4,FALSE)=0," ",VLOOKUP($B23,Спортсмены!$B:$H,4,FALSE)))</f>
        <v xml:space="preserve"> </v>
      </c>
      <c r="F23" s="111" t="str">
        <f>IF(B23=0," ",VLOOKUP($B23,Спортсмены!$B:$H,5,FALSE))</f>
        <v xml:space="preserve"> </v>
      </c>
      <c r="G23" s="111" t="str">
        <f>IF(B23=0," ",VLOOKUP($B23,Спортсмены!$B:$H,6,FALSE))</f>
        <v xml:space="preserve"> </v>
      </c>
      <c r="H23" s="330"/>
      <c r="I23" s="347">
        <v>6.6041666666666696E-3</v>
      </c>
      <c r="J23" s="113" t="s">
        <v>4</v>
      </c>
      <c r="K23" s="113"/>
      <c r="L23" s="111" t="str">
        <f>IF(B23=0," ",VLOOKUP($B23,Спортсмены!$B:$H,7,FALSE))</f>
        <v xml:space="preserve"> </v>
      </c>
    </row>
    <row r="24" spans="1:12">
      <c r="A24" s="110">
        <v>4</v>
      </c>
      <c r="B24" s="317"/>
      <c r="C24" s="111" t="str">
        <f>IF(B24=0," ",VLOOKUP(B24,Спортсмены!B:H,2,FALSE))</f>
        <v xml:space="preserve"> </v>
      </c>
      <c r="D24" s="112" t="str">
        <f>IF(B24=0," ",VLOOKUP($B24,Спортсмены!$B:$H,3,FALSE))</f>
        <v xml:space="preserve"> </v>
      </c>
      <c r="E24" s="113" t="str">
        <f>IF(B24=0," ",IF(VLOOKUP($B24,Спортсмены!$B:$H,4,FALSE)=0," ",VLOOKUP($B24,Спортсмены!$B:$H,4,FALSE)))</f>
        <v xml:space="preserve"> </v>
      </c>
      <c r="F24" s="111" t="str">
        <f>IF(B24=0," ",VLOOKUP($B24,Спортсмены!$B:$H,5,FALSE))</f>
        <v xml:space="preserve"> </v>
      </c>
      <c r="G24" s="127" t="str">
        <f>IF(B24=0," ",VLOOKUP($B24,Спортсмены!$B:$H,6,FALSE))</f>
        <v xml:space="preserve"> </v>
      </c>
      <c r="H24" s="330"/>
      <c r="I24" s="347">
        <v>6.6111111111111101E-3</v>
      </c>
      <c r="J24" s="113" t="s">
        <v>4</v>
      </c>
      <c r="K24" s="329"/>
      <c r="L24" s="111" t="str">
        <f>IF(B24=0," ",VLOOKUP($B24,Спортсмены!$B:$H,7,FALSE))</f>
        <v xml:space="preserve"> </v>
      </c>
    </row>
    <row r="25" spans="1:12">
      <c r="A25" s="110">
        <v>5</v>
      </c>
      <c r="B25" s="16"/>
      <c r="C25" s="129" t="str">
        <f>IF(B25=0," ",VLOOKUP(B25,Спортсмены!B:H,2,FALSE))</f>
        <v xml:space="preserve"> </v>
      </c>
      <c r="D25" s="333" t="str">
        <f>IF(B25=0," ",VLOOKUP($B25,Спортсмены!$B:$H,3,FALSE))</f>
        <v xml:space="preserve"> </v>
      </c>
      <c r="E25" s="110" t="str">
        <f>IF(B25=0," ",IF(VLOOKUP($B25,Спортсмены!$B:$H,4,FALSE)=0," ",VLOOKUP($B25,Спортсмены!$B:$H,4,FALSE)))</f>
        <v xml:space="preserve"> </v>
      </c>
      <c r="F25" s="129" t="str">
        <f>IF(B25=0," ",VLOOKUP($B25,Спортсмены!$B:$H,5,FALSE))</f>
        <v xml:space="preserve"> </v>
      </c>
      <c r="G25" s="111" t="str">
        <f>IF(B25=0," ",VLOOKUP($B25,Спортсмены!$B:$H,6,FALSE))</f>
        <v xml:space="preserve"> </v>
      </c>
      <c r="H25" s="114"/>
      <c r="I25" s="347">
        <v>6.8900462962963004E-3</v>
      </c>
      <c r="J25" s="113" t="s">
        <v>5</v>
      </c>
      <c r="K25" s="16"/>
      <c r="L25" s="111" t="str">
        <f>IF(B25=0," ",VLOOKUP($B25,Спортсмены!$B:$H,7,FALSE))</f>
        <v xml:space="preserve"> </v>
      </c>
    </row>
    <row r="26" spans="1:12">
      <c r="A26" s="110">
        <v>6</v>
      </c>
      <c r="B26" s="329"/>
      <c r="C26" s="111" t="s">
        <v>568</v>
      </c>
      <c r="D26" s="112" t="s">
        <v>695</v>
      </c>
      <c r="E26" s="113" t="s">
        <v>692</v>
      </c>
      <c r="F26" s="111"/>
      <c r="G26" s="111" t="s">
        <v>469</v>
      </c>
      <c r="H26" s="330"/>
      <c r="I26" s="350">
        <v>7.06597222222222E-3</v>
      </c>
      <c r="J26" s="113" t="s">
        <v>5</v>
      </c>
      <c r="K26" s="329"/>
      <c r="L26" s="111" t="s">
        <v>512</v>
      </c>
    </row>
    <row r="27" spans="1:12">
      <c r="A27" s="110">
        <v>7</v>
      </c>
      <c r="B27" s="334"/>
      <c r="C27" s="111" t="str">
        <f>IF(B27=0," ",VLOOKUP(B27,Спортсмены!B:H,2,FALSE))</f>
        <v xml:space="preserve"> </v>
      </c>
      <c r="D27" s="112" t="str">
        <f>IF(B27=0," ",VLOOKUP($B27,Спортсмены!$B:$H,3,FALSE))</f>
        <v xml:space="preserve"> </v>
      </c>
      <c r="E27" s="113" t="str">
        <f>IF(B27=0," ",IF(VLOOKUP($B27,Спортсмены!$B:$H,4,FALSE)=0," ",VLOOKUP($B27,Спортсмены!$B:$H,4,FALSE)))</f>
        <v xml:space="preserve"> </v>
      </c>
      <c r="F27" s="111" t="s">
        <v>147</v>
      </c>
      <c r="G27" s="127" t="str">
        <f>IF(B27=0," ",VLOOKUP($B27,Спортсмены!$B:$H,6,FALSE))</f>
        <v xml:space="preserve"> </v>
      </c>
      <c r="H27" s="332"/>
      <c r="I27" s="347">
        <v>7.3055555555555504E-3</v>
      </c>
      <c r="J27" s="113" t="s">
        <v>628</v>
      </c>
      <c r="K27" s="113"/>
      <c r="L27" s="111" t="str">
        <f>IF(B27=0," ",VLOOKUP($B27,Спортсмены!$B:$H,7,FALSE))</f>
        <v xml:space="preserve"> </v>
      </c>
    </row>
    <row r="28" spans="1:12">
      <c r="A28" s="110">
        <v>8</v>
      </c>
      <c r="B28" s="335"/>
      <c r="C28" s="111" t="s">
        <v>696</v>
      </c>
      <c r="D28" s="112"/>
      <c r="E28" s="113" t="s">
        <v>692</v>
      </c>
      <c r="F28" s="111"/>
      <c r="G28" s="111" t="s">
        <v>477</v>
      </c>
      <c r="H28" s="330"/>
      <c r="I28" s="350">
        <v>7.3287037037037001E-3</v>
      </c>
      <c r="J28" s="113" t="s">
        <v>628</v>
      </c>
      <c r="K28" s="329"/>
      <c r="L28" s="111"/>
    </row>
    <row r="29" spans="1:12">
      <c r="A29" s="110">
        <v>9</v>
      </c>
      <c r="B29" s="329"/>
      <c r="C29" s="111" t="s">
        <v>697</v>
      </c>
      <c r="D29" s="112" t="s">
        <v>698</v>
      </c>
      <c r="E29" s="113" t="s">
        <v>692</v>
      </c>
      <c r="F29" s="111"/>
      <c r="G29" s="111" t="s">
        <v>477</v>
      </c>
      <c r="H29" s="330"/>
      <c r="I29" s="350">
        <v>7.4710648148148097E-3</v>
      </c>
      <c r="J29" s="113" t="s">
        <v>628</v>
      </c>
      <c r="K29" s="329"/>
      <c r="L29" s="111"/>
    </row>
    <row r="30" spans="1:12">
      <c r="A30" s="110">
        <v>10</v>
      </c>
      <c r="B30" s="110"/>
      <c r="C30" s="129" t="s">
        <v>699</v>
      </c>
      <c r="D30" s="333" t="s">
        <v>700</v>
      </c>
      <c r="E30" s="110" t="s">
        <v>5</v>
      </c>
      <c r="F30" s="129" t="str">
        <f>IF(B30=0," ",VLOOKUP($B30,Спортсмены!$B:$H,5,FALSE))</f>
        <v xml:space="preserve"> </v>
      </c>
      <c r="G30" s="336" t="s">
        <v>701</v>
      </c>
      <c r="H30" s="114"/>
      <c r="I30" s="347">
        <v>7.4965277777777799E-3</v>
      </c>
      <c r="J30" s="113" t="s">
        <v>628</v>
      </c>
      <c r="K30" s="16"/>
      <c r="L30" s="129" t="s">
        <v>693</v>
      </c>
    </row>
    <row r="31" spans="1:12">
      <c r="A31" s="110">
        <v>11</v>
      </c>
      <c r="B31" s="337"/>
      <c r="C31" s="129" t="str">
        <f>IF(B31=0," ",VLOOKUP(B31,Спортсмены!B:H,2,FALSE))</f>
        <v xml:space="preserve"> </v>
      </c>
      <c r="D31" s="333" t="str">
        <f>IF(B31=0," ",VLOOKUP($B31,Спортсмены!$B:$H,3,FALSE))</f>
        <v xml:space="preserve"> </v>
      </c>
      <c r="E31" s="110" t="str">
        <f>IF(B31=0," ",IF(VLOOKUP($B31,Спортсмены!$B:$H,4,FALSE)=0," ",VLOOKUP($B31,Спортсмены!$B:$H,4,FALSE)))</f>
        <v xml:space="preserve"> </v>
      </c>
      <c r="F31" s="129" t="str">
        <f>IF(B31=0," ",VLOOKUP($B31,Спортсмены!$B:$H,5,FALSE))</f>
        <v xml:space="preserve"> </v>
      </c>
      <c r="G31" s="111" t="str">
        <f>IF(B31=0," ",VLOOKUP($B31,Спортсмены!$B:$H,6,FALSE))</f>
        <v xml:space="preserve"> </v>
      </c>
      <c r="H31" s="332"/>
      <c r="I31" s="347">
        <v>7.7256944444444404E-3</v>
      </c>
      <c r="J31" s="110" t="s">
        <v>702</v>
      </c>
      <c r="K31" s="16"/>
      <c r="L31" s="129" t="str">
        <f>IF(B31=0," ",VLOOKUP($B31,Спортсмены!$B:$H,7,FALSE))</f>
        <v xml:space="preserve"> </v>
      </c>
    </row>
    <row r="32" spans="1:12">
      <c r="A32" s="110">
        <v>12</v>
      </c>
      <c r="B32" s="329"/>
      <c r="C32" s="111" t="s">
        <v>703</v>
      </c>
      <c r="D32" s="112" t="s">
        <v>704</v>
      </c>
      <c r="E32" s="113" t="s">
        <v>692</v>
      </c>
      <c r="F32" s="111" t="str">
        <f>IF(B32=0," ",VLOOKUP($B32,Спортсмены!$B:$H,5,FALSE))</f>
        <v xml:space="preserve"> </v>
      </c>
      <c r="G32" s="111" t="str">
        <f>IF(B32=0," ",VLOOKUP($B32,Спортсмены!$B:$H,6,FALSE))</f>
        <v xml:space="preserve"> </v>
      </c>
      <c r="H32" s="330"/>
      <c r="I32" s="347">
        <v>8.1967592592592595E-3</v>
      </c>
      <c r="J32" s="113" t="s">
        <v>702</v>
      </c>
      <c r="K32" s="113"/>
      <c r="L32" s="111" t="s">
        <v>686</v>
      </c>
    </row>
    <row r="33" spans="1:12">
      <c r="A33" s="110">
        <v>13</v>
      </c>
      <c r="B33" s="329"/>
      <c r="C33" s="111" t="s">
        <v>705</v>
      </c>
      <c r="D33" s="112" t="s">
        <v>706</v>
      </c>
      <c r="E33" s="113" t="s">
        <v>692</v>
      </c>
      <c r="F33" s="111"/>
      <c r="G33" s="111" t="s">
        <v>469</v>
      </c>
      <c r="H33" s="330"/>
      <c r="I33" s="350">
        <v>8.3784722222222194E-3</v>
      </c>
      <c r="J33" s="113" t="s">
        <v>707</v>
      </c>
      <c r="K33" s="329"/>
      <c r="L33" s="111" t="s">
        <v>693</v>
      </c>
    </row>
    <row r="34" spans="1:12">
      <c r="A34" s="110">
        <v>14</v>
      </c>
      <c r="B34" s="329"/>
      <c r="C34" s="111" t="s">
        <v>708</v>
      </c>
      <c r="D34" s="112" t="s">
        <v>709</v>
      </c>
      <c r="E34" s="113" t="s">
        <v>692</v>
      </c>
      <c r="F34" s="111"/>
      <c r="G34" s="111" t="s">
        <v>469</v>
      </c>
      <c r="H34" s="330"/>
      <c r="I34" s="350">
        <v>8.4722222222222195E-3</v>
      </c>
      <c r="J34" s="113" t="s">
        <v>707</v>
      </c>
      <c r="K34" s="329"/>
      <c r="L34" s="111" t="s">
        <v>693</v>
      </c>
    </row>
    <row r="35" spans="1:12">
      <c r="A35" s="338"/>
      <c r="B35" s="66"/>
      <c r="C35" s="338"/>
      <c r="D35" s="338"/>
      <c r="E35" s="338"/>
      <c r="F35" s="338"/>
      <c r="G35" s="338"/>
      <c r="H35" s="338"/>
      <c r="I35" s="338"/>
      <c r="J35" s="338"/>
      <c r="K35" s="338"/>
      <c r="L35" s="338"/>
    </row>
    <row r="36" spans="1:1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>
      <c r="A37" s="53"/>
      <c r="B37" s="53"/>
      <c r="C37" s="1250" t="s">
        <v>682</v>
      </c>
      <c r="D37" s="1250"/>
      <c r="F37" s="1272"/>
      <c r="G37" s="1272"/>
      <c r="H37" s="1250" t="s">
        <v>683</v>
      </c>
      <c r="I37" s="1332"/>
      <c r="J37" s="1332"/>
      <c r="K37" s="1332"/>
      <c r="L37" s="53"/>
    </row>
    <row r="38" spans="1:12">
      <c r="A38" s="53"/>
      <c r="B38" s="53"/>
      <c r="H38" s="117"/>
      <c r="I38" s="132"/>
      <c r="J38" s="51"/>
      <c r="K38" s="50"/>
      <c r="L38" s="53"/>
    </row>
    <row r="39" spans="1:12">
      <c r="A39" s="53"/>
      <c r="B39" s="53"/>
      <c r="H39" s="117"/>
      <c r="I39" s="132"/>
      <c r="J39" s="51"/>
      <c r="K39" s="50"/>
      <c r="L39" s="53"/>
    </row>
    <row r="40" spans="1:12">
      <c r="A40" s="53"/>
      <c r="B40" s="53"/>
      <c r="C40" s="118" t="s">
        <v>175</v>
      </c>
      <c r="E40" s="119"/>
      <c r="F40" s="119"/>
      <c r="G40" s="119"/>
      <c r="H40" s="339" t="s">
        <v>164</v>
      </c>
      <c r="I40" s="339"/>
      <c r="J40" s="339"/>
      <c r="K40" s="50"/>
      <c r="L40" s="53"/>
    </row>
    <row r="41" spans="1:1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>
      <c r="H43"/>
      <c r="I43"/>
    </row>
    <row r="44" spans="1:12">
      <c r="H44"/>
      <c r="I44"/>
    </row>
    <row r="45" spans="1:12">
      <c r="H45"/>
      <c r="I45"/>
    </row>
    <row r="46" spans="1:12" ht="20.25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</row>
    <row r="47" spans="1:12" ht="20.25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</row>
    <row r="48" spans="1:12" ht="22.5">
      <c r="A48" s="1273" t="s">
        <v>165</v>
      </c>
      <c r="B48" s="1273"/>
      <c r="C48" s="1273"/>
      <c r="D48" s="1273"/>
      <c r="E48" s="1273"/>
      <c r="F48" s="1273"/>
      <c r="G48" s="1273"/>
      <c r="H48" s="1273"/>
      <c r="I48" s="1273"/>
      <c r="J48" s="1273"/>
      <c r="K48" s="1273"/>
      <c r="L48" s="1273"/>
    </row>
    <row r="49" spans="1:12" ht="20.25">
      <c r="A49" s="1296" t="s">
        <v>710</v>
      </c>
      <c r="B49" s="1296"/>
      <c r="C49" s="1296"/>
      <c r="D49" s="1296"/>
      <c r="E49" s="1296"/>
      <c r="F49" s="1296"/>
      <c r="G49" s="1296"/>
      <c r="H49" s="1296"/>
      <c r="I49" s="1296"/>
      <c r="J49" s="1296"/>
      <c r="K49" s="1296"/>
      <c r="L49" s="1296"/>
    </row>
    <row r="50" spans="1:12" ht="18">
      <c r="A50" s="3"/>
      <c r="B50" s="4"/>
      <c r="D50" s="1378" t="s">
        <v>166</v>
      </c>
      <c r="E50" s="1378"/>
      <c r="F50" s="1378"/>
      <c r="G50" s="1378"/>
      <c r="H50" s="1378"/>
      <c r="I50" s="1378"/>
      <c r="J50" s="4"/>
      <c r="K50" s="4"/>
      <c r="L50" s="4"/>
    </row>
    <row r="51" spans="1:12" ht="20.25" customHeight="1">
      <c r="A51" s="3"/>
      <c r="B51" s="5"/>
      <c r="C51" s="5"/>
      <c r="D51" s="5"/>
      <c r="E51" s="1401" t="s">
        <v>674</v>
      </c>
      <c r="F51" s="1401"/>
      <c r="G51" s="1401"/>
      <c r="H51" s="5"/>
      <c r="I51"/>
      <c r="K51" s="6" t="s">
        <v>200</v>
      </c>
    </row>
    <row r="52" spans="1:12" ht="18.75" customHeight="1">
      <c r="A52" s="1277" t="s">
        <v>169</v>
      </c>
      <c r="B52" s="1277"/>
      <c r="C52" s="1277"/>
      <c r="D52" s="1277"/>
      <c r="E52" s="1277"/>
      <c r="F52" s="3"/>
      <c r="G52" s="3"/>
      <c r="H52" s="10"/>
      <c r="I52" s="1278" t="s">
        <v>324</v>
      </c>
      <c r="J52" s="1278"/>
      <c r="K52" s="55"/>
      <c r="L52" s="8" t="s">
        <v>711</v>
      </c>
    </row>
    <row r="53" spans="1:12">
      <c r="A53" s="1266" t="s">
        <v>676</v>
      </c>
      <c r="B53" s="1266"/>
      <c r="C53" s="1266"/>
      <c r="D53" s="1266"/>
      <c r="E53" s="1266"/>
      <c r="F53" s="3"/>
      <c r="G53" s="3"/>
      <c r="H53" s="14"/>
      <c r="I53" s="1316"/>
      <c r="J53" s="1316"/>
      <c r="K53" s="57"/>
      <c r="L53" s="8"/>
    </row>
    <row r="54" spans="1:12" ht="12.75" customHeight="1">
      <c r="A54" s="1299" t="s">
        <v>152</v>
      </c>
      <c r="B54" s="1299" t="s">
        <v>157</v>
      </c>
      <c r="C54" s="1299" t="s">
        <v>153</v>
      </c>
      <c r="D54" s="1263" t="s">
        <v>154</v>
      </c>
      <c r="E54" s="1263" t="s">
        <v>155</v>
      </c>
      <c r="F54" s="1263" t="s">
        <v>127</v>
      </c>
      <c r="G54" s="1263" t="s">
        <v>156</v>
      </c>
      <c r="H54" s="1317" t="s">
        <v>129</v>
      </c>
      <c r="I54" s="1281"/>
      <c r="J54" s="1299" t="s">
        <v>158</v>
      </c>
      <c r="K54" s="1263" t="s">
        <v>159</v>
      </c>
      <c r="L54" s="1305" t="s">
        <v>133</v>
      </c>
    </row>
    <row r="55" spans="1:12">
      <c r="A55" s="1300"/>
      <c r="B55" s="1300"/>
      <c r="C55" s="1300"/>
      <c r="D55" s="1301"/>
      <c r="E55" s="1301"/>
      <c r="F55" s="1301"/>
      <c r="G55" s="1301"/>
      <c r="H55" s="1282" t="s">
        <v>160</v>
      </c>
      <c r="I55" s="1283"/>
      <c r="J55" s="1300"/>
      <c r="K55" s="1301"/>
      <c r="L55" s="1262"/>
    </row>
    <row r="56" spans="1:12" ht="12.75" customHeight="1">
      <c r="A56" s="36"/>
      <c r="B56" s="37"/>
      <c r="C56" s="38"/>
      <c r="D56" s="33"/>
      <c r="E56" s="33"/>
      <c r="F56" s="1370" t="s">
        <v>712</v>
      </c>
      <c r="G56" s="1370"/>
      <c r="H56" s="40"/>
      <c r="I56" s="1278"/>
      <c r="J56" s="1278"/>
      <c r="K56" s="55"/>
      <c r="L56" s="8"/>
    </row>
    <row r="57" spans="1:12" ht="15.75" customHeight="1">
      <c r="A57" s="21">
        <v>1</v>
      </c>
      <c r="B57" s="340">
        <v>129</v>
      </c>
      <c r="C57" s="29" t="e">
        <f>IF(B57=0," ",VLOOKUP(B57,Спортсмены!B:H,2,FALSE))</f>
        <v>#N/A</v>
      </c>
      <c r="D57" s="30" t="e">
        <f>IF(B57=0," ",VLOOKUP($B57,Спортсмены!$B:$H,3,FALSE))</f>
        <v>#N/A</v>
      </c>
      <c r="E57" s="31" t="e">
        <f>IF(B57=0," ",IF(VLOOKUP($B57,Спортсмены!$B:$H,4,FALSE)=0," ",VLOOKUP($B57,Спортсмены!$B:$H,4,FALSE)))</f>
        <v>#N/A</v>
      </c>
      <c r="F57" s="29" t="e">
        <f>IF(B57=0," ",VLOOKUP($B57,Спортсмены!$B:$H,5,FALSE))</f>
        <v>#N/A</v>
      </c>
      <c r="G57" s="70" t="e">
        <f>IF(B57=0," ",VLOOKUP($B57,Спортсмены!$B:$H,6,FALSE))</f>
        <v>#N/A</v>
      </c>
      <c r="H57" s="341"/>
      <c r="I57" s="351">
        <v>6.0173611111111096E-3</v>
      </c>
      <c r="J57" s="62" t="str">
        <f>IF(I57=0," ",IF(I57&lt;=Разряды!$D$9,Разряды!$D$3,IF(I57&lt;=Разряды!$E$9,Разряды!$E$3,IF(I57&lt;=Разряды!$F$9,Разряды!$F$3,IF(I57&lt;=Разряды!$G$9,Разряды!$G$3,IF(I57&lt;=Разряды!$H$9,Разряды!$H$3,IF(I57&lt;=Разряды!$I$9,Разряды!$I$3,IF(I57&lt;=Разряды!$J$9,Разряды!$J$3,"б/р"))))))))</f>
        <v>1р</v>
      </c>
      <c r="K57" s="31"/>
      <c r="L57" s="29" t="e">
        <f>IF(B57=0," ",VLOOKUP($B57,Спортсмены!$B:$H,7,FALSE))</f>
        <v>#N/A</v>
      </c>
    </row>
    <row r="58" spans="1:12" ht="14.25" customHeight="1">
      <c r="A58" s="21">
        <v>2</v>
      </c>
      <c r="B58" s="342">
        <v>146</v>
      </c>
      <c r="C58" s="23" t="e">
        <f>IF(B58=0," ",VLOOKUP(B58,Спортсмены!B:H,2,FALSE))</f>
        <v>#N/A</v>
      </c>
      <c r="D58" s="24" t="e">
        <f>IF(B58=0," ",VLOOKUP($B58,Спортсмены!$B:$H,3,FALSE))</f>
        <v>#N/A</v>
      </c>
      <c r="E58" s="25" t="e">
        <v>#N/A</v>
      </c>
      <c r="F58" s="23" t="e">
        <f>IF(B58=0," ",VLOOKUP($B58,Спортсмены!$B:$H,5,FALSE))</f>
        <v>#N/A</v>
      </c>
      <c r="G58" s="70" t="e">
        <f>IF(B58=0," ",VLOOKUP($B58,Спортсмены!$B:$H,6,FALSE))</f>
        <v>#N/A</v>
      </c>
      <c r="H58" s="341"/>
      <c r="I58" s="351"/>
      <c r="J58" s="22"/>
      <c r="K58" s="36"/>
      <c r="L58" s="23" t="e">
        <f>IF(B58=0," ",VLOOKUP($B58,Спортсмены!$B:$H,7,FALSE))</f>
        <v>#N/A</v>
      </c>
    </row>
    <row r="59" spans="1:12" ht="16.5" customHeight="1">
      <c r="A59" s="21">
        <v>3</v>
      </c>
      <c r="B59" s="41">
        <v>270</v>
      </c>
      <c r="C59" s="29" t="e">
        <f>IF(B59=0," ",VLOOKUP(B59,Спортсмены!B:H,2,FALSE))</f>
        <v>#N/A</v>
      </c>
      <c r="D59" s="30" t="e">
        <f>IF(B59=0," ",VLOOKUP($B59,Спортсмены!$B:$H,3,FALSE))</f>
        <v>#N/A</v>
      </c>
      <c r="E59" s="31" t="e">
        <f>IF(B59=0," ",IF(VLOOKUP($B59,Спортсмены!$B:$H,4,FALSE)=0," ",VLOOKUP($B59,Спортсмены!$B:$H,4,FALSE)))</f>
        <v>#N/A</v>
      </c>
      <c r="F59" s="29" t="e">
        <f>IF(B59=0," ",VLOOKUP($B59,Спортсмены!$B:$H,5,FALSE))</f>
        <v>#N/A</v>
      </c>
      <c r="G59" s="70" t="e">
        <f>IF(B59=0," ",VLOOKUP($B59,Спортсмены!$B:$H,6,FALSE))</f>
        <v>#N/A</v>
      </c>
      <c r="H59" s="32"/>
      <c r="I59" s="351"/>
      <c r="J59" s="62"/>
      <c r="K59" s="28"/>
      <c r="L59" s="29" t="e">
        <f>IF(B59=0," ",VLOOKUP($B59,Спортсмены!$B:$H,7,FALSE))</f>
        <v>#N/A</v>
      </c>
    </row>
    <row r="60" spans="1:12" ht="16.5" customHeight="1">
      <c r="A60" s="22">
        <v>4</v>
      </c>
      <c r="B60" s="62">
        <v>1140</v>
      </c>
      <c r="C60" s="29" t="e">
        <f>IF(B60=0," ",VLOOKUP(B60,Спортсмены!B:H,2,FALSE))</f>
        <v>#N/A</v>
      </c>
      <c r="D60" s="30" t="e">
        <f>IF(B60=0," ",VLOOKUP($B60,Спортсмены!$B:$H,3,FALSE))</f>
        <v>#N/A</v>
      </c>
      <c r="E60" s="31" t="e">
        <f>IF(B60=0," ",IF(VLOOKUP($B60,Спортсмены!$B:$H,4,FALSE)=0," ",VLOOKUP($B60,Спортсмены!$B:$H,4,FALSE)))</f>
        <v>#N/A</v>
      </c>
      <c r="F60" s="29" t="e">
        <f>IF(B60=0," ",VLOOKUP($B60,Спортсмены!$B:$H,5,FALSE))</f>
        <v>#N/A</v>
      </c>
      <c r="G60" s="29" t="e">
        <f>IF(B60=0," ",VLOOKUP($B60,Спортсмены!$B:$H,6,FALSE))</f>
        <v>#N/A</v>
      </c>
      <c r="H60" s="32"/>
      <c r="I60" s="351"/>
      <c r="J60" s="62"/>
      <c r="K60" s="28"/>
      <c r="L60" s="29" t="e">
        <f>IF(B60=0," ",VLOOKUP($B60,Спортсмены!$B:$H,7,FALSE))</f>
        <v>#N/A</v>
      </c>
    </row>
    <row r="61" spans="1:12">
      <c r="A61" s="22">
        <v>5</v>
      </c>
      <c r="B61" s="22">
        <v>396</v>
      </c>
      <c r="C61" s="23" t="e">
        <f>IF(B61=0," ",VLOOKUP(B61,Спортсмены!B:H,2,FALSE))</f>
        <v>#N/A</v>
      </c>
      <c r="D61" s="24" t="e">
        <f>IF(B61=0," ",VLOOKUP($B61,Спортсмены!$B:$H,3,FALSE))</f>
        <v>#N/A</v>
      </c>
      <c r="E61" s="25" t="e">
        <f>IF(B61=0," ",IF(VLOOKUP($B61,Спортсмены!$B:$H,4,FALSE)=0," ",VLOOKUP($B61,Спортсмены!$B:$H,4,FALSE)))</f>
        <v>#N/A</v>
      </c>
      <c r="F61" s="23" t="e">
        <f>IF(B61=0," ",VLOOKUP($B61,Спортсмены!$B:$H,5,FALSE))</f>
        <v>#N/A</v>
      </c>
      <c r="G61" s="29" t="e">
        <f>IF(B61=0," ",VLOOKUP($B61,Спортсмены!$B:$H,6,FALSE))</f>
        <v>#N/A</v>
      </c>
      <c r="H61" s="26"/>
      <c r="I61" s="351"/>
      <c r="J61" s="62"/>
      <c r="K61" s="36"/>
      <c r="L61" s="29" t="e">
        <f>IF(B61=0," ",VLOOKUP($B61,Спортсмены!$B:$H,7,FALSE))</f>
        <v>#N/A</v>
      </c>
    </row>
    <row r="62" spans="1:12" ht="15.75" customHeight="1">
      <c r="A62" s="22">
        <v>6</v>
      </c>
      <c r="B62" s="343">
        <v>194</v>
      </c>
      <c r="C62" s="29" t="e">
        <f>IF(B62=0," ",VLOOKUP(B62,Спортсмены!B:H,2,FALSE))</f>
        <v>#N/A</v>
      </c>
      <c r="D62" s="30" t="e">
        <f>IF(B62=0," ",VLOOKUP($B62,Спортсмены!$B:$H,3,FALSE))</f>
        <v>#N/A</v>
      </c>
      <c r="E62" s="31" t="e">
        <f>IF(B62=0," ",IF(VLOOKUP($B62,Спортсмены!$B:$H,4,FALSE)=0," ",VLOOKUP($B62,Спортсмены!$B:$H,4,FALSE)))</f>
        <v>#N/A</v>
      </c>
      <c r="F62" s="29" t="e">
        <f>IF(B62=0," ",VLOOKUP($B62,Спортсмены!$B:$H,5,FALSE))</f>
        <v>#N/A</v>
      </c>
      <c r="G62" s="29" t="e">
        <f>IF(B62=0," ",VLOOKUP($B62,Спортсмены!$B:$H,6,FALSE))</f>
        <v>#N/A</v>
      </c>
      <c r="H62" s="341"/>
      <c r="I62" s="351"/>
      <c r="J62" s="62"/>
      <c r="K62" s="33"/>
      <c r="L62" s="29" t="e">
        <f>IF(B62=0," ",VLOOKUP($B62,Спортсмены!$B:$H,7,FALSE))</f>
        <v>#N/A</v>
      </c>
    </row>
    <row r="63" spans="1:12" ht="15" customHeight="1">
      <c r="A63" s="22">
        <v>7</v>
      </c>
      <c r="B63" s="25">
        <v>251</v>
      </c>
      <c r="C63" s="23" t="e">
        <f>IF(B63=0," ",VLOOKUP(B63,Спортсмены!B:H,2,FALSE))</f>
        <v>#N/A</v>
      </c>
      <c r="D63" s="24" t="e">
        <f>IF(B63=0," ",VLOOKUP($B63,Спортсмены!$B:$H,3,FALSE))</f>
        <v>#N/A</v>
      </c>
      <c r="E63" s="25" t="e">
        <f>IF(B63=0," ",IF(VLOOKUP($B63,Спортсмены!$B:$H,4,FALSE)=0," ",VLOOKUP($B63,Спортсмены!$B:$H,4,FALSE)))</f>
        <v>#N/A</v>
      </c>
      <c r="F63" s="23" t="e">
        <f>IF(B63=0," ",VLOOKUP($B63,Спортсмены!$B:$H,5,FALSE))</f>
        <v>#N/A</v>
      </c>
      <c r="G63" s="35" t="e">
        <f>IF(B63=0," ",VLOOKUP($B63,Спортсмены!$B:$H,6,FALSE))</f>
        <v>#N/A</v>
      </c>
      <c r="H63" s="26"/>
      <c r="I63" s="351"/>
      <c r="J63" s="22"/>
      <c r="K63" s="36"/>
      <c r="L63" s="23" t="e">
        <f>IF(B63=0," ",VLOOKUP($B63,Спортсмены!$B:$H,7,FALSE))</f>
        <v>#N/A</v>
      </c>
    </row>
    <row r="64" spans="1:12" ht="15" customHeight="1">
      <c r="A64" s="22">
        <v>8</v>
      </c>
      <c r="B64" s="41">
        <v>544</v>
      </c>
      <c r="C64" s="29" t="e">
        <f>IF(B64=0," ",VLOOKUP(B64,Спортсмены!B:H,2,FALSE))</f>
        <v>#N/A</v>
      </c>
      <c r="D64" s="30" t="e">
        <f>IF(B64=0," ",VLOOKUP($B64,Спортсмены!$B:$H,3,FALSE))</f>
        <v>#N/A</v>
      </c>
      <c r="E64" s="31" t="e">
        <f>IF(B64=0," ",IF(VLOOKUP($B64,Спортсмены!$B:$H,4,FALSE)=0," ",VLOOKUP($B64,Спортсмены!$B:$H,4,FALSE)))</f>
        <v>#N/A</v>
      </c>
      <c r="F64" s="29" t="e">
        <f>IF(B64=0," ",VLOOKUP($B64,Спортсмены!$B:$H,5,FALSE))</f>
        <v>#N/A</v>
      </c>
      <c r="G64" s="29" t="e">
        <f>IF(B64=0," ",VLOOKUP($B64,Спортсмены!$B:$H,6,FALSE))</f>
        <v>#N/A</v>
      </c>
      <c r="H64" s="32"/>
      <c r="I64" s="351"/>
      <c r="J64" s="62"/>
      <c r="K64" s="33"/>
      <c r="L64" s="29" t="e">
        <f>IF(B64=0," ",VLOOKUP($B64,Спортсмены!$B:$H,7,FALSE))</f>
        <v>#N/A</v>
      </c>
    </row>
    <row r="65" spans="1:12" ht="14.25" customHeight="1">
      <c r="A65" s="22">
        <v>9</v>
      </c>
      <c r="B65" s="62">
        <v>558</v>
      </c>
      <c r="C65" s="29" t="s">
        <v>703</v>
      </c>
      <c r="D65" s="30" t="s">
        <v>704</v>
      </c>
      <c r="E65" s="31" t="s">
        <v>692</v>
      </c>
      <c r="F65" s="29" t="e">
        <f>IF(B65=0," ",VLOOKUP($B65,Спортсмены!$B:$H,5,FALSE))</f>
        <v>#N/A</v>
      </c>
      <c r="G65" s="29" t="e">
        <f>IF(B65=0," ",VLOOKUP($B65,Спортсмены!$B:$H,6,FALSE))</f>
        <v>#N/A</v>
      </c>
      <c r="H65" s="32"/>
      <c r="I65" s="351"/>
      <c r="J65" s="31"/>
      <c r="K65" s="33"/>
      <c r="L65" s="29" t="s">
        <v>686</v>
      </c>
    </row>
    <row r="66" spans="1:12">
      <c r="A66" s="22"/>
      <c r="B66" s="62"/>
      <c r="C66" s="29" t="str">
        <f>IF(B66=0," ",VLOOKUP(B66,Спортсмены!B:H,2,FALSE))</f>
        <v xml:space="preserve"> </v>
      </c>
      <c r="D66" s="30" t="str">
        <f>IF(B66=0," ",VLOOKUP($B66,Спортсмены!$B:$H,3,FALSE))</f>
        <v xml:space="preserve"> </v>
      </c>
      <c r="E66" s="31" t="str">
        <f>IF(B66=0," ",IF(VLOOKUP($B66,Спортсмены!$B:$H,4,FALSE)=0," ",VLOOKUP($B66,Спортсмены!$B:$H,4,FALSE)))</f>
        <v xml:space="preserve"> </v>
      </c>
      <c r="F66" s="29" t="str">
        <f>IF(B66=0," ",VLOOKUP($B66,Спортсмены!$B:$H,5,FALSE))</f>
        <v xml:space="preserve"> </v>
      </c>
      <c r="G66" s="29" t="str">
        <f>IF(B66=0," ",VLOOKUP($B66,Спортсмены!$B:$H,6,FALSE))</f>
        <v xml:space="preserve"> </v>
      </c>
      <c r="H66" s="32"/>
      <c r="I66" s="351"/>
      <c r="J66" s="62"/>
      <c r="K66" s="28"/>
      <c r="L66" s="29" t="str">
        <f>IF(B66=0," ",VLOOKUP($B66,Спортсмены!$B:$H,7,FALSE))</f>
        <v xml:space="preserve"> </v>
      </c>
    </row>
    <row r="67" spans="1:12">
      <c r="A67" s="22"/>
      <c r="B67" s="62"/>
      <c r="C67" s="29" t="str">
        <f>IF(B67=0," ",VLOOKUP(B67,Спортсмены!B:H,2,FALSE))</f>
        <v xml:space="preserve"> </v>
      </c>
      <c r="D67" s="30" t="str">
        <f>IF(B67=0," ",VLOOKUP($B67,Спортсмены!$B:$H,3,FALSE))</f>
        <v xml:space="preserve"> </v>
      </c>
      <c r="E67" s="31" t="str">
        <f>IF(B67=0," ",IF(VLOOKUP($B67,Спортсмены!$B:$H,4,FALSE)=0," ",VLOOKUP($B67,Спортсмены!$B:$H,4,FALSE)))</f>
        <v xml:space="preserve"> </v>
      </c>
      <c r="F67" s="29" t="str">
        <f>IF(B67=0," ",VLOOKUP($B67,Спортсмены!$B:$H,5,FALSE))</f>
        <v xml:space="preserve"> </v>
      </c>
      <c r="G67" s="352"/>
      <c r="H67" s="32"/>
      <c r="I67" s="351"/>
      <c r="J67" s="62" t="str">
        <f>IF(I67=0," ",IF(I67&lt;=Разряды!$D$9,Разряды!$D$3,IF(I67&lt;=Разряды!$E$9,Разряды!$E$3,IF(I67&lt;=Разряды!$F$9,Разряды!$F$3,IF(I67&lt;=Разряды!$G$9,Разряды!$G$3,IF(I67&lt;=Разряды!$H$9,Разряды!$H$3,IF(I67&lt;=Разряды!$I$9,Разряды!$I$3,IF(I67&lt;=Разряды!$J$9,Разряды!$J$3,"б/р"))))))))</f>
        <v xml:space="preserve"> </v>
      </c>
      <c r="K67" s="28"/>
      <c r="L67" s="29" t="str">
        <f>IF(B67=0," ",VLOOKUP($B67,Спортсмены!$B:$H,7,FALSE))</f>
        <v xml:space="preserve"> </v>
      </c>
    </row>
    <row r="68" spans="1:12">
      <c r="A68" s="21">
        <v>1</v>
      </c>
      <c r="B68" s="353"/>
      <c r="C68" s="29"/>
      <c r="D68" s="30"/>
      <c r="E68" s="31"/>
      <c r="F68" s="29"/>
      <c r="G68" s="38"/>
      <c r="H68" s="32"/>
      <c r="I68" s="351"/>
      <c r="J68" s="31"/>
      <c r="K68" s="33"/>
      <c r="L68" s="29"/>
    </row>
    <row r="69" spans="1:12">
      <c r="A69" s="21">
        <v>2</v>
      </c>
      <c r="B69" s="62"/>
      <c r="C69" s="29"/>
      <c r="D69" s="30"/>
      <c r="E69" s="31"/>
      <c r="F69" s="90"/>
      <c r="G69" s="90"/>
      <c r="H69" s="32"/>
      <c r="I69" s="351"/>
      <c r="J69" s="31"/>
      <c r="K69" s="28"/>
      <c r="L69" s="29"/>
    </row>
    <row r="70" spans="1:12">
      <c r="A70" s="22"/>
      <c r="B70" s="41"/>
      <c r="C70" s="29"/>
      <c r="D70" s="30" t="str">
        <f>IF(B70=0," ",VLOOKUP($B70,Спортсмены!$B:$H,3,FALSE))</f>
        <v xml:space="preserve"> </v>
      </c>
      <c r="E70" s="31" t="str">
        <f>IF(B70=0," ",IF(VLOOKUP($B70,Спортсмены!$B:$H,4,FALSE)=0," ",VLOOKUP($B70,Спортсмены!$B:$H,4,FALSE)))</f>
        <v xml:space="preserve"> </v>
      </c>
      <c r="F70" s="29" t="str">
        <f>IF(B70=0," ",VLOOKUP($B70,Спортсмены!$B:$H,5,FALSE))</f>
        <v xml:space="preserve"> </v>
      </c>
      <c r="G70" s="29" t="str">
        <f>IF(B70=0," ",VLOOKUP($B70,Спортсмены!$B:$H,6,FALSE))</f>
        <v xml:space="preserve"> </v>
      </c>
      <c r="H70" s="32"/>
      <c r="I70" s="351"/>
      <c r="J70" s="62"/>
      <c r="K70" s="33"/>
      <c r="L70" s="29" t="str">
        <f>IF(B70=0," ",VLOOKUP($B70,Спортсмены!$B:$H,7,FALSE))</f>
        <v xml:space="preserve"> </v>
      </c>
    </row>
    <row r="71" spans="1:12">
      <c r="A71" s="22"/>
      <c r="B71" s="354"/>
      <c r="C71" s="29" t="str">
        <f>IF(B71=0," ",VLOOKUP(B71,Спортсмены!B:H,2,FALSE))</f>
        <v xml:space="preserve"> </v>
      </c>
      <c r="D71" s="30" t="s">
        <v>147</v>
      </c>
      <c r="E71" s="31" t="str">
        <f>IF(B71=0," ",IF(VLOOKUP($B71,Спортсмены!$B:$H,4,FALSE)=0," ",VLOOKUP($B71,Спортсмены!$B:$H,4,FALSE)))</f>
        <v xml:space="preserve"> </v>
      </c>
      <c r="F71" s="29" t="str">
        <f>IF(B71=0," ",VLOOKUP($B71,Спортсмены!$B:$H,5,FALSE))</f>
        <v xml:space="preserve"> </v>
      </c>
      <c r="G71" s="29" t="str">
        <f>IF(B71=0," ",VLOOKUP($B71,Спортсмены!$B:$H,6,FALSE))</f>
        <v xml:space="preserve"> </v>
      </c>
      <c r="H71" s="32"/>
      <c r="I71" s="156"/>
      <c r="J71" s="62"/>
      <c r="K71" s="33"/>
      <c r="L71" s="29" t="str">
        <f>IF(B71=0," ",VLOOKUP($B71,Спортсмены!$B:$H,7,FALSE))</f>
        <v xml:space="preserve"> </v>
      </c>
    </row>
    <row r="72" spans="1:12">
      <c r="A72" s="338"/>
      <c r="B72" s="338"/>
      <c r="C72" s="338"/>
      <c r="D72" s="338"/>
      <c r="E72" s="338"/>
      <c r="F72" s="338"/>
      <c r="G72" s="338"/>
      <c r="H72" s="355"/>
      <c r="I72" s="355"/>
      <c r="J72" s="338"/>
      <c r="K72" s="338"/>
      <c r="L72" s="338"/>
    </row>
    <row r="73" spans="1:12">
      <c r="A73" s="53"/>
      <c r="B73" s="53"/>
      <c r="C73" s="53"/>
      <c r="D73" s="53"/>
      <c r="E73" s="53"/>
      <c r="F73" s="53"/>
      <c r="G73" s="53"/>
      <c r="H73" s="54"/>
      <c r="I73" s="54"/>
      <c r="J73" s="53"/>
      <c r="K73" s="53"/>
      <c r="L73" s="53"/>
    </row>
    <row r="74" spans="1:12">
      <c r="A74" s="53"/>
      <c r="B74" s="53"/>
      <c r="C74" s="53"/>
      <c r="D74" s="53"/>
      <c r="E74" s="53"/>
      <c r="F74" s="53"/>
      <c r="G74" s="53"/>
      <c r="H74" s="54"/>
      <c r="I74" s="54"/>
      <c r="J74" s="53"/>
      <c r="K74" s="53"/>
      <c r="L74" s="53"/>
    </row>
    <row r="75" spans="1:12">
      <c r="A75" s="53"/>
      <c r="B75" s="53"/>
      <c r="C75" s="53"/>
      <c r="D75" s="53"/>
      <c r="E75" s="53"/>
      <c r="F75" s="53"/>
      <c r="G75" s="53"/>
      <c r="H75" s="54"/>
      <c r="I75" s="54"/>
      <c r="J75" s="53"/>
      <c r="K75" s="53"/>
      <c r="L75" s="53"/>
    </row>
    <row r="76" spans="1:12">
      <c r="A76" s="53"/>
      <c r="B76" s="53"/>
      <c r="C76" s="118" t="s">
        <v>713</v>
      </c>
      <c r="F76" s="1272"/>
      <c r="G76" s="1272"/>
      <c r="K76" s="53"/>
      <c r="L76" s="53"/>
    </row>
    <row r="77" spans="1:12">
      <c r="A77" s="53"/>
      <c r="B77" s="53"/>
      <c r="H77" s="117"/>
      <c r="I77" s="132"/>
      <c r="J77" s="51"/>
      <c r="K77" s="53"/>
      <c r="L77" s="53"/>
    </row>
    <row r="78" spans="1:12">
      <c r="A78" s="53"/>
      <c r="B78" s="53"/>
      <c r="H78" s="117"/>
      <c r="I78" s="132"/>
      <c r="J78" s="51"/>
      <c r="K78" s="53"/>
      <c r="L78" s="53"/>
    </row>
    <row r="79" spans="1:12">
      <c r="A79" s="53"/>
      <c r="B79" s="53"/>
      <c r="C79" s="118" t="s">
        <v>175</v>
      </c>
      <c r="E79" s="1272"/>
      <c r="F79" s="1272"/>
      <c r="G79" s="1272"/>
      <c r="H79" s="1380" t="s">
        <v>164</v>
      </c>
      <c r="I79" s="1380"/>
      <c r="J79" s="1380"/>
      <c r="K79" s="53"/>
      <c r="L79" s="53"/>
    </row>
    <row r="80" spans="1:12">
      <c r="A80" s="53"/>
      <c r="B80" s="53"/>
      <c r="C80" s="53"/>
      <c r="D80" s="53"/>
      <c r="E80" s="53"/>
      <c r="F80" s="53"/>
      <c r="G80" s="53"/>
      <c r="H80" s="54"/>
      <c r="I80" s="54"/>
      <c r="J80" s="53"/>
      <c r="K80" s="53"/>
      <c r="L80" s="53"/>
    </row>
    <row r="81" spans="1:12">
      <c r="A81" s="53"/>
      <c r="B81" s="53"/>
      <c r="C81" s="53"/>
      <c r="D81" s="53"/>
      <c r="E81" s="53"/>
      <c r="F81" s="53"/>
      <c r="G81" s="53"/>
      <c r="H81" s="54"/>
      <c r="I81" s="54"/>
      <c r="J81" s="53"/>
      <c r="K81" s="53"/>
      <c r="L81" s="53"/>
    </row>
    <row r="82" spans="1:12">
      <c r="A82" s="53"/>
      <c r="B82" s="53"/>
      <c r="C82" s="53"/>
      <c r="D82" s="53"/>
      <c r="E82" s="53"/>
      <c r="F82" s="53"/>
      <c r="G82" s="53"/>
      <c r="H82" s="54"/>
      <c r="I82" s="54"/>
      <c r="J82" s="53"/>
      <c r="K82" s="53"/>
      <c r="L82" s="53"/>
    </row>
    <row r="83" spans="1:12">
      <c r="A83" s="53"/>
      <c r="B83" s="53"/>
      <c r="C83" s="53"/>
      <c r="D83" s="53"/>
      <c r="E83" s="53"/>
      <c r="F83" s="53"/>
      <c r="G83" s="53"/>
      <c r="H83" s="54"/>
      <c r="I83" s="54"/>
      <c r="J83" s="53"/>
      <c r="K83" s="53"/>
      <c r="L83" s="53"/>
    </row>
    <row r="84" spans="1:12">
      <c r="A84" s="53"/>
      <c r="B84" s="53"/>
      <c r="C84" s="53"/>
      <c r="D84" s="53"/>
      <c r="E84" s="53"/>
      <c r="F84" s="53"/>
      <c r="G84" s="53"/>
      <c r="H84" s="54"/>
      <c r="I84" s="54"/>
      <c r="J84" s="53"/>
      <c r="K84" s="53"/>
      <c r="L84" s="53"/>
    </row>
    <row r="85" spans="1:12">
      <c r="A85" s="53"/>
      <c r="B85" s="53"/>
      <c r="C85" s="53"/>
      <c r="D85" s="53"/>
      <c r="E85" s="53"/>
      <c r="F85" s="53"/>
      <c r="G85" s="53"/>
      <c r="H85" s="54"/>
      <c r="I85" s="54"/>
      <c r="J85" s="53"/>
      <c r="K85" s="53"/>
      <c r="L85" s="53"/>
    </row>
    <row r="86" spans="1:12">
      <c r="A86" s="53"/>
      <c r="B86" s="53"/>
      <c r="C86" s="53"/>
      <c r="D86" s="53"/>
      <c r="E86" s="53"/>
      <c r="F86" s="53"/>
      <c r="G86" s="53"/>
      <c r="H86" s="54"/>
      <c r="I86" s="54"/>
      <c r="J86" s="53"/>
      <c r="K86" s="53"/>
      <c r="L86" s="53"/>
    </row>
    <row r="87" spans="1:12">
      <c r="A87" s="53"/>
      <c r="B87" s="53"/>
      <c r="C87" s="53"/>
      <c r="D87" s="53"/>
      <c r="E87" s="53"/>
      <c r="F87" s="53"/>
      <c r="G87" s="53"/>
      <c r="H87" s="54"/>
      <c r="I87" s="54"/>
      <c r="J87" s="53"/>
      <c r="K87" s="53"/>
      <c r="L87" s="53"/>
    </row>
    <row r="88" spans="1:12">
      <c r="A88" s="53"/>
      <c r="B88" s="53"/>
      <c r="C88" s="53"/>
      <c r="D88" s="53"/>
      <c r="E88" s="53"/>
      <c r="F88" s="53"/>
      <c r="G88" s="53"/>
      <c r="H88" s="54"/>
      <c r="I88" s="54"/>
      <c r="J88" s="53"/>
      <c r="K88" s="53"/>
      <c r="L88" s="53"/>
    </row>
    <row r="89" spans="1:12">
      <c r="A89" s="53"/>
      <c r="B89" s="53"/>
      <c r="C89" s="53"/>
      <c r="D89" s="53"/>
      <c r="E89" s="53"/>
      <c r="F89" s="53"/>
      <c r="G89" s="53"/>
      <c r="H89" s="54"/>
      <c r="I89" s="54"/>
      <c r="J89" s="53"/>
      <c r="K89" s="53"/>
      <c r="L89" s="53"/>
    </row>
    <row r="90" spans="1:12">
      <c r="A90" s="53"/>
      <c r="B90" s="53"/>
      <c r="C90" s="53"/>
      <c r="D90" s="53"/>
      <c r="E90" s="53"/>
      <c r="F90" s="53"/>
      <c r="G90" s="53"/>
      <c r="H90" s="54"/>
      <c r="I90" s="54"/>
      <c r="J90" s="53"/>
      <c r="K90" s="53"/>
      <c r="L90" s="53"/>
    </row>
    <row r="91" spans="1:12" ht="22.5">
      <c r="A91" s="1273" t="s">
        <v>165</v>
      </c>
      <c r="B91" s="1273"/>
      <c r="C91" s="1273"/>
      <c r="D91" s="1273"/>
      <c r="E91" s="1273"/>
      <c r="F91" s="1273"/>
      <c r="G91" s="1273"/>
      <c r="H91" s="1273"/>
      <c r="I91" s="1273"/>
      <c r="J91" s="1273"/>
      <c r="K91" s="1273"/>
      <c r="L91" s="98"/>
    </row>
    <row r="92" spans="1:12" ht="20.25">
      <c r="A92" s="1296" t="s">
        <v>230</v>
      </c>
      <c r="B92" s="1296"/>
      <c r="C92" s="1296"/>
      <c r="D92" s="1296"/>
      <c r="E92" s="1296"/>
      <c r="F92" s="1296"/>
      <c r="G92" s="1296"/>
      <c r="H92" s="1296"/>
      <c r="I92" s="1296"/>
      <c r="J92" s="1296"/>
      <c r="K92" s="1296"/>
      <c r="L92" s="99"/>
    </row>
    <row r="93" spans="1:12">
      <c r="A93" s="1321"/>
      <c r="B93" s="1321"/>
      <c r="C93" s="71"/>
      <c r="H93" s="1322"/>
      <c r="I93" s="1322"/>
      <c r="J93" s="1322"/>
      <c r="K93" s="1322"/>
    </row>
    <row r="94" spans="1:12">
      <c r="A94" s="6"/>
      <c r="B94" s="6"/>
      <c r="C94" s="6"/>
      <c r="G94" s="73"/>
      <c r="H94" s="74"/>
      <c r="I94" s="100"/>
    </row>
    <row r="95" spans="1:12" ht="20.25">
      <c r="A95" s="1288" t="s">
        <v>116</v>
      </c>
      <c r="B95" s="1288"/>
      <c r="C95" s="1288"/>
      <c r="D95" s="1288"/>
      <c r="E95" s="1288"/>
      <c r="F95" s="1288"/>
      <c r="G95" s="1288"/>
      <c r="H95" s="1288"/>
      <c r="I95" s="1288"/>
      <c r="J95" s="1288"/>
      <c r="K95" s="1288"/>
    </row>
    <row r="96" spans="1:12" ht="17.25" customHeight="1">
      <c r="A96" s="75"/>
      <c r="B96" s="75"/>
      <c r="C96" s="75"/>
      <c r="D96" s="1402" t="s">
        <v>224</v>
      </c>
      <c r="E96" s="1402"/>
      <c r="F96" s="1402"/>
      <c r="G96" s="1402"/>
      <c r="H96" s="75"/>
      <c r="I96" s="75"/>
      <c r="J96" s="75"/>
      <c r="K96" s="75"/>
    </row>
    <row r="97" spans="1:11" ht="20.25">
      <c r="A97" s="77"/>
      <c r="B97" s="77"/>
      <c r="C97" s="3"/>
      <c r="H97" s="1290" t="s">
        <v>714</v>
      </c>
      <c r="I97" s="1290"/>
      <c r="J97" s="1290"/>
    </row>
    <row r="98" spans="1:11">
      <c r="A98" s="1357" t="s">
        <v>226</v>
      </c>
      <c r="B98" s="1357" t="s">
        <v>157</v>
      </c>
      <c r="C98" s="1357" t="s">
        <v>153</v>
      </c>
      <c r="D98" s="1357" t="s">
        <v>154</v>
      </c>
      <c r="E98" s="1357" t="s">
        <v>155</v>
      </c>
      <c r="F98" s="1357" t="s">
        <v>127</v>
      </c>
      <c r="G98" s="1406" t="s">
        <v>128</v>
      </c>
      <c r="H98" s="1357" t="s">
        <v>130</v>
      </c>
      <c r="I98" s="1403" t="s">
        <v>183</v>
      </c>
      <c r="J98" s="1404"/>
      <c r="K98" s="1405"/>
    </row>
    <row r="99" spans="1:11">
      <c r="A99" s="1359"/>
      <c r="B99" s="1359"/>
      <c r="C99" s="1359"/>
      <c r="D99" s="1359"/>
      <c r="E99" s="1359"/>
      <c r="F99" s="1359"/>
      <c r="G99" s="1407"/>
      <c r="H99" s="1359"/>
      <c r="I99" s="369">
        <v>1</v>
      </c>
      <c r="J99" s="370">
        <v>2</v>
      </c>
      <c r="K99" s="371">
        <v>3</v>
      </c>
    </row>
    <row r="100" spans="1:11" ht="15.95" customHeight="1">
      <c r="A100" s="356"/>
      <c r="B100" s="357"/>
      <c r="C100" s="357"/>
      <c r="D100" s="357"/>
      <c r="E100" s="357"/>
      <c r="F100" s="358" t="s">
        <v>184</v>
      </c>
      <c r="G100" s="357"/>
      <c r="H100" s="359"/>
      <c r="I100" s="372"/>
      <c r="J100" s="373"/>
      <c r="K100" s="374"/>
    </row>
    <row r="101" spans="1:11" ht="15.95" customHeight="1">
      <c r="A101" s="360">
        <v>1</v>
      </c>
      <c r="B101" s="361">
        <v>129</v>
      </c>
      <c r="C101" s="362" t="e">
        <f>IF(B101=0," ",VLOOKUP(B101,Спортсмены!B:H,2,FALSE))</f>
        <v>#N/A</v>
      </c>
      <c r="D101" s="363" t="e">
        <f>IF(B101=0," ",VLOOKUP($B101,Спортсмены!$B:$H,3,FALSE))</f>
        <v>#N/A</v>
      </c>
      <c r="E101" s="364" t="e">
        <f>IF(B101=0," ",IF(VLOOKUP($B101,Спортсмены!$B:$H,4,FALSE)=0," ",VLOOKUP($B101,Спортсмены!$B:$H,4,FALSE)))</f>
        <v>#N/A</v>
      </c>
      <c r="F101" s="362" t="e">
        <f>IF(B101=0," ",VLOOKUP($B101,Спортсмены!$B:$H,5,FALSE))</f>
        <v>#N/A</v>
      </c>
      <c r="G101" s="362" t="e">
        <f>IF(B101=0," ",VLOOKUP($B101,Спортсмены!$B:$H,6,FALSE))</f>
        <v>#N/A</v>
      </c>
      <c r="H101" s="365"/>
      <c r="I101" s="375"/>
      <c r="J101" s="376"/>
      <c r="K101" s="374"/>
    </row>
    <row r="102" spans="1:11" ht="15.95" customHeight="1">
      <c r="A102" s="360">
        <v>2</v>
      </c>
      <c r="B102" s="361">
        <v>146</v>
      </c>
      <c r="C102" s="362" t="e">
        <f>IF(B102=0," ",VLOOKUP(B102,Спортсмены!B:H,2,FALSE))</f>
        <v>#N/A</v>
      </c>
      <c r="D102" s="363" t="e">
        <f>IF(B102=0," ",VLOOKUP($B102,Спортсмены!$B:$H,3,FALSE))</f>
        <v>#N/A</v>
      </c>
      <c r="E102" s="364" t="e">
        <f>IF(B102=0," ",IF(VLOOKUP($B102,Спортсмены!$B:$H,4,FALSE)=0," ",VLOOKUP($B102,Спортсмены!$B:$H,4,FALSE)))</f>
        <v>#N/A</v>
      </c>
      <c r="F102" s="362" t="e">
        <f>IF(B102=0," ",VLOOKUP($B102,Спортсмены!$B:$H,5,FALSE))</f>
        <v>#N/A</v>
      </c>
      <c r="G102" s="362" t="e">
        <f>IF(B102=0," ",VLOOKUP($B102,Спортсмены!$B:$H,6,FALSE))</f>
        <v>#N/A</v>
      </c>
      <c r="H102" s="365"/>
      <c r="I102" s="375"/>
      <c r="J102" s="376"/>
      <c r="K102" s="374"/>
    </row>
    <row r="103" spans="1:11" ht="15.95" customHeight="1">
      <c r="A103" s="360">
        <v>3</v>
      </c>
      <c r="B103" s="366">
        <v>270</v>
      </c>
      <c r="C103" s="362" t="e">
        <f>IF(B103=0," ",VLOOKUP(B103,Спортсмены!B:H,2,FALSE))</f>
        <v>#N/A</v>
      </c>
      <c r="D103" s="363" t="e">
        <f>IF(B103=0," ",VLOOKUP($B103,Спортсмены!$B:$H,3,FALSE))</f>
        <v>#N/A</v>
      </c>
      <c r="E103" s="364" t="e">
        <f>IF(B103=0," ",IF(VLOOKUP($B103,Спортсмены!$B:$H,4,FALSE)=0," ",VLOOKUP($B103,Спортсмены!$B:$H,4,FALSE)))</f>
        <v>#N/A</v>
      </c>
      <c r="F103" s="362" t="e">
        <f>IF(B103=0," ",VLOOKUP($B103,Спортсмены!$B:$H,5,FALSE))</f>
        <v>#N/A</v>
      </c>
      <c r="G103" s="362" t="e">
        <f>IF(B103=0," ",VLOOKUP($B103,Спортсмены!$B:$H,6,FALSE))</f>
        <v>#N/A</v>
      </c>
      <c r="H103" s="365"/>
      <c r="I103" s="375"/>
      <c r="J103" s="376"/>
      <c r="K103" s="374"/>
    </row>
    <row r="104" spans="1:11" ht="15.95" customHeight="1">
      <c r="A104" s="360">
        <v>4</v>
      </c>
      <c r="B104" s="364">
        <v>1140</v>
      </c>
      <c r="C104" s="362" t="e">
        <f>IF(B104=0," ",VLOOKUP(B104,Спортсмены!B:H,2,FALSE))</f>
        <v>#N/A</v>
      </c>
      <c r="D104" s="363" t="e">
        <f>IF(B104=0," ",VLOOKUP($B104,Спортсмены!$B:$H,3,FALSE))</f>
        <v>#N/A</v>
      </c>
      <c r="E104" s="364" t="e">
        <f>IF(B104=0," ",IF(VLOOKUP($B104,Спортсмены!$B:$H,4,FALSE)=0," ",VLOOKUP($B104,Спортсмены!$B:$H,4,FALSE)))</f>
        <v>#N/A</v>
      </c>
      <c r="F104" s="362" t="e">
        <f>IF(B104=0," ",VLOOKUP($B104,Спортсмены!$B:$H,5,FALSE))</f>
        <v>#N/A</v>
      </c>
      <c r="G104" s="362" t="e">
        <f>IF(B104=0," ",VLOOKUP($B104,Спортсмены!$B:$H,6,FALSE))</f>
        <v>#N/A</v>
      </c>
      <c r="H104" s="365"/>
      <c r="I104" s="375"/>
      <c r="J104" s="376"/>
      <c r="K104" s="374"/>
    </row>
    <row r="105" spans="1:11" ht="15.95" customHeight="1">
      <c r="A105" s="360">
        <v>5</v>
      </c>
      <c r="B105" s="367">
        <v>396</v>
      </c>
      <c r="C105" s="362" t="e">
        <f>IF(B105=0," ",VLOOKUP(B105,Спортсмены!B:H,2,FALSE))</f>
        <v>#N/A</v>
      </c>
      <c r="D105" s="363" t="e">
        <f>IF(B105=0," ",VLOOKUP($B105,Спортсмены!$B:$H,3,FALSE))</f>
        <v>#N/A</v>
      </c>
      <c r="E105" s="364" t="e">
        <f>IF(B105=0," ",IF(VLOOKUP($B105,Спортсмены!$B:$H,4,FALSE)=0," ",VLOOKUP($B105,Спортсмены!$B:$H,4,FALSE)))</f>
        <v>#N/A</v>
      </c>
      <c r="F105" s="362" t="e">
        <f>IF(B105=0," ",VLOOKUP($B105,Спортсмены!$B:$H,5,FALSE))</f>
        <v>#N/A</v>
      </c>
      <c r="G105" s="362" t="e">
        <f>IF(B105=0," ",VLOOKUP($B105,Спортсмены!$B:$H,6,FALSE))</f>
        <v>#N/A</v>
      </c>
      <c r="H105" s="365"/>
      <c r="I105" s="375"/>
      <c r="J105" s="376"/>
      <c r="K105" s="374"/>
    </row>
    <row r="106" spans="1:11" ht="15.95" customHeight="1">
      <c r="A106" s="360">
        <v>6</v>
      </c>
      <c r="B106" s="368">
        <v>194</v>
      </c>
      <c r="C106" s="362" t="e">
        <f>IF(B106=0," ",VLOOKUP(B106,Спортсмены!B:H,2,FALSE))</f>
        <v>#N/A</v>
      </c>
      <c r="D106" s="363" t="e">
        <f>IF(B106=0," ",VLOOKUP($B106,Спортсмены!$B:$H,3,FALSE))</f>
        <v>#N/A</v>
      </c>
      <c r="E106" s="364" t="e">
        <f>IF(B106=0," ",IF(VLOOKUP($B106,Спортсмены!$B:$H,4,FALSE)=0," ",VLOOKUP($B106,Спортсмены!$B:$H,4,FALSE)))</f>
        <v>#N/A</v>
      </c>
      <c r="F106" s="362" t="e">
        <f>IF(B106=0," ",VLOOKUP($B106,Спортсмены!$B:$H,5,FALSE))</f>
        <v>#N/A</v>
      </c>
      <c r="G106" s="362" t="e">
        <f>IF(B106=0," ",VLOOKUP($B106,Спортсмены!$B:$H,6,FALSE))</f>
        <v>#N/A</v>
      </c>
      <c r="H106" s="365"/>
      <c r="I106" s="375"/>
      <c r="J106" s="376"/>
      <c r="K106" s="374"/>
    </row>
    <row r="107" spans="1:11" ht="15.95" customHeight="1">
      <c r="A107" s="360">
        <v>7</v>
      </c>
      <c r="B107" s="367">
        <v>251</v>
      </c>
      <c r="C107" s="362" t="e">
        <f>IF(B107=0," ",VLOOKUP(B107,Спортсмены!B:H,2,FALSE))</f>
        <v>#N/A</v>
      </c>
      <c r="D107" s="363" t="e">
        <f>IF(B107=0," ",VLOOKUP($B107,Спортсмены!$B:$H,3,FALSE))</f>
        <v>#N/A</v>
      </c>
      <c r="E107" s="364" t="e">
        <f>IF(B107=0," ",IF(VLOOKUP($B107,Спортсмены!$B:$H,4,FALSE)=0," ",VLOOKUP($B107,Спортсмены!$B:$H,4,FALSE)))</f>
        <v>#N/A</v>
      </c>
      <c r="F107" s="362" t="e">
        <f>IF(B107=0," ",VLOOKUP($B107,Спортсмены!$B:$H,5,FALSE))</f>
        <v>#N/A</v>
      </c>
      <c r="G107" s="362" t="e">
        <f>IF(B107=0," ",VLOOKUP($B107,Спортсмены!$B:$H,6,FALSE))</f>
        <v>#N/A</v>
      </c>
      <c r="H107" s="365"/>
      <c r="I107" s="375"/>
      <c r="J107" s="376"/>
      <c r="K107" s="374"/>
    </row>
    <row r="108" spans="1:11" ht="15.95" customHeight="1">
      <c r="A108" s="360">
        <v>8</v>
      </c>
      <c r="B108" s="366">
        <v>544</v>
      </c>
      <c r="C108" s="362" t="e">
        <f>IF(B108=0," ",VLOOKUP(B108,Спортсмены!B:H,2,FALSE))</f>
        <v>#N/A</v>
      </c>
      <c r="D108" s="363" t="e">
        <f>IF(B108=0," ",VLOOKUP($B108,Спортсмены!$B:$H,3,FALSE))</f>
        <v>#N/A</v>
      </c>
      <c r="E108" s="364" t="e">
        <f>IF(B108=0," ",IF(VLOOKUP($B108,Спортсмены!$B:$H,4,FALSE)=0," ",VLOOKUP($B108,Спортсмены!$B:$H,4,FALSE)))</f>
        <v>#N/A</v>
      </c>
      <c r="F108" s="362" t="e">
        <f>IF(B108=0," ",VLOOKUP($B108,Спортсмены!$B:$H,5,FALSE))</f>
        <v>#N/A</v>
      </c>
      <c r="G108" s="362" t="e">
        <f>IF(B108=0," ",VLOOKUP($B108,Спортсмены!$B:$H,6,FALSE))</f>
        <v>#N/A</v>
      </c>
      <c r="H108" s="365"/>
      <c r="I108" s="375"/>
      <c r="J108" s="376"/>
      <c r="K108" s="374"/>
    </row>
    <row r="109" spans="1:11" ht="15.95" customHeight="1">
      <c r="A109" s="360">
        <v>9</v>
      </c>
      <c r="B109" s="364">
        <v>558</v>
      </c>
      <c r="C109" s="362" t="e">
        <f>IF(B109=0," ",VLOOKUP(B109,Спортсмены!B:H,2,FALSE))</f>
        <v>#N/A</v>
      </c>
      <c r="D109" s="363" t="e">
        <f>IF(B109=0," ",VLOOKUP($B109,Спортсмены!$B:$H,3,FALSE))</f>
        <v>#N/A</v>
      </c>
      <c r="E109" s="364" t="e">
        <f>IF(B109=0," ",IF(VLOOKUP($B109,Спортсмены!$B:$H,4,FALSE)=0," ",VLOOKUP($B109,Спортсмены!$B:$H,4,FALSE)))</f>
        <v>#N/A</v>
      </c>
      <c r="F109" s="362" t="e">
        <f>IF(B109=0," ",VLOOKUP($B109,Спортсмены!$B:$H,5,FALSE))</f>
        <v>#N/A</v>
      </c>
      <c r="G109" s="362" t="e">
        <f>IF(B109=0," ",VLOOKUP($B109,Спортсмены!$B:$H,6,FALSE))</f>
        <v>#N/A</v>
      </c>
      <c r="H109" s="365"/>
      <c r="I109" s="375"/>
      <c r="J109" s="376"/>
      <c r="K109" s="374"/>
    </row>
    <row r="110" spans="1:11" ht="15.95" customHeight="1">
      <c r="A110" s="360">
        <v>10</v>
      </c>
      <c r="B110" s="364">
        <v>141</v>
      </c>
      <c r="C110" s="362" t="e">
        <f>IF(B110=0," ",VLOOKUP(B110,Спортсмены!B:H,2,FALSE))</f>
        <v>#N/A</v>
      </c>
      <c r="D110" s="363" t="e">
        <f>IF(B110=0," ",VLOOKUP($B110,Спортсмены!$B:$H,3,FALSE))</f>
        <v>#N/A</v>
      </c>
      <c r="E110" s="364" t="e">
        <f>IF(B110=0," ",IF(VLOOKUP($B110,Спортсмены!$B:$H,4,FALSE)=0," ",VLOOKUP($B110,Спортсмены!$B:$H,4,FALSE)))</f>
        <v>#N/A</v>
      </c>
      <c r="F110" s="362" t="e">
        <f>IF(B110=0," ",VLOOKUP($B110,Спортсмены!$B:$H,5,FALSE))</f>
        <v>#N/A</v>
      </c>
      <c r="G110" s="362" t="e">
        <f>IF(B110=0," ",VLOOKUP($B110,Спортсмены!$B:$H,6,FALSE))</f>
        <v>#N/A</v>
      </c>
      <c r="H110" s="365"/>
      <c r="I110" s="375"/>
      <c r="J110" s="376"/>
      <c r="K110" s="374"/>
    </row>
    <row r="111" spans="1:11" ht="15.95" customHeight="1">
      <c r="A111" s="360">
        <v>11</v>
      </c>
      <c r="B111" s="364">
        <v>148</v>
      </c>
      <c r="C111" s="362" t="e">
        <f>IF(B111=0," ",VLOOKUP(B111,Спортсмены!B:H,2,FALSE))</f>
        <v>#N/A</v>
      </c>
      <c r="D111" s="363" t="e">
        <f>IF(B111=0," ",VLOOKUP($B111,Спортсмены!$B:$H,3,FALSE))</f>
        <v>#N/A</v>
      </c>
      <c r="E111" s="364" t="e">
        <f>IF(B111=0," ",IF(VLOOKUP($B111,Спортсмены!$B:$H,4,FALSE)=0," ",VLOOKUP($B111,Спортсмены!$B:$H,4,FALSE)))</f>
        <v>#N/A</v>
      </c>
      <c r="F111" s="362" t="e">
        <f>IF(B111=0," ",VLOOKUP($B111,Спортсмены!$B:$H,5,FALSE))</f>
        <v>#N/A</v>
      </c>
      <c r="G111" s="362" t="e">
        <f>IF(B111=0," ",VLOOKUP($B111,Спортсмены!$B:$H,6,FALSE))</f>
        <v>#N/A</v>
      </c>
      <c r="H111" s="365"/>
      <c r="I111" s="375"/>
      <c r="J111" s="376"/>
      <c r="K111" s="374"/>
    </row>
    <row r="112" spans="1:11" ht="15.95" customHeight="1">
      <c r="A112" s="125"/>
      <c r="B112" s="329"/>
      <c r="C112" s="111" t="str">
        <f>IF(B112=0," ",VLOOKUP(B112,Спортсмены!B:H,2,FALSE))</f>
        <v xml:space="preserve"> </v>
      </c>
      <c r="D112" s="112" t="str">
        <f>IF(B112=0," ",VLOOKUP($B112,Спортсмены!$B:$H,3,FALSE))</f>
        <v xml:space="preserve"> </v>
      </c>
      <c r="E112" s="113" t="str">
        <f>IF(B112=0," ",IF(VLOOKUP($B112,Спортсмены!$B:$H,4,FALSE)=0," ",VLOOKUP($B112,Спортсмены!$B:$H,4,FALSE)))</f>
        <v xml:space="preserve"> </v>
      </c>
      <c r="F112" s="111" t="str">
        <f>IF(B112=0," ",VLOOKUP($B112,Спортсмены!$B:$H,5,FALSE))</f>
        <v xml:space="preserve"> </v>
      </c>
      <c r="G112" s="111" t="str">
        <f>IF(B112=0," ",VLOOKUP($B112,Спортсмены!$B:$H,6,FALSE))</f>
        <v xml:space="preserve"> </v>
      </c>
      <c r="H112" s="126"/>
      <c r="I112" s="18"/>
      <c r="J112" s="211"/>
      <c r="K112" s="105"/>
    </row>
    <row r="113" spans="1:12" ht="15.95" customHeight="1">
      <c r="A113" s="125"/>
      <c r="B113" s="329"/>
      <c r="C113" s="111"/>
      <c r="D113" s="112"/>
      <c r="E113" s="113"/>
      <c r="F113" s="111"/>
      <c r="G113" s="111"/>
      <c r="H113" s="126"/>
      <c r="I113" s="18"/>
      <c r="J113" s="211"/>
      <c r="K113" s="105"/>
    </row>
    <row r="114" spans="1:12" ht="15.95" customHeight="1">
      <c r="A114" s="125"/>
      <c r="B114" s="329"/>
      <c r="C114" s="111"/>
      <c r="D114" s="112"/>
      <c r="E114" s="113"/>
      <c r="F114" s="111"/>
      <c r="G114" s="111"/>
      <c r="H114" s="126"/>
      <c r="I114" s="18"/>
      <c r="J114" s="211"/>
      <c r="K114" s="105"/>
    </row>
    <row r="115" spans="1:12" ht="15.95" customHeight="1">
      <c r="A115" s="136"/>
      <c r="B115" s="28"/>
      <c r="C115" s="38" t="str">
        <f>IF(B115=0," ",VLOOKUP(B115,Спортсмены!B:H,2,FALSE))</f>
        <v xml:space="preserve"> </v>
      </c>
      <c r="D115" s="39" t="str">
        <f>IF(B115=0," ",VLOOKUP($B115,Спортсмены!$B:$H,3,FALSE))</f>
        <v xml:space="preserve"> </v>
      </c>
      <c r="E115" s="33" t="str">
        <f>IF(B115=0," ",IF(VLOOKUP($B115,Спортсмены!$B:$H,4,FALSE)=0," ",VLOOKUP($B115,Спортсмены!$B:$H,4,FALSE)))</f>
        <v xml:space="preserve"> </v>
      </c>
      <c r="F115" s="38" t="str">
        <f>IF(B115=0," ",VLOOKUP($B115,Спортсмены!$B:$H,5,FALSE))</f>
        <v xml:space="preserve"> </v>
      </c>
      <c r="G115" s="38" t="str">
        <f>IF(B115=0," ",VLOOKUP($B115,Спортсмены!$B:$H,6,FALSE))</f>
        <v xml:space="preserve"> </v>
      </c>
      <c r="H115" s="88"/>
      <c r="I115" s="143"/>
      <c r="J115" s="144"/>
      <c r="K115" s="105"/>
    </row>
    <row r="116" spans="1:12" ht="15.95" customHeight="1">
      <c r="A116" s="84"/>
      <c r="B116" s="62"/>
      <c r="C116" s="29" t="str">
        <f>IF(B116=0," ",VLOOKUP(B116,Спортсмены!B:H,2,FALSE))</f>
        <v xml:space="preserve"> </v>
      </c>
      <c r="D116" s="30" t="str">
        <f>IF(B116=0," ",VLOOKUP($B116,Спортсмены!$B:$H,3,FALSE))</f>
        <v xml:space="preserve"> </v>
      </c>
      <c r="E116" s="31" t="str">
        <f>IF(B116=0," ",IF(VLOOKUP($B116,Спортсмены!$B:$H,4,FALSE)=0," ",VLOOKUP($B116,Спортсмены!$B:$H,4,FALSE)))</f>
        <v xml:space="preserve"> </v>
      </c>
      <c r="F116" s="29" t="str">
        <f>IF(B116=0," ",VLOOKUP($B116,Спортсмены!$B:$H,5,FALSE))</f>
        <v xml:space="preserve"> </v>
      </c>
      <c r="G116" s="29" t="str">
        <f>IF(B116=0," ",VLOOKUP($B116,Спортсмены!$B:$H,6,FALSE))</f>
        <v xml:space="preserve"> </v>
      </c>
      <c r="H116" s="83"/>
      <c r="I116" s="104"/>
      <c r="J116" s="105"/>
      <c r="K116" s="105"/>
    </row>
    <row r="117" spans="1:12" ht="22.5">
      <c r="A117" s="1273" t="s">
        <v>165</v>
      </c>
      <c r="B117" s="1273"/>
      <c r="C117" s="1273"/>
      <c r="D117" s="1273"/>
      <c r="E117" s="1273"/>
      <c r="F117" s="1273"/>
      <c r="G117" s="1273"/>
      <c r="H117" s="1273"/>
      <c r="I117" s="1273"/>
      <c r="J117" s="1273"/>
      <c r="K117" s="1273"/>
      <c r="L117" s="98"/>
    </row>
    <row r="118" spans="1:12" ht="20.25">
      <c r="A118" s="1296" t="s">
        <v>230</v>
      </c>
      <c r="B118" s="1296"/>
      <c r="C118" s="1296"/>
      <c r="D118" s="1296"/>
      <c r="E118" s="1296"/>
      <c r="F118" s="1296"/>
      <c r="G118" s="1296"/>
      <c r="H118" s="1296"/>
      <c r="I118" s="1296"/>
      <c r="J118" s="1296"/>
      <c r="K118" s="1296"/>
      <c r="L118" s="99"/>
    </row>
    <row r="119" spans="1:12">
      <c r="A119" s="1321"/>
      <c r="B119" s="1321"/>
      <c r="C119" s="71"/>
      <c r="H119" s="1322"/>
      <c r="I119" s="1322"/>
      <c r="J119" s="1322"/>
      <c r="K119" s="1322"/>
    </row>
    <row r="120" spans="1:12">
      <c r="A120" s="6" t="s">
        <v>169</v>
      </c>
      <c r="B120" s="6"/>
      <c r="C120" s="6"/>
      <c r="G120" s="73"/>
      <c r="H120" s="1320" t="s">
        <v>235</v>
      </c>
      <c r="I120" s="1320"/>
      <c r="J120" s="1320"/>
      <c r="K120" s="1320"/>
    </row>
    <row r="121" spans="1:12" ht="20.25">
      <c r="A121" s="1288" t="s">
        <v>116</v>
      </c>
      <c r="B121" s="1288"/>
      <c r="C121" s="1288"/>
      <c r="D121" s="1288"/>
      <c r="E121" s="1288"/>
      <c r="F121" s="1288"/>
      <c r="G121" s="1288"/>
      <c r="H121" s="1288"/>
      <c r="I121" s="1288"/>
      <c r="J121" s="1288"/>
      <c r="K121" s="1288"/>
    </row>
    <row r="122" spans="1:12" ht="15">
      <c r="A122" s="1276" t="s">
        <v>715</v>
      </c>
      <c r="B122" s="1276"/>
      <c r="C122" s="1276"/>
      <c r="D122" s="1276"/>
      <c r="E122" s="1276"/>
      <c r="F122" s="1276"/>
      <c r="G122" s="1276"/>
      <c r="H122" s="1276"/>
      <c r="I122" s="1276"/>
      <c r="J122" s="1276"/>
      <c r="K122" s="1276"/>
    </row>
    <row r="123" spans="1:12" ht="20.25">
      <c r="A123" s="77"/>
      <c r="B123" s="77"/>
      <c r="C123" s="3"/>
      <c r="H123" s="1290" t="s">
        <v>653</v>
      </c>
      <c r="I123" s="1290"/>
      <c r="J123" s="1290"/>
    </row>
    <row r="124" spans="1:12">
      <c r="A124" s="1263" t="s">
        <v>226</v>
      </c>
      <c r="B124" s="1263" t="s">
        <v>157</v>
      </c>
      <c r="C124" s="1263" t="s">
        <v>153</v>
      </c>
      <c r="D124" s="1263" t="s">
        <v>154</v>
      </c>
      <c r="E124" s="1263" t="s">
        <v>155</v>
      </c>
      <c r="F124" s="1263" t="s">
        <v>127</v>
      </c>
      <c r="G124" s="1261" t="s">
        <v>128</v>
      </c>
      <c r="H124" s="1263" t="s">
        <v>130</v>
      </c>
      <c r="I124" s="1291" t="s">
        <v>183</v>
      </c>
      <c r="J124" s="1292"/>
      <c r="K124" s="1293"/>
    </row>
    <row r="125" spans="1:12">
      <c r="A125" s="1301"/>
      <c r="B125" s="1301"/>
      <c r="C125" s="1301"/>
      <c r="D125" s="1301"/>
      <c r="E125" s="1301"/>
      <c r="F125" s="1301"/>
      <c r="G125" s="1265"/>
      <c r="H125" s="1301"/>
      <c r="I125" s="101">
        <v>1</v>
      </c>
      <c r="J125" s="102">
        <v>2</v>
      </c>
      <c r="K125" s="103">
        <v>3</v>
      </c>
    </row>
    <row r="126" spans="1:12">
      <c r="A126" s="81"/>
      <c r="B126" s="22"/>
      <c r="C126" s="22"/>
      <c r="D126" s="22"/>
      <c r="E126" s="22"/>
      <c r="F126" s="82" t="s">
        <v>184</v>
      </c>
      <c r="G126" s="21" t="s">
        <v>716</v>
      </c>
      <c r="H126" s="83"/>
      <c r="I126" s="104"/>
      <c r="J126" s="105"/>
      <c r="K126" s="105"/>
    </row>
    <row r="127" spans="1:12">
      <c r="A127" s="84">
        <v>1</v>
      </c>
      <c r="B127" s="62">
        <v>206</v>
      </c>
      <c r="C127" s="29" t="e">
        <f>IF(B127=0," ",VLOOKUP(B127,Спортсмены!B:H,2,FALSE))</f>
        <v>#N/A</v>
      </c>
      <c r="D127" s="30" t="e">
        <f>IF(B127=0," ",VLOOKUP($B127,Спортсмены!$B:$H,3,FALSE))</f>
        <v>#N/A</v>
      </c>
      <c r="E127" s="31" t="e">
        <f>IF(B127=0," ",IF(VLOOKUP($B127,Спортсмены!$B:$H,4,FALSE)=0," ",VLOOKUP($B127,Спортсмены!$B:$H,4,FALSE)))</f>
        <v>#N/A</v>
      </c>
      <c r="F127" s="29" t="e">
        <f>IF(B127=0," ",VLOOKUP($B127,Спортсмены!$B:$H,5,FALSE))</f>
        <v>#N/A</v>
      </c>
      <c r="G127" s="29" t="e">
        <f>IF(B127=0," ",VLOOKUP($B127,Спортсмены!$B:$H,6,FALSE))</f>
        <v>#N/A</v>
      </c>
      <c r="H127" s="83"/>
      <c r="I127" s="104"/>
      <c r="J127" s="105"/>
      <c r="K127" s="105"/>
    </row>
    <row r="128" spans="1:12">
      <c r="A128" s="84">
        <v>2</v>
      </c>
      <c r="B128" s="62">
        <v>5</v>
      </c>
      <c r="C128" s="29" t="str">
        <f>IF(B128=0," ",VLOOKUP(B128,Спортсмены!B:H,2,FALSE))</f>
        <v>Лазарев Андрей</v>
      </c>
      <c r="D128" s="30">
        <f>IF(B128=0," ",VLOOKUP($B128,Спортсмены!$B:$H,3,FALSE))</f>
        <v>1981</v>
      </c>
      <c r="E128" s="31" t="str">
        <f>IF(B128=0," ",IF(VLOOKUP($B128,Спортсмены!$B:$H,4,FALSE)=0," ",VLOOKUP($B128,Спортсмены!$B:$H,4,FALSE)))</f>
        <v>М40-49</v>
      </c>
      <c r="F128" s="29">
        <f>IF(B128=0," ",VLOOKUP($B128,Спортсмены!$B:$H,5,FALSE))</f>
        <v>0</v>
      </c>
      <c r="G128" s="29" t="str">
        <f>IF(B128=0," ",VLOOKUP($B128,Спортсмены!$B:$H,6,FALSE))</f>
        <v>г.Архангельск</v>
      </c>
      <c r="H128" s="83"/>
      <c r="I128" s="104"/>
      <c r="J128" s="105"/>
      <c r="K128" s="105"/>
    </row>
    <row r="129" spans="1:11">
      <c r="A129" s="84">
        <v>3</v>
      </c>
      <c r="B129" s="62">
        <v>88</v>
      </c>
      <c r="C129" s="29" t="e">
        <f>IF(B129=0," ",VLOOKUP(B129,Спортсмены!B:H,2,FALSE))</f>
        <v>#N/A</v>
      </c>
      <c r="D129" s="30" t="e">
        <f>IF(B129=0," ",VLOOKUP($B129,Спортсмены!$B:$H,3,FALSE))</f>
        <v>#N/A</v>
      </c>
      <c r="E129" s="31" t="e">
        <f>IF(B129=0," ",IF(VLOOKUP($B129,Спортсмены!$B:$H,4,FALSE)=0," ",VLOOKUP($B129,Спортсмены!$B:$H,4,FALSE)))</f>
        <v>#N/A</v>
      </c>
      <c r="F129" s="29" t="e">
        <f>IF(B129=0," ",VLOOKUP($B129,Спортсмены!$B:$H,5,FALSE))</f>
        <v>#N/A</v>
      </c>
      <c r="G129" s="85" t="e">
        <f>IF(B129=0," ",VLOOKUP($B129,Спортсмены!$B:$H,6,FALSE))</f>
        <v>#N/A</v>
      </c>
      <c r="H129" s="83"/>
      <c r="I129" s="104"/>
      <c r="J129" s="105"/>
      <c r="K129" s="105"/>
    </row>
    <row r="130" spans="1:11">
      <c r="A130" s="84">
        <v>4</v>
      </c>
      <c r="B130" s="377">
        <v>1000</v>
      </c>
      <c r="C130" s="29" t="e">
        <f>IF(B130=0," ",VLOOKUP(B130,Спортсмены!B:H,2,FALSE))</f>
        <v>#N/A</v>
      </c>
      <c r="D130" s="30" t="e">
        <f>IF(B130=0," ",VLOOKUP($B130,Спортсмены!$B:$H,3,FALSE))</f>
        <v>#N/A</v>
      </c>
      <c r="E130" s="31" t="e">
        <f>IF(B130=0," ",IF(VLOOKUP($B130,Спортсмены!$B:$H,4,FALSE)=0," ",VLOOKUP($B130,Спортсмены!$B:$H,4,FALSE)))</f>
        <v>#N/A</v>
      </c>
      <c r="F130" s="29" t="e">
        <f>IF(B130=0," ",VLOOKUP($B130,Спортсмены!$B:$H,5,FALSE))</f>
        <v>#N/A</v>
      </c>
      <c r="G130" s="29" t="e">
        <f>IF(B130=0," ",VLOOKUP($B130,Спортсмены!$B:$H,6,FALSE))</f>
        <v>#N/A</v>
      </c>
      <c r="H130" s="83"/>
      <c r="I130" s="104"/>
      <c r="J130" s="105"/>
      <c r="K130" s="105"/>
    </row>
    <row r="131" spans="1:11">
      <c r="A131" s="84">
        <v>5</v>
      </c>
      <c r="B131" s="343"/>
      <c r="C131" s="29" t="str">
        <f>IF(B131=0," ",VLOOKUP(B131,Спортсмены!B:H,2,FALSE))</f>
        <v xml:space="preserve"> </v>
      </c>
      <c r="D131" s="30" t="str">
        <f>IF(B131=0," ",VLOOKUP($B131,Спортсмены!$B:$H,3,FALSE))</f>
        <v xml:space="preserve"> </v>
      </c>
      <c r="E131" s="31" t="str">
        <f>IF(B131=0," ",IF(VLOOKUP($B131,Спортсмены!$B:$H,4,FALSE)=0," ",VLOOKUP($B131,Спортсмены!$B:$H,4,FALSE)))</f>
        <v xml:space="preserve"> </v>
      </c>
      <c r="F131" s="29" t="str">
        <f>IF(B131=0," ",VLOOKUP($B131,Спортсмены!$B:$H,5,FALSE))</f>
        <v xml:space="preserve"> </v>
      </c>
      <c r="G131" s="70" t="str">
        <f>IF(B131=0," ",VLOOKUP($B131,Спортсмены!$B:$H,6,FALSE))</f>
        <v xml:space="preserve"> </v>
      </c>
      <c r="H131" s="83"/>
      <c r="I131" s="104"/>
      <c r="J131" s="105"/>
      <c r="K131" s="105"/>
    </row>
    <row r="132" spans="1:11">
      <c r="A132" s="84">
        <v>6</v>
      </c>
      <c r="B132" s="343"/>
      <c r="C132" s="29" t="str">
        <f>IF(B132=0," ",VLOOKUP(B132,Спортсмены!B:H,2,FALSE))</f>
        <v xml:space="preserve"> </v>
      </c>
      <c r="D132" s="30" t="str">
        <f>IF(B132=0," ",VLOOKUP($B132,Спортсмены!$B:$H,3,FALSE))</f>
        <v xml:space="preserve"> </v>
      </c>
      <c r="E132" s="31" t="str">
        <f>IF(B132=0," ",IF(VLOOKUP($B132,Спортсмены!$B:$H,4,FALSE)=0," ",VLOOKUP($B132,Спортсмены!$B:$H,4,FALSE)))</f>
        <v xml:space="preserve"> </v>
      </c>
      <c r="F132" s="29" t="str">
        <f>IF(B132=0," ",VLOOKUP($B132,Спортсмены!$B:$H,5,FALSE))</f>
        <v xml:space="preserve"> </v>
      </c>
      <c r="G132" s="70" t="str">
        <f>IF(B132=0," ",VLOOKUP($B132,Спортсмены!$B:$H,6,FALSE))</f>
        <v xml:space="preserve"> </v>
      </c>
      <c r="H132" s="83"/>
      <c r="I132" s="104"/>
      <c r="J132" s="105"/>
      <c r="K132" s="105"/>
    </row>
    <row r="133" spans="1:11">
      <c r="A133" s="84">
        <v>7</v>
      </c>
      <c r="B133" s="343"/>
      <c r="C133" s="29" t="str">
        <f>IF(B133=0," ",VLOOKUP(B133,Спортсмены!B:H,2,FALSE))</f>
        <v xml:space="preserve"> </v>
      </c>
      <c r="D133" s="30" t="str">
        <f>IF(B133=0," ",VLOOKUP($B133,Спортсмены!$B:$H,3,FALSE))</f>
        <v xml:space="preserve"> </v>
      </c>
      <c r="E133" s="31" t="str">
        <f>IF(B133=0," ",IF(VLOOKUP($B133,Спортсмены!$B:$H,4,FALSE)=0," ",VLOOKUP($B133,Спортсмены!$B:$H,4,FALSE)))</f>
        <v xml:space="preserve"> </v>
      </c>
      <c r="F133" s="29" t="str">
        <f>IF(B133=0," ",VLOOKUP($B133,Спортсмены!$B:$H,5,FALSE))</f>
        <v xml:space="preserve"> </v>
      </c>
      <c r="G133" s="70" t="str">
        <f>IF(B133=0," ",VLOOKUP($B133,Спортсмены!$B:$H,6,FALSE))</f>
        <v xml:space="preserve"> </v>
      </c>
      <c r="H133" s="83"/>
      <c r="I133" s="104"/>
      <c r="J133" s="105"/>
      <c r="K133" s="105"/>
    </row>
    <row r="134" spans="1:11">
      <c r="A134" s="84">
        <v>8</v>
      </c>
      <c r="B134" s="62"/>
      <c r="C134" s="29" t="str">
        <f>IF(B134=0," ",VLOOKUP(B134,Спортсмены!B:H,2,FALSE))</f>
        <v xml:space="preserve"> </v>
      </c>
      <c r="D134" s="30" t="str">
        <f>IF(B134=0," ",VLOOKUP($B134,Спортсмены!$B:$H,3,FALSE))</f>
        <v xml:space="preserve"> </v>
      </c>
      <c r="E134" s="31" t="str">
        <f>IF(B134=0," ",IF(VLOOKUP($B134,Спортсмены!$B:$H,4,FALSE)=0," ",VLOOKUP($B134,Спортсмены!$B:$H,4,FALSE)))</f>
        <v xml:space="preserve"> </v>
      </c>
      <c r="F134" s="29" t="str">
        <f>IF(B134=0," ",VLOOKUP($B134,Спортсмены!$B:$H,5,FALSE))</f>
        <v xml:space="preserve"> </v>
      </c>
      <c r="G134" s="70" t="str">
        <f>IF(B134=0," ",VLOOKUP($B134,Спортсмены!$B:$H,6,FALSE))</f>
        <v xml:space="preserve"> </v>
      </c>
      <c r="H134" s="83"/>
      <c r="I134" s="104"/>
      <c r="J134" s="105"/>
      <c r="K134" s="105"/>
    </row>
    <row r="135" spans="1:11">
      <c r="A135" s="84">
        <v>9</v>
      </c>
      <c r="B135" s="62"/>
      <c r="C135" s="29" t="str">
        <f>IF(B135=0," ",VLOOKUP(B135,Спортсмены!B:H,2,FALSE))</f>
        <v xml:space="preserve"> </v>
      </c>
      <c r="D135" s="30" t="str">
        <f>IF(B135=0," ",VLOOKUP($B135,Спортсмены!$B:$H,3,FALSE))</f>
        <v xml:space="preserve"> </v>
      </c>
      <c r="E135" s="31" t="str">
        <f>IF(B135=0," ",IF(VLOOKUP($B135,Спортсмены!$B:$H,4,FALSE)=0," ",VLOOKUP($B135,Спортсмены!$B:$H,4,FALSE)))</f>
        <v xml:space="preserve"> </v>
      </c>
      <c r="F135" s="29" t="str">
        <f>IF(B135=0," ",VLOOKUP($B135,Спортсмены!$B:$H,5,FALSE))</f>
        <v xml:space="preserve"> </v>
      </c>
      <c r="G135" s="96" t="s">
        <v>717</v>
      </c>
      <c r="H135" s="83"/>
      <c r="I135" s="104"/>
      <c r="J135" s="105"/>
      <c r="K135" s="105"/>
    </row>
    <row r="136" spans="1:11">
      <c r="A136" s="84">
        <v>10</v>
      </c>
      <c r="B136" s="62">
        <v>129</v>
      </c>
      <c r="C136" s="29" t="e">
        <f>IF(B136=0," ",VLOOKUP(B136,Спортсмены!B:H,2,FALSE))</f>
        <v>#N/A</v>
      </c>
      <c r="D136" s="30" t="e">
        <f>IF(B136=0," ",VLOOKUP($B136,Спортсмены!$B:$H,3,FALSE))</f>
        <v>#N/A</v>
      </c>
      <c r="E136" s="31" t="e">
        <f>IF(B136=0," ",IF(VLOOKUP($B136,Спортсмены!$B:$H,4,FALSE)=0," ",VLOOKUP($B136,Спортсмены!$B:$H,4,FALSE)))</f>
        <v>#N/A</v>
      </c>
      <c r="F136" s="29" t="e">
        <f>IF(B136=0," ",VLOOKUP($B136,Спортсмены!$B:$H,5,FALSE))</f>
        <v>#N/A</v>
      </c>
      <c r="G136" s="70" t="e">
        <f>IF(B136=0," ",VLOOKUP($B136,Спортсмены!$B:$H,6,FALSE))</f>
        <v>#N/A</v>
      </c>
      <c r="H136" s="83"/>
      <c r="I136" s="104"/>
      <c r="J136" s="105"/>
      <c r="K136" s="105"/>
    </row>
    <row r="137" spans="1:11">
      <c r="A137" s="84"/>
      <c r="B137" s="62"/>
      <c r="C137" s="29" t="str">
        <f>IF(B137=0," ",VLOOKUP(B137,Спортсмены!B:H,2,FALSE))</f>
        <v xml:space="preserve"> </v>
      </c>
      <c r="D137" s="30" t="str">
        <f>IF(B137=0," ",VLOOKUP($B137,Спортсмены!$B:$H,3,FALSE))</f>
        <v xml:space="preserve"> </v>
      </c>
      <c r="E137" s="31" t="str">
        <f>IF(B137=0," ",IF(VLOOKUP($B137,Спортсмены!$B:$H,4,FALSE)=0," ",VLOOKUP($B137,Спортсмены!$B:$H,4,FALSE)))</f>
        <v xml:space="preserve"> </v>
      </c>
      <c r="F137" s="29" t="str">
        <f>IF(B137=0," ",VLOOKUP($B137,Спортсмены!$B:$H,5,FALSE))</f>
        <v xml:space="preserve"> </v>
      </c>
      <c r="G137" s="70" t="str">
        <f>IF(B137=0," ",VLOOKUP($B137,Спортсмены!$B:$H,6,FALSE))</f>
        <v xml:space="preserve"> </v>
      </c>
      <c r="H137" s="83"/>
      <c r="I137" s="104"/>
      <c r="J137" s="105"/>
      <c r="K137" s="105"/>
    </row>
    <row r="138" spans="1:11">
      <c r="A138" s="84"/>
      <c r="B138" s="62"/>
      <c r="C138" s="29" t="str">
        <f>IF(B138=0," ",VLOOKUP(B138,Спортсмены!B:H,2,FALSE))</f>
        <v xml:space="preserve"> </v>
      </c>
      <c r="D138" s="30" t="str">
        <f>IF(B138=0," ",VLOOKUP($B138,Спортсмены!$B:$H,3,FALSE))</f>
        <v xml:space="preserve"> </v>
      </c>
      <c r="E138" s="31" t="str">
        <f>IF(B138=0," ",IF(VLOOKUP($B138,Спортсмены!$B:$H,4,FALSE)=0," ",VLOOKUP($B138,Спортсмены!$B:$H,4,FALSE)))</f>
        <v xml:space="preserve"> </v>
      </c>
      <c r="F138" s="29" t="str">
        <f>IF(B138=0," ",VLOOKUP($B138,Спортсмены!$B:$H,5,FALSE))</f>
        <v xml:space="preserve"> </v>
      </c>
      <c r="G138" s="70" t="str">
        <f>IF(B138=0," ",VLOOKUP($B138,Спортсмены!$B:$H,6,FALSE))</f>
        <v xml:space="preserve"> </v>
      </c>
      <c r="H138" s="83"/>
      <c r="I138" s="104"/>
      <c r="J138" s="105"/>
      <c r="K138" s="105"/>
    </row>
    <row r="139" spans="1:11">
      <c r="A139" s="84"/>
      <c r="B139" s="62"/>
      <c r="C139" s="29" t="str">
        <f>IF(B139=0," ",VLOOKUP(B139,Спортсмены!B:H,2,FALSE))</f>
        <v xml:space="preserve"> </v>
      </c>
      <c r="D139" s="30" t="str">
        <f>IF(B139=0," ",VLOOKUP($B139,Спортсмены!$B:$H,3,FALSE))</f>
        <v xml:space="preserve"> </v>
      </c>
      <c r="E139" s="31" t="str">
        <f>IF(B139=0," ",IF(VLOOKUP($B139,Спортсмены!$B:$H,4,FALSE)=0," ",VLOOKUP($B139,Спортсмены!$B:$H,4,FALSE)))</f>
        <v xml:space="preserve"> </v>
      </c>
      <c r="F139" s="29" t="str">
        <f>IF(B139=0," ",VLOOKUP($B139,Спортсмены!$B:$H,5,FALSE))</f>
        <v xml:space="preserve"> </v>
      </c>
      <c r="G139" s="70" t="str">
        <f>IF(B139=0," ",VLOOKUP($B139,Спортсмены!$B:$H,6,FALSE))</f>
        <v xml:space="preserve"> </v>
      </c>
      <c r="H139" s="83"/>
      <c r="I139" s="104"/>
      <c r="J139" s="105"/>
      <c r="K139" s="105"/>
    </row>
    <row r="140" spans="1:11">
      <c r="A140" s="84">
        <v>11</v>
      </c>
      <c r="B140" s="62"/>
      <c r="C140" s="29" t="str">
        <f>IF(B140=0," ",VLOOKUP(B140,Спортсмены!B:H,2,FALSE))</f>
        <v xml:space="preserve"> </v>
      </c>
      <c r="D140" s="30" t="str">
        <f>IF(B140=0," ",VLOOKUP($B140,Спортсмены!$B:$H,3,FALSE))</f>
        <v xml:space="preserve"> </v>
      </c>
      <c r="E140" s="31" t="str">
        <f>IF(B140=0," ",IF(VLOOKUP($B140,Спортсмены!$B:$H,4,FALSE)=0," ",VLOOKUP($B140,Спортсмены!$B:$H,4,FALSE)))</f>
        <v xml:space="preserve"> </v>
      </c>
      <c r="F140" s="29" t="str">
        <f>IF(B140=0," ",VLOOKUP($B140,Спортсмены!$B:$H,5,FALSE))</f>
        <v xml:space="preserve"> </v>
      </c>
      <c r="G140" s="70" t="str">
        <f>IF(B140=0," ",VLOOKUP($B140,Спортсмены!$B:$H,6,FALSE))</f>
        <v xml:space="preserve"> </v>
      </c>
      <c r="H140" s="83"/>
      <c r="I140" s="104"/>
      <c r="J140" s="105"/>
      <c r="K140" s="105"/>
    </row>
    <row r="141" spans="1:11">
      <c r="A141" s="84">
        <v>12</v>
      </c>
      <c r="B141" s="62"/>
      <c r="C141" s="29" t="str">
        <f>IF(B141=0," ",VLOOKUP(B141,Спортсмены!B:H,2,FALSE))</f>
        <v xml:space="preserve"> </v>
      </c>
      <c r="D141" s="30" t="str">
        <f>IF(B141=0," ",VLOOKUP($B141,Спортсмены!$B:$H,3,FALSE))</f>
        <v xml:space="preserve"> </v>
      </c>
      <c r="E141" s="31" t="str">
        <f>IF(B141=0," ",IF(VLOOKUP($B141,Спортсмены!$B:$H,4,FALSE)=0," ",VLOOKUP($B141,Спортсмены!$B:$H,4,FALSE)))</f>
        <v xml:space="preserve"> </v>
      </c>
      <c r="F141" s="29" t="str">
        <f>IF(B141=0," ",VLOOKUP($B141,Спортсмены!$B:$H,5,FALSE))</f>
        <v xml:space="preserve"> </v>
      </c>
      <c r="G141" s="70" t="str">
        <f>IF(B141=0," ",VLOOKUP($B141,Спортсмены!$B:$H,6,FALSE))</f>
        <v xml:space="preserve"> </v>
      </c>
      <c r="H141" s="83"/>
      <c r="I141" s="104"/>
      <c r="J141" s="105"/>
      <c r="K141" s="105"/>
    </row>
    <row r="142" spans="1:11">
      <c r="A142" s="84">
        <v>13</v>
      </c>
      <c r="B142" s="31"/>
      <c r="C142" s="29" t="str">
        <f>IF(B142=0," ",VLOOKUP(B142,Спортсмены!B:H,2,FALSE))</f>
        <v xml:space="preserve"> </v>
      </c>
      <c r="D142" s="30" t="str">
        <f>IF(B142=0," ",VLOOKUP($B142,Спортсмены!$B:$H,3,FALSE))</f>
        <v xml:space="preserve"> </v>
      </c>
      <c r="E142" s="31" t="str">
        <f>IF(B142=0," ",IF(VLOOKUP($B142,Спортсмены!$B:$H,4,FALSE)=0," ",VLOOKUP($B142,Спортсмены!$B:$H,4,FALSE)))</f>
        <v xml:space="preserve"> </v>
      </c>
      <c r="F142" s="29" t="str">
        <f>IF(B142=0," ",VLOOKUP($B142,Спортсмены!$B:$H,5,FALSE))</f>
        <v xml:space="preserve"> </v>
      </c>
      <c r="G142" s="70" t="str">
        <f>IF(B142=0," ",VLOOKUP($B142,Спортсмены!$B:$H,6,FALSE))</f>
        <v xml:space="preserve"> </v>
      </c>
      <c r="H142" s="83"/>
      <c r="I142" s="104"/>
      <c r="J142" s="105"/>
      <c r="K142" s="105"/>
    </row>
    <row r="143" spans="1:11">
      <c r="A143" s="84">
        <v>14</v>
      </c>
      <c r="B143" s="62"/>
      <c r="C143" s="29" t="str">
        <f>IF(B143=0," ",VLOOKUP(B143,Спортсмены!B:H,2,FALSE))</f>
        <v xml:space="preserve"> </v>
      </c>
      <c r="D143" s="30" t="str">
        <f>IF(B143=0," ",VLOOKUP($B143,Спортсмены!$B:$H,3,FALSE))</f>
        <v xml:space="preserve"> </v>
      </c>
      <c r="E143" s="31" t="str">
        <f>IF(B143=0," ",IF(VLOOKUP($B143,Спортсмены!$B:$H,4,FALSE)=0," ",VLOOKUP($B143,Спортсмены!$B:$H,4,FALSE)))</f>
        <v xml:space="preserve"> </v>
      </c>
      <c r="F143" s="29" t="str">
        <f>IF(B143=0," ",VLOOKUP($B143,Спортсмены!$B:$H,5,FALSE))</f>
        <v xml:space="preserve"> </v>
      </c>
      <c r="G143" s="96" t="s">
        <v>718</v>
      </c>
      <c r="H143" s="83"/>
      <c r="I143" s="104"/>
      <c r="J143" s="105"/>
      <c r="K143" s="105"/>
    </row>
    <row r="144" spans="1:11">
      <c r="A144" s="84">
        <v>15</v>
      </c>
      <c r="B144" s="378">
        <v>333</v>
      </c>
      <c r="C144" s="29" t="e">
        <f>IF(B144=0," ",VLOOKUP(B144,Спортсмены!B:H,2,FALSE))</f>
        <v>#N/A</v>
      </c>
      <c r="D144" s="30" t="e">
        <f>IF(B144=0," ",VLOOKUP($B144,Спортсмены!$B:$H,3,FALSE))</f>
        <v>#N/A</v>
      </c>
      <c r="E144" s="31" t="e">
        <f>IF(B144=0," ",IF(VLOOKUP($B144,Спортсмены!$B:$H,4,FALSE)=0," ",VLOOKUP($B144,Спортсмены!$B:$H,4,FALSE)))</f>
        <v>#N/A</v>
      </c>
      <c r="F144" s="29" t="e">
        <f>IF(B144=0," ",VLOOKUP($B144,Спортсмены!$B:$H,5,FALSE))</f>
        <v>#N/A</v>
      </c>
      <c r="G144" s="70" t="e">
        <f>IF(B144=0," ",VLOOKUP($B144,Спортсмены!$B:$H,6,FALSE))</f>
        <v>#N/A</v>
      </c>
      <c r="H144" s="83"/>
      <c r="I144" s="104"/>
      <c r="J144" s="105"/>
      <c r="K144" s="105"/>
    </row>
    <row r="145" spans="1:11">
      <c r="A145" s="84">
        <v>16</v>
      </c>
      <c r="B145" s="379">
        <v>444</v>
      </c>
      <c r="C145" s="29" t="e">
        <f>IF(B145=0," ",VLOOKUP(B145,Спортсмены!B:H,2,FALSE))</f>
        <v>#N/A</v>
      </c>
      <c r="D145" s="30" t="e">
        <f>IF(B145=0," ",VLOOKUP($B145,Спортсмены!$B:$H,3,FALSE))</f>
        <v>#N/A</v>
      </c>
      <c r="E145" s="31" t="e">
        <f>IF(B145=0," ",IF(VLOOKUP($B145,Спортсмены!$B:$H,4,FALSE)=0," ",VLOOKUP($B145,Спортсмены!$B:$H,4,FALSE)))</f>
        <v>#N/A</v>
      </c>
      <c r="F145" s="29" t="e">
        <f>IF(B145=0," ",VLOOKUP($B145,Спортсмены!$B:$H,5,FALSE))</f>
        <v>#N/A</v>
      </c>
      <c r="G145" s="70" t="e">
        <f>IF(B145=0," ",VLOOKUP($B145,Спортсмены!$B:$H,6,FALSE))</f>
        <v>#N/A</v>
      </c>
      <c r="H145" s="83"/>
      <c r="I145" s="104"/>
      <c r="J145" s="105"/>
      <c r="K145" s="105"/>
    </row>
    <row r="146" spans="1:11">
      <c r="A146" s="84"/>
      <c r="B146" s="379">
        <v>450</v>
      </c>
      <c r="C146" s="29" t="e">
        <f>IF(B146=0," ",VLOOKUP(B146,Спортсмены!B:H,2,FALSE))</f>
        <v>#N/A</v>
      </c>
      <c r="D146" s="30" t="e">
        <f>IF(B146=0," ",VLOOKUP($B146,Спортсмены!$B:$H,3,FALSE))</f>
        <v>#N/A</v>
      </c>
      <c r="E146" s="31" t="e">
        <f>IF(B146=0," ",IF(VLOOKUP($B146,Спортсмены!$B:$H,4,FALSE)=0," ",VLOOKUP($B146,Спортсмены!$B:$H,4,FALSE)))</f>
        <v>#N/A</v>
      </c>
      <c r="F146" s="29" t="e">
        <f>IF(B146=0," ",VLOOKUP($B146,Спортсмены!$B:$H,5,FALSE))</f>
        <v>#N/A</v>
      </c>
      <c r="G146" s="70" t="e">
        <f>IF(B146=0," ",VLOOKUP($B146,Спортсмены!$B:$H,6,FALSE))</f>
        <v>#N/A</v>
      </c>
      <c r="H146" s="83"/>
      <c r="I146" s="104"/>
      <c r="J146" s="105"/>
      <c r="K146" s="105"/>
    </row>
    <row r="147" spans="1:11">
      <c r="A147" s="84"/>
      <c r="B147" s="31">
        <v>147</v>
      </c>
      <c r="C147" s="29" t="e">
        <f>IF(B147=0," ",VLOOKUP(B147,Спортсмены!B:H,2,FALSE))</f>
        <v>#N/A</v>
      </c>
      <c r="D147" s="30" t="e">
        <f>IF(B147=0," ",VLOOKUP($B147,Спортсмены!$B:$H,3,FALSE))</f>
        <v>#N/A</v>
      </c>
      <c r="E147" s="31" t="e">
        <f>IF(B147=0," ",IF(VLOOKUP($B147,Спортсмены!$B:$H,4,FALSE)=0," ",VLOOKUP($B147,Спортсмены!$B:$H,4,FALSE)))</f>
        <v>#N/A</v>
      </c>
      <c r="F147" s="29" t="e">
        <f>IF(B147=0," ",VLOOKUP($B147,Спортсмены!$B:$H,5,FALSE))</f>
        <v>#N/A</v>
      </c>
      <c r="G147" s="70" t="e">
        <f>IF(B147=0," ",VLOOKUP($B147,Спортсмены!$B:$H,6,FALSE))</f>
        <v>#N/A</v>
      </c>
      <c r="H147" s="83"/>
      <c r="I147" s="104"/>
      <c r="J147" s="105"/>
      <c r="K147" s="105"/>
    </row>
    <row r="148" spans="1:11">
      <c r="A148" s="84"/>
      <c r="B148" s="29"/>
      <c r="C148" s="29" t="str">
        <f>IF(B148=0," ",VLOOKUP(B148,Спортсмены!B:H,2,FALSE))</f>
        <v xml:space="preserve"> </v>
      </c>
      <c r="D148" s="30" t="str">
        <f>IF(B148=0," ",VLOOKUP($B148,Спортсмены!$B:$H,3,FALSE))</f>
        <v xml:space="preserve"> </v>
      </c>
      <c r="E148" s="31" t="str">
        <f>IF(B148=0," ",IF(VLOOKUP($B148,Спортсмены!$B:$H,4,FALSE)=0," ",VLOOKUP($B148,Спортсмены!$B:$H,4,FALSE)))</f>
        <v xml:space="preserve"> </v>
      </c>
      <c r="F148" s="29" t="str">
        <f>IF(B148=0," ",VLOOKUP($B148,Спортсмены!$B:$H,5,FALSE))</f>
        <v xml:space="preserve"> </v>
      </c>
      <c r="G148" s="70" t="str">
        <f>IF(B148=0," ",VLOOKUP($B148,Спортсмены!$B:$H,6,FALSE))</f>
        <v xml:space="preserve"> </v>
      </c>
      <c r="H148" s="83"/>
      <c r="I148" s="104"/>
      <c r="J148" s="105"/>
      <c r="K148" s="105"/>
    </row>
    <row r="149" spans="1:11">
      <c r="A149" s="84"/>
      <c r="B149" s="92"/>
      <c r="C149" s="29" t="str">
        <f>IF(B149=0," ",VLOOKUP(B149,Спортсмены!B:H,2,FALSE))</f>
        <v xml:space="preserve"> </v>
      </c>
      <c r="D149" s="30" t="str">
        <f>IF(B149=0," ",VLOOKUP($B149,Спортсмены!$B:$H,3,FALSE))</f>
        <v xml:space="preserve"> </v>
      </c>
      <c r="E149" s="31" t="str">
        <f>IF(B149=0," ",IF(VLOOKUP($B149,Спортсмены!$B:$H,4,FALSE)=0," ",VLOOKUP($B149,Спортсмены!$B:$H,4,FALSE)))</f>
        <v xml:space="preserve"> </v>
      </c>
      <c r="F149" s="29" t="str">
        <f>IF(B149=0," ",VLOOKUP($B149,Спортсмены!$B:$H,5,FALSE))</f>
        <v xml:space="preserve"> </v>
      </c>
      <c r="G149" s="145" t="s">
        <v>135</v>
      </c>
      <c r="H149" s="83"/>
      <c r="I149" s="104"/>
      <c r="J149" s="105"/>
      <c r="K149" s="105"/>
    </row>
    <row r="150" spans="1:11">
      <c r="A150" s="84"/>
      <c r="B150" s="95"/>
      <c r="C150" s="29" t="s">
        <v>719</v>
      </c>
      <c r="D150" s="30" t="s">
        <v>700</v>
      </c>
      <c r="E150" s="31">
        <v>171</v>
      </c>
      <c r="F150" s="29" t="str">
        <f>IF(B150=0," ",VLOOKUP($B150,Спортсмены!$B:$H,5,FALSE))</f>
        <v xml:space="preserve"> </v>
      </c>
      <c r="G150" s="70" t="s">
        <v>477</v>
      </c>
      <c r="H150" s="83"/>
      <c r="I150" s="104"/>
      <c r="J150" s="105"/>
      <c r="K150" s="105"/>
    </row>
    <row r="151" spans="1:11">
      <c r="A151" s="84"/>
      <c r="B151" s="29"/>
      <c r="C151" s="29" t="s">
        <v>720</v>
      </c>
      <c r="D151" s="30" t="s">
        <v>704</v>
      </c>
      <c r="E151" s="31">
        <v>555</v>
      </c>
      <c r="F151" s="29" t="str">
        <f>IF(B151=0," ",VLOOKUP($B151,Спортсмены!$B:$H,5,FALSE))</f>
        <v xml:space="preserve"> </v>
      </c>
      <c r="G151" s="70" t="str">
        <f>IF(B151=0," ",VLOOKUP($B151,Спортсмены!$B:$H,6,FALSE))</f>
        <v xml:space="preserve"> </v>
      </c>
      <c r="H151" s="83"/>
      <c r="I151" s="104"/>
      <c r="J151" s="105"/>
      <c r="K151" s="105"/>
    </row>
    <row r="152" spans="1:11">
      <c r="A152" s="84"/>
      <c r="B152" s="29"/>
      <c r="C152" s="29" t="str">
        <f>IF(B152=0," ",VLOOKUP(B152,Спортсмены!B:H,2,FALSE))</f>
        <v xml:space="preserve"> </v>
      </c>
      <c r="D152" s="30" t="str">
        <f>IF(B152=0," ",VLOOKUP($B152,Спортсмены!$B:$H,3,FALSE))</f>
        <v xml:space="preserve"> </v>
      </c>
      <c r="E152" s="31" t="str">
        <f>IF(B152=0," ",IF(VLOOKUP($B152,Спортсмены!$B:$H,4,FALSE)=0," ",VLOOKUP($B152,Спортсмены!$B:$H,4,FALSE)))</f>
        <v xml:space="preserve"> </v>
      </c>
      <c r="F152" s="29" t="str">
        <f>IF(B152=0," ",VLOOKUP($B152,Спортсмены!$B:$H,5,FALSE))</f>
        <v xml:space="preserve"> </v>
      </c>
      <c r="G152" s="70" t="str">
        <f>IF(B152=0," ",VLOOKUP($B152,Спортсмены!$B:$H,6,FALSE))</f>
        <v xml:space="preserve"> </v>
      </c>
      <c r="H152" s="83"/>
      <c r="I152" s="104"/>
      <c r="J152" s="105"/>
      <c r="K152" s="105"/>
    </row>
    <row r="153" spans="1:11">
      <c r="A153" s="84"/>
      <c r="B153" s="29"/>
      <c r="C153" s="29" t="str">
        <f>IF(B153=0," ",VLOOKUP(B153,Спортсмены!B:H,2,FALSE))</f>
        <v xml:space="preserve"> </v>
      </c>
      <c r="D153" s="30" t="str">
        <f>IF(B153=0," ",VLOOKUP($B153,Спортсмены!$B:$H,3,FALSE))</f>
        <v xml:space="preserve"> </v>
      </c>
      <c r="E153" s="31" t="str">
        <f>IF(B153=0," ",IF(VLOOKUP($B153,Спортсмены!$B:$H,4,FALSE)=0," ",VLOOKUP($B153,Спортсмены!$B:$H,4,FALSE)))</f>
        <v xml:space="preserve"> </v>
      </c>
      <c r="F153" s="29" t="str">
        <f>IF(B153=0," ",VLOOKUP($B153,Спортсмены!$B:$H,5,FALSE))</f>
        <v xml:space="preserve"> </v>
      </c>
      <c r="G153" s="70" t="str">
        <f>IF(B153=0," ",VLOOKUP($B153,Спортсмены!$B:$H,6,FALSE))</f>
        <v xml:space="preserve"> </v>
      </c>
      <c r="H153" s="83"/>
      <c r="I153" s="104"/>
      <c r="J153" s="105"/>
      <c r="K153" s="105"/>
    </row>
    <row r="154" spans="1:11">
      <c r="A154" s="84"/>
      <c r="B154" s="92"/>
      <c r="C154" s="29" t="str">
        <f>IF(B154=0," ",VLOOKUP(B154,Спортсмены!B:H,2,FALSE))</f>
        <v xml:space="preserve"> </v>
      </c>
      <c r="D154" s="30" t="str">
        <f>IF(B154=0," ",VLOOKUP($B154,Спортсмены!$B:$H,3,FALSE))</f>
        <v xml:space="preserve"> </v>
      </c>
      <c r="E154" s="31" t="str">
        <f>IF(B154=0," ",IF(VLOOKUP($B154,Спортсмены!$B:$H,4,FALSE)=0," ",VLOOKUP($B154,Спортсмены!$B:$H,4,FALSE)))</f>
        <v xml:space="preserve"> </v>
      </c>
      <c r="F154" s="29" t="str">
        <f>IF(B154=0," ",VLOOKUP($B154,Спортсмены!$B:$H,5,FALSE))</f>
        <v xml:space="preserve"> </v>
      </c>
      <c r="G154" s="70" t="str">
        <f>IF(B154=0," ",VLOOKUP($B154,Спортсмены!$B:$H,6,FALSE))</f>
        <v xml:space="preserve"> </v>
      </c>
      <c r="H154" s="83"/>
      <c r="I154" s="104"/>
      <c r="J154" s="105"/>
      <c r="K154" s="105"/>
    </row>
    <row r="155" spans="1:11">
      <c r="A155" s="84"/>
      <c r="B155" s="29"/>
      <c r="C155" s="29" t="str">
        <f>IF(B155=0," ",VLOOKUP(B155,Спортсмены!B:H,2,FALSE))</f>
        <v xml:space="preserve"> </v>
      </c>
      <c r="D155" s="30" t="str">
        <f>IF(B155=0," ",VLOOKUP($B155,Спортсмены!$B:$H,3,FALSE))</f>
        <v xml:space="preserve"> </v>
      </c>
      <c r="E155" s="31" t="str">
        <f>IF(B155=0," ",IF(VLOOKUP($B155,Спортсмены!$B:$H,4,FALSE)=0," ",VLOOKUP($B155,Спортсмены!$B:$H,4,FALSE)))</f>
        <v xml:space="preserve"> </v>
      </c>
      <c r="F155" s="29" t="str">
        <f>IF(B155=0," ",VLOOKUP($B155,Спортсмены!$B:$H,5,FALSE))</f>
        <v xml:space="preserve"> </v>
      </c>
      <c r="G155" s="70" t="str">
        <f>IF(B155=0," ",VLOOKUP($B155,Спортсмены!$B:$H,6,FALSE))</f>
        <v xml:space="preserve"> </v>
      </c>
      <c r="H155" s="83"/>
      <c r="I155" s="104"/>
      <c r="J155" s="105"/>
      <c r="K155" s="105"/>
    </row>
    <row r="156" spans="1:11">
      <c r="A156" s="84"/>
      <c r="B156" s="29"/>
      <c r="C156" s="29" t="str">
        <f>IF(B156=0," ",VLOOKUP(B156,Спортсмены!B:H,2,FALSE))</f>
        <v xml:space="preserve"> </v>
      </c>
      <c r="D156" s="30" t="str">
        <f>IF(B156=0," ",VLOOKUP($B156,Спортсмены!$B:$H,3,FALSE))</f>
        <v xml:space="preserve"> </v>
      </c>
      <c r="E156" s="31" t="str">
        <f>IF(B156=0," ",IF(VLOOKUP($B156,Спортсмены!$B:$H,4,FALSE)=0," ",VLOOKUP($B156,Спортсмены!$B:$H,4,FALSE)))</f>
        <v xml:space="preserve"> </v>
      </c>
      <c r="F156" s="29" t="str">
        <f>IF(B156=0," ",VLOOKUP($B156,Спортсмены!$B:$H,5,FALSE))</f>
        <v xml:space="preserve"> </v>
      </c>
      <c r="G156" s="70" t="str">
        <f>IF(B156=0," ",VLOOKUP($B156,Спортсмены!$B:$H,6,FALSE))</f>
        <v xml:space="preserve"> </v>
      </c>
      <c r="H156" s="83"/>
      <c r="I156" s="104"/>
      <c r="J156" s="105"/>
      <c r="K156" s="105"/>
    </row>
    <row r="157" spans="1:11" ht="12.75" customHeight="1">
      <c r="A157" s="84"/>
      <c r="B157" s="95"/>
      <c r="C157" s="29" t="str">
        <f>IF(B157=0," ",VLOOKUP(B157,Спортсмены!B:H,2,FALSE))</f>
        <v xml:space="preserve"> </v>
      </c>
      <c r="D157" s="30" t="str">
        <f>IF(B157=0," ",VLOOKUP($B157,Спортсмены!$B:$H,3,FALSE))</f>
        <v xml:space="preserve"> </v>
      </c>
      <c r="E157" s="31" t="str">
        <f>IF(B157=0," ",IF(VLOOKUP($B157,Спортсмены!$B:$H,4,FALSE)=0," ",VLOOKUP($B157,Спортсмены!$B:$H,4,FALSE)))</f>
        <v xml:space="preserve"> </v>
      </c>
      <c r="F157" s="29" t="str">
        <f>IF(B157=0," ",VLOOKUP($B157,Спортсмены!$B:$H,5,FALSE))</f>
        <v xml:space="preserve"> </v>
      </c>
      <c r="G157" s="70" t="str">
        <f>IF(B157=0," ",VLOOKUP($B157,Спортсмены!$B:$H,6,FALSE))</f>
        <v xml:space="preserve"> </v>
      </c>
      <c r="H157" s="83"/>
      <c r="I157" s="104"/>
      <c r="J157" s="105"/>
      <c r="K157" s="105"/>
    </row>
    <row r="158" spans="1:11">
      <c r="A158" s="84"/>
      <c r="B158" s="90"/>
      <c r="C158" s="29" t="str">
        <f>IF(B158=0," ",VLOOKUP(B158,Спортсмены!B:H,2,FALSE))</f>
        <v xml:space="preserve"> </v>
      </c>
      <c r="D158" s="30" t="str">
        <f>IF(B158=0," ",VLOOKUP($B158,Спортсмены!$B:$H,3,FALSE))</f>
        <v xml:space="preserve"> </v>
      </c>
      <c r="E158" s="31" t="str">
        <f>IF(B158=0," ",IF(VLOOKUP($B158,Спортсмены!$B:$H,4,FALSE)=0," ",VLOOKUP($B158,Спортсмены!$B:$H,4,FALSE)))</f>
        <v xml:space="preserve"> </v>
      </c>
      <c r="F158" s="29" t="str">
        <f>IF(B158=0," ",VLOOKUP($B158,Спортсмены!$B:$H,5,FALSE))</f>
        <v xml:space="preserve"> </v>
      </c>
      <c r="G158" s="70" t="str">
        <f>IF(B158=0," ",VLOOKUP($B158,Спортсмены!$B:$H,6,FALSE))</f>
        <v xml:space="preserve"> </v>
      </c>
      <c r="H158" s="83"/>
      <c r="I158" s="104"/>
      <c r="J158" s="105"/>
      <c r="K158" s="105"/>
    </row>
    <row r="159" spans="1:11">
      <c r="A159" s="84"/>
      <c r="B159" s="29"/>
      <c r="C159" s="31"/>
      <c r="D159" s="62"/>
      <c r="E159" s="33"/>
      <c r="F159" s="90"/>
      <c r="G159" s="90"/>
      <c r="H159" s="83"/>
      <c r="I159" s="104"/>
      <c r="J159" s="105"/>
      <c r="K159" s="105"/>
    </row>
    <row r="160" spans="1:11">
      <c r="A160" s="137"/>
      <c r="B160" s="50"/>
      <c r="C160" s="51"/>
      <c r="D160" s="68"/>
      <c r="E160" s="51"/>
      <c r="F160" s="142"/>
      <c r="G160" s="142"/>
      <c r="H160" s="48"/>
      <c r="I160" s="20"/>
      <c r="J160" s="19"/>
      <c r="K160" s="19"/>
    </row>
    <row r="161" spans="1:9">
      <c r="A161" s="53"/>
      <c r="B161" s="53"/>
      <c r="C161" s="53"/>
      <c r="D161" s="53"/>
      <c r="E161" s="53"/>
      <c r="F161" s="53"/>
      <c r="G161" s="53"/>
      <c r="H161" s="54"/>
      <c r="I161" s="54"/>
    </row>
    <row r="162" spans="1:9">
      <c r="A162" s="53"/>
      <c r="B162" s="53"/>
      <c r="C162" s="53"/>
      <c r="D162" s="53"/>
      <c r="E162" s="53"/>
      <c r="F162" s="53"/>
      <c r="G162" s="53"/>
      <c r="H162" s="54"/>
      <c r="I162" s="54"/>
    </row>
  </sheetData>
  <mergeCells count="83">
    <mergeCell ref="K8:K9"/>
    <mergeCell ref="K54:K55"/>
    <mergeCell ref="L8:L9"/>
    <mergeCell ref="L54:L55"/>
    <mergeCell ref="H120:K120"/>
    <mergeCell ref="A121:K121"/>
    <mergeCell ref="A122:K122"/>
    <mergeCell ref="H123:J123"/>
    <mergeCell ref="I124:K124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98:K98"/>
    <mergeCell ref="A117:K117"/>
    <mergeCell ref="A118:K118"/>
    <mergeCell ref="A119:B119"/>
    <mergeCell ref="H119:K119"/>
    <mergeCell ref="A98:A99"/>
    <mergeCell ref="B98:B99"/>
    <mergeCell ref="C98:C99"/>
    <mergeCell ref="D98:D99"/>
    <mergeCell ref="E98:E99"/>
    <mergeCell ref="F98:F99"/>
    <mergeCell ref="G98:G99"/>
    <mergeCell ref="H98:H99"/>
    <mergeCell ref="A93:B93"/>
    <mergeCell ref="H93:K93"/>
    <mergeCell ref="A95:K95"/>
    <mergeCell ref="D96:G96"/>
    <mergeCell ref="H97:J97"/>
    <mergeCell ref="F76:G76"/>
    <mergeCell ref="E79:G79"/>
    <mergeCell ref="H79:J79"/>
    <mergeCell ref="A91:K91"/>
    <mergeCell ref="A92:K92"/>
    <mergeCell ref="A53:E53"/>
    <mergeCell ref="I53:J53"/>
    <mergeCell ref="H54:I54"/>
    <mergeCell ref="H55:I55"/>
    <mergeCell ref="F56:G56"/>
    <mergeCell ref="I56:J56"/>
    <mergeCell ref="A54:A55"/>
    <mergeCell ref="B54:B55"/>
    <mergeCell ref="C54:C55"/>
    <mergeCell ref="D54:D55"/>
    <mergeCell ref="E54:E55"/>
    <mergeCell ref="F54:F55"/>
    <mergeCell ref="G54:G55"/>
    <mergeCell ref="J54:J55"/>
    <mergeCell ref="A49:L49"/>
    <mergeCell ref="D50:I50"/>
    <mergeCell ref="E51:G51"/>
    <mergeCell ref="A52:E52"/>
    <mergeCell ref="I52:J52"/>
    <mergeCell ref="I20:J20"/>
    <mergeCell ref="C37:D37"/>
    <mergeCell ref="F37:G37"/>
    <mergeCell ref="H37:K37"/>
    <mergeCell ref="A48:L48"/>
    <mergeCell ref="A6:E6"/>
    <mergeCell ref="A7:E7"/>
    <mergeCell ref="H8:I8"/>
    <mergeCell ref="H9:I9"/>
    <mergeCell ref="F10:G10"/>
    <mergeCell ref="I10:J10"/>
    <mergeCell ref="A8:A9"/>
    <mergeCell ref="B8:B9"/>
    <mergeCell ref="C8:C9"/>
    <mergeCell ref="D8:D9"/>
    <mergeCell ref="E8:E9"/>
    <mergeCell ref="F8:F9"/>
    <mergeCell ref="G8:G9"/>
    <mergeCell ref="J8:J9"/>
    <mergeCell ref="A1:L1"/>
    <mergeCell ref="A2:L2"/>
    <mergeCell ref="A3:L3"/>
    <mergeCell ref="A4:L4"/>
    <mergeCell ref="E5:H5"/>
  </mergeCells>
  <printOptions horizontalCentered="1"/>
  <pageMargins left="0" right="0" top="0" bottom="0" header="0.31496062992126" footer="0.31496062992126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R96"/>
  <sheetViews>
    <sheetView workbookViewId="0">
      <selection activeCell="A44" sqref="A44:A47"/>
    </sheetView>
  </sheetViews>
  <sheetFormatPr defaultColWidth="9" defaultRowHeight="12.75"/>
  <cols>
    <col min="1" max="1" width="3.5703125" customWidth="1"/>
    <col min="2" max="2" width="4.85546875" customWidth="1"/>
    <col min="3" max="3" width="25" customWidth="1"/>
    <col min="4" max="4" width="10.140625" customWidth="1"/>
    <col min="5" max="5" width="5.28515625" customWidth="1"/>
    <col min="6" max="6" width="15.28515625" customWidth="1"/>
    <col min="7" max="7" width="25.28515625" customWidth="1"/>
    <col min="8" max="8" width="5.7109375" customWidth="1"/>
    <col min="9" max="9" width="5.85546875" customWidth="1"/>
    <col min="10" max="10" width="5.5703125" customWidth="1"/>
    <col min="11" max="11" width="2" customWidth="1"/>
    <col min="12" max="12" width="6.7109375" customWidth="1"/>
    <col min="13" max="13" width="6.140625" customWidth="1"/>
    <col min="14" max="14" width="6" customWidth="1"/>
    <col min="15" max="15" width="6.5703125" customWidth="1"/>
    <col min="16" max="16" width="5.85546875" customWidth="1"/>
    <col min="17" max="17" width="4.5703125" customWidth="1"/>
    <col min="18" max="18" width="21.7109375" customWidth="1"/>
  </cols>
  <sheetData>
    <row r="1" spans="1:18" ht="20.25">
      <c r="A1" s="1287" t="s">
        <v>238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</row>
    <row r="2" spans="1:18" ht="20.25">
      <c r="A2" s="1287" t="s">
        <v>239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  <c r="R2" s="1287"/>
    </row>
    <row r="3" spans="1:18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</row>
    <row r="4" spans="1:18" ht="20.25">
      <c r="A4" s="1296" t="s">
        <v>240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6"/>
      <c r="O4" s="1296"/>
      <c r="P4" s="1296"/>
      <c r="Q4" s="1296"/>
      <c r="R4" s="1296"/>
    </row>
    <row r="5" spans="1:18" ht="15.75">
      <c r="A5" s="3"/>
      <c r="B5" s="242"/>
      <c r="C5" s="242"/>
      <c r="D5" s="1324" t="s">
        <v>241</v>
      </c>
      <c r="E5" s="1324"/>
      <c r="F5" s="1324"/>
      <c r="G5" s="1324"/>
      <c r="H5" s="1324"/>
      <c r="I5" s="1324"/>
      <c r="J5" s="1324"/>
      <c r="K5" s="1324"/>
      <c r="L5" s="1324"/>
      <c r="M5" s="1324"/>
      <c r="N5" s="1324"/>
      <c r="O5" s="1324"/>
      <c r="P5" s="1324"/>
      <c r="Q5" s="1324"/>
      <c r="R5" s="1324"/>
    </row>
    <row r="6" spans="1:18" ht="18">
      <c r="A6" s="3"/>
      <c r="B6" s="243"/>
      <c r="C6" s="243"/>
      <c r="D6" s="1325" t="s">
        <v>721</v>
      </c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</row>
    <row r="7" spans="1:18" ht="15.75">
      <c r="A7" s="3"/>
      <c r="B7" s="163"/>
      <c r="C7" s="163"/>
      <c r="D7" s="1408" t="s">
        <v>166</v>
      </c>
      <c r="E7" s="1408"/>
      <c r="F7" s="1408"/>
      <c r="G7" s="1408"/>
      <c r="H7" s="1408"/>
      <c r="I7" s="1408"/>
      <c r="J7" s="1408"/>
      <c r="K7" s="1408"/>
      <c r="L7" s="1408"/>
      <c r="M7" s="1408"/>
      <c r="N7" s="1408"/>
      <c r="O7" s="1408"/>
      <c r="P7" s="1408"/>
      <c r="Q7" s="1408"/>
      <c r="R7" s="1408"/>
    </row>
    <row r="8" spans="1:18" ht="18">
      <c r="A8" s="9"/>
      <c r="B8" s="245"/>
      <c r="C8" s="245"/>
      <c r="D8" s="245"/>
      <c r="E8" s="246"/>
      <c r="M8" s="271"/>
      <c r="N8" s="1322" t="s">
        <v>199</v>
      </c>
      <c r="O8" s="1322"/>
      <c r="P8" s="1322"/>
      <c r="Q8" s="1322"/>
      <c r="R8" s="1322"/>
    </row>
    <row r="9" spans="1:18" ht="18">
      <c r="B9" s="1333"/>
      <c r="C9" s="1333"/>
      <c r="D9" s="1333"/>
      <c r="E9" s="246"/>
      <c r="F9" s="1409" t="s">
        <v>264</v>
      </c>
      <c r="G9" s="1409"/>
      <c r="H9" s="1409"/>
      <c r="I9" s="1409"/>
      <c r="J9" s="1409"/>
      <c r="K9" s="1409"/>
      <c r="L9" s="1409"/>
      <c r="M9" s="271"/>
      <c r="N9" s="1322"/>
      <c r="O9" s="1322"/>
      <c r="P9" s="1322"/>
      <c r="Q9" s="1322"/>
      <c r="R9" s="1322"/>
    </row>
    <row r="10" spans="1:18" ht="18">
      <c r="A10" s="3" t="s">
        <v>722</v>
      </c>
      <c r="B10" s="247"/>
      <c r="C10" s="247"/>
      <c r="D10" s="243"/>
      <c r="E10" s="246"/>
      <c r="F10" s="246"/>
      <c r="G10" s="246"/>
      <c r="H10" s="248"/>
      <c r="I10" s="272"/>
      <c r="J10" s="273"/>
      <c r="K10" s="273"/>
      <c r="L10" s="1410" t="s">
        <v>246</v>
      </c>
      <c r="M10" s="1410"/>
      <c r="N10" s="1410"/>
      <c r="O10" s="1410"/>
      <c r="P10" s="1410"/>
      <c r="Q10" s="274"/>
      <c r="R10" s="292" t="s">
        <v>247</v>
      </c>
    </row>
    <row r="11" spans="1:18" ht="14.25">
      <c r="A11" s="1263" t="s">
        <v>122</v>
      </c>
      <c r="B11" s="1299" t="s">
        <v>123</v>
      </c>
      <c r="C11" s="1305" t="s">
        <v>124</v>
      </c>
      <c r="D11" s="1305" t="s">
        <v>125</v>
      </c>
      <c r="E11" s="1263" t="s">
        <v>249</v>
      </c>
      <c r="F11" s="1263" t="s">
        <v>127</v>
      </c>
      <c r="G11" s="1263" t="s">
        <v>250</v>
      </c>
      <c r="H11" s="1411" t="s">
        <v>723</v>
      </c>
      <c r="I11" s="1412"/>
      <c r="J11" s="1412"/>
      <c r="K11" s="1412"/>
      <c r="L11" s="1412"/>
      <c r="M11" s="1412"/>
      <c r="N11" s="1413"/>
      <c r="O11" s="1263" t="s">
        <v>129</v>
      </c>
      <c r="P11" s="1299" t="s">
        <v>158</v>
      </c>
      <c r="Q11" s="1299" t="s">
        <v>159</v>
      </c>
      <c r="R11" s="1261" t="s">
        <v>133</v>
      </c>
    </row>
    <row r="12" spans="1:18">
      <c r="A12" s="1352"/>
      <c r="B12" s="1340"/>
      <c r="C12" s="1341"/>
      <c r="D12" s="1341"/>
      <c r="E12" s="1340"/>
      <c r="F12" s="1340"/>
      <c r="G12" s="1340"/>
      <c r="H12" s="1414">
        <v>1</v>
      </c>
      <c r="I12" s="1305">
        <v>2</v>
      </c>
      <c r="J12" s="1305">
        <v>3</v>
      </c>
      <c r="K12" s="276"/>
      <c r="L12" s="1305">
        <v>4</v>
      </c>
      <c r="M12" s="1305">
        <v>5</v>
      </c>
      <c r="N12" s="1305">
        <v>6</v>
      </c>
      <c r="O12" s="1352"/>
      <c r="P12" s="1340"/>
      <c r="Q12" s="1340"/>
      <c r="R12" s="1348"/>
    </row>
    <row r="13" spans="1:18" ht="15.95" customHeight="1">
      <c r="A13" s="1301"/>
      <c r="B13" s="1300"/>
      <c r="C13" s="1262"/>
      <c r="D13" s="1262"/>
      <c r="E13" s="1300"/>
      <c r="F13" s="1300"/>
      <c r="G13" s="1300"/>
      <c r="H13" s="1377"/>
      <c r="I13" s="1262"/>
      <c r="J13" s="1262"/>
      <c r="K13" s="277"/>
      <c r="L13" s="1262"/>
      <c r="M13" s="1262"/>
      <c r="N13" s="1262"/>
      <c r="O13" s="1301"/>
      <c r="P13" s="1300"/>
      <c r="Q13" s="1300"/>
      <c r="R13" s="1265"/>
    </row>
    <row r="14" spans="1:18" ht="28.5" customHeight="1">
      <c r="A14" s="251"/>
      <c r="B14" s="22"/>
      <c r="C14" s="23" t="str">
        <f>IF(B14=0," ",VLOOKUP(B14,Спортсмены!B:H,2,FALSE))</f>
        <v xml:space="preserve"> </v>
      </c>
      <c r="D14" s="24" t="str">
        <f>IF(B14=0," ",VLOOKUP($B14,Спортсмены!$B:$H,3,FALSE))</f>
        <v xml:space="preserve"> </v>
      </c>
      <c r="E14" s="25" t="str">
        <f>IF(B14=0," ",IF(VLOOKUP($B14,Спортсмены!$B:$H,4,FALSE)=0," ",VLOOKUP($B14,Спортсмены!$B:$H,4,FALSE)))</f>
        <v xml:space="preserve"> </v>
      </c>
      <c r="F14" s="23" t="str">
        <f>IF(B14=0," ",VLOOKUP($B14,Спортсмены!$B:$H,5,FALSE))</f>
        <v xml:space="preserve"> </v>
      </c>
      <c r="G14" s="23" t="str">
        <f>IF(B14=0," ",VLOOKUP($B14,Спортсмены!$B:$H,6,FALSE))</f>
        <v xml:space="preserve"> </v>
      </c>
      <c r="H14" s="252"/>
      <c r="I14" s="252"/>
      <c r="J14" s="252"/>
      <c r="K14" s="278"/>
      <c r="L14" s="252"/>
      <c r="M14" s="252"/>
      <c r="N14" s="252"/>
      <c r="O14" s="279"/>
      <c r="P14" s="25" t="str">
        <f>IF(O14=0," ",IF(O14&gt;=Разряды!$C$17,Разряды!$C$3,IF(O14&gt;=Разряды!$D$17,Разряды!$D$3,IF(O14&gt;=Разряды!$E$17,Разряды!$E$3,IF(O14&gt;=Разряды!$F$17,Разряды!$F$3,IF(O14&gt;=Разряды!$G$17,Разряды!$G$3,IF(O14&gt;=Разряды!$H$17,Разряды!$H$3,"б/р")))))))</f>
        <v xml:space="preserve"> </v>
      </c>
      <c r="Q14" s="25"/>
      <c r="R14" s="86" t="str">
        <f>IF(B14=0," ",VLOOKUP($B14,Спортсмены!$B:$H,7,FALSE))</f>
        <v xml:space="preserve"> </v>
      </c>
    </row>
    <row r="15" spans="1:18" ht="24.75" customHeight="1">
      <c r="A15" s="21"/>
      <c r="B15" s="62"/>
      <c r="C15" s="29" t="str">
        <f>IF(B15=0," ",VLOOKUP(B15,Спортсмены!B:H,2,FALSE))</f>
        <v xml:space="preserve"> </v>
      </c>
      <c r="D15" s="30" t="str">
        <f>IF(B15=0," ",VLOOKUP($B15,Спортсмены!$B:$H,3,FALSE))</f>
        <v xml:space="preserve"> </v>
      </c>
      <c r="E15" s="31" t="str">
        <f>IF(B15=0," ",IF(VLOOKUP($B15,Спортсмены!$B:$H,4,FALSE)=0," ",VLOOKUP($B15,Спортсмены!$B:$H,4,FALSE)))</f>
        <v xml:space="preserve"> </v>
      </c>
      <c r="F15" s="29" t="str">
        <f>IF(B15=0," ",VLOOKUP($B15,Спортсмены!$B:$H,5,FALSE))</f>
        <v xml:space="preserve"> </v>
      </c>
      <c r="G15" s="86" t="str">
        <f>IF(B15=0," ",VLOOKUP($B15,Спортсмены!$B:$H,6,FALSE))</f>
        <v xml:space="preserve"> </v>
      </c>
      <c r="H15" s="252"/>
      <c r="I15" s="252"/>
      <c r="J15" s="252"/>
      <c r="K15" s="278"/>
      <c r="L15" s="252"/>
      <c r="M15" s="252"/>
      <c r="N15" s="252"/>
      <c r="O15" s="279"/>
      <c r="P15" s="25" t="str">
        <f>IF(O15=0," ",IF(O15&gt;=Разряды!$C$17,Разряды!$C$3,IF(O15&gt;=Разряды!$D$17,Разряды!$D$3,IF(O15&gt;=Разряды!$E$17,Разряды!$E$3,IF(O15&gt;=Разряды!$F$17,Разряды!$F$3,IF(O15&gt;=Разряды!$G$17,Разряды!$G$3,IF(O15&gt;=Разряды!$H$17,Разряды!$H$3,"б/р")))))))</f>
        <v xml:space="preserve"> </v>
      </c>
      <c r="Q15" s="25"/>
      <c r="R15" s="29" t="str">
        <f>IF(B15=0," ",VLOOKUP($B15,Спортсмены!$B:$H,7,FALSE))</f>
        <v xml:space="preserve"> </v>
      </c>
    </row>
    <row r="16" spans="1:18" ht="24" customHeight="1">
      <c r="A16" s="251"/>
      <c r="B16" s="122"/>
      <c r="C16" s="23" t="str">
        <f>IF(B16=0," ",VLOOKUP(B16,Спортсмены!B:H,2,FALSE))</f>
        <v xml:space="preserve"> </v>
      </c>
      <c r="D16" s="24" t="str">
        <f>IF(B16=0," ",VLOOKUP($B16,Спортсмены!$B:$H,3,FALSE))</f>
        <v xml:space="preserve"> </v>
      </c>
      <c r="E16" s="25" t="str">
        <f>IF(B16=0," ",IF(VLOOKUP($B16,Спортсмены!$B:$H,4,FALSE)=0," ",VLOOKUP($B16,Спортсмены!$B:$H,4,FALSE)))</f>
        <v xml:space="preserve"> </v>
      </c>
      <c r="F16" s="23" t="str">
        <f>IF(B16=0," ",VLOOKUP($B16,Спортсмены!$B:$H,5,FALSE))</f>
        <v xml:space="preserve"> </v>
      </c>
      <c r="G16" s="23" t="str">
        <f>IF(B16=0," ",VLOOKUP($B16,Спортсмены!$B:$H,6,FALSE))</f>
        <v xml:space="preserve"> </v>
      </c>
      <c r="H16" s="252"/>
      <c r="I16" s="252"/>
      <c r="J16" s="252"/>
      <c r="K16" s="278"/>
      <c r="L16" s="252"/>
      <c r="M16" s="252"/>
      <c r="N16" s="252"/>
      <c r="O16" s="279"/>
      <c r="P16" s="25" t="str">
        <f>IF(O16=0," ",IF(O16&gt;=Разряды!$C$17,Разряды!$C$3,IF(O16&gt;=Разряды!$D$17,Разряды!$D$3,IF(O16&gt;=Разряды!$E$17,Разряды!$E$3,IF(O16&gt;=Разряды!$F$17,Разряды!$F$3,IF(O16&gt;=Разряды!$G$17,Разряды!$G$3,IF(O16&gt;=Разряды!$H$17,Разряды!$H$3,"б/р")))))))</f>
        <v xml:space="preserve"> </v>
      </c>
      <c r="Q16" s="25"/>
      <c r="R16" s="86" t="str">
        <f>IF(B16=0," ",VLOOKUP($B16,Спортсмены!$B:$H,7,FALSE))</f>
        <v xml:space="preserve"> </v>
      </c>
    </row>
    <row r="17" spans="1:18" ht="15.95" customHeight="1">
      <c r="A17" s="25"/>
      <c r="B17" s="122"/>
      <c r="C17" s="23" t="str">
        <f>IF(B17=0," ",VLOOKUP(B17,Спортсмены!B:H,2,FALSE))</f>
        <v xml:space="preserve"> </v>
      </c>
      <c r="D17" s="24" t="str">
        <f>IF(B17=0," ",VLOOKUP($B17,Спортсмены!$B:$H,3,FALSE))</f>
        <v xml:space="preserve"> </v>
      </c>
      <c r="E17" s="25" t="str">
        <f>IF(B17=0," ",IF(VLOOKUP($B17,Спортсмены!$B:$H,4,FALSE)=0," ",VLOOKUP($B17,Спортсмены!$B:$H,4,FALSE)))</f>
        <v xml:space="preserve"> </v>
      </c>
      <c r="F17" s="23" t="str">
        <f>IF(B17=0," ",VLOOKUP($B17,Спортсмены!$B:$H,5,FALSE))</f>
        <v xml:space="preserve"> </v>
      </c>
      <c r="G17" s="23" t="str">
        <f>IF(B17=0," ",VLOOKUP($B17,Спортсмены!$B:$H,6,FALSE))</f>
        <v xml:space="preserve"> </v>
      </c>
      <c r="H17" s="252"/>
      <c r="I17" s="252"/>
      <c r="J17" s="252"/>
      <c r="K17" s="278"/>
      <c r="L17" s="252"/>
      <c r="M17" s="252"/>
      <c r="N17" s="252"/>
      <c r="O17" s="279"/>
      <c r="P17" s="25" t="str">
        <f>IF(O17=0," ",IF(O17&gt;=Разряды!$C$17,Разряды!$C$3,IF(O17&gt;=Разряды!$D$17,Разряды!$D$3,IF(O17&gt;=Разряды!$E$17,Разряды!$E$3,IF(O17&gt;=Разряды!$F$17,Разряды!$F$3,IF(O17&gt;=Разряды!$G$17,Разряды!$G$3,IF(O17&gt;=Разряды!$H$17,Разряды!$H$3,"б/р")))))))</f>
        <v xml:space="preserve"> </v>
      </c>
      <c r="Q17" s="25"/>
      <c r="R17" s="86" t="str">
        <f>IF(B17=0," ",VLOOKUP($B17,Спортсмены!$B:$H,7,FALSE))</f>
        <v xml:space="preserve"> </v>
      </c>
    </row>
    <row r="18" spans="1:18" ht="21" customHeight="1">
      <c r="A18" s="253"/>
      <c r="B18" s="122"/>
      <c r="C18" s="23" t="str">
        <f>IF(B18=0," ",VLOOKUP(B18,Спортсмены!B:H,2,FALSE))</f>
        <v xml:space="preserve"> </v>
      </c>
      <c r="D18" s="24" t="str">
        <f>IF(B18=0," ",VLOOKUP($B18,Спортсмены!$B:$H,3,FALSE))</f>
        <v xml:space="preserve"> </v>
      </c>
      <c r="E18" s="25" t="str">
        <f>IF(B18=0," ",IF(VLOOKUP($B18,Спортсмены!$B:$H,4,FALSE)=0," ",VLOOKUP($B18,Спортсмены!$B:$H,4,FALSE)))</f>
        <v xml:space="preserve"> </v>
      </c>
      <c r="F18" s="23" t="str">
        <f>IF(B18=0," ",VLOOKUP($B18,Спортсмены!$B:$H,5,FALSE))</f>
        <v xml:space="preserve"> </v>
      </c>
      <c r="G18" s="23" t="str">
        <f>IF(B18=0," ",VLOOKUP($B18,Спортсмены!$B:$H,6,FALSE))</f>
        <v xml:space="preserve"> </v>
      </c>
      <c r="H18" s="252"/>
      <c r="I18" s="252"/>
      <c r="J18" s="252"/>
      <c r="K18" s="278"/>
      <c r="L18" s="252"/>
      <c r="M18" s="252"/>
      <c r="N18" s="252"/>
      <c r="O18" s="279"/>
      <c r="P18" s="25" t="str">
        <f>IF(O18=0," ",IF(O18&gt;=Разряды!$C$17,Разряды!$C$3,IF(O18&gt;=Разряды!$D$17,Разряды!$D$3,IF(O18&gt;=Разряды!$E$17,Разряды!$E$3,IF(O18&gt;=Разряды!$F$17,Разряды!$F$3,IF(O18&gt;=Разряды!$G$17,Разряды!$G$3,IF(O18&gt;=Разряды!$H$17,Разряды!$H$3,"б/р")))))))</f>
        <v xml:space="preserve"> </v>
      </c>
      <c r="Q18" s="25"/>
      <c r="R18" s="86" t="str">
        <f>IF(B18=0," ",VLOOKUP($B18,Спортсмены!$B:$H,7,FALSE))</f>
        <v xml:space="preserve"> </v>
      </c>
    </row>
    <row r="19" spans="1:18">
      <c r="A19" s="254"/>
      <c r="B19" s="66"/>
      <c r="C19" s="45" t="str">
        <f>IF(B19=0," ",VLOOKUP(B19,Спортсмены!B:H,2,FALSE))</f>
        <v xml:space="preserve"> </v>
      </c>
      <c r="D19" s="255" t="str">
        <f>IF(B19=0," ",VLOOKUP($B19,Спортсмены!$B:$H,3,FALSE))</f>
        <v xml:space="preserve"> </v>
      </c>
      <c r="E19" s="46" t="str">
        <f>IF(B19=0," ",IF(VLOOKUP($B19,Спортсмены!$B:$H,4,FALSE)=0," ",VLOOKUP($B19,Спортсмены!$B:$H,4,FALSE)))</f>
        <v xml:space="preserve"> </v>
      </c>
      <c r="F19" s="45" t="str">
        <f>IF(B19=0," ",VLOOKUP($B19,Спортсмены!$B:$H,5,FALSE))</f>
        <v xml:space="preserve"> </v>
      </c>
      <c r="G19" s="45" t="str">
        <f>IF(B19=0," ",VLOOKUP($B19,Спортсмены!$B:$H,6,FALSE))</f>
        <v xml:space="preserve"> </v>
      </c>
      <c r="H19" s="256"/>
      <c r="I19" s="256"/>
      <c r="J19" s="256"/>
      <c r="K19" s="280"/>
      <c r="L19" s="281"/>
      <c r="M19" s="281"/>
      <c r="N19" s="281"/>
      <c r="O19" s="282"/>
      <c r="P19" s="219" t="str">
        <f>IF(O19=0," ",IF(O19&gt;=Разряды!$C$17,Разряды!$C$3,IF(O19&gt;=Разряды!$D$17,Разряды!$D$3,IF(O19&gt;=Разряды!$E$17,Разряды!$E$3,IF(O19&gt;=Разряды!$F$17,Разряды!$F$3,IF(O19&gt;=Разряды!$G$17,Разряды!$G$3,IF(O19&gt;=Разряды!$H$17,Разряды!$H$3,"б/р")))))))</f>
        <v xml:space="preserve"> </v>
      </c>
      <c r="Q19" s="219"/>
      <c r="R19" s="45" t="str">
        <f>IF(B19=0," ",VLOOKUP($B19,Спортсмены!$B:$H,7,FALSE))</f>
        <v xml:space="preserve"> </v>
      </c>
    </row>
    <row r="21" spans="1:18" ht="15">
      <c r="F21" s="1409" t="s">
        <v>266</v>
      </c>
      <c r="G21" s="1409"/>
      <c r="H21" s="1409"/>
      <c r="I21" s="1409"/>
      <c r="J21" s="1409"/>
      <c r="K21" s="1409"/>
      <c r="L21" s="1409"/>
    </row>
    <row r="22" spans="1:18" ht="18">
      <c r="A22" s="3" t="s">
        <v>722</v>
      </c>
      <c r="B22" s="247"/>
      <c r="C22" s="247"/>
      <c r="D22" s="243"/>
      <c r="E22" s="246"/>
      <c r="F22" s="246"/>
      <c r="G22" s="246"/>
      <c r="H22" s="248"/>
      <c r="I22" s="272"/>
      <c r="J22" s="273"/>
      <c r="K22" s="273"/>
      <c r="L22" s="1410" t="s">
        <v>246</v>
      </c>
      <c r="M22" s="1410"/>
      <c r="N22" s="1410"/>
      <c r="O22" s="1410"/>
      <c r="P22" s="1410"/>
      <c r="Q22" s="274"/>
      <c r="R22" s="292" t="s">
        <v>247</v>
      </c>
    </row>
    <row r="23" spans="1:18" ht="14.25">
      <c r="A23" s="1263" t="s">
        <v>122</v>
      </c>
      <c r="B23" s="1299" t="s">
        <v>123</v>
      </c>
      <c r="C23" s="1305" t="s">
        <v>124</v>
      </c>
      <c r="D23" s="1305" t="s">
        <v>125</v>
      </c>
      <c r="E23" s="1263" t="s">
        <v>249</v>
      </c>
      <c r="F23" s="1263" t="s">
        <v>127</v>
      </c>
      <c r="G23" s="1263" t="s">
        <v>250</v>
      </c>
      <c r="H23" s="1411" t="s">
        <v>723</v>
      </c>
      <c r="I23" s="1412"/>
      <c r="J23" s="1412"/>
      <c r="K23" s="1412"/>
      <c r="L23" s="1412"/>
      <c r="M23" s="1412"/>
      <c r="N23" s="1413"/>
      <c r="O23" s="1263" t="s">
        <v>129</v>
      </c>
      <c r="P23" s="1299" t="s">
        <v>158</v>
      </c>
      <c r="Q23" s="1299" t="s">
        <v>159</v>
      </c>
      <c r="R23" s="1261" t="s">
        <v>133</v>
      </c>
    </row>
    <row r="24" spans="1:18">
      <c r="A24" s="1352"/>
      <c r="B24" s="1340"/>
      <c r="C24" s="1341"/>
      <c r="D24" s="1341"/>
      <c r="E24" s="1340"/>
      <c r="F24" s="1340"/>
      <c r="G24" s="1340"/>
      <c r="H24" s="1414">
        <v>1</v>
      </c>
      <c r="I24" s="1305">
        <v>2</v>
      </c>
      <c r="J24" s="1305">
        <v>3</v>
      </c>
      <c r="K24" s="276"/>
      <c r="L24" s="1305">
        <v>4</v>
      </c>
      <c r="M24" s="1305">
        <v>5</v>
      </c>
      <c r="N24" s="1305">
        <v>6</v>
      </c>
      <c r="O24" s="1352"/>
      <c r="P24" s="1340"/>
      <c r="Q24" s="1340"/>
      <c r="R24" s="1348"/>
    </row>
    <row r="25" spans="1:18">
      <c r="A25" s="1301"/>
      <c r="B25" s="1300"/>
      <c r="C25" s="1262"/>
      <c r="D25" s="1262"/>
      <c r="E25" s="1300"/>
      <c r="F25" s="1300"/>
      <c r="G25" s="1300"/>
      <c r="H25" s="1377"/>
      <c r="I25" s="1262"/>
      <c r="J25" s="1262"/>
      <c r="K25" s="277"/>
      <c r="L25" s="1262"/>
      <c r="M25" s="1262"/>
      <c r="N25" s="1262"/>
      <c r="O25" s="1301"/>
      <c r="P25" s="1300"/>
      <c r="Q25" s="1300"/>
      <c r="R25" s="1265"/>
    </row>
    <row r="26" spans="1:18" ht="27" customHeight="1">
      <c r="A26" s="257"/>
      <c r="B26" s="22"/>
      <c r="C26" s="23" t="str">
        <f>IF(B26=0," ",VLOOKUP(B26,Спортсмены!B:H,2,FALSE))</f>
        <v xml:space="preserve"> </v>
      </c>
      <c r="D26" s="24" t="str">
        <f>IF(B26=0," ",VLOOKUP($B26,Спортсмены!$B:$H,3,FALSE))</f>
        <v xml:space="preserve"> </v>
      </c>
      <c r="E26" s="25" t="str">
        <f>IF(B26=0," ",IF(VLOOKUP($B26,Спортсмены!$B:$H,4,FALSE)=0," ",VLOOKUP($B26,Спортсмены!$B:$H,4,FALSE)))</f>
        <v xml:space="preserve"> </v>
      </c>
      <c r="F26" s="23" t="str">
        <f>IF(B26=0," ",VLOOKUP($B26,Спортсмены!$B:$H,5,FALSE))</f>
        <v xml:space="preserve"> </v>
      </c>
      <c r="G26" s="23" t="str">
        <f>IF(B26=0," ",VLOOKUP($B26,Спортсмены!$B:$H,6,FALSE))</f>
        <v xml:space="preserve"> </v>
      </c>
      <c r="H26" s="258"/>
      <c r="I26" s="258"/>
      <c r="J26" s="258"/>
      <c r="K26" s="283"/>
      <c r="L26" s="258"/>
      <c r="M26" s="252"/>
      <c r="N26" s="252"/>
      <c r="O26" s="279"/>
      <c r="P26" s="25" t="str">
        <f>IF(O26=0," ",IF(O26&gt;=Разряды!$C$17,Разряды!$C$3,IF(O26&gt;=Разряды!$D$17,Разряды!$D$3,IF(O26&gt;=Разряды!$E$17,Разряды!$E$3,IF(O26&gt;=Разряды!$F$17,Разряды!$F$3,IF(O26&gt;=Разряды!$G$17,Разряды!$G$3,IF(O26&gt;=Разряды!$H$17,Разряды!$H$3,"б/р")))))))</f>
        <v xml:space="preserve"> </v>
      </c>
      <c r="Q26" s="25"/>
      <c r="R26" s="35" t="str">
        <f>IF(B26=0," ",VLOOKUP($B26,Спортсмены!$B:$H,7,FALSE))</f>
        <v xml:space="preserve"> </v>
      </c>
    </row>
    <row r="27" spans="1:18" ht="26.25" customHeight="1">
      <c r="A27" s="251"/>
      <c r="B27" s="22"/>
      <c r="C27" s="23" t="str">
        <f>IF(B27=0," ",VLOOKUP(B27,Спортсмены!B:H,2,FALSE))</f>
        <v xml:space="preserve"> </v>
      </c>
      <c r="D27" s="24" t="str">
        <f>IF(B27=0," ",VLOOKUP($B27,Спортсмены!$B:$H,3,FALSE))</f>
        <v xml:space="preserve"> </v>
      </c>
      <c r="E27" s="25" t="str">
        <f>IF(B27=0," ",IF(VLOOKUP($B27,Спортсмены!$B:$H,4,FALSE)=0," ",VLOOKUP($B27,Спортсмены!$B:$H,4,FALSE)))</f>
        <v xml:space="preserve"> </v>
      </c>
      <c r="F27" s="23" t="str">
        <f>IF(B27=0," ",VLOOKUP($B27,Спортсмены!$B:$H,5,FALSE))</f>
        <v xml:space="preserve"> </v>
      </c>
      <c r="G27" s="259" t="str">
        <f>IF(B27=0," ",VLOOKUP($B27,Спортсмены!$B:$H,6,FALSE))</f>
        <v xml:space="preserve"> </v>
      </c>
      <c r="H27" s="258"/>
      <c r="I27" s="258"/>
      <c r="J27" s="252"/>
      <c r="K27" s="278"/>
      <c r="L27" s="252"/>
      <c r="M27" s="252"/>
      <c r="N27" s="252"/>
      <c r="O27" s="279"/>
      <c r="P27" s="25" t="str">
        <f>IF(O27=0," ",IF(O27&gt;=Разряды!$C$17,Разряды!$C$3,IF(O27&gt;=Разряды!$D$17,Разряды!$D$3,IF(O27&gt;=Разряды!$E$17,Разряды!$E$3,IF(O27&gt;=Разряды!$F$17,Разряды!$F$3,IF(O27&gt;=Разряды!$G$17,Разряды!$G$3,IF(O27&gt;=Разряды!$H$17,Разряды!$H$3,"б/р")))))))</f>
        <v xml:space="preserve"> </v>
      </c>
      <c r="Q27" s="25"/>
      <c r="R27" s="260" t="str">
        <f>IF(B27=0," ",VLOOKUP($B27,Спортсмены!$B:$H,7,FALSE))</f>
        <v xml:space="preserve"> </v>
      </c>
    </row>
    <row r="28" spans="1:18" ht="18" customHeight="1">
      <c r="A28" s="21"/>
      <c r="B28" s="122"/>
      <c r="C28" s="23" t="str">
        <f>IF(B28=0," ",VLOOKUP(B28,Спортсмены!B:H,2,FALSE))</f>
        <v xml:space="preserve"> </v>
      </c>
      <c r="D28" s="24" t="str">
        <f>IF(B28=0," ",VLOOKUP($B28,Спортсмены!$B:$H,3,FALSE))</f>
        <v xml:space="preserve"> </v>
      </c>
      <c r="E28" s="25" t="str">
        <f>IF(B28=0," ",IF(VLOOKUP($B28,Спортсмены!$B:$H,4,FALSE)=0," ",VLOOKUP($B28,Спортсмены!$B:$H,4,FALSE)))</f>
        <v xml:space="preserve"> </v>
      </c>
      <c r="F28" s="23" t="str">
        <f>IF(B28=0," ",VLOOKUP($B28,Спортсмены!$B:$H,5,FALSE))</f>
        <v xml:space="preserve"> </v>
      </c>
      <c r="G28" s="260" t="str">
        <f>IF(B28=0," ",VLOOKUP($B28,Спортсмены!$B:$H,6,FALSE))</f>
        <v xml:space="preserve"> </v>
      </c>
      <c r="H28" s="258"/>
      <c r="I28" s="258"/>
      <c r="J28" s="258"/>
      <c r="K28" s="283"/>
      <c r="L28" s="258"/>
      <c r="M28" s="252"/>
      <c r="N28" s="252"/>
      <c r="O28" s="279"/>
      <c r="P28" s="25" t="str">
        <f>IF(O28=0," ",IF(O28&gt;=Разряды!$C$17,Разряды!$C$3,IF(O28&gt;=Разряды!$D$17,Разряды!$D$3,IF(O28&gt;=Разряды!$E$17,Разряды!$E$3,IF(O28&gt;=Разряды!$F$17,Разряды!$F$3,IF(O28&gt;=Разряды!$G$17,Разряды!$G$3,IF(O28&gt;=Разряды!$H$17,Разряды!$H$3,"б/р")))))))</f>
        <v xml:space="preserve"> </v>
      </c>
      <c r="Q28" s="25"/>
      <c r="R28" s="260" t="str">
        <f>IF(B28=0," ",VLOOKUP($B28,Спортсмены!$B:$H,7,FALSE))</f>
        <v xml:space="preserve"> </v>
      </c>
    </row>
    <row r="29" spans="1:18" ht="27" customHeight="1">
      <c r="A29" s="25"/>
      <c r="B29" s="122"/>
      <c r="C29" s="23" t="str">
        <f>IF(B29=0," ",VLOOKUP(B29,Спортсмены!B:H,2,FALSE))</f>
        <v xml:space="preserve"> </v>
      </c>
      <c r="D29" s="24" t="str">
        <f>IF(B29=0," ",VLOOKUP($B29,Спортсмены!$B:$H,3,FALSE))</f>
        <v xml:space="preserve"> </v>
      </c>
      <c r="E29" s="25" t="str">
        <f>IF(B29=0," ",IF(VLOOKUP($B29,Спортсмены!$B:$H,4,FALSE)=0," ",VLOOKUP($B29,Спортсмены!$B:$H,4,FALSE)))</f>
        <v xml:space="preserve"> </v>
      </c>
      <c r="F29" s="23" t="str">
        <f>IF(B29=0," ",VLOOKUP($B29,Спортсмены!$B:$H,5,FALSE))</f>
        <v xml:space="preserve"> </v>
      </c>
      <c r="G29" s="23" t="str">
        <f>IF(B29=0," ",VLOOKUP($B29,Спортсмены!$B:$H,6,FALSE))</f>
        <v xml:space="preserve"> </v>
      </c>
      <c r="H29" s="258"/>
      <c r="I29" s="258"/>
      <c r="J29" s="258"/>
      <c r="K29" s="283"/>
      <c r="L29" s="258"/>
      <c r="M29" s="252"/>
      <c r="N29" s="252"/>
      <c r="O29" s="279"/>
      <c r="P29" s="25" t="str">
        <f>IF(O29=0," ",IF(O29&gt;=Разряды!$C$17,Разряды!$C$3,IF(O29&gt;=Разряды!$D$17,Разряды!$D$3,IF(O29&gt;=Разряды!$E$17,Разряды!$E$3,IF(O29&gt;=Разряды!$F$17,Разряды!$F$3,IF(O29&gt;=Разряды!$G$17,Разряды!$G$3,IF(O29&gt;=Разряды!$H$17,Разряды!$H$3,"б/р")))))))</f>
        <v xml:space="preserve"> </v>
      </c>
      <c r="Q29" s="25"/>
      <c r="R29" s="260" t="str">
        <f>IF(B29=0," ",VLOOKUP($B29,Спортсмены!$B:$H,7,FALSE))</f>
        <v xml:space="preserve"> </v>
      </c>
    </row>
    <row r="30" spans="1:18" ht="15">
      <c r="A30" s="219"/>
      <c r="B30" s="46"/>
      <c r="C30" s="261"/>
      <c r="D30" s="152"/>
      <c r="E30" s="46"/>
      <c r="F30" s="261"/>
      <c r="G30" s="262"/>
      <c r="H30" s="263"/>
      <c r="I30" s="263"/>
      <c r="J30" s="263"/>
      <c r="K30" s="284"/>
      <c r="L30" s="264"/>
      <c r="M30" s="281"/>
      <c r="N30" s="281"/>
      <c r="O30" s="285"/>
      <c r="P30" s="286"/>
      <c r="Q30" s="293"/>
      <c r="R30" s="150"/>
    </row>
    <row r="31" spans="1:18" ht="14.2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</row>
    <row r="32" spans="1:18" ht="18">
      <c r="A32" s="9"/>
      <c r="B32" s="1333"/>
      <c r="C32" s="1333"/>
      <c r="D32" s="1333"/>
      <c r="E32" s="246"/>
      <c r="F32" s="1409" t="s">
        <v>143</v>
      </c>
      <c r="G32" s="1409"/>
      <c r="H32" s="1409"/>
      <c r="I32" s="1409"/>
      <c r="J32" s="1409"/>
      <c r="K32" s="1409"/>
      <c r="L32" s="1409"/>
      <c r="M32" s="271"/>
      <c r="N32" s="1322" t="s">
        <v>199</v>
      </c>
      <c r="O32" s="1322"/>
      <c r="P32" s="1322"/>
      <c r="Q32" s="1322"/>
      <c r="R32" s="1322"/>
    </row>
    <row r="33" spans="1:18" ht="18">
      <c r="A33" s="3" t="s">
        <v>722</v>
      </c>
      <c r="B33" s="247"/>
      <c r="C33" s="247"/>
      <c r="D33" s="243"/>
      <c r="E33" s="246"/>
      <c r="F33" s="246"/>
      <c r="G33" s="246"/>
      <c r="H33" s="248"/>
      <c r="I33" s="272"/>
      <c r="J33" s="273"/>
      <c r="K33" s="273"/>
      <c r="L33" s="1410" t="s">
        <v>246</v>
      </c>
      <c r="M33" s="1410"/>
      <c r="N33" s="1410"/>
      <c r="O33" s="1410"/>
      <c r="P33" s="1410"/>
      <c r="Q33" s="274"/>
      <c r="R33" s="292" t="s">
        <v>247</v>
      </c>
    </row>
    <row r="34" spans="1:18" ht="14.25">
      <c r="A34" s="1263" t="s">
        <v>122</v>
      </c>
      <c r="B34" s="1299" t="s">
        <v>123</v>
      </c>
      <c r="C34" s="1305" t="s">
        <v>124</v>
      </c>
      <c r="D34" s="1305" t="s">
        <v>125</v>
      </c>
      <c r="E34" s="1263" t="s">
        <v>249</v>
      </c>
      <c r="F34" s="1263" t="s">
        <v>127</v>
      </c>
      <c r="G34" s="1263" t="s">
        <v>250</v>
      </c>
      <c r="H34" s="1411" t="s">
        <v>723</v>
      </c>
      <c r="I34" s="1412"/>
      <c r="J34" s="1412"/>
      <c r="K34" s="1412"/>
      <c r="L34" s="1412"/>
      <c r="M34" s="1412"/>
      <c r="N34" s="1413"/>
      <c r="O34" s="1263" t="s">
        <v>129</v>
      </c>
      <c r="P34" s="1299" t="s">
        <v>158</v>
      </c>
      <c r="Q34" s="1299" t="s">
        <v>159</v>
      </c>
      <c r="R34" s="1261" t="s">
        <v>133</v>
      </c>
    </row>
    <row r="35" spans="1:18">
      <c r="A35" s="1352"/>
      <c r="B35" s="1340"/>
      <c r="C35" s="1341"/>
      <c r="D35" s="1341"/>
      <c r="E35" s="1340"/>
      <c r="F35" s="1340"/>
      <c r="G35" s="1340"/>
      <c r="H35" s="1414">
        <v>1</v>
      </c>
      <c r="I35" s="1305">
        <v>2</v>
      </c>
      <c r="J35" s="1305">
        <v>3</v>
      </c>
      <c r="K35" s="276"/>
      <c r="L35" s="1305">
        <v>4</v>
      </c>
      <c r="M35" s="1305">
        <v>5</v>
      </c>
      <c r="N35" s="1305">
        <v>6</v>
      </c>
      <c r="O35" s="1352"/>
      <c r="P35" s="1340"/>
      <c r="Q35" s="1340"/>
      <c r="R35" s="1348"/>
    </row>
    <row r="36" spans="1:18">
      <c r="A36" s="1301"/>
      <c r="B36" s="1300"/>
      <c r="C36" s="1262"/>
      <c r="D36" s="1262"/>
      <c r="E36" s="1300"/>
      <c r="F36" s="1300"/>
      <c r="G36" s="1300"/>
      <c r="H36" s="1377"/>
      <c r="I36" s="1262"/>
      <c r="J36" s="1262"/>
      <c r="K36" s="277"/>
      <c r="L36" s="1262"/>
      <c r="M36" s="1262"/>
      <c r="N36" s="1262"/>
      <c r="O36" s="1301"/>
      <c r="P36" s="1300"/>
      <c r="Q36" s="1300"/>
      <c r="R36" s="1265"/>
    </row>
    <row r="37" spans="1:18" ht="18" customHeight="1">
      <c r="A37" s="251"/>
      <c r="B37" s="25"/>
      <c r="C37" s="23" t="str">
        <f>IF(B37=0," ",VLOOKUP(B37,Спортсмены!B:H,2,FALSE))</f>
        <v xml:space="preserve"> </v>
      </c>
      <c r="D37" s="24" t="str">
        <f>IF(B37=0," ",VLOOKUP($B37,Спортсмены!$B:$H,3,FALSE))</f>
        <v xml:space="preserve"> </v>
      </c>
      <c r="E37" s="25" t="str">
        <f>IF(B37=0," ",IF(VLOOKUP($B37,Спортсмены!$B:$H,4,FALSE)=0," ",VLOOKUP($B37,Спортсмены!$B:$H,4,FALSE)))</f>
        <v xml:space="preserve"> </v>
      </c>
      <c r="F37" s="23" t="str">
        <f>IF(B37=0," ",VLOOKUP($B37,Спортсмены!$B:$H,5,FALSE))</f>
        <v xml:space="preserve"> </v>
      </c>
      <c r="G37" s="260" t="str">
        <f>IF(B37=0," ",VLOOKUP($B37,Спортсмены!$B:$H,6,FALSE))</f>
        <v xml:space="preserve"> </v>
      </c>
      <c r="H37" s="252"/>
      <c r="I37" s="252"/>
      <c r="J37" s="252"/>
      <c r="K37" s="278"/>
      <c r="L37" s="252"/>
      <c r="M37" s="252"/>
      <c r="N37" s="252"/>
      <c r="O37" s="279"/>
      <c r="P37" s="25" t="str">
        <f>IF(O37=0," ",IF(O37&gt;=Разряды!$C$17,Разряды!$C$3,IF(O37&gt;=Разряды!$D$17,Разряды!$D$3,IF(O37&gt;=Разряды!$E$17,Разряды!$E$3,IF(O37&gt;=Разряды!$F$17,Разряды!$F$3,IF(O37&gt;=Разряды!$G$17,Разряды!$G$3,IF(O37&gt;=Разряды!$H$17,Разряды!$H$3,"б/р")))))))</f>
        <v xml:space="preserve"> </v>
      </c>
      <c r="Q37" s="25"/>
      <c r="R37" s="23" t="str">
        <f>IF(B37=0," ",VLOOKUP($B37,Спортсмены!$B:$H,7,FALSE))</f>
        <v xml:space="preserve"> </v>
      </c>
    </row>
    <row r="38" spans="1:18" ht="18" customHeight="1">
      <c r="A38" s="21"/>
      <c r="B38" s="25"/>
      <c r="C38" s="23" t="str">
        <f>IF(B38=0," ",VLOOKUP(B38,Спортсмены!B:H,2,FALSE))</f>
        <v xml:space="preserve"> </v>
      </c>
      <c r="D38" s="24" t="str">
        <f>IF(B38=0," ",VLOOKUP($B38,Спортсмены!$B:$H,3,FALSE))</f>
        <v xml:space="preserve"> </v>
      </c>
      <c r="E38" s="25" t="str">
        <f>IF(B38=0," ",IF(VLOOKUP($B38,Спортсмены!$B:$H,4,FALSE)=0," ",VLOOKUP($B38,Спортсмены!$B:$H,4,FALSE)))</f>
        <v xml:space="preserve"> </v>
      </c>
      <c r="F38" s="23" t="str">
        <f>IF(B38=0," ",VLOOKUP($B38,Спортсмены!$B:$H,5,FALSE))</f>
        <v xml:space="preserve"> </v>
      </c>
      <c r="G38" s="260" t="str">
        <f>IF(B38=0," ",VLOOKUP($B38,Спортсмены!$B:$H,6,FALSE))</f>
        <v xml:space="preserve"> </v>
      </c>
      <c r="H38" s="252"/>
      <c r="I38" s="252"/>
      <c r="J38" s="252"/>
      <c r="K38" s="278"/>
      <c r="L38" s="252"/>
      <c r="M38" s="252"/>
      <c r="N38" s="252"/>
      <c r="O38" s="279"/>
      <c r="P38" s="25" t="str">
        <f>IF(O38=0," ",IF(O38&gt;=Разряды!$C$17,Разряды!$C$3,IF(O38&gt;=Разряды!$D$17,Разряды!$D$3,IF(O38&gt;=Разряды!$E$17,Разряды!$E$3,IF(O38&gt;=Разряды!$F$17,Разряды!$F$3,IF(O38&gt;=Разряды!$G$17,Разряды!$G$3,IF(O38&gt;=Разряды!$H$17,Разряды!$H$3,"б/р")))))))</f>
        <v xml:space="preserve"> </v>
      </c>
      <c r="Q38" s="25"/>
      <c r="R38" s="260" t="str">
        <f>IF(B38=0," ",VLOOKUP($B38,Спортсмены!$B:$H,7,FALSE))</f>
        <v xml:space="preserve"> </v>
      </c>
    </row>
    <row r="39" spans="1:18">
      <c r="A39" s="219"/>
      <c r="B39" s="46"/>
      <c r="C39" s="45"/>
      <c r="D39" s="220"/>
      <c r="E39" s="46"/>
      <c r="F39" s="261"/>
      <c r="G39" s="150"/>
      <c r="H39" s="264"/>
      <c r="I39" s="264"/>
      <c r="J39" s="264"/>
      <c r="K39" s="284"/>
      <c r="L39" s="264"/>
      <c r="M39" s="264"/>
      <c r="N39" s="264"/>
      <c r="O39" s="287"/>
      <c r="P39" s="219"/>
      <c r="Q39" s="294"/>
      <c r="R39" s="150"/>
    </row>
    <row r="40" spans="1:18" ht="20.25">
      <c r="A40" s="1287" t="s">
        <v>238</v>
      </c>
      <c r="B40" s="1287"/>
      <c r="C40" s="1287"/>
      <c r="D40" s="1287"/>
      <c r="E40" s="1287"/>
      <c r="F40" s="1287"/>
      <c r="G40" s="1287"/>
      <c r="H40" s="1287"/>
      <c r="I40" s="1287"/>
      <c r="J40" s="1287"/>
      <c r="K40" s="1287"/>
      <c r="L40" s="1287"/>
      <c r="M40" s="1287"/>
      <c r="N40" s="1287"/>
      <c r="O40" s="1287"/>
      <c r="P40" s="1287"/>
      <c r="Q40" s="1287"/>
      <c r="R40" s="1287"/>
    </row>
    <row r="41" spans="1:18" ht="20.25">
      <c r="A41" s="1287" t="s">
        <v>239</v>
      </c>
      <c r="B41" s="1287"/>
      <c r="C41" s="1287"/>
      <c r="D41" s="1287"/>
      <c r="E41" s="1287"/>
      <c r="F41" s="1287"/>
      <c r="G41" s="1287"/>
      <c r="H41" s="1287"/>
      <c r="I41" s="1287"/>
      <c r="J41" s="1287"/>
      <c r="K41" s="1287"/>
      <c r="L41" s="1287"/>
      <c r="M41" s="1287"/>
      <c r="N41" s="1287"/>
      <c r="O41" s="1287"/>
      <c r="P41" s="1287"/>
      <c r="Q41" s="1287"/>
      <c r="R41" s="1287"/>
    </row>
    <row r="42" spans="1:18" ht="22.5">
      <c r="A42" s="1273" t="s">
        <v>165</v>
      </c>
      <c r="B42" s="1273"/>
      <c r="C42" s="1273"/>
      <c r="D42" s="1273"/>
      <c r="E42" s="1273"/>
      <c r="F42" s="1273"/>
      <c r="G42" s="1273"/>
      <c r="H42" s="1273"/>
      <c r="I42" s="1273"/>
      <c r="J42" s="1273"/>
      <c r="K42" s="1273"/>
      <c r="L42" s="1273"/>
      <c r="M42" s="1273"/>
      <c r="N42" s="1273"/>
      <c r="O42" s="1273"/>
      <c r="P42" s="1273"/>
      <c r="Q42" s="1273"/>
      <c r="R42" s="1273"/>
    </row>
    <row r="43" spans="1:18" ht="20.25">
      <c r="A43" s="1296" t="s">
        <v>240</v>
      </c>
      <c r="B43" s="1296"/>
      <c r="C43" s="1296"/>
      <c r="D43" s="1296"/>
      <c r="E43" s="1296"/>
      <c r="F43" s="1296"/>
      <c r="G43" s="1296"/>
      <c r="H43" s="1296"/>
      <c r="I43" s="1296"/>
      <c r="J43" s="1296"/>
      <c r="K43" s="1296"/>
      <c r="L43" s="1296"/>
      <c r="M43" s="1296"/>
      <c r="N43" s="1296"/>
      <c r="O43" s="1296"/>
      <c r="P43" s="1296"/>
      <c r="Q43" s="1296"/>
      <c r="R43" s="1296"/>
    </row>
    <row r="44" spans="1:18" ht="15.75">
      <c r="A44" s="3"/>
      <c r="B44" s="242"/>
      <c r="C44" s="242"/>
      <c r="D44" s="1324" t="s">
        <v>241</v>
      </c>
      <c r="E44" s="1324"/>
      <c r="F44" s="1324"/>
      <c r="G44" s="1324"/>
      <c r="H44" s="1324"/>
      <c r="I44" s="1324"/>
      <c r="J44" s="1324"/>
      <c r="K44" s="1324"/>
      <c r="L44" s="1324"/>
      <c r="M44" s="1324"/>
      <c r="N44" s="1324"/>
      <c r="O44" s="1324"/>
      <c r="P44" s="1324"/>
      <c r="Q44" s="1324"/>
      <c r="R44" s="1324"/>
    </row>
    <row r="45" spans="1:18" ht="18">
      <c r="A45" s="3"/>
      <c r="B45" s="243"/>
      <c r="C45" s="243"/>
      <c r="D45" s="1325" t="s">
        <v>721</v>
      </c>
      <c r="E45" s="1325"/>
      <c r="F45" s="1325"/>
      <c r="G45" s="1325"/>
      <c r="H45" s="1325"/>
      <c r="I45" s="1325"/>
      <c r="J45" s="1325"/>
      <c r="K45" s="1325"/>
      <c r="L45" s="1325"/>
      <c r="M45" s="1325"/>
      <c r="N45" s="1325"/>
      <c r="O45" s="1325"/>
      <c r="P45" s="1325"/>
      <c r="Q45" s="1325"/>
      <c r="R45" s="1325"/>
    </row>
    <row r="46" spans="1:18" ht="15.75">
      <c r="A46" s="3"/>
      <c r="B46" s="163"/>
      <c r="C46" s="163"/>
      <c r="D46" s="1408" t="s">
        <v>166</v>
      </c>
      <c r="E46" s="1408"/>
      <c r="F46" s="1408"/>
      <c r="G46" s="1408"/>
      <c r="H46" s="1408"/>
      <c r="I46" s="1408"/>
      <c r="J46" s="1408"/>
      <c r="K46" s="1408"/>
      <c r="L46" s="1408"/>
      <c r="M46" s="1408"/>
      <c r="N46" s="1408"/>
      <c r="O46" s="1408"/>
      <c r="P46" s="1408"/>
      <c r="Q46" s="1408"/>
      <c r="R46" s="1408"/>
    </row>
    <row r="47" spans="1:18" ht="18">
      <c r="A47" s="9"/>
      <c r="B47" s="245"/>
      <c r="C47" s="245"/>
      <c r="D47" s="245"/>
      <c r="E47" s="246"/>
      <c r="F47" s="1409" t="s">
        <v>243</v>
      </c>
      <c r="G47" s="1409"/>
      <c r="H47" s="1409"/>
      <c r="I47" s="1409"/>
      <c r="J47" s="1409"/>
      <c r="K47" s="1409"/>
      <c r="L47" s="1409"/>
      <c r="M47" s="271"/>
      <c r="N47" s="1322" t="s">
        <v>199</v>
      </c>
      <c r="O47" s="1322"/>
      <c r="P47" s="1322"/>
      <c r="Q47" s="1322"/>
      <c r="R47" s="1322"/>
    </row>
    <row r="48" spans="1:18" ht="18">
      <c r="A48" s="3" t="s">
        <v>724</v>
      </c>
      <c r="B48" s="247"/>
      <c r="C48" s="247"/>
      <c r="D48" s="243"/>
      <c r="E48" s="246"/>
      <c r="F48" s="246"/>
      <c r="G48" s="246"/>
      <c r="H48" s="248"/>
      <c r="I48" s="272"/>
      <c r="J48" s="273"/>
      <c r="K48" s="273"/>
      <c r="L48" s="1410" t="s">
        <v>246</v>
      </c>
      <c r="M48" s="1410"/>
      <c r="N48" s="1410"/>
      <c r="O48" s="1410"/>
      <c r="P48" s="1410"/>
      <c r="Q48" s="274"/>
      <c r="R48" s="292" t="s">
        <v>247</v>
      </c>
    </row>
    <row r="49" spans="1:18" ht="14.25">
      <c r="A49" s="1263" t="s">
        <v>122</v>
      </c>
      <c r="B49" s="1299" t="s">
        <v>123</v>
      </c>
      <c r="C49" s="1261" t="s">
        <v>153</v>
      </c>
      <c r="D49" s="1305" t="s">
        <v>125</v>
      </c>
      <c r="E49" s="1263" t="s">
        <v>249</v>
      </c>
      <c r="F49" s="1263" t="s">
        <v>127</v>
      </c>
      <c r="G49" s="1263" t="s">
        <v>250</v>
      </c>
      <c r="H49" s="1411" t="s">
        <v>723</v>
      </c>
      <c r="I49" s="1412"/>
      <c r="J49" s="1412"/>
      <c r="K49" s="1412"/>
      <c r="L49" s="1412"/>
      <c r="M49" s="1412"/>
      <c r="N49" s="1413"/>
      <c r="O49" s="1263" t="s">
        <v>129</v>
      </c>
      <c r="P49" s="1299" t="s">
        <v>158</v>
      </c>
      <c r="Q49" s="1299" t="s">
        <v>159</v>
      </c>
      <c r="R49" s="1261" t="s">
        <v>133</v>
      </c>
    </row>
    <row r="50" spans="1:18">
      <c r="A50" s="1352"/>
      <c r="B50" s="1340"/>
      <c r="C50" s="1341"/>
      <c r="D50" s="1341"/>
      <c r="E50" s="1340"/>
      <c r="F50" s="1340"/>
      <c r="G50" s="1340"/>
      <c r="H50" s="1414">
        <v>1</v>
      </c>
      <c r="I50" s="1305">
        <v>2</v>
      </c>
      <c r="J50" s="1305">
        <v>3</v>
      </c>
      <c r="K50" s="276"/>
      <c r="L50" s="1305">
        <v>4</v>
      </c>
      <c r="M50" s="1305">
        <v>5</v>
      </c>
      <c r="N50" s="1305">
        <v>6</v>
      </c>
      <c r="O50" s="1352"/>
      <c r="P50" s="1340"/>
      <c r="Q50" s="1340"/>
      <c r="R50" s="1348"/>
    </row>
    <row r="51" spans="1:18">
      <c r="A51" s="1301"/>
      <c r="B51" s="1300"/>
      <c r="C51" s="1262"/>
      <c r="D51" s="1262"/>
      <c r="E51" s="1300"/>
      <c r="F51" s="1300"/>
      <c r="G51" s="1300"/>
      <c r="H51" s="1377"/>
      <c r="I51" s="1262"/>
      <c r="J51" s="1262"/>
      <c r="K51" s="277"/>
      <c r="L51" s="1262"/>
      <c r="M51" s="1262"/>
      <c r="N51" s="1262"/>
      <c r="O51" s="1301"/>
      <c r="P51" s="1300"/>
      <c r="Q51" s="1300"/>
      <c r="R51" s="1265"/>
    </row>
    <row r="52" spans="1:18" ht="15.95" customHeight="1">
      <c r="A52" s="21">
        <v>1</v>
      </c>
      <c r="B52" s="41">
        <v>495</v>
      </c>
      <c r="C52" s="29" t="e">
        <f>IF(B52=0," ",VLOOKUP(B52,Женщины!B:H,2,FALSE))</f>
        <v>#N/A</v>
      </c>
      <c r="D52" s="265" t="e">
        <f>IF(B52=0," ",VLOOKUP($B52,Женщины!$B:$H,3,FALSE))</f>
        <v>#N/A</v>
      </c>
      <c r="E52" s="31" t="e">
        <f>IF(B52=0," ",IF(VLOOKUP($B52,Женщины!$B:$H,4,FALSE)=0," ",VLOOKUP($B52,Женщины!$B:$H,4,FALSE)))</f>
        <v>#N/A</v>
      </c>
      <c r="F52" s="29" t="e">
        <f>IF(B52=0," ",VLOOKUP($B52,Женщины!$B:$H,5,FALSE))</f>
        <v>#N/A</v>
      </c>
      <c r="G52" s="29" t="e">
        <f>IF(B52=0," ",VLOOKUP($B52,Женщины!$B:$H,6,FALSE))</f>
        <v>#N/A</v>
      </c>
      <c r="H52" s="266">
        <v>10.08</v>
      </c>
      <c r="I52" s="266">
        <v>10.43</v>
      </c>
      <c r="J52" s="266">
        <v>10.07</v>
      </c>
      <c r="K52" s="288"/>
      <c r="L52" s="266">
        <v>10.51</v>
      </c>
      <c r="M52" s="266">
        <v>10.28</v>
      </c>
      <c r="N52" s="266">
        <v>10.34</v>
      </c>
      <c r="O52" s="289">
        <f>MAX(H52:N52)</f>
        <v>10.51</v>
      </c>
      <c r="P52" s="62" t="str">
        <f>IF(O52=0," ",IF(O52&gt;=Разряды!$D$43,Разряды!$D$3,IF(O52&gt;=Разряды!$E$43,Разряды!$E$3,IF(O52&gt;=Разряды!$F$43,Разряды!$F$3,IF(O52&gt;=Разряды!$G$43,Разряды!$G$3,IF(O52&gt;=Разряды!$H$43,Разряды!$H$3,IF(O52&gt;=Разряды!$I$43,Разряды!$I$3,IF(O52&gt;=Разряды!$J$43,Разряды!$J$3,"б/р"))))))))</f>
        <v>3р</v>
      </c>
      <c r="Q52" s="31">
        <v>20</v>
      </c>
      <c r="R52" s="29" t="e">
        <f>IF(B52=0," ",VLOOKUP($B52,Женщины!$B:$H,7,FALSE))</f>
        <v>#N/A</v>
      </c>
    </row>
    <row r="53" spans="1:18" ht="15.95" customHeight="1">
      <c r="A53" s="21">
        <v>2</v>
      </c>
      <c r="B53" s="41">
        <v>194</v>
      </c>
      <c r="C53" s="29" t="e">
        <f>IF(B53=0," ",VLOOKUP(B53,Женщины!B:H,2,FALSE))</f>
        <v>#N/A</v>
      </c>
      <c r="D53" s="265" t="e">
        <f>IF(B53=0," ",VLOOKUP($B53,Женщины!$B:$H,3,FALSE))</f>
        <v>#N/A</v>
      </c>
      <c r="E53" s="31" t="e">
        <f>IF(B53=0," ",IF(VLOOKUP($B53,Женщины!$B:$H,4,FALSE)=0," ",VLOOKUP($B53,Женщины!$B:$H,4,FALSE)))</f>
        <v>#N/A</v>
      </c>
      <c r="F53" s="29" t="e">
        <f>IF(B53=0," ",VLOOKUP($B53,Женщины!$B:$H,5,FALSE))</f>
        <v>#N/A</v>
      </c>
      <c r="G53" s="29" t="e">
        <f>IF(B53=0," ",VLOOKUP($B53,Женщины!$B:$H,6,FALSE))</f>
        <v>#N/A</v>
      </c>
      <c r="H53" s="266">
        <v>9.58</v>
      </c>
      <c r="I53" s="266" t="s">
        <v>284</v>
      </c>
      <c r="J53" s="266">
        <v>9.4600000000000009</v>
      </c>
      <c r="K53" s="288"/>
      <c r="L53" s="266" t="s">
        <v>284</v>
      </c>
      <c r="M53" s="266" t="s">
        <v>284</v>
      </c>
      <c r="N53" s="266" t="s">
        <v>284</v>
      </c>
      <c r="O53" s="289">
        <f>MAX(H53:N53)</f>
        <v>9.58</v>
      </c>
      <c r="P53" s="62" t="str">
        <f>IF(O53=0," ",IF(O53&gt;=Разряды!$D$43,Разряды!$D$3,IF(O53&gt;=Разряды!$E$43,Разряды!$E$3,IF(O53&gt;=Разряды!$F$43,Разряды!$F$3,IF(O53&gt;=Разряды!$G$43,Разряды!$G$3,IF(O53&gt;=Разряды!$H$43,Разряды!$H$3,IF(O53&gt;=Разряды!$I$43,Разряды!$I$3,IF(O53&gt;=Разряды!$J$43,Разряды!$J$3,"б/р"))))))))</f>
        <v>2юр</v>
      </c>
      <c r="Q53" s="31" t="s">
        <v>278</v>
      </c>
      <c r="R53" s="29" t="e">
        <f>IF(B53=0," ",VLOOKUP($B53,Женщины!$B:$H,7,FALSE))</f>
        <v>#N/A</v>
      </c>
    </row>
    <row r="54" spans="1:18" ht="15">
      <c r="A54" s="267"/>
      <c r="B54" s="267"/>
      <c r="C54" s="268"/>
      <c r="D54" s="269"/>
      <c r="E54" s="270"/>
      <c r="F54" s="268"/>
      <c r="G54" s="268"/>
      <c r="H54" s="263"/>
      <c r="I54" s="263"/>
      <c r="J54" s="263"/>
      <c r="K54" s="284"/>
      <c r="L54" s="264"/>
      <c r="M54" s="281"/>
      <c r="N54" s="281"/>
      <c r="O54" s="290"/>
      <c r="P54" s="267"/>
      <c r="Q54" s="267"/>
      <c r="R54" s="295"/>
    </row>
    <row r="55" spans="1:18" ht="18">
      <c r="B55" s="1333"/>
      <c r="C55" s="1333"/>
      <c r="D55" s="1333"/>
      <c r="E55" s="246"/>
      <c r="F55" s="1409" t="s">
        <v>257</v>
      </c>
      <c r="G55" s="1409"/>
      <c r="H55" s="1409"/>
      <c r="I55" s="1409"/>
      <c r="J55" s="1409"/>
      <c r="K55" s="1409"/>
      <c r="L55" s="1409"/>
      <c r="M55" s="271"/>
      <c r="N55" s="1322" t="s">
        <v>199</v>
      </c>
      <c r="O55" s="1322"/>
      <c r="P55" s="1322"/>
      <c r="Q55" s="1322"/>
      <c r="R55" s="1322"/>
    </row>
    <row r="56" spans="1:18" ht="18">
      <c r="A56" s="3" t="s">
        <v>724</v>
      </c>
      <c r="B56" s="247"/>
      <c r="C56" s="247"/>
      <c r="D56" s="243"/>
      <c r="E56" s="246"/>
      <c r="F56" s="246"/>
      <c r="G56" s="246"/>
      <c r="H56" s="248"/>
      <c r="I56" s="272"/>
      <c r="J56" s="273"/>
      <c r="K56" s="273"/>
      <c r="L56" s="1410" t="s">
        <v>246</v>
      </c>
      <c r="M56" s="1410"/>
      <c r="N56" s="1410"/>
      <c r="O56" s="1410"/>
      <c r="P56" s="1410"/>
      <c r="Q56" s="274"/>
      <c r="R56" s="292" t="s">
        <v>247</v>
      </c>
    </row>
    <row r="57" spans="1:18" ht="14.25">
      <c r="A57" s="1263" t="s">
        <v>122</v>
      </c>
      <c r="B57" s="1299" t="s">
        <v>123</v>
      </c>
      <c r="C57" s="1261" t="s">
        <v>153</v>
      </c>
      <c r="D57" s="1305" t="s">
        <v>125</v>
      </c>
      <c r="E57" s="1263" t="s">
        <v>249</v>
      </c>
      <c r="F57" s="1263" t="s">
        <v>127</v>
      </c>
      <c r="G57" s="1263" t="s">
        <v>250</v>
      </c>
      <c r="H57" s="1411" t="s">
        <v>723</v>
      </c>
      <c r="I57" s="1412"/>
      <c r="J57" s="1412"/>
      <c r="K57" s="1412"/>
      <c r="L57" s="1412"/>
      <c r="M57" s="1412"/>
      <c r="N57" s="1413"/>
      <c r="O57" s="1263" t="s">
        <v>129</v>
      </c>
      <c r="P57" s="1299" t="s">
        <v>158</v>
      </c>
      <c r="Q57" s="1299" t="s">
        <v>159</v>
      </c>
      <c r="R57" s="1261" t="s">
        <v>133</v>
      </c>
    </row>
    <row r="58" spans="1:18">
      <c r="A58" s="1352"/>
      <c r="B58" s="1340"/>
      <c r="C58" s="1341"/>
      <c r="D58" s="1341"/>
      <c r="E58" s="1340"/>
      <c r="F58" s="1340"/>
      <c r="G58" s="1340"/>
      <c r="H58" s="1414">
        <v>1</v>
      </c>
      <c r="I58" s="1305">
        <v>2</v>
      </c>
      <c r="J58" s="1305">
        <v>3</v>
      </c>
      <c r="K58" s="276"/>
      <c r="L58" s="1305">
        <v>4</v>
      </c>
      <c r="M58" s="1305">
        <v>5</v>
      </c>
      <c r="N58" s="1305">
        <v>6</v>
      </c>
      <c r="O58" s="1352"/>
      <c r="P58" s="1340"/>
      <c r="Q58" s="1340"/>
      <c r="R58" s="1348"/>
    </row>
    <row r="59" spans="1:18">
      <c r="A59" s="1301"/>
      <c r="B59" s="1300"/>
      <c r="C59" s="1262"/>
      <c r="D59" s="1262"/>
      <c r="E59" s="1300"/>
      <c r="F59" s="1300"/>
      <c r="G59" s="1300"/>
      <c r="H59" s="1377"/>
      <c r="I59" s="1262"/>
      <c r="J59" s="1262"/>
      <c r="K59" s="277"/>
      <c r="L59" s="1262"/>
      <c r="M59" s="1262"/>
      <c r="N59" s="1262"/>
      <c r="O59" s="1301"/>
      <c r="P59" s="1300"/>
      <c r="Q59" s="1300"/>
      <c r="R59" s="1265"/>
    </row>
    <row r="60" spans="1:18" ht="15.95" customHeight="1">
      <c r="A60" s="21">
        <v>1</v>
      </c>
      <c r="B60" s="41">
        <v>481</v>
      </c>
      <c r="C60" s="29" t="e">
        <f>IF(B60=0," ",VLOOKUP(B60,Женщины!B:H,2,FALSE))</f>
        <v>#N/A</v>
      </c>
      <c r="D60" s="265" t="e">
        <f>IF(B60=0," ",VLOOKUP($B60,Женщины!$B:$H,3,FALSE))</f>
        <v>#N/A</v>
      </c>
      <c r="E60" s="31" t="e">
        <f>IF(B60=0," ",IF(VLOOKUP($B60,Женщины!$B:$H,4,FALSE)=0," ",VLOOKUP($B60,Женщины!$B:$H,4,FALSE)))</f>
        <v>#N/A</v>
      </c>
      <c r="F60" s="29" t="e">
        <f>IF(B60=0," ",VLOOKUP($B60,Женщины!$B:$H,5,FALSE))</f>
        <v>#N/A</v>
      </c>
      <c r="G60" s="29" t="e">
        <f>IF(B60=0," ",VLOOKUP($B60,Женщины!$B:$H,6,FALSE))</f>
        <v>#N/A</v>
      </c>
      <c r="H60" s="266" t="s">
        <v>284</v>
      </c>
      <c r="I60" s="266">
        <v>11.6</v>
      </c>
      <c r="J60" s="291">
        <v>11.71</v>
      </c>
      <c r="K60" s="288"/>
      <c r="L60" s="266" t="s">
        <v>284</v>
      </c>
      <c r="M60" s="266" t="s">
        <v>284</v>
      </c>
      <c r="N60" s="266" t="s">
        <v>284</v>
      </c>
      <c r="O60" s="289">
        <f>MAX(H60:N60)</f>
        <v>11.71</v>
      </c>
      <c r="P60" s="62" t="str">
        <f>IF(O60=0," ",IF(O60&gt;=Разряды!$D$43,Разряды!$D$3,IF(O60&gt;=Разряды!$E$43,Разряды!$E$3,IF(O60&gt;=Разряды!$F$43,Разряды!$F$3,IF(O60&gt;=Разряды!$G$43,Разряды!$G$3,IF(O60&gt;=Разряды!$H$43,Разряды!$H$3,IF(O60&gt;=Разряды!$I$43,Разряды!$I$3,IF(O60&gt;=Разряды!$J$43,Разряды!$J$3,"б/р"))))))))</f>
        <v>2р</v>
      </c>
      <c r="Q60" s="62">
        <v>20</v>
      </c>
      <c r="R60" s="70" t="e">
        <f>IF(B60=0," ",VLOOKUP($B60,Женщины!$B:$H,7,FALSE))</f>
        <v>#N/A</v>
      </c>
    </row>
    <row r="61" spans="1:18" ht="15.95" customHeight="1">
      <c r="A61" s="251">
        <v>2</v>
      </c>
      <c r="B61" s="217">
        <v>237</v>
      </c>
      <c r="C61" s="29" t="e">
        <f>IF(B61=0," ",VLOOKUP(B61,Женщины!B:H,2,FALSE))</f>
        <v>#N/A</v>
      </c>
      <c r="D61" s="265" t="e">
        <f>IF(B61=0," ",VLOOKUP($B61,Женщины!$B:$H,3,FALSE))</f>
        <v>#N/A</v>
      </c>
      <c r="E61" s="31" t="e">
        <f>IF(B61=0," ",IF(VLOOKUP($B61,Женщины!$B:$H,4,FALSE)=0," ",VLOOKUP($B61,Женщины!$B:$H,4,FALSE)))</f>
        <v>#N/A</v>
      </c>
      <c r="F61" s="29" t="e">
        <f>IF(B61=0," ",VLOOKUP($B61,Женщины!$B:$H,5,FALSE))</f>
        <v>#N/A</v>
      </c>
      <c r="G61" s="29" t="e">
        <f>IF(B61=0," ",VLOOKUP($B61,Женщины!$B:$H,6,FALSE))</f>
        <v>#N/A</v>
      </c>
      <c r="H61" s="266">
        <v>10.77</v>
      </c>
      <c r="I61" s="266" t="s">
        <v>284</v>
      </c>
      <c r="J61" s="266" t="s">
        <v>284</v>
      </c>
      <c r="K61" s="288"/>
      <c r="L61" s="266" t="s">
        <v>284</v>
      </c>
      <c r="M61" s="266" t="s">
        <v>284</v>
      </c>
      <c r="N61" s="266" t="s">
        <v>284</v>
      </c>
      <c r="O61" s="289">
        <f>MAX(H61:N61)</f>
        <v>10.77</v>
      </c>
      <c r="P61" s="62" t="str">
        <f>IF(O61=0," ",IF(O61&gt;=Разряды!$D$43,Разряды!$D$3,IF(O61&gt;=Разряды!$E$43,Разряды!$E$3,IF(O61&gt;=Разряды!$F$43,Разряды!$F$3,IF(O61&gt;=Разряды!$G$43,Разряды!$G$3,IF(O61&gt;=Разряды!$H$43,Разряды!$H$3,IF(O61&gt;=Разряды!$I$43,Разряды!$I$3,IF(O61&gt;=Разряды!$J$43,Разряды!$J$3,"б/р"))))))))</f>
        <v>3р</v>
      </c>
      <c r="Q61" s="62">
        <v>0</v>
      </c>
      <c r="R61" s="70" t="e">
        <f>IF(B61=0," ",VLOOKUP($B61,Женщины!$B:$H,7,FALSE))</f>
        <v>#N/A</v>
      </c>
    </row>
    <row r="62" spans="1:18" ht="15">
      <c r="A62" s="267"/>
      <c r="B62" s="267"/>
      <c r="C62" s="268"/>
      <c r="D62" s="270"/>
      <c r="E62" s="270"/>
      <c r="F62" s="268"/>
      <c r="G62" s="268"/>
      <c r="H62" s="263"/>
      <c r="I62" s="263"/>
      <c r="J62" s="263"/>
      <c r="K62" s="284"/>
      <c r="L62" s="264"/>
      <c r="M62" s="281"/>
      <c r="N62" s="281"/>
      <c r="O62" s="290"/>
      <c r="P62" s="267"/>
      <c r="Q62" s="267"/>
      <c r="R62" s="295"/>
    </row>
    <row r="63" spans="1:18" ht="18">
      <c r="B63" s="1333"/>
      <c r="C63" s="1333"/>
      <c r="D63" s="1333"/>
      <c r="E63" s="246"/>
      <c r="F63" s="1409" t="s">
        <v>258</v>
      </c>
      <c r="G63" s="1409"/>
      <c r="H63" s="1409"/>
      <c r="I63" s="1409"/>
      <c r="J63" s="1409"/>
      <c r="K63" s="1409"/>
      <c r="L63" s="1409"/>
      <c r="M63" s="271"/>
      <c r="N63" s="1322" t="s">
        <v>199</v>
      </c>
      <c r="O63" s="1322"/>
      <c r="P63" s="1322"/>
      <c r="Q63" s="1322"/>
      <c r="R63" s="1322"/>
    </row>
    <row r="64" spans="1:18" ht="18">
      <c r="A64" s="3" t="s">
        <v>724</v>
      </c>
      <c r="B64" s="247"/>
      <c r="C64" s="247"/>
      <c r="D64" s="243"/>
      <c r="E64" s="246"/>
      <c r="F64" s="246"/>
      <c r="G64" s="246"/>
      <c r="H64" s="248"/>
      <c r="I64" s="272"/>
      <c r="J64" s="273"/>
      <c r="K64" s="273"/>
      <c r="L64" s="1410" t="s">
        <v>246</v>
      </c>
      <c r="M64" s="1410"/>
      <c r="N64" s="1410"/>
      <c r="O64" s="1410"/>
      <c r="P64" s="1410"/>
      <c r="Q64" s="274"/>
      <c r="R64" s="292" t="s">
        <v>247</v>
      </c>
    </row>
    <row r="65" spans="1:18" ht="14.25">
      <c r="A65" s="1263" t="s">
        <v>122</v>
      </c>
      <c r="B65" s="1299" t="s">
        <v>123</v>
      </c>
      <c r="C65" s="1261" t="s">
        <v>153</v>
      </c>
      <c r="D65" s="1305" t="s">
        <v>125</v>
      </c>
      <c r="E65" s="1263" t="s">
        <v>249</v>
      </c>
      <c r="F65" s="1263" t="s">
        <v>127</v>
      </c>
      <c r="G65" s="1263" t="s">
        <v>250</v>
      </c>
      <c r="H65" s="1411" t="s">
        <v>723</v>
      </c>
      <c r="I65" s="1412"/>
      <c r="J65" s="1412"/>
      <c r="K65" s="1412"/>
      <c r="L65" s="1412"/>
      <c r="M65" s="1412"/>
      <c r="N65" s="1413"/>
      <c r="O65" s="1263" t="s">
        <v>129</v>
      </c>
      <c r="P65" s="1299" t="s">
        <v>158</v>
      </c>
      <c r="Q65" s="1299" t="s">
        <v>159</v>
      </c>
      <c r="R65" s="1261" t="s">
        <v>133</v>
      </c>
    </row>
    <row r="66" spans="1:18">
      <c r="A66" s="1352"/>
      <c r="B66" s="1340"/>
      <c r="C66" s="1341"/>
      <c r="D66" s="1341"/>
      <c r="E66" s="1340"/>
      <c r="F66" s="1340"/>
      <c r="G66" s="1340"/>
      <c r="H66" s="1414">
        <v>1</v>
      </c>
      <c r="I66" s="1305">
        <v>2</v>
      </c>
      <c r="J66" s="1305">
        <v>3</v>
      </c>
      <c r="K66" s="276"/>
      <c r="L66" s="1305">
        <v>4</v>
      </c>
      <c r="M66" s="1305">
        <v>5</v>
      </c>
      <c r="N66" s="1305">
        <v>6</v>
      </c>
      <c r="O66" s="1352"/>
      <c r="P66" s="1340"/>
      <c r="Q66" s="1340"/>
      <c r="R66" s="1348"/>
    </row>
    <row r="67" spans="1:18" ht="14.25" customHeight="1">
      <c r="A67" s="1301"/>
      <c r="B67" s="1300"/>
      <c r="C67" s="1262"/>
      <c r="D67" s="1262"/>
      <c r="E67" s="1300"/>
      <c r="F67" s="1300"/>
      <c r="G67" s="1300"/>
      <c r="H67" s="1377"/>
      <c r="I67" s="1262"/>
      <c r="J67" s="1262"/>
      <c r="K67" s="277"/>
      <c r="L67" s="1262"/>
      <c r="M67" s="1262"/>
      <c r="N67" s="1262"/>
      <c r="O67" s="1301"/>
      <c r="P67" s="1300"/>
      <c r="Q67" s="1300"/>
      <c r="R67" s="1265"/>
    </row>
    <row r="68" spans="1:18" ht="17.100000000000001" customHeight="1">
      <c r="A68" s="257"/>
      <c r="B68" s="296"/>
      <c r="C68" s="297" t="str">
        <f>IF(B68=0," ",VLOOKUP(B68,Женщины!B:H,2,FALSE))</f>
        <v xml:space="preserve"> </v>
      </c>
      <c r="D68" s="298" t="str">
        <f>IF(B68=0," ",VLOOKUP($B68,Женщины!$B:$H,3,FALSE))</f>
        <v xml:space="preserve"> </v>
      </c>
      <c r="E68" s="299" t="str">
        <f>IF(B68=0," ",IF(VLOOKUP($B68,Женщины!$B:$H,4,FALSE)=0," ",VLOOKUP($B68,Женщины!$B:$H,4,FALSE)))</f>
        <v xml:space="preserve"> </v>
      </c>
      <c r="F68" s="297" t="str">
        <f>IF(B68=0," ",VLOOKUP($B68,Женщины!$B:$H,5,FALSE))</f>
        <v xml:space="preserve"> </v>
      </c>
      <c r="G68" s="297" t="str">
        <f>IF(B68=0," ",VLOOKUP($B68,Женщины!$B:$H,6,FALSE))</f>
        <v xml:space="preserve"> </v>
      </c>
      <c r="H68" s="300"/>
      <c r="I68" s="306"/>
      <c r="J68" s="300"/>
      <c r="K68" s="307"/>
      <c r="L68" s="306"/>
      <c r="M68" s="300"/>
      <c r="N68" s="300"/>
      <c r="O68" s="308"/>
      <c r="P68" s="309" t="str">
        <f>IF(O68=0," ",IF(O68&gt;=Разряды!$D$43,Разряды!$D$3,IF(O68&gt;=Разряды!$E$43,Разряды!$E$3,IF(O68&gt;=Разряды!$F$43,Разряды!$F$3,IF(O68&gt;=Разряды!$G$43,Разряды!$G$3,IF(O68&gt;=Разряды!$H$43,Разряды!$H$3,IF(O68&gt;=Разряды!$I$43,Разряды!$I$3,IF(O68&gt;=Разряды!$J$43,Разряды!$J$3,"б/р"))))))))</f>
        <v xml:space="preserve"> </v>
      </c>
      <c r="Q68" s="309"/>
      <c r="R68" s="315" t="str">
        <f>IF(B68=0," ",VLOOKUP($B68,Женщины!$B:$H,7,FALSE))</f>
        <v xml:space="preserve"> </v>
      </c>
    </row>
    <row r="69" spans="1:18" ht="17.100000000000001" customHeight="1">
      <c r="A69" s="154"/>
      <c r="B69" s="41"/>
      <c r="C69" s="29" t="str">
        <f>IF(B69=0," ",VLOOKUP(B69,Женщины!B:H,2,FALSE))</f>
        <v xml:space="preserve"> </v>
      </c>
      <c r="D69" s="265" t="str">
        <f>IF(B69=0," ",VLOOKUP($B69,Женщины!$B:$H,3,FALSE))</f>
        <v xml:space="preserve"> </v>
      </c>
      <c r="E69" s="31" t="str">
        <f>IF(B69=0," ",IF(VLOOKUP($B69,Женщины!$B:$H,4,FALSE)=0," ",VLOOKUP($B69,Женщины!$B:$H,4,FALSE)))</f>
        <v xml:space="preserve"> </v>
      </c>
      <c r="F69" s="29" t="str">
        <f>IF(B69=0," ",VLOOKUP($B69,Женщины!$B:$H,5,FALSE))</f>
        <v xml:space="preserve"> </v>
      </c>
      <c r="G69" s="29" t="str">
        <f>IF(B69=0," ",VLOOKUP($B69,Женщины!$B:$H,6,FALSE))</f>
        <v xml:space="preserve"> </v>
      </c>
      <c r="H69" s="266"/>
      <c r="I69" s="266"/>
      <c r="J69" s="266"/>
      <c r="K69" s="288"/>
      <c r="L69" s="266"/>
      <c r="M69" s="266"/>
      <c r="N69" s="266"/>
      <c r="O69" s="289"/>
      <c r="P69" s="62" t="str">
        <f>IF(O69=0," ",IF(O69&gt;=Разряды!$D$43,Разряды!$D$3,IF(O69&gt;=Разряды!$E$43,Разряды!$E$3,IF(O69&gt;=Разряды!$F$43,Разряды!$F$3,IF(O69&gt;=Разряды!$G$43,Разряды!$G$3,IF(O69&gt;=Разряды!$H$43,Разряды!$H$3,IF(O69&gt;=Разряды!$I$43,Разряды!$I$3,IF(O69&gt;=Разряды!$J$43,Разряды!$J$3,"б/р"))))))))</f>
        <v xml:space="preserve"> </v>
      </c>
      <c r="Q69" s="31"/>
      <c r="R69" s="70" t="str">
        <f>IF(B69=0," ",VLOOKUP($B69,Женщины!$B:$H,7,FALSE))</f>
        <v xml:space="preserve"> </v>
      </c>
    </row>
    <row r="70" spans="1:18" ht="17.100000000000001" customHeight="1">
      <c r="A70" s="254"/>
      <c r="B70" s="149"/>
      <c r="C70" s="150" t="str">
        <f>IF(B70=0," ",VLOOKUP(B70,Женщины!B:H,2,FALSE))</f>
        <v xml:space="preserve"> </v>
      </c>
      <c r="D70" s="301" t="str">
        <f>IF(B70=0," ",VLOOKUP($B70,Женщины!$B:$H,3,FALSE))</f>
        <v xml:space="preserve"> </v>
      </c>
      <c r="E70" s="152" t="str">
        <f>IF(B70=0," ",IF(VLOOKUP($B70,Женщины!$B:$H,4,FALSE)=0," ",VLOOKUP($B70,Женщины!$B:$H,4,FALSE)))</f>
        <v xml:space="preserve"> </v>
      </c>
      <c r="F70" s="150" t="str">
        <f>IF(B70=0," ",VLOOKUP($B70,Женщины!$B:$H,5,FALSE))</f>
        <v xml:space="preserve"> </v>
      </c>
      <c r="G70" s="150" t="str">
        <f>IF(B70=0," ",VLOOKUP($B70,Женщины!$B:$H,6,FALSE))</f>
        <v xml:space="preserve"> </v>
      </c>
      <c r="H70" s="302"/>
      <c r="I70" s="310"/>
      <c r="J70" s="302"/>
      <c r="K70" s="311"/>
      <c r="L70" s="310"/>
      <c r="M70" s="302"/>
      <c r="N70" s="302"/>
      <c r="O70" s="312"/>
      <c r="P70" s="161" t="str">
        <f>IF(O70=0," ",IF(O70&gt;=Разряды!$D$43,Разряды!$D$3,IF(O70&gt;=Разряды!$E$43,Разряды!$E$3,IF(O70&gt;=Разряды!$F$43,Разряды!$F$3,IF(O70&gt;=Разряды!$G$43,Разряды!$G$3,IF(O70&gt;=Разряды!$H$43,Разряды!$H$3,IF(O70&gt;=Разряды!$I$43,Разряды!$I$3,IF(O70&gt;=Разряды!$J$43,Разряды!$J$3,"б/р"))))))))</f>
        <v xml:space="preserve"> </v>
      </c>
      <c r="Q70" s="161"/>
      <c r="R70" s="150" t="str">
        <f>IF(B70=0," ",VLOOKUP($B70,Женщины!$B:$H,7,FALSE))</f>
        <v xml:space="preserve"> </v>
      </c>
    </row>
    <row r="71" spans="1:18" ht="18">
      <c r="B71" s="1333"/>
      <c r="C71" s="1333"/>
      <c r="D71" s="1333"/>
      <c r="E71" s="246"/>
      <c r="F71" s="1409" t="s">
        <v>135</v>
      </c>
      <c r="G71" s="1409"/>
      <c r="H71" s="1409"/>
      <c r="I71" s="1409"/>
      <c r="J71" s="1409"/>
      <c r="K71" s="1409"/>
      <c r="L71" s="1409"/>
      <c r="M71" s="271"/>
      <c r="N71" s="1322" t="s">
        <v>199</v>
      </c>
      <c r="O71" s="1322"/>
      <c r="P71" s="1322"/>
      <c r="Q71" s="1322"/>
      <c r="R71" s="1322"/>
    </row>
    <row r="72" spans="1:18" ht="18">
      <c r="A72" s="3" t="s">
        <v>724</v>
      </c>
      <c r="B72" s="247"/>
      <c r="C72" s="247"/>
      <c r="D72" s="243"/>
      <c r="E72" s="246"/>
      <c r="F72" s="246"/>
      <c r="G72" s="246"/>
      <c r="H72" s="248"/>
      <c r="I72" s="272"/>
      <c r="J72" s="273"/>
      <c r="K72" s="273"/>
      <c r="L72" s="1410" t="s">
        <v>246</v>
      </c>
      <c r="M72" s="1410"/>
      <c r="N72" s="1410"/>
      <c r="O72" s="1410"/>
      <c r="P72" s="1410"/>
      <c r="Q72" s="274"/>
      <c r="R72" s="292" t="s">
        <v>247</v>
      </c>
    </row>
    <row r="73" spans="1:18" ht="14.25">
      <c r="A73" s="1263" t="s">
        <v>122</v>
      </c>
      <c r="B73" s="1299" t="s">
        <v>123</v>
      </c>
      <c r="C73" s="1261" t="s">
        <v>153</v>
      </c>
      <c r="D73" s="1305" t="s">
        <v>125</v>
      </c>
      <c r="E73" s="1263" t="s">
        <v>249</v>
      </c>
      <c r="F73" s="1263" t="s">
        <v>127</v>
      </c>
      <c r="G73" s="1263" t="s">
        <v>250</v>
      </c>
      <c r="H73" s="1411" t="s">
        <v>723</v>
      </c>
      <c r="I73" s="1412"/>
      <c r="J73" s="1412"/>
      <c r="K73" s="1412"/>
      <c r="L73" s="1412"/>
      <c r="M73" s="1412"/>
      <c r="N73" s="1413"/>
      <c r="O73" s="1263" t="s">
        <v>129</v>
      </c>
      <c r="P73" s="1299" t="s">
        <v>158</v>
      </c>
      <c r="Q73" s="1299" t="s">
        <v>159</v>
      </c>
      <c r="R73" s="1261" t="s">
        <v>133</v>
      </c>
    </row>
    <row r="74" spans="1:18">
      <c r="A74" s="1352"/>
      <c r="B74" s="1340"/>
      <c r="C74" s="1341"/>
      <c r="D74" s="1341"/>
      <c r="E74" s="1340"/>
      <c r="F74" s="1340"/>
      <c r="G74" s="1340"/>
      <c r="H74" s="1414">
        <v>1</v>
      </c>
      <c r="I74" s="1305">
        <v>2</v>
      </c>
      <c r="J74" s="1305">
        <v>3</v>
      </c>
      <c r="K74" s="276"/>
      <c r="L74" s="1305">
        <v>4</v>
      </c>
      <c r="M74" s="1305">
        <v>5</v>
      </c>
      <c r="N74" s="1305">
        <v>6</v>
      </c>
      <c r="O74" s="1352"/>
      <c r="P74" s="1340"/>
      <c r="Q74" s="1340"/>
      <c r="R74" s="1348"/>
    </row>
    <row r="75" spans="1:18">
      <c r="A75" s="1301"/>
      <c r="B75" s="1300"/>
      <c r="C75" s="1262"/>
      <c r="D75" s="1262"/>
      <c r="E75" s="1300"/>
      <c r="F75" s="1300"/>
      <c r="G75" s="1300"/>
      <c r="H75" s="1377"/>
      <c r="I75" s="1262"/>
      <c r="J75" s="1262"/>
      <c r="K75" s="277"/>
      <c r="L75" s="1262"/>
      <c r="M75" s="1262"/>
      <c r="N75" s="1262"/>
      <c r="O75" s="1301"/>
      <c r="P75" s="1300"/>
      <c r="Q75" s="1300"/>
      <c r="R75" s="1265"/>
    </row>
    <row r="76" spans="1:18" ht="20.25" customHeight="1">
      <c r="A76" s="21"/>
      <c r="B76" s="41"/>
      <c r="C76" s="29" t="str">
        <f>IF(B76=0," ",VLOOKUP(B76,Женщины!B:H,2,FALSE))</f>
        <v xml:space="preserve"> </v>
      </c>
      <c r="D76" s="30" t="str">
        <f>IF(B76=0," ",VLOOKUP($B76,Женщины!$B:$H,3,FALSE))</f>
        <v xml:space="preserve"> </v>
      </c>
      <c r="E76" s="31" t="str">
        <f>IF(B76=0," ",IF(VLOOKUP($B76,Женщины!$B:$H,4,FALSE)=0," ",VLOOKUP($B76,Женщины!$B:$H,4,FALSE)))</f>
        <v xml:space="preserve"> </v>
      </c>
      <c r="F76" s="29" t="str">
        <f>IF(B76=0," ",VLOOKUP($B76,Женщины!$B:$H,5,FALSE))</f>
        <v xml:space="preserve"> </v>
      </c>
      <c r="G76" s="29" t="str">
        <f>IF(B76=0," ",VLOOKUP($B76,Женщины!$B:$H,6,FALSE))</f>
        <v xml:space="preserve"> </v>
      </c>
      <c r="H76" s="266"/>
      <c r="I76" s="266"/>
      <c r="J76" s="266"/>
      <c r="K76" s="288"/>
      <c r="L76" s="266"/>
      <c r="M76" s="266"/>
      <c r="N76" s="266"/>
      <c r="O76" s="308"/>
      <c r="P76" s="62" t="str">
        <f>IF(O76=0," ",IF(O76&gt;=Разряды!$D$43,Разряды!$D$3,IF(O76&gt;=Разряды!$E$43,Разряды!$E$3,IF(O76&gt;=Разряды!$F$43,Разряды!$F$3,IF(O76&gt;=Разряды!$G$43,Разряды!$G$3,IF(O76&gt;=Разряды!$H$43,Разряды!$H$3,IF(O76&gt;=Разряды!$I$43,Разряды!$I$3,IF(O76&gt;=Разряды!$J$43,Разряды!$J$3,"б/р"))))))))</f>
        <v xml:space="preserve"> </v>
      </c>
      <c r="Q76" s="31"/>
      <c r="R76" s="70" t="str">
        <f>IF(B76=0," ",VLOOKUP($B76,Женщины!$B:$H,7,FALSE))</f>
        <v xml:space="preserve"> </v>
      </c>
    </row>
    <row r="77" spans="1:18" ht="15">
      <c r="A77" s="267"/>
      <c r="B77" s="267"/>
      <c r="C77" s="268"/>
      <c r="D77" s="270"/>
      <c r="E77" s="270"/>
      <c r="F77" s="268"/>
      <c r="G77" s="268"/>
      <c r="H77" s="263"/>
      <c r="I77" s="263"/>
      <c r="J77" s="263"/>
      <c r="K77" s="284"/>
      <c r="L77" s="264"/>
      <c r="M77" s="281"/>
      <c r="N77" s="281"/>
      <c r="O77" s="290"/>
      <c r="P77" s="267"/>
      <c r="Q77" s="267"/>
      <c r="R77" s="295"/>
    </row>
    <row r="78" spans="1:18" ht="15">
      <c r="A78" s="303"/>
      <c r="B78" s="303"/>
      <c r="C78" s="304"/>
      <c r="D78" s="138"/>
      <c r="E78" s="138"/>
      <c r="F78" s="304"/>
      <c r="G78" s="304"/>
      <c r="H78" s="305"/>
      <c r="I78" s="305"/>
      <c r="J78" s="305"/>
      <c r="K78" s="305"/>
      <c r="L78" s="305"/>
      <c r="M78" s="305"/>
      <c r="N78" s="305"/>
      <c r="O78" s="313"/>
      <c r="P78" s="303"/>
      <c r="Q78" s="303"/>
      <c r="R78" s="139"/>
    </row>
    <row r="79" spans="1:18" ht="15">
      <c r="A79" s="303"/>
      <c r="B79" s="303"/>
      <c r="C79" s="304"/>
      <c r="D79" s="138"/>
      <c r="E79" s="138"/>
      <c r="F79" s="304"/>
      <c r="G79" s="304"/>
      <c r="H79" s="305"/>
      <c r="I79" s="305"/>
      <c r="J79" s="305"/>
      <c r="K79" s="305"/>
      <c r="L79" s="305"/>
      <c r="M79" s="305"/>
      <c r="N79" s="305"/>
      <c r="O79" s="313"/>
      <c r="P79" s="303"/>
      <c r="Q79" s="303"/>
      <c r="R79" s="139"/>
    </row>
    <row r="80" spans="1:18" ht="15">
      <c r="A80" s="303"/>
      <c r="B80" s="303"/>
      <c r="C80" s="304"/>
      <c r="D80" s="138"/>
      <c r="E80" s="138"/>
      <c r="F80" s="304"/>
      <c r="G80" s="304"/>
      <c r="H80" s="305"/>
      <c r="I80" s="305"/>
      <c r="J80" s="305"/>
      <c r="K80" s="305"/>
      <c r="L80" s="305"/>
      <c r="M80" s="305"/>
      <c r="N80" s="305"/>
      <c r="O80" s="313"/>
      <c r="P80" s="303"/>
      <c r="Q80" s="303"/>
      <c r="R80" s="139"/>
    </row>
    <row r="81" spans="1:18" ht="15">
      <c r="A81" s="303"/>
      <c r="B81" s="303"/>
      <c r="C81" s="304"/>
      <c r="D81" s="138"/>
      <c r="E81" s="138"/>
      <c r="F81" s="304"/>
      <c r="G81" s="304"/>
      <c r="H81" s="305"/>
      <c r="I81" s="305"/>
      <c r="J81" s="305"/>
      <c r="K81" s="305"/>
      <c r="L81" s="305"/>
      <c r="M81" s="305"/>
      <c r="N81" s="305"/>
      <c r="O81" s="313"/>
      <c r="P81" s="303"/>
      <c r="Q81" s="303"/>
      <c r="R81" s="139"/>
    </row>
    <row r="82" spans="1:18" ht="15">
      <c r="A82" s="303"/>
      <c r="B82" s="303"/>
      <c r="C82" s="304"/>
      <c r="D82" s="138"/>
      <c r="E82" s="138"/>
      <c r="F82" s="304"/>
      <c r="G82" s="304"/>
      <c r="H82" s="305"/>
      <c r="I82" s="305"/>
      <c r="J82" s="305"/>
      <c r="K82" s="305"/>
      <c r="L82" s="305"/>
      <c r="M82" s="305"/>
      <c r="N82" s="305"/>
      <c r="O82" s="313"/>
      <c r="P82" s="303"/>
      <c r="Q82" s="303"/>
      <c r="R82" s="139"/>
    </row>
    <row r="88" spans="1:18" ht="15">
      <c r="A88" s="20"/>
      <c r="B88" s="51"/>
      <c r="C88" s="87"/>
      <c r="F88" s="138" t="s">
        <v>260</v>
      </c>
      <c r="G88" s="138"/>
      <c r="H88" s="139"/>
      <c r="I88" s="140"/>
      <c r="J88" s="140"/>
      <c r="K88" s="141" t="s">
        <v>261</v>
      </c>
      <c r="L88" s="139"/>
      <c r="M88" s="162"/>
      <c r="N88" s="305"/>
      <c r="O88" s="305"/>
    </row>
    <row r="89" spans="1:18" ht="15">
      <c r="A89" s="20"/>
      <c r="B89" s="51"/>
      <c r="C89" s="87"/>
      <c r="F89" s="138"/>
      <c r="G89" s="138"/>
      <c r="H89" s="139"/>
      <c r="I89" s="140"/>
      <c r="J89" s="140"/>
      <c r="K89" s="138" t="s">
        <v>262</v>
      </c>
      <c r="L89" s="139"/>
      <c r="M89" s="162"/>
      <c r="N89" s="305"/>
      <c r="O89" s="305"/>
    </row>
    <row r="90" spans="1:18" ht="15">
      <c r="A90" s="20"/>
      <c r="B90" s="51"/>
      <c r="C90" s="87"/>
      <c r="F90" s="138"/>
      <c r="G90" s="138"/>
      <c r="H90" s="139"/>
      <c r="I90" s="140"/>
      <c r="J90" s="140"/>
      <c r="K90" s="138"/>
      <c r="L90" s="139"/>
      <c r="M90" s="162"/>
      <c r="N90" s="305"/>
      <c r="O90" s="305"/>
    </row>
    <row r="91" spans="1:18" ht="15">
      <c r="A91" s="20"/>
      <c r="B91" s="51"/>
      <c r="C91" s="87"/>
      <c r="F91" s="138" t="s">
        <v>263</v>
      </c>
      <c r="G91" s="138"/>
      <c r="H91" s="139"/>
      <c r="I91" s="140"/>
      <c r="J91" s="140"/>
      <c r="K91" s="141" t="s">
        <v>261</v>
      </c>
      <c r="L91" s="139"/>
      <c r="M91" s="162"/>
      <c r="N91" s="305"/>
      <c r="O91" s="305"/>
    </row>
    <row r="92" spans="1:18" ht="15">
      <c r="A92" s="20"/>
      <c r="B92" s="51"/>
      <c r="C92" s="87"/>
      <c r="F92" s="138"/>
      <c r="G92" s="138"/>
      <c r="H92" s="139"/>
      <c r="I92" s="140"/>
      <c r="J92" s="140"/>
      <c r="K92" s="138" t="s">
        <v>262</v>
      </c>
      <c r="L92" s="139"/>
      <c r="M92" s="162"/>
      <c r="N92" s="305"/>
      <c r="O92" s="305"/>
    </row>
    <row r="93" spans="1:18">
      <c r="A93" s="20"/>
      <c r="B93" s="51"/>
      <c r="C93" s="87"/>
      <c r="E93" s="87"/>
      <c r="F93" s="87"/>
      <c r="I93" s="314"/>
    </row>
    <row r="94" spans="1:18">
      <c r="A94" s="20"/>
      <c r="B94" s="51"/>
      <c r="C94" s="50"/>
      <c r="D94" s="223"/>
      <c r="E94" s="51"/>
      <c r="F94" s="142"/>
    </row>
    <row r="95" spans="1:18">
      <c r="A95" s="20"/>
      <c r="B95" s="51"/>
      <c r="C95" s="50"/>
      <c r="D95" s="223"/>
      <c r="E95" s="51"/>
      <c r="F95" s="142"/>
    </row>
    <row r="96" spans="1:18">
      <c r="A96" s="20"/>
      <c r="B96" s="51"/>
      <c r="C96" s="50"/>
      <c r="D96" s="223"/>
      <c r="E96" s="51"/>
      <c r="F96" s="142"/>
    </row>
  </sheetData>
  <mergeCells count="166">
    <mergeCell ref="R49:R51"/>
    <mergeCell ref="R57:R59"/>
    <mergeCell ref="R65:R67"/>
    <mergeCell ref="R73:R75"/>
    <mergeCell ref="P65:P67"/>
    <mergeCell ref="P73:P75"/>
    <mergeCell ref="Q11:Q13"/>
    <mergeCell ref="Q23:Q25"/>
    <mergeCell ref="Q34:Q36"/>
    <mergeCell ref="Q49:Q51"/>
    <mergeCell ref="Q57:Q59"/>
    <mergeCell ref="Q65:Q67"/>
    <mergeCell ref="Q73:Q75"/>
    <mergeCell ref="N66:N67"/>
    <mergeCell ref="N74:N75"/>
    <mergeCell ref="O11:O13"/>
    <mergeCell ref="O23:O25"/>
    <mergeCell ref="O34:O36"/>
    <mergeCell ref="O49:O51"/>
    <mergeCell ref="O57:O59"/>
    <mergeCell ref="O65:O67"/>
    <mergeCell ref="O73:O75"/>
    <mergeCell ref="L66:L67"/>
    <mergeCell ref="L74:L75"/>
    <mergeCell ref="M12:M13"/>
    <mergeCell ref="M24:M25"/>
    <mergeCell ref="M35:M36"/>
    <mergeCell ref="M50:M51"/>
    <mergeCell ref="M58:M59"/>
    <mergeCell ref="M66:M67"/>
    <mergeCell ref="M74:M75"/>
    <mergeCell ref="I66:I67"/>
    <mergeCell ref="I74:I75"/>
    <mergeCell ref="J12:J13"/>
    <mergeCell ref="J24:J25"/>
    <mergeCell ref="J35:J36"/>
    <mergeCell ref="J50:J51"/>
    <mergeCell ref="J58:J59"/>
    <mergeCell ref="J66:J67"/>
    <mergeCell ref="J74:J75"/>
    <mergeCell ref="G65:G67"/>
    <mergeCell ref="G73:G75"/>
    <mergeCell ref="H12:H13"/>
    <mergeCell ref="H24:H25"/>
    <mergeCell ref="H35:H36"/>
    <mergeCell ref="H50:H51"/>
    <mergeCell ref="H58:H59"/>
    <mergeCell ref="H66:H67"/>
    <mergeCell ref="H74:H75"/>
    <mergeCell ref="E65:E67"/>
    <mergeCell ref="E73:E75"/>
    <mergeCell ref="F11:F13"/>
    <mergeCell ref="F23:F25"/>
    <mergeCell ref="F34:F36"/>
    <mergeCell ref="F49:F51"/>
    <mergeCell ref="F57:F59"/>
    <mergeCell ref="F65:F67"/>
    <mergeCell ref="F73:F75"/>
    <mergeCell ref="C65:C67"/>
    <mergeCell ref="C73:C75"/>
    <mergeCell ref="D11:D13"/>
    <mergeCell ref="D23:D25"/>
    <mergeCell ref="D34:D36"/>
    <mergeCell ref="D49:D51"/>
    <mergeCell ref="D57:D59"/>
    <mergeCell ref="D65:D67"/>
    <mergeCell ref="D73:D75"/>
    <mergeCell ref="L64:P64"/>
    <mergeCell ref="H65:N65"/>
    <mergeCell ref="B71:D71"/>
    <mergeCell ref="F71:L71"/>
    <mergeCell ref="N71:R71"/>
    <mergeCell ref="L72:P72"/>
    <mergeCell ref="H73:N73"/>
    <mergeCell ref="A11:A13"/>
    <mergeCell ref="A23:A25"/>
    <mergeCell ref="A34:A36"/>
    <mergeCell ref="A49:A51"/>
    <mergeCell ref="A57:A59"/>
    <mergeCell ref="A65:A67"/>
    <mergeCell ref="A73:A75"/>
    <mergeCell ref="B11:B13"/>
    <mergeCell ref="B23:B25"/>
    <mergeCell ref="B34:B36"/>
    <mergeCell ref="B49:B51"/>
    <mergeCell ref="B57:B59"/>
    <mergeCell ref="B65:B67"/>
    <mergeCell ref="B73:B75"/>
    <mergeCell ref="C11:C13"/>
    <mergeCell ref="C23:C25"/>
    <mergeCell ref="C34:C36"/>
    <mergeCell ref="L48:P48"/>
    <mergeCell ref="H49:N49"/>
    <mergeCell ref="B55:D55"/>
    <mergeCell ref="F55:L55"/>
    <mergeCell ref="N55:R55"/>
    <mergeCell ref="L56:P56"/>
    <mergeCell ref="H57:N57"/>
    <mergeCell ref="B63:D63"/>
    <mergeCell ref="F63:L63"/>
    <mergeCell ref="N63:R63"/>
    <mergeCell ref="C49:C51"/>
    <mergeCell ref="C57:C59"/>
    <mergeCell ref="E49:E51"/>
    <mergeCell ref="E57:E59"/>
    <mergeCell ref="G49:G51"/>
    <mergeCell ref="G57:G59"/>
    <mergeCell ref="I50:I51"/>
    <mergeCell ref="I58:I59"/>
    <mergeCell ref="L50:L51"/>
    <mergeCell ref="L58:L59"/>
    <mergeCell ref="N50:N51"/>
    <mergeCell ref="N58:N59"/>
    <mergeCell ref="P49:P51"/>
    <mergeCell ref="P57:P59"/>
    <mergeCell ref="H34:N34"/>
    <mergeCell ref="A40:R40"/>
    <mergeCell ref="A41:R41"/>
    <mergeCell ref="A42:R42"/>
    <mergeCell ref="A43:R43"/>
    <mergeCell ref="D44:R44"/>
    <mergeCell ref="D45:R45"/>
    <mergeCell ref="D46:R46"/>
    <mergeCell ref="F47:L47"/>
    <mergeCell ref="N47:R47"/>
    <mergeCell ref="E34:E36"/>
    <mergeCell ref="G34:G36"/>
    <mergeCell ref="I35:I36"/>
    <mergeCell ref="L35:L36"/>
    <mergeCell ref="N35:N36"/>
    <mergeCell ref="P34:P36"/>
    <mergeCell ref="R34:R36"/>
    <mergeCell ref="L10:P10"/>
    <mergeCell ref="H11:N11"/>
    <mergeCell ref="F21:L21"/>
    <mergeCell ref="L22:P22"/>
    <mergeCell ref="H23:N23"/>
    <mergeCell ref="B32:D32"/>
    <mergeCell ref="F32:L32"/>
    <mergeCell ref="N32:R32"/>
    <mergeCell ref="L33:P33"/>
    <mergeCell ref="E11:E13"/>
    <mergeCell ref="E23:E25"/>
    <mergeCell ref="G11:G13"/>
    <mergeCell ref="G23:G25"/>
    <mergeCell ref="I12:I13"/>
    <mergeCell ref="I24:I25"/>
    <mergeCell ref="L12:L13"/>
    <mergeCell ref="L24:L25"/>
    <mergeCell ref="N12:N13"/>
    <mergeCell ref="N24:N25"/>
    <mergeCell ref="P11:P13"/>
    <mergeCell ref="P23:P25"/>
    <mergeCell ref="R11:R13"/>
    <mergeCell ref="R23:R25"/>
    <mergeCell ref="A1:R1"/>
    <mergeCell ref="A2:R2"/>
    <mergeCell ref="A3:R3"/>
    <mergeCell ref="A4:R4"/>
    <mergeCell ref="D5:R5"/>
    <mergeCell ref="D6:R6"/>
    <mergeCell ref="D7:R7"/>
    <mergeCell ref="N8:R8"/>
    <mergeCell ref="B9:D9"/>
    <mergeCell ref="F9:L9"/>
    <mergeCell ref="N9:R9"/>
  </mergeCells>
  <pageMargins left="0" right="0" top="0" bottom="0" header="0.31496062992126" footer="0.31496062992126"/>
  <pageSetup paperSize="9" scale="85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7030A0"/>
  </sheetPr>
  <dimension ref="A1:Y64"/>
  <sheetViews>
    <sheetView topLeftCell="A22" workbookViewId="0">
      <selection activeCell="S22" sqref="S22:S23"/>
    </sheetView>
  </sheetViews>
  <sheetFormatPr defaultColWidth="9" defaultRowHeight="12.75"/>
  <cols>
    <col min="1" max="1" width="3.5703125" customWidth="1"/>
    <col min="2" max="2" width="6.28515625" customWidth="1"/>
    <col min="3" max="3" width="21.28515625" customWidth="1"/>
    <col min="4" max="4" width="7.140625" customWidth="1"/>
    <col min="5" max="5" width="6.5703125" customWidth="1"/>
    <col min="6" max="6" width="12.85546875" customWidth="1"/>
    <col min="7" max="7" width="24.140625" customWidth="1"/>
    <col min="8" max="8" width="8.5703125" customWidth="1"/>
    <col min="9" max="9" width="6.85546875" customWidth="1"/>
    <col min="10" max="11" width="10.140625" customWidth="1"/>
    <col min="12" max="12" width="7.5703125" customWidth="1"/>
    <col min="13" max="13" width="4.140625" customWidth="1"/>
    <col min="14" max="14" width="8.140625" customWidth="1"/>
    <col min="15" max="15" width="4.42578125" customWidth="1"/>
    <col min="16" max="16" width="9.140625" customWidth="1"/>
    <col min="17" max="17" width="4.42578125" customWidth="1"/>
    <col min="18" max="18" width="6.85546875" customWidth="1"/>
    <col min="19" max="19" width="5.7109375" customWidth="1"/>
    <col min="20" max="20" width="4.5703125" customWidth="1"/>
    <col min="21" max="21" width="13.7109375" customWidth="1"/>
  </cols>
  <sheetData>
    <row r="1" spans="1:25" ht="20.25">
      <c r="A1" s="1287" t="s">
        <v>238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  <c r="S1" s="1287"/>
      <c r="T1" s="1287"/>
      <c r="U1" s="1287"/>
      <c r="V1" s="238"/>
      <c r="W1" s="238"/>
      <c r="X1" s="238"/>
      <c r="Y1" s="238"/>
    </row>
    <row r="2" spans="1:25" ht="20.25">
      <c r="A2" s="1287" t="s">
        <v>239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  <c r="R2" s="1287"/>
      <c r="S2" s="1287"/>
      <c r="T2" s="1287"/>
      <c r="U2" s="1287"/>
      <c r="V2" s="238"/>
      <c r="W2" s="238"/>
      <c r="X2" s="238"/>
      <c r="Y2" s="238"/>
    </row>
    <row r="3" spans="1:25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</row>
    <row r="4" spans="1:25" ht="20.25">
      <c r="A4" s="1296" t="s">
        <v>230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6"/>
      <c r="O4" s="1296"/>
      <c r="P4" s="1296"/>
      <c r="Q4" s="1296"/>
      <c r="R4" s="1296"/>
      <c r="S4" s="1296"/>
      <c r="T4" s="1296"/>
      <c r="U4" s="1296"/>
    </row>
    <row r="5" spans="1:25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5" ht="18">
      <c r="A6" s="1368"/>
      <c r="B6" s="1368"/>
      <c r="C6" s="1368"/>
      <c r="D6" s="4"/>
      <c r="E6" s="4"/>
      <c r="F6" s="1378" t="s">
        <v>166</v>
      </c>
      <c r="G6" s="1378"/>
      <c r="H6" s="1378"/>
      <c r="I6" s="1378"/>
      <c r="J6" s="1378"/>
      <c r="K6" s="1378"/>
      <c r="L6" s="1378"/>
      <c r="M6" s="1378"/>
      <c r="N6" s="1378"/>
    </row>
    <row r="7" spans="1:25">
      <c r="A7" s="1368"/>
      <c r="B7" s="1368"/>
      <c r="C7" s="1368"/>
    </row>
    <row r="8" spans="1:25" ht="15">
      <c r="A8" s="1368"/>
      <c r="B8" s="1368"/>
      <c r="C8" s="1368"/>
      <c r="D8" s="164"/>
      <c r="E8" s="164"/>
      <c r="F8" s="164"/>
      <c r="G8" s="164"/>
      <c r="H8" s="1276" t="s">
        <v>725</v>
      </c>
      <c r="I8" s="1276"/>
      <c r="J8" s="1276"/>
      <c r="K8" s="1276"/>
      <c r="L8" s="1276"/>
      <c r="M8" s="189"/>
      <c r="N8" s="190"/>
      <c r="O8" s="189"/>
      <c r="P8" s="190"/>
      <c r="Q8" s="189"/>
      <c r="R8" s="190"/>
      <c r="S8" s="6" t="s">
        <v>200</v>
      </c>
      <c r="T8" s="190"/>
      <c r="U8" s="190"/>
    </row>
    <row r="9" spans="1:25">
      <c r="A9" s="9"/>
      <c r="B9" s="9"/>
      <c r="C9" s="9"/>
      <c r="D9" s="164"/>
      <c r="E9" s="164"/>
      <c r="F9" s="164"/>
      <c r="G9" s="164"/>
      <c r="H9" s="1326" t="s">
        <v>243</v>
      </c>
      <c r="I9" s="1326"/>
      <c r="J9" s="1326"/>
      <c r="K9" s="1326"/>
      <c r="L9" s="1326"/>
      <c r="M9" s="189"/>
      <c r="N9" s="190"/>
      <c r="O9" s="189"/>
      <c r="P9" s="190"/>
      <c r="Q9" s="189"/>
      <c r="R9" s="190"/>
      <c r="S9" s="8" t="s">
        <v>199</v>
      </c>
      <c r="T9" s="190"/>
      <c r="U9" s="190"/>
    </row>
    <row r="10" spans="1:25">
      <c r="A10" s="3" t="s">
        <v>726</v>
      </c>
      <c r="B10" s="167"/>
      <c r="C10" s="167"/>
      <c r="D10" s="167"/>
      <c r="E10" s="167"/>
      <c r="F10" s="167"/>
      <c r="G10" s="167"/>
      <c r="H10" s="167"/>
      <c r="I10" s="191"/>
      <c r="J10" s="192"/>
      <c r="K10" s="193"/>
      <c r="L10" s="193"/>
      <c r="M10" s="194"/>
      <c r="N10" s="195"/>
      <c r="O10" s="196"/>
      <c r="P10" s="195"/>
      <c r="Q10" s="196"/>
      <c r="R10" s="195"/>
      <c r="S10" s="195"/>
      <c r="T10" s="195"/>
      <c r="U10" s="195"/>
    </row>
    <row r="11" spans="1:25" ht="25.5">
      <c r="A11" s="168" t="s">
        <v>152</v>
      </c>
      <c r="B11" s="211" t="s">
        <v>157</v>
      </c>
      <c r="C11" s="211" t="s">
        <v>153</v>
      </c>
      <c r="D11" s="212" t="s">
        <v>154</v>
      </c>
      <c r="E11" s="212" t="s">
        <v>155</v>
      </c>
      <c r="F11" s="212" t="s">
        <v>127</v>
      </c>
      <c r="G11" s="212" t="s">
        <v>156</v>
      </c>
      <c r="H11" s="213" t="s">
        <v>727</v>
      </c>
      <c r="I11" s="227" t="s">
        <v>276</v>
      </c>
      <c r="J11" s="213" t="s">
        <v>21</v>
      </c>
      <c r="K11" s="227" t="s">
        <v>276</v>
      </c>
      <c r="L11" s="213" t="s">
        <v>728</v>
      </c>
      <c r="M11" s="227" t="s">
        <v>276</v>
      </c>
      <c r="N11" s="213" t="s">
        <v>25</v>
      </c>
      <c r="O11" s="227" t="s">
        <v>276</v>
      </c>
      <c r="P11" s="213">
        <v>800</v>
      </c>
      <c r="Q11" s="227" t="s">
        <v>276</v>
      </c>
      <c r="R11" s="213" t="s">
        <v>729</v>
      </c>
      <c r="S11" s="168" t="s">
        <v>730</v>
      </c>
      <c r="T11" s="170" t="s">
        <v>731</v>
      </c>
      <c r="U11" s="170" t="s">
        <v>133</v>
      </c>
    </row>
    <row r="12" spans="1:25" ht="25.5" customHeight="1">
      <c r="A12" s="172">
        <v>1</v>
      </c>
      <c r="B12" s="41"/>
      <c r="C12" s="23" t="str">
        <f>IF(B12=0," ",VLOOKUP(B12,Женщины!B:H,2,FALSE))</f>
        <v xml:space="preserve"> </v>
      </c>
      <c r="D12" s="214" t="str">
        <f>IF(B12=0," ",VLOOKUP($B12,Женщины!$B:$H,3,FALSE))</f>
        <v xml:space="preserve"> </v>
      </c>
      <c r="E12" s="25" t="str">
        <f>IF(B12=0," ",IF(VLOOKUP($B12,Женщины!$B:$H,4,FALSE)=0," ",VLOOKUP($B12,Женщины!$B:$H,4,FALSE)))</f>
        <v xml:space="preserve"> </v>
      </c>
      <c r="F12" s="23" t="str">
        <f>IF(B12=0," ",VLOOKUP($B12,Женщины!$B:$H,5,FALSE))</f>
        <v xml:space="preserve"> </v>
      </c>
      <c r="G12" s="35" t="str">
        <f>IF(B12=0," ",VLOOKUP($B12,Женщины!$B:$H,6,FALSE))</f>
        <v xml:space="preserve"> </v>
      </c>
      <c r="H12" s="179"/>
      <c r="I12" s="198"/>
      <c r="J12" s="228"/>
      <c r="K12" s="198"/>
      <c r="L12" s="199"/>
      <c r="M12" s="198"/>
      <c r="N12" s="199"/>
      <c r="O12" s="198"/>
      <c r="P12" s="229"/>
      <c r="Q12" s="198"/>
      <c r="R12" s="239">
        <f>SUM(I12,K12,M12,O12,Q12)</f>
        <v>0</v>
      </c>
      <c r="S12" s="25"/>
      <c r="T12" s="25"/>
      <c r="U12" s="35" t="str">
        <f>IF(B12=0," ",VLOOKUP($B12,Женщины!$B:$H,7,FALSE))</f>
        <v xml:space="preserve"> </v>
      </c>
    </row>
    <row r="13" spans="1:25" ht="20.100000000000001" customHeight="1">
      <c r="A13" s="187">
        <v>2</v>
      </c>
      <c r="B13" s="41"/>
      <c r="C13" s="23" t="str">
        <f>IF(B13=0," ",VLOOKUP(B13,Женщины!B:H,2,FALSE))</f>
        <v xml:space="preserve"> </v>
      </c>
      <c r="D13" s="214" t="str">
        <f>IF(B13=0," ",VLOOKUP($B13,Женщины!$B:$H,3,FALSE))</f>
        <v xml:space="preserve"> </v>
      </c>
      <c r="E13" s="25" t="str">
        <f>IF(B13=0," ",IF(VLOOKUP($B13,Женщины!$B:$H,4,FALSE)=0," ",VLOOKUP($B13,Женщины!$B:$H,4,FALSE)))</f>
        <v xml:space="preserve"> </v>
      </c>
      <c r="F13" s="23" t="str">
        <f>IF(B13=0," ",VLOOKUP($B13,Женщины!$B:$H,5,FALSE))</f>
        <v xml:space="preserve"> </v>
      </c>
      <c r="G13" s="23" t="str">
        <f>IF(B13=0," ",VLOOKUP($B13,Женщины!$B:$H,6,FALSE))</f>
        <v xml:space="preserve"> </v>
      </c>
      <c r="H13" s="186"/>
      <c r="I13" s="230"/>
      <c r="J13" s="231"/>
      <c r="K13" s="230"/>
      <c r="L13" s="232"/>
      <c r="M13" s="230"/>
      <c r="N13" s="232"/>
      <c r="O13" s="230"/>
      <c r="P13" s="233"/>
      <c r="Q13" s="230"/>
      <c r="R13" s="239">
        <f>SUM(I13,K13,M13,O13,Q13)</f>
        <v>0</v>
      </c>
      <c r="S13" s="25"/>
      <c r="T13" s="25"/>
      <c r="U13" s="23" t="str">
        <f>IF(B13=0," ",VLOOKUP($B13,Женщины!$B:$H,7,FALSE))</f>
        <v xml:space="preserve"> </v>
      </c>
    </row>
    <row r="14" spans="1:25" ht="20.100000000000001" customHeight="1">
      <c r="A14" s="215">
        <v>3</v>
      </c>
      <c r="B14" s="41"/>
      <c r="C14" s="23" t="str">
        <f>IF(B14=0," ",VLOOKUP(B14,Женщины!B:H,2,FALSE))</f>
        <v xml:space="preserve"> </v>
      </c>
      <c r="D14" s="214" t="str">
        <f>IF(B14=0," ",VLOOKUP($B14,Женщины!$B:$H,3,FALSE))</f>
        <v xml:space="preserve"> </v>
      </c>
      <c r="E14" s="25" t="str">
        <f>IF(B14=0," ",IF(VLOOKUP($B14,Женщины!$B:$H,4,FALSE)=0," ",VLOOKUP($B14,Женщины!$B:$H,4,FALSE)))</f>
        <v xml:space="preserve"> </v>
      </c>
      <c r="F14" s="23" t="str">
        <f>IF(B14=0," ",VLOOKUP($B14,Женщины!$B:$H,5,FALSE))</f>
        <v xml:space="preserve"> </v>
      </c>
      <c r="G14" s="23" t="str">
        <f>IF(B14=0," ",VLOOKUP($B14,Женщины!$B:$H,6,FALSE))</f>
        <v xml:space="preserve"> </v>
      </c>
      <c r="H14" s="186"/>
      <c r="I14" s="230"/>
      <c r="J14" s="216"/>
      <c r="K14" s="230"/>
      <c r="L14" s="232"/>
      <c r="M14" s="230"/>
      <c r="N14" s="216"/>
      <c r="O14" s="230"/>
      <c r="P14" s="233"/>
      <c r="Q14" s="230"/>
      <c r="R14" s="239">
        <f>SUM(I14,K14,M14,O14,Q14)</f>
        <v>0</v>
      </c>
      <c r="S14" s="25"/>
      <c r="T14" s="25"/>
      <c r="U14" s="23" t="str">
        <f>IF(B14=0," ",VLOOKUP($B14,Женщины!$B:$H,7,FALSE))</f>
        <v xml:space="preserve"> </v>
      </c>
    </row>
    <row r="15" spans="1:25" ht="20.100000000000001" customHeight="1">
      <c r="A15" s="216">
        <v>4</v>
      </c>
      <c r="B15" s="217"/>
      <c r="C15" s="23" t="str">
        <f>IF(B15=0," ",VLOOKUP(B15,Женщины!B:H,2,FALSE))</f>
        <v xml:space="preserve"> </v>
      </c>
      <c r="D15" s="214" t="str">
        <f>IF(B15=0," ",VLOOKUP($B15,Женщины!$B:$H,3,FALSE))</f>
        <v xml:space="preserve"> </v>
      </c>
      <c r="E15" s="25" t="str">
        <f>IF(B15=0," ",IF(VLOOKUP($B15,Женщины!$B:$H,4,FALSE)=0," ",VLOOKUP($B15,Женщины!$B:$H,4,FALSE)))</f>
        <v xml:space="preserve"> </v>
      </c>
      <c r="F15" s="23" t="str">
        <f>IF(B15=0," ",VLOOKUP($B15,Женщины!$B:$H,5,FALSE))</f>
        <v xml:space="preserve"> </v>
      </c>
      <c r="G15" s="23" t="str">
        <f>IF(B15=0," ",VLOOKUP($B15,Женщины!$B:$H,6,FALSE))</f>
        <v xml:space="preserve"> </v>
      </c>
      <c r="H15" s="186"/>
      <c r="I15" s="230"/>
      <c r="J15" s="231"/>
      <c r="K15" s="230"/>
      <c r="L15" s="232"/>
      <c r="M15" s="230"/>
      <c r="N15" s="232"/>
      <c r="O15" s="230"/>
      <c r="P15" s="233"/>
      <c r="Q15" s="230"/>
      <c r="R15" s="239">
        <f>SUM(I15,K15,M15,O15,Q15)</f>
        <v>0</v>
      </c>
      <c r="S15" s="25"/>
      <c r="T15" s="25"/>
      <c r="U15" s="23" t="str">
        <f>IF(B15=0," ",VLOOKUP($B15,Женщины!$B:$H,7,FALSE))</f>
        <v xml:space="preserve"> </v>
      </c>
    </row>
    <row r="16" spans="1:25">
      <c r="A16" s="218"/>
      <c r="B16" s="219"/>
      <c r="C16" s="45" t="s">
        <v>147</v>
      </c>
      <c r="D16" s="220" t="s">
        <v>147</v>
      </c>
      <c r="E16" s="46" t="s">
        <v>147</v>
      </c>
      <c r="F16" s="45" t="s">
        <v>147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6" t="s">
        <v>147</v>
      </c>
      <c r="T16" s="46"/>
      <c r="U16" s="240" t="s">
        <v>147</v>
      </c>
    </row>
    <row r="17" spans="1:21">
      <c r="A17" s="222"/>
      <c r="B17" s="20"/>
      <c r="C17" s="50"/>
      <c r="D17" s="223"/>
      <c r="E17" s="51"/>
      <c r="F17" s="50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68"/>
      <c r="T17" s="51"/>
      <c r="U17" s="241"/>
    </row>
    <row r="18" spans="1:21">
      <c r="A18" s="222"/>
      <c r="B18" s="20"/>
      <c r="C18" s="50"/>
      <c r="D18" s="223"/>
      <c r="E18" s="51"/>
      <c r="F18" s="50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68"/>
      <c r="T18" s="51"/>
      <c r="U18" s="241"/>
    </row>
    <row r="19" spans="1:21">
      <c r="A19" s="222"/>
      <c r="B19" s="20"/>
      <c r="C19" s="50"/>
      <c r="D19" s="223"/>
      <c r="E19" s="51"/>
      <c r="F19" s="50"/>
      <c r="G19" s="50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68"/>
      <c r="T19" s="51"/>
      <c r="U19" s="241"/>
    </row>
    <row r="20" spans="1:21" ht="18">
      <c r="A20" s="1368"/>
      <c r="B20" s="1368"/>
      <c r="C20" s="1368"/>
      <c r="D20" s="4"/>
      <c r="E20" s="4"/>
      <c r="F20" s="1378" t="s">
        <v>166</v>
      </c>
      <c r="G20" s="1378"/>
      <c r="H20" s="1378"/>
      <c r="I20" s="1378"/>
      <c r="J20" s="1378"/>
      <c r="K20" s="1378"/>
      <c r="L20" s="1378"/>
      <c r="M20" s="1378"/>
      <c r="N20" s="1378"/>
    </row>
    <row r="21" spans="1:21">
      <c r="A21" s="1368"/>
      <c r="B21" s="1368"/>
      <c r="C21" s="1368"/>
    </row>
    <row r="22" spans="1:21" ht="15">
      <c r="A22" s="1368"/>
      <c r="B22" s="1368"/>
      <c r="C22" s="1368"/>
      <c r="D22" s="164"/>
      <c r="E22" s="164"/>
      <c r="F22" s="164"/>
      <c r="G22" s="164"/>
      <c r="H22" s="1276" t="s">
        <v>725</v>
      </c>
      <c r="I22" s="1276"/>
      <c r="J22" s="1276"/>
      <c r="K22" s="1276"/>
      <c r="L22" s="1276"/>
      <c r="M22" s="189"/>
      <c r="N22" s="190"/>
      <c r="O22" s="189"/>
      <c r="P22" s="190"/>
      <c r="Q22" s="189"/>
      <c r="R22" s="190"/>
      <c r="S22" s="6" t="s">
        <v>200</v>
      </c>
      <c r="T22" s="190"/>
      <c r="U22" s="190"/>
    </row>
    <row r="23" spans="1:21">
      <c r="A23" s="9"/>
      <c r="B23" s="9"/>
      <c r="C23" s="9"/>
      <c r="D23" s="164"/>
      <c r="E23" s="164"/>
      <c r="F23" s="164"/>
      <c r="G23" s="164"/>
      <c r="H23" s="1326" t="s">
        <v>257</v>
      </c>
      <c r="I23" s="1326"/>
      <c r="J23" s="1326"/>
      <c r="K23" s="1326"/>
      <c r="L23" s="1326"/>
      <c r="M23" s="189"/>
      <c r="N23" s="190"/>
      <c r="O23" s="189"/>
      <c r="P23" s="190"/>
      <c r="Q23" s="189"/>
      <c r="R23" s="190"/>
      <c r="S23" s="8" t="s">
        <v>199</v>
      </c>
      <c r="T23" s="190"/>
      <c r="U23" s="190"/>
    </row>
    <row r="24" spans="1:21">
      <c r="A24" s="3" t="s">
        <v>726</v>
      </c>
      <c r="B24" s="167"/>
      <c r="C24" s="167"/>
      <c r="D24" s="167"/>
      <c r="E24" s="167"/>
      <c r="F24" s="167"/>
      <c r="G24" s="167"/>
      <c r="H24" s="167"/>
      <c r="I24" s="191"/>
      <c r="J24" s="192"/>
      <c r="K24" s="193"/>
      <c r="L24" s="193"/>
      <c r="M24" s="194"/>
      <c r="N24" s="195"/>
      <c r="O24" s="196"/>
      <c r="P24" s="195"/>
      <c r="Q24" s="196"/>
      <c r="R24" s="195"/>
      <c r="S24" s="195"/>
      <c r="T24" s="195"/>
      <c r="U24" s="195"/>
    </row>
    <row r="25" spans="1:21" ht="25.5">
      <c r="A25" s="168" t="s">
        <v>152</v>
      </c>
      <c r="B25" s="211" t="s">
        <v>157</v>
      </c>
      <c r="C25" s="211" t="s">
        <v>153</v>
      </c>
      <c r="D25" s="212" t="s">
        <v>154</v>
      </c>
      <c r="E25" s="212" t="s">
        <v>155</v>
      </c>
      <c r="F25" s="212" t="s">
        <v>127</v>
      </c>
      <c r="G25" s="212" t="s">
        <v>156</v>
      </c>
      <c r="H25" s="213" t="s">
        <v>727</v>
      </c>
      <c r="I25" s="227" t="s">
        <v>276</v>
      </c>
      <c r="J25" s="213" t="s">
        <v>21</v>
      </c>
      <c r="K25" s="227" t="s">
        <v>276</v>
      </c>
      <c r="L25" s="213" t="s">
        <v>728</v>
      </c>
      <c r="M25" s="227" t="s">
        <v>276</v>
      </c>
      <c r="N25" s="213" t="s">
        <v>25</v>
      </c>
      <c r="O25" s="227" t="s">
        <v>276</v>
      </c>
      <c r="P25" s="213">
        <v>800</v>
      </c>
      <c r="Q25" s="227" t="s">
        <v>276</v>
      </c>
      <c r="R25" s="213" t="s">
        <v>729</v>
      </c>
      <c r="S25" s="168" t="s">
        <v>730</v>
      </c>
      <c r="T25" s="170" t="s">
        <v>731</v>
      </c>
      <c r="U25" s="170" t="s">
        <v>133</v>
      </c>
    </row>
    <row r="26" spans="1:21" ht="20.25" customHeight="1">
      <c r="A26" s="172"/>
      <c r="B26" s="41"/>
      <c r="C26" s="23" t="str">
        <f>IF(B26=0," ",VLOOKUP(B26,Женщины!B:H,2,FALSE))</f>
        <v xml:space="preserve"> </v>
      </c>
      <c r="D26" s="214" t="str">
        <f>IF(B26=0," ",VLOOKUP($B26,Женщины!$B:$H,3,FALSE))</f>
        <v xml:space="preserve"> </v>
      </c>
      <c r="E26" s="25" t="str">
        <f>IF(B26=0," ",IF(VLOOKUP($B26,Женщины!$B:$H,4,FALSE)=0," ",VLOOKUP($B26,Женщины!$B:$H,4,FALSE)))</f>
        <v xml:space="preserve"> </v>
      </c>
      <c r="F26" s="23" t="str">
        <f>IF(B26=0," ",VLOOKUP($B26,Женщины!$B:$H,5,FALSE))</f>
        <v xml:space="preserve"> </v>
      </c>
      <c r="G26" s="35" t="str">
        <f>IF(B26=0," ",VLOOKUP($B26,Женщины!$B:$H,6,FALSE))</f>
        <v xml:space="preserve"> </v>
      </c>
      <c r="H26" s="179"/>
      <c r="I26" s="198"/>
      <c r="J26" s="228"/>
      <c r="K26" s="198"/>
      <c r="L26" s="199"/>
      <c r="M26" s="198"/>
      <c r="N26" s="199"/>
      <c r="O26" s="198"/>
      <c r="P26" s="229"/>
      <c r="Q26" s="198"/>
      <c r="R26" s="239">
        <f>SUM(I26,K26,M26,O26,Q26)</f>
        <v>0</v>
      </c>
      <c r="S26" s="25"/>
      <c r="T26" s="25"/>
      <c r="U26" s="23" t="str">
        <f>IF(B26=0," ",VLOOKUP($B26,Женщины!$B:$H,7,FALSE))</f>
        <v xml:space="preserve"> </v>
      </c>
    </row>
    <row r="27" spans="1:21">
      <c r="A27" s="218"/>
      <c r="B27" s="219"/>
      <c r="C27" s="45" t="s">
        <v>147</v>
      </c>
      <c r="D27" s="220" t="s">
        <v>147</v>
      </c>
      <c r="E27" s="46" t="s">
        <v>147</v>
      </c>
      <c r="F27" s="45" t="s">
        <v>147</v>
      </c>
      <c r="G27" s="45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66" t="s">
        <v>147</v>
      </c>
      <c r="T27" s="46"/>
      <c r="U27" s="240" t="s">
        <v>147</v>
      </c>
    </row>
    <row r="28" spans="1:21">
      <c r="A28" s="222"/>
      <c r="B28" s="20"/>
      <c r="C28" s="50"/>
      <c r="D28" s="223"/>
      <c r="E28" s="51"/>
      <c r="F28" s="50"/>
      <c r="G28" s="50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68"/>
      <c r="T28" s="51"/>
      <c r="U28" s="241"/>
    </row>
    <row r="29" spans="1:21">
      <c r="A29" s="222"/>
      <c r="B29" s="20"/>
      <c r="C29" s="50"/>
      <c r="D29" s="223"/>
      <c r="E29" s="51"/>
      <c r="F29" s="50"/>
      <c r="G29" s="50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68"/>
      <c r="T29" s="51"/>
      <c r="U29" s="241"/>
    </row>
    <row r="30" spans="1:21">
      <c r="A30" s="222"/>
      <c r="B30" s="20"/>
      <c r="C30" s="50"/>
      <c r="D30" s="223"/>
      <c r="E30" s="51"/>
      <c r="F30" s="50"/>
      <c r="G30" s="50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68"/>
      <c r="T30" s="51"/>
      <c r="U30" s="241"/>
    </row>
    <row r="31" spans="1:21">
      <c r="A31" s="222"/>
      <c r="B31" s="20"/>
      <c r="C31" s="50"/>
      <c r="D31" s="223"/>
      <c r="E31" s="51"/>
      <c r="F31" s="50"/>
      <c r="G31" s="50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68"/>
      <c r="T31" s="51"/>
      <c r="U31" s="241"/>
    </row>
    <row r="32" spans="1:21">
      <c r="A32" s="222"/>
      <c r="B32" s="20"/>
      <c r="C32" s="50"/>
      <c r="D32" s="223"/>
      <c r="E32" s="51"/>
      <c r="F32" s="50"/>
      <c r="G32" s="50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68"/>
      <c r="T32" s="51"/>
      <c r="U32" s="241"/>
    </row>
    <row r="33" spans="1:21">
      <c r="A33" s="222"/>
      <c r="B33" s="20"/>
      <c r="C33" s="50"/>
      <c r="D33" s="223"/>
      <c r="E33" s="51"/>
      <c r="F33" s="50"/>
      <c r="G33" s="50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68"/>
      <c r="T33" s="51"/>
      <c r="U33" s="241"/>
    </row>
    <row r="34" spans="1:21">
      <c r="A34" s="222"/>
      <c r="B34" s="20"/>
      <c r="C34" s="50"/>
      <c r="D34" s="223"/>
      <c r="E34" s="51"/>
      <c r="F34" s="50"/>
      <c r="G34" s="50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68"/>
      <c r="T34" s="51"/>
      <c r="U34" s="241"/>
    </row>
    <row r="35" spans="1:21">
      <c r="A35" s="222"/>
      <c r="B35" s="20"/>
      <c r="C35" s="50"/>
      <c r="D35" s="223"/>
      <c r="E35" s="51"/>
      <c r="F35" s="50"/>
      <c r="G35" s="50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68"/>
      <c r="T35" s="51"/>
      <c r="U35" s="241"/>
    </row>
    <row r="36" spans="1:21">
      <c r="A36" s="222"/>
      <c r="B36" s="20"/>
      <c r="C36" s="50"/>
      <c r="D36" s="223"/>
      <c r="E36" s="51"/>
      <c r="F36" s="50"/>
      <c r="G36" s="50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68"/>
      <c r="T36" s="51"/>
      <c r="U36" s="241"/>
    </row>
    <row r="37" spans="1:21">
      <c r="A37" s="222"/>
      <c r="B37" s="20"/>
      <c r="C37" s="50"/>
      <c r="D37" s="223"/>
      <c r="E37" s="51"/>
      <c r="F37" s="50"/>
      <c r="G37" s="50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68"/>
      <c r="T37" s="51"/>
      <c r="U37" s="241"/>
    </row>
    <row r="38" spans="1:21">
      <c r="A38" s="222"/>
      <c r="B38" s="20"/>
      <c r="C38" s="50"/>
      <c r="D38" s="223"/>
      <c r="E38" s="51"/>
      <c r="F38" s="50"/>
      <c r="G38" s="50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68"/>
      <c r="T38" s="51"/>
      <c r="U38" s="241"/>
    </row>
    <row r="39" spans="1:21">
      <c r="A39" s="222"/>
      <c r="B39" s="20"/>
      <c r="C39" s="50"/>
      <c r="D39" s="223"/>
      <c r="E39" s="51"/>
      <c r="F39" s="50"/>
      <c r="G39" s="50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68"/>
      <c r="T39" s="51"/>
      <c r="U39" s="241"/>
    </row>
    <row r="40" spans="1:21">
      <c r="A40" s="222"/>
      <c r="B40" s="20"/>
      <c r="C40" s="50"/>
      <c r="D40" s="223"/>
      <c r="E40" s="51"/>
      <c r="F40" s="50"/>
      <c r="G40" s="50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68"/>
      <c r="T40" s="51"/>
      <c r="U40" s="241"/>
    </row>
    <row r="41" spans="1:21">
      <c r="A41" s="222"/>
      <c r="B41" s="20"/>
      <c r="C41" s="50"/>
      <c r="D41" s="223"/>
      <c r="E41" s="51"/>
      <c r="F41" s="50"/>
      <c r="G41" s="50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68"/>
      <c r="T41" s="51"/>
      <c r="U41" s="241"/>
    </row>
    <row r="42" spans="1:21">
      <c r="A42" s="222"/>
      <c r="B42" s="20"/>
      <c r="C42" s="50"/>
      <c r="D42" s="223"/>
      <c r="E42" s="51"/>
      <c r="F42" s="50"/>
      <c r="G42" s="50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68"/>
      <c r="T42" s="51"/>
      <c r="U42" s="241"/>
    </row>
    <row r="43" spans="1:21">
      <c r="A43" s="222"/>
      <c r="B43" s="20"/>
      <c r="C43" s="50"/>
      <c r="D43" s="223"/>
      <c r="E43" s="51"/>
      <c r="F43" s="50"/>
      <c r="G43" s="50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68"/>
      <c r="T43" s="51"/>
      <c r="U43" s="241"/>
    </row>
    <row r="44" spans="1:21">
      <c r="A44" s="222"/>
      <c r="B44" s="20"/>
      <c r="C44" s="50"/>
      <c r="D44" s="223"/>
      <c r="E44" s="51"/>
      <c r="F44" s="50"/>
      <c r="G44" s="50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68"/>
      <c r="T44" s="51"/>
      <c r="U44" s="241"/>
    </row>
    <row r="45" spans="1:21" ht="15">
      <c r="A45" s="222"/>
      <c r="B45" s="20"/>
      <c r="C45" s="139" t="s">
        <v>732</v>
      </c>
      <c r="D45" s="140"/>
      <c r="E45" s="138"/>
      <c r="F45" s="139"/>
      <c r="G45" s="139" t="s">
        <v>733</v>
      </c>
      <c r="H45" s="225"/>
      <c r="I45" s="234"/>
      <c r="J45" s="235"/>
      <c r="K45" s="234"/>
      <c r="L45" s="236"/>
      <c r="M45" s="234"/>
      <c r="N45" s="235"/>
      <c r="O45" s="234"/>
      <c r="P45" s="237"/>
      <c r="Q45" s="234"/>
      <c r="R45" s="224"/>
      <c r="S45" s="68"/>
      <c r="T45" s="51"/>
      <c r="U45" s="241"/>
    </row>
    <row r="46" spans="1:21" ht="15">
      <c r="A46" s="222"/>
      <c r="B46" s="20"/>
      <c r="C46" s="139"/>
      <c r="D46" s="140"/>
      <c r="E46" s="138"/>
      <c r="F46" s="139"/>
      <c r="G46" s="139"/>
      <c r="H46" s="225"/>
      <c r="I46" s="234"/>
      <c r="J46" s="235"/>
      <c r="K46" s="234"/>
      <c r="L46" s="236"/>
      <c r="M46" s="234"/>
      <c r="N46" s="235"/>
      <c r="O46" s="234"/>
      <c r="P46" s="237"/>
      <c r="Q46" s="234"/>
      <c r="R46" s="224"/>
      <c r="S46" s="68"/>
      <c r="T46" s="51"/>
      <c r="U46" s="241"/>
    </row>
    <row r="47" spans="1:21" ht="15">
      <c r="A47" s="222"/>
      <c r="B47" s="20"/>
      <c r="C47" s="139"/>
      <c r="D47" s="140"/>
      <c r="E47" s="138"/>
      <c r="F47" s="139"/>
      <c r="G47" s="139"/>
      <c r="H47" s="225"/>
      <c r="I47" s="234"/>
      <c r="J47" s="235"/>
      <c r="K47" s="234"/>
      <c r="L47" s="236"/>
      <c r="M47" s="234"/>
      <c r="N47" s="235"/>
      <c r="O47" s="234"/>
      <c r="P47" s="237"/>
      <c r="Q47" s="234"/>
      <c r="R47" s="224"/>
      <c r="S47" s="68"/>
      <c r="T47" s="51"/>
      <c r="U47" s="241"/>
    </row>
    <row r="48" spans="1:21" ht="15">
      <c r="A48" s="222"/>
      <c r="B48" s="20"/>
      <c r="C48" s="139"/>
      <c r="D48" s="140"/>
      <c r="E48" s="138"/>
      <c r="F48" s="139"/>
      <c r="G48" s="139"/>
      <c r="H48" s="225"/>
      <c r="I48" s="234"/>
      <c r="J48" s="235"/>
      <c r="K48" s="234"/>
      <c r="L48" s="236"/>
      <c r="M48" s="234"/>
      <c r="N48" s="235"/>
      <c r="O48" s="234"/>
      <c r="P48" s="237"/>
      <c r="Q48" s="234"/>
      <c r="R48" s="224"/>
      <c r="S48" s="68"/>
      <c r="T48" s="51"/>
      <c r="U48" s="241"/>
    </row>
    <row r="49" spans="1:21" ht="15">
      <c r="A49" s="222"/>
      <c r="B49" s="20"/>
      <c r="C49" s="139" t="s">
        <v>734</v>
      </c>
      <c r="D49" s="140"/>
      <c r="E49" s="138"/>
      <c r="F49" s="139"/>
      <c r="G49" s="139" t="s">
        <v>735</v>
      </c>
      <c r="H49" s="225"/>
      <c r="I49" s="234"/>
      <c r="J49" s="235"/>
      <c r="K49" s="234"/>
      <c r="L49" s="236"/>
      <c r="M49" s="234"/>
      <c r="N49" s="235"/>
      <c r="O49" s="234"/>
      <c r="P49" s="237"/>
      <c r="Q49" s="234"/>
      <c r="R49" s="224"/>
      <c r="S49" s="68"/>
      <c r="T49" s="51"/>
      <c r="U49" s="241"/>
    </row>
    <row r="50" spans="1:21" ht="15">
      <c r="A50" s="222"/>
      <c r="B50" s="20"/>
      <c r="C50" s="139"/>
      <c r="D50" s="140"/>
      <c r="E50" s="138"/>
      <c r="F50" s="139"/>
      <c r="G50" s="139"/>
      <c r="H50" s="225"/>
      <c r="I50" s="234"/>
      <c r="J50" s="235"/>
      <c r="K50" s="234"/>
      <c r="L50" s="236"/>
      <c r="M50" s="234"/>
      <c r="N50" s="235"/>
      <c r="O50" s="234"/>
      <c r="P50" s="237"/>
      <c r="Q50" s="234"/>
      <c r="R50" s="224"/>
      <c r="S50" s="68"/>
      <c r="T50" s="51"/>
      <c r="U50" s="241"/>
    </row>
    <row r="51" spans="1:21" ht="15">
      <c r="A51" s="222"/>
      <c r="B51" s="20"/>
      <c r="C51" s="139"/>
      <c r="D51" s="140"/>
      <c r="E51" s="138"/>
      <c r="F51" s="139"/>
      <c r="G51" s="139"/>
      <c r="H51" s="225"/>
      <c r="I51" s="234"/>
      <c r="J51" s="235"/>
      <c r="K51" s="234"/>
      <c r="L51" s="236"/>
      <c r="M51" s="234"/>
      <c r="N51" s="235"/>
      <c r="O51" s="234"/>
      <c r="P51" s="237"/>
      <c r="Q51" s="234"/>
      <c r="R51" s="224"/>
      <c r="S51" s="68"/>
      <c r="T51" s="51"/>
      <c r="U51" s="241"/>
    </row>
    <row r="52" spans="1:21">
      <c r="A52" s="222"/>
      <c r="B52" s="20"/>
      <c r="C52" s="50"/>
      <c r="D52" s="223"/>
      <c r="E52" s="51"/>
      <c r="F52" s="50"/>
      <c r="G52" s="50"/>
      <c r="H52" s="226"/>
      <c r="I52" s="234"/>
      <c r="J52" s="235"/>
      <c r="K52" s="234"/>
      <c r="L52" s="236"/>
      <c r="M52" s="234"/>
      <c r="N52" s="235"/>
      <c r="O52" s="234"/>
      <c r="P52" s="237"/>
      <c r="Q52" s="234"/>
      <c r="R52" s="224"/>
      <c r="S52" s="68"/>
      <c r="T52" s="51"/>
      <c r="U52" s="241"/>
    </row>
    <row r="53" spans="1:21">
      <c r="A53" s="222"/>
      <c r="B53" s="20"/>
      <c r="C53" s="50"/>
      <c r="D53" s="223"/>
      <c r="E53" s="51"/>
      <c r="F53" s="50"/>
      <c r="G53" s="50"/>
      <c r="H53" s="226"/>
      <c r="I53" s="234"/>
      <c r="J53" s="235"/>
      <c r="K53" s="234"/>
      <c r="L53" s="236"/>
      <c r="M53" s="234"/>
      <c r="N53" s="235"/>
      <c r="O53" s="234"/>
      <c r="P53" s="237"/>
      <c r="Q53" s="234"/>
      <c r="R53" s="224"/>
      <c r="S53" s="68"/>
      <c r="T53" s="51"/>
      <c r="U53" s="241"/>
    </row>
    <row r="54" spans="1:21">
      <c r="A54" s="222"/>
      <c r="B54" s="20"/>
      <c r="C54" s="50"/>
      <c r="D54" s="223"/>
      <c r="E54" s="51"/>
      <c r="F54" s="50"/>
      <c r="G54" s="50"/>
      <c r="H54" s="226"/>
      <c r="I54" s="234"/>
      <c r="J54" s="235"/>
      <c r="K54" s="234"/>
      <c r="L54" s="236"/>
      <c r="M54" s="234"/>
      <c r="N54" s="235"/>
      <c r="O54" s="234"/>
      <c r="P54" s="237"/>
      <c r="Q54" s="234"/>
      <c r="R54" s="224"/>
      <c r="S54" s="68"/>
      <c r="T54" s="51"/>
      <c r="U54" s="241"/>
    </row>
    <row r="55" spans="1:21">
      <c r="A55" s="222"/>
      <c r="B55" s="20"/>
      <c r="C55" s="50"/>
      <c r="D55" s="223"/>
      <c r="E55" s="51"/>
      <c r="F55" s="50"/>
      <c r="G55" s="50"/>
      <c r="H55" s="226"/>
      <c r="I55" s="234"/>
      <c r="J55" s="235"/>
      <c r="K55" s="234"/>
      <c r="L55" s="236"/>
      <c r="M55" s="234"/>
      <c r="N55" s="235"/>
      <c r="O55" s="234"/>
      <c r="P55" s="237"/>
      <c r="Q55" s="234"/>
      <c r="R55" s="224"/>
      <c r="S55" s="68"/>
      <c r="T55" s="51"/>
      <c r="U55" s="241"/>
    </row>
    <row r="56" spans="1:21">
      <c r="A56" s="222"/>
      <c r="B56" s="20"/>
      <c r="C56" s="50"/>
      <c r="D56" s="223"/>
      <c r="E56" s="51"/>
      <c r="F56" s="50"/>
      <c r="G56" s="50"/>
      <c r="H56" s="226"/>
      <c r="I56" s="234"/>
      <c r="J56" s="235"/>
      <c r="K56" s="234"/>
      <c r="L56" s="236"/>
      <c r="M56" s="234"/>
      <c r="N56" s="235"/>
      <c r="O56" s="234"/>
      <c r="P56" s="237"/>
      <c r="Q56" s="234"/>
      <c r="R56" s="224"/>
      <c r="S56" s="68"/>
      <c r="T56" s="51"/>
      <c r="U56" s="241"/>
    </row>
    <row r="57" spans="1:21">
      <c r="A57" s="222"/>
      <c r="B57" s="20"/>
      <c r="C57" s="50"/>
      <c r="D57" s="223"/>
      <c r="E57" s="51"/>
      <c r="F57" s="50"/>
      <c r="G57" s="50"/>
      <c r="H57" s="226"/>
      <c r="I57" s="234"/>
      <c r="J57" s="235"/>
      <c r="K57" s="234"/>
      <c r="L57" s="236"/>
      <c r="M57" s="234"/>
      <c r="N57" s="235"/>
      <c r="O57" s="234"/>
      <c r="P57" s="237"/>
      <c r="Q57" s="234"/>
      <c r="R57" s="224"/>
      <c r="S57" s="68"/>
      <c r="T57" s="51"/>
      <c r="U57" s="241"/>
    </row>
    <row r="58" spans="1:21">
      <c r="A58" s="222"/>
      <c r="B58" s="20"/>
      <c r="C58" s="50"/>
      <c r="D58" s="223"/>
      <c r="E58" s="51"/>
      <c r="F58" s="50"/>
      <c r="G58" s="50"/>
      <c r="H58" s="226"/>
      <c r="I58" s="234"/>
      <c r="J58" s="235"/>
      <c r="K58" s="234"/>
      <c r="L58" s="236"/>
      <c r="M58" s="234"/>
      <c r="N58" s="235"/>
      <c r="O58" s="234"/>
      <c r="P58" s="237"/>
      <c r="Q58" s="234"/>
      <c r="R58" s="224"/>
      <c r="S58" s="68"/>
      <c r="T58" s="51"/>
      <c r="U58" s="241"/>
    </row>
    <row r="59" spans="1:21">
      <c r="A59" s="222"/>
      <c r="B59" s="20"/>
      <c r="C59" s="50"/>
      <c r="D59" s="223"/>
      <c r="E59" s="51"/>
      <c r="F59" s="50"/>
      <c r="G59" s="50"/>
      <c r="H59" s="226"/>
      <c r="I59" s="234"/>
      <c r="J59" s="235"/>
      <c r="K59" s="234"/>
      <c r="L59" s="236"/>
      <c r="M59" s="234"/>
      <c r="N59" s="235"/>
      <c r="O59" s="234"/>
      <c r="P59" s="237"/>
      <c r="Q59" s="234"/>
      <c r="R59" s="224"/>
      <c r="S59" s="68"/>
      <c r="T59" s="51"/>
      <c r="U59" s="241"/>
    </row>
    <row r="60" spans="1:21">
      <c r="A60" s="222"/>
      <c r="B60" s="20"/>
      <c r="C60" s="50"/>
      <c r="D60" s="223"/>
      <c r="E60" s="51"/>
      <c r="F60" s="50"/>
      <c r="G60" s="50"/>
      <c r="H60" s="226"/>
      <c r="I60" s="234"/>
      <c r="J60" s="235"/>
      <c r="K60" s="234"/>
      <c r="L60" s="236"/>
      <c r="M60" s="234"/>
      <c r="N60" s="235"/>
      <c r="O60" s="234"/>
      <c r="P60" s="237"/>
      <c r="Q60" s="234"/>
      <c r="R60" s="224"/>
      <c r="S60" s="68"/>
      <c r="T60" s="51"/>
      <c r="U60" s="241"/>
    </row>
    <row r="61" spans="1:21">
      <c r="A61" s="222"/>
      <c r="B61" s="20"/>
      <c r="C61" s="50"/>
      <c r="D61" s="223"/>
      <c r="E61" s="51"/>
      <c r="F61" s="50"/>
      <c r="G61" s="50"/>
      <c r="H61" s="226"/>
      <c r="I61" s="234"/>
      <c r="J61" s="235"/>
      <c r="K61" s="234"/>
      <c r="L61" s="236"/>
      <c r="M61" s="234"/>
      <c r="N61" s="235"/>
      <c r="O61" s="234"/>
      <c r="P61" s="237"/>
      <c r="Q61" s="234"/>
      <c r="R61" s="224"/>
      <c r="S61" s="68"/>
      <c r="T61" s="51"/>
      <c r="U61" s="241"/>
    </row>
    <row r="62" spans="1:21">
      <c r="A62" s="222"/>
      <c r="B62" s="20"/>
      <c r="C62" s="50"/>
      <c r="D62" s="223"/>
      <c r="E62" s="51"/>
      <c r="F62" s="50"/>
      <c r="G62" s="50"/>
      <c r="H62" s="226"/>
      <c r="I62" s="234"/>
      <c r="J62" s="235"/>
      <c r="K62" s="234"/>
      <c r="L62" s="236"/>
      <c r="M62" s="234"/>
      <c r="N62" s="235"/>
      <c r="O62" s="234"/>
      <c r="P62" s="237"/>
      <c r="Q62" s="234"/>
      <c r="R62" s="224"/>
      <c r="S62" s="68"/>
      <c r="T62" s="51"/>
      <c r="U62" s="241"/>
    </row>
    <row r="63" spans="1:21">
      <c r="A63" s="222"/>
      <c r="B63" s="20"/>
      <c r="C63" s="50"/>
      <c r="D63" s="223"/>
      <c r="E63" s="51"/>
      <c r="F63" s="50"/>
      <c r="G63" s="50"/>
      <c r="H63" s="226"/>
      <c r="I63" s="234"/>
      <c r="J63" s="235"/>
      <c r="K63" s="234"/>
      <c r="L63" s="236"/>
      <c r="M63" s="234"/>
      <c r="N63" s="235"/>
      <c r="O63" s="234"/>
      <c r="P63" s="237"/>
      <c r="Q63" s="234"/>
      <c r="R63" s="224"/>
      <c r="S63" s="68"/>
      <c r="T63" s="51"/>
      <c r="U63" s="241"/>
    </row>
    <row r="64" spans="1:21">
      <c r="A64" s="222"/>
      <c r="B64" s="20"/>
      <c r="C64" s="50"/>
      <c r="D64" s="223"/>
      <c r="E64" s="51"/>
      <c r="F64" s="50"/>
      <c r="G64" s="50"/>
      <c r="H64" s="226"/>
      <c r="I64" s="234"/>
      <c r="J64" s="235"/>
      <c r="K64" s="234"/>
      <c r="L64" s="236"/>
      <c r="M64" s="234"/>
      <c r="N64" s="235"/>
      <c r="O64" s="234"/>
      <c r="P64" s="237"/>
      <c r="Q64" s="234"/>
      <c r="R64" s="224"/>
      <c r="S64" s="68"/>
      <c r="T64" s="51"/>
      <c r="U64" s="241"/>
    </row>
  </sheetData>
  <mergeCells count="16">
    <mergeCell ref="A21:C21"/>
    <mergeCell ref="A22:C22"/>
    <mergeCell ref="H22:L22"/>
    <mergeCell ref="H23:L23"/>
    <mergeCell ref="A7:C7"/>
    <mergeCell ref="A8:C8"/>
    <mergeCell ref="H8:L8"/>
    <mergeCell ref="H9:L9"/>
    <mergeCell ref="A20:C20"/>
    <mergeCell ref="F20:N20"/>
    <mergeCell ref="A1:U1"/>
    <mergeCell ref="A2:U2"/>
    <mergeCell ref="A3:U3"/>
    <mergeCell ref="A4:U4"/>
    <mergeCell ref="A6:C6"/>
    <mergeCell ref="F6:N6"/>
  </mergeCells>
  <printOptions horizontalCentered="1"/>
  <pageMargins left="0" right="0" top="0" bottom="0" header="0.118110236220472" footer="0.118110236220472"/>
  <pageSetup paperSize="9" scale="85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A1:Y36"/>
  <sheetViews>
    <sheetView zoomScale="98" zoomScaleNormal="98" workbookViewId="0">
      <selection activeCell="N14" sqref="N14:N15"/>
    </sheetView>
  </sheetViews>
  <sheetFormatPr defaultColWidth="9" defaultRowHeight="12.75"/>
  <cols>
    <col min="1" max="1" width="4.140625" customWidth="1"/>
    <col min="2" max="2" width="5.28515625" customWidth="1"/>
    <col min="3" max="3" width="15.7109375" customWidth="1"/>
    <col min="4" max="4" width="8.7109375" customWidth="1"/>
    <col min="5" max="5" width="6.85546875" customWidth="1"/>
    <col min="6" max="6" width="12.28515625" customWidth="1"/>
    <col min="7" max="7" width="17.5703125" customWidth="1"/>
    <col min="8" max="8" width="5.140625" customWidth="1"/>
    <col min="9" max="9" width="5.7109375" customWidth="1"/>
    <col min="10" max="10" width="6.140625" customWidth="1"/>
    <col min="11" max="11" width="4.5703125" customWidth="1"/>
    <col min="12" max="12" width="6.42578125" customWidth="1"/>
    <col min="13" max="13" width="4.7109375" customWidth="1"/>
    <col min="14" max="14" width="6.5703125" customWidth="1"/>
    <col min="15" max="15" width="4.5703125" customWidth="1"/>
    <col min="16" max="16" width="7.7109375" customWidth="1"/>
    <col min="17" max="17" width="4.7109375" customWidth="1"/>
    <col min="18" max="18" width="6.140625" customWidth="1"/>
    <col min="19" max="19" width="5" customWidth="1"/>
    <col min="20" max="20" width="7.42578125" customWidth="1"/>
    <col min="21" max="21" width="5.140625" customWidth="1"/>
    <col min="22" max="22" width="6" customWidth="1"/>
    <col min="23" max="23" width="5.7109375" customWidth="1"/>
    <col min="24" max="24" width="5.140625" customWidth="1"/>
    <col min="25" max="25" width="15" customWidth="1"/>
  </cols>
  <sheetData>
    <row r="1" spans="1:25" ht="22.5">
      <c r="A1" s="1273" t="s">
        <v>165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3"/>
      <c r="N1" s="1273"/>
      <c r="O1" s="1273"/>
      <c r="P1" s="1273"/>
      <c r="Q1" s="1273"/>
      <c r="R1" s="1273"/>
      <c r="S1" s="1273"/>
      <c r="T1" s="1273"/>
      <c r="U1" s="1273"/>
      <c r="V1" s="1273"/>
      <c r="W1" s="1273"/>
      <c r="X1" s="1273"/>
      <c r="Y1" s="1273"/>
    </row>
    <row r="2" spans="1:25" ht="20.25">
      <c r="A2" s="1296" t="s">
        <v>230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6"/>
    </row>
    <row r="3" spans="1:25" ht="18">
      <c r="A3" s="3"/>
      <c r="B3" s="163"/>
      <c r="C3" s="163"/>
      <c r="D3" s="163"/>
      <c r="E3" s="163"/>
      <c r="F3" s="163"/>
      <c r="G3" s="163"/>
      <c r="H3" s="1378" t="s">
        <v>166</v>
      </c>
      <c r="I3" s="1378"/>
      <c r="J3" s="1378"/>
      <c r="K3" s="1378"/>
      <c r="L3" s="1378"/>
      <c r="M3" s="1378"/>
      <c r="N3" s="1378"/>
      <c r="O3" s="1378"/>
      <c r="P3" s="1378"/>
      <c r="Q3" s="163"/>
      <c r="R3" s="163"/>
      <c r="S3" s="163"/>
      <c r="T3" s="163"/>
      <c r="U3" s="163"/>
      <c r="V3" s="163"/>
      <c r="W3" s="163"/>
    </row>
    <row r="4" spans="1:25">
      <c r="A4" s="3"/>
      <c r="B4" s="3"/>
      <c r="C4" s="3"/>
      <c r="D4" s="164"/>
      <c r="E4" s="164"/>
      <c r="F4" s="164"/>
      <c r="G4" s="164"/>
      <c r="H4" s="1247" t="s">
        <v>736</v>
      </c>
      <c r="I4" s="1247"/>
      <c r="J4" s="1247"/>
      <c r="K4" s="1247"/>
      <c r="L4" s="1247"/>
      <c r="M4" s="189"/>
      <c r="N4" s="190"/>
      <c r="O4" s="189"/>
      <c r="P4" s="190"/>
      <c r="Q4" s="189"/>
      <c r="R4" s="190"/>
      <c r="S4" s="189"/>
      <c r="T4" s="190"/>
      <c r="U4" s="190"/>
      <c r="V4" s="6" t="s">
        <v>200</v>
      </c>
      <c r="W4" s="190"/>
    </row>
    <row r="5" spans="1:25">
      <c r="A5" s="1369"/>
      <c r="B5" s="1369"/>
      <c r="C5" s="1369"/>
      <c r="D5" s="164"/>
      <c r="E5" s="164"/>
      <c r="F5" s="164"/>
      <c r="G5" s="164"/>
      <c r="H5" s="1326" t="s">
        <v>266</v>
      </c>
      <c r="I5" s="1326"/>
      <c r="J5" s="1326"/>
      <c r="K5" s="1326"/>
      <c r="L5" s="1326"/>
      <c r="M5" s="189"/>
      <c r="N5" s="190"/>
      <c r="O5" s="189"/>
      <c r="P5" s="190"/>
      <c r="Q5" s="189"/>
      <c r="R5" s="190"/>
      <c r="S5" s="189"/>
      <c r="T5" s="190"/>
      <c r="U5" s="190"/>
      <c r="V5" s="8" t="s">
        <v>199</v>
      </c>
      <c r="W5" s="190"/>
    </row>
    <row r="6" spans="1:25">
      <c r="A6" s="3" t="s">
        <v>737</v>
      </c>
      <c r="B6" s="167"/>
      <c r="C6" s="167"/>
      <c r="D6" s="167"/>
      <c r="E6" s="167"/>
      <c r="F6" s="167"/>
      <c r="G6" s="167"/>
      <c r="H6" s="167"/>
      <c r="I6" s="191"/>
      <c r="J6" s="192"/>
      <c r="K6" s="193"/>
      <c r="L6" s="193"/>
      <c r="M6" s="194"/>
      <c r="N6" s="195"/>
      <c r="O6" s="196"/>
      <c r="P6" s="195"/>
      <c r="Q6" s="196"/>
      <c r="R6" s="195"/>
      <c r="S6" s="196"/>
      <c r="T6" s="195"/>
      <c r="U6" s="195"/>
      <c r="V6" s="195"/>
      <c r="W6" s="195"/>
    </row>
    <row r="7" spans="1:25" ht="39" customHeight="1">
      <c r="A7" s="168" t="s">
        <v>152</v>
      </c>
      <c r="B7" s="168" t="s">
        <v>123</v>
      </c>
      <c r="C7" s="169" t="s">
        <v>153</v>
      </c>
      <c r="D7" s="168" t="s">
        <v>738</v>
      </c>
      <c r="E7" s="168" t="s">
        <v>739</v>
      </c>
      <c r="F7" s="170" t="s">
        <v>127</v>
      </c>
      <c r="G7" s="170" t="s">
        <v>250</v>
      </c>
      <c r="H7" s="171">
        <v>60</v>
      </c>
      <c r="I7" s="197" t="s">
        <v>276</v>
      </c>
      <c r="J7" s="171" t="s">
        <v>728</v>
      </c>
      <c r="K7" s="197" t="s">
        <v>276</v>
      </c>
      <c r="L7" s="171" t="s">
        <v>25</v>
      </c>
      <c r="M7" s="197" t="s">
        <v>276</v>
      </c>
      <c r="N7" s="171" t="s">
        <v>740</v>
      </c>
      <c r="O7" s="197" t="s">
        <v>276</v>
      </c>
      <c r="P7" s="171" t="s">
        <v>21</v>
      </c>
      <c r="Q7" s="197" t="s">
        <v>276</v>
      </c>
      <c r="R7" s="171" t="s">
        <v>24</v>
      </c>
      <c r="S7" s="197" t="s">
        <v>276</v>
      </c>
      <c r="T7" s="171">
        <v>1000</v>
      </c>
      <c r="U7" s="197" t="s">
        <v>276</v>
      </c>
      <c r="V7" s="204" t="s">
        <v>729</v>
      </c>
      <c r="W7" s="169" t="s">
        <v>730</v>
      </c>
      <c r="X7" s="170" t="s">
        <v>731</v>
      </c>
      <c r="Y7" s="169" t="s">
        <v>133</v>
      </c>
    </row>
    <row r="8" spans="1:25" ht="23.25" customHeight="1">
      <c r="A8" s="172"/>
      <c r="B8" s="173"/>
      <c r="C8" s="174" t="str">
        <f>IF(B8=0," ",VLOOKUP(B8,Спортсмены!B:H,2,FALSE))</f>
        <v xml:space="preserve"> </v>
      </c>
      <c r="D8" s="175" t="str">
        <f>IF(B8=0," ",VLOOKUP($B8,Спортсмены!$B:$H,3,FALSE))</f>
        <v xml:space="preserve"> </v>
      </c>
      <c r="E8" s="176" t="str">
        <f>IF(B8=0," ",IF(VLOOKUP($B8,Спортсмены!$B:$H,4,FALSE)=0," ",VLOOKUP($B8,Спортсмены!$B:$H,4,FALSE)))</f>
        <v xml:space="preserve"> </v>
      </c>
      <c r="F8" s="177" t="str">
        <f>IF(B8=0," ",VLOOKUP($B8,Спортсмены!$B:$H,5,FALSE))</f>
        <v xml:space="preserve"> </v>
      </c>
      <c r="G8" s="178" t="str">
        <f>IF(B8=0," ",VLOOKUP($B8,Спортсмены!$B:$H,6,FALSE))</f>
        <v xml:space="preserve"> </v>
      </c>
      <c r="H8" s="179"/>
      <c r="I8" s="198"/>
      <c r="J8" s="199"/>
      <c r="K8" s="198"/>
      <c r="L8" s="200"/>
      <c r="M8" s="198"/>
      <c r="N8" s="179"/>
      <c r="O8" s="198"/>
      <c r="P8" s="200"/>
      <c r="Q8" s="198"/>
      <c r="R8" s="200"/>
      <c r="S8" s="198"/>
      <c r="T8" s="205"/>
      <c r="U8" s="198"/>
      <c r="V8" s="206">
        <f>SUM(M8,O8,Q8,S8,U8,K8,I8)</f>
        <v>0</v>
      </c>
      <c r="W8" s="176"/>
      <c r="X8" s="176"/>
      <c r="Y8" s="209" t="str">
        <f>IF(B8=0," ",VLOOKUP($B8,Спортсмены!$B:$H,7,FALSE))</f>
        <v xml:space="preserve"> </v>
      </c>
    </row>
    <row r="9" spans="1:25" ht="24" customHeight="1">
      <c r="A9" s="180"/>
      <c r="B9" s="22"/>
      <c r="C9" s="181" t="str">
        <f>IF(B9=0," ",VLOOKUP(B9,Спортсмены!B:H,2,FALSE))</f>
        <v xml:space="preserve"> </v>
      </c>
      <c r="D9" s="182" t="str">
        <f>IF(B9=0," ",VLOOKUP($B9,Спортсмены!$B:$H,3,FALSE))</f>
        <v xml:space="preserve"> </v>
      </c>
      <c r="E9" s="183" t="str">
        <f>IF(B9=0," ",IF(VLOOKUP($B9,Спортсмены!$B:$H,4,FALSE)=0," ",VLOOKUP($B9,Спортсмены!$B:$H,4,FALSE)))</f>
        <v xml:space="preserve"> </v>
      </c>
      <c r="F9" s="184" t="str">
        <f>IF(B9=0," ",VLOOKUP($B9,Спортсмены!$B:$H,5,FALSE))</f>
        <v xml:space="preserve"> </v>
      </c>
      <c r="G9" s="185" t="str">
        <f>IF(B9=0," ",VLOOKUP($B9,Спортсмены!$B:$H,6,FALSE))</f>
        <v xml:space="preserve"> </v>
      </c>
      <c r="H9" s="186"/>
      <c r="I9" s="201"/>
      <c r="J9" s="202"/>
      <c r="K9" s="201"/>
      <c r="L9" s="203"/>
      <c r="M9" s="201"/>
      <c r="N9" s="186"/>
      <c r="O9" s="201"/>
      <c r="P9" s="203"/>
      <c r="Q9" s="201"/>
      <c r="R9" s="203"/>
      <c r="S9" s="201"/>
      <c r="T9" s="207"/>
      <c r="U9" s="201"/>
      <c r="V9" s="208">
        <f>SUM(M9,O9,Q9,S9,U9,K9,I9)</f>
        <v>0</v>
      </c>
      <c r="W9" s="183"/>
      <c r="X9" s="183"/>
      <c r="Y9" s="159" t="str">
        <f>IF(B9=0," ",VLOOKUP($B9,Спортсмены!$B:$H,7,FALSE))</f>
        <v xml:space="preserve"> </v>
      </c>
    </row>
    <row r="10" spans="1:25" ht="27.75" customHeight="1">
      <c r="A10" s="187"/>
      <c r="B10" s="36"/>
      <c r="C10" s="181" t="str">
        <f>IF(B10=0," ",VLOOKUP(B10,Спортсмены!B:H,2,FALSE))</f>
        <v xml:space="preserve"> </v>
      </c>
      <c r="D10" s="182" t="str">
        <f>IF(B10=0," ",VLOOKUP($B10,Спортсмены!$B:$H,3,FALSE))</f>
        <v xml:space="preserve"> </v>
      </c>
      <c r="E10" s="183" t="str">
        <f>IF(B10=0," ",IF(VLOOKUP($B10,Спортсмены!$B:$H,4,FALSE)=0," ",VLOOKUP($B10,Спортсмены!$B:$H,4,FALSE)))</f>
        <v xml:space="preserve"> </v>
      </c>
      <c r="F10" s="184" t="str">
        <f>IF(B10=0," ",VLOOKUP($B10,Спортсмены!$B:$H,5,FALSE))</f>
        <v xml:space="preserve"> </v>
      </c>
      <c r="G10" s="185" t="str">
        <f>IF(B10=0," ",VLOOKUP($B10,Спортсмены!$B:$H,6,FALSE))</f>
        <v xml:space="preserve"> </v>
      </c>
      <c r="H10" s="186"/>
      <c r="I10" s="201"/>
      <c r="J10" s="202"/>
      <c r="K10" s="201"/>
      <c r="L10" s="203"/>
      <c r="M10" s="201"/>
      <c r="N10" s="186"/>
      <c r="O10" s="201"/>
      <c r="P10" s="203"/>
      <c r="Q10" s="201"/>
      <c r="R10" s="203"/>
      <c r="S10" s="201"/>
      <c r="T10" s="207"/>
      <c r="U10" s="201"/>
      <c r="V10" s="208">
        <f>SUM(M10,O10,Q10,S10,U10,K10,I10)</f>
        <v>0</v>
      </c>
      <c r="W10" s="183"/>
      <c r="X10" s="183"/>
      <c r="Y10" s="159" t="str">
        <f>IF(B10=0," ",VLOOKUP($B10,Спортсмены!$B:$H,7,FALSE))</f>
        <v xml:space="preserve"> </v>
      </c>
    </row>
    <row r="11" spans="1:2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66"/>
      <c r="X11" s="46"/>
      <c r="Y11" s="45" t="str">
        <f>IF(B11=0," ",VLOOKUP($B11,Спортсмены!$B:$H,7,FALSE))</f>
        <v xml:space="preserve"> </v>
      </c>
    </row>
    <row r="12" spans="1: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>
      <c r="B18" t="s">
        <v>741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>
      <c r="B24" t="s">
        <v>742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</sheetData>
  <mergeCells count="6">
    <mergeCell ref="A1:Y1"/>
    <mergeCell ref="A2:Y2"/>
    <mergeCell ref="H3:P3"/>
    <mergeCell ref="H4:L4"/>
    <mergeCell ref="A5:C5"/>
    <mergeCell ref="H5:L5"/>
  </mergeCells>
  <printOptions horizontalCentered="1"/>
  <pageMargins left="0" right="0" top="0" bottom="0" header="0.511811023622047" footer="0.511811023622047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2:O409"/>
  <sheetViews>
    <sheetView workbookViewId="0">
      <selection activeCell="M6" sqref="M6"/>
    </sheetView>
  </sheetViews>
  <sheetFormatPr defaultColWidth="9" defaultRowHeight="25.5"/>
  <cols>
    <col min="1" max="1" width="8.42578125" customWidth="1"/>
    <col min="2" max="7" width="13.5703125" style="999" customWidth="1"/>
    <col min="8" max="8" width="13.5703125" style="1000" customWidth="1"/>
    <col min="9" max="11" width="13.5703125" style="999" customWidth="1"/>
    <col min="12" max="12" width="8.7109375" style="999" customWidth="1"/>
    <col min="13" max="15" width="9.140625" style="497"/>
  </cols>
  <sheetData>
    <row r="2" spans="2:15" ht="36" customHeight="1">
      <c r="B2" s="1001">
        <v>1</v>
      </c>
      <c r="C2" s="1001">
        <v>11</v>
      </c>
      <c r="D2" s="1001">
        <v>21</v>
      </c>
      <c r="E2" s="1001">
        <v>31</v>
      </c>
      <c r="F2" s="1001">
        <v>41</v>
      </c>
      <c r="G2" s="1001">
        <v>51</v>
      </c>
      <c r="H2" s="1001">
        <v>61</v>
      </c>
      <c r="I2" s="1001">
        <v>71</v>
      </c>
      <c r="J2" s="1001">
        <v>81</v>
      </c>
      <c r="K2" s="1001">
        <v>91</v>
      </c>
      <c r="L2" s="1010"/>
      <c r="M2" s="481"/>
    </row>
    <row r="3" spans="2:15" ht="36" customHeight="1">
      <c r="B3" s="1001">
        <v>2</v>
      </c>
      <c r="C3" s="1001">
        <v>12</v>
      </c>
      <c r="D3" s="1001">
        <v>22</v>
      </c>
      <c r="E3" s="1001">
        <v>32</v>
      </c>
      <c r="F3" s="1001">
        <v>42</v>
      </c>
      <c r="G3" s="1001">
        <v>52</v>
      </c>
      <c r="H3" s="1001">
        <v>62</v>
      </c>
      <c r="I3" s="1001">
        <v>72</v>
      </c>
      <c r="J3" s="1001">
        <v>82</v>
      </c>
      <c r="K3" s="1001">
        <v>92</v>
      </c>
      <c r="L3" s="1010"/>
      <c r="M3" s="481"/>
    </row>
    <row r="4" spans="2:15" ht="36" customHeight="1">
      <c r="B4" s="1001">
        <v>3</v>
      </c>
      <c r="C4" s="1001">
        <v>13</v>
      </c>
      <c r="D4" s="1001">
        <v>23</v>
      </c>
      <c r="E4" s="1001">
        <v>33</v>
      </c>
      <c r="F4" s="1001">
        <v>43</v>
      </c>
      <c r="G4" s="1001">
        <v>53</v>
      </c>
      <c r="H4" s="1001">
        <v>63</v>
      </c>
      <c r="I4" s="1001">
        <v>73</v>
      </c>
      <c r="J4" s="1001">
        <v>83</v>
      </c>
      <c r="K4" s="1001">
        <v>93</v>
      </c>
      <c r="L4" s="1011"/>
      <c r="M4" s="98"/>
    </row>
    <row r="5" spans="2:15" ht="36" customHeight="1">
      <c r="B5" s="1001">
        <v>4</v>
      </c>
      <c r="C5" s="1001">
        <v>14</v>
      </c>
      <c r="D5" s="1001">
        <v>24</v>
      </c>
      <c r="E5" s="1001">
        <v>34</v>
      </c>
      <c r="F5" s="1001">
        <v>44</v>
      </c>
      <c r="G5" s="1001">
        <v>54</v>
      </c>
      <c r="H5" s="1001">
        <v>64</v>
      </c>
      <c r="I5" s="1001">
        <v>74</v>
      </c>
      <c r="J5" s="1001">
        <v>84</v>
      </c>
      <c r="K5" s="1001">
        <v>94</v>
      </c>
      <c r="L5" s="1010"/>
      <c r="M5" s="1016"/>
    </row>
    <row r="6" spans="2:15" ht="36" customHeight="1">
      <c r="B6" s="1001">
        <v>5</v>
      </c>
      <c r="C6" s="1001">
        <v>15</v>
      </c>
      <c r="D6" s="1001">
        <v>25</v>
      </c>
      <c r="E6" s="1001">
        <v>35</v>
      </c>
      <c r="F6" s="1001">
        <v>45</v>
      </c>
      <c r="G6" s="1001">
        <v>55</v>
      </c>
      <c r="H6" s="1001">
        <v>65</v>
      </c>
      <c r="I6" s="1001">
        <v>75</v>
      </c>
      <c r="J6" s="1001">
        <v>85</v>
      </c>
      <c r="K6" s="1001">
        <v>95</v>
      </c>
      <c r="L6" s="1012"/>
      <c r="M6" s="1017"/>
    </row>
    <row r="7" spans="2:15" ht="36" customHeight="1">
      <c r="B7" s="1001">
        <v>6</v>
      </c>
      <c r="C7" s="1001">
        <v>16</v>
      </c>
      <c r="D7" s="1001">
        <v>26</v>
      </c>
      <c r="E7" s="1001">
        <v>36</v>
      </c>
      <c r="F7" s="1001">
        <v>46</v>
      </c>
      <c r="G7" s="1001">
        <v>56</v>
      </c>
      <c r="H7" s="1001">
        <v>66</v>
      </c>
      <c r="I7" s="1001">
        <v>76</v>
      </c>
      <c r="J7" s="1001">
        <v>86</v>
      </c>
      <c r="K7" s="1001">
        <v>96</v>
      </c>
      <c r="L7" s="1012"/>
    </row>
    <row r="8" spans="2:15" ht="36" customHeight="1">
      <c r="B8" s="1001">
        <v>7</v>
      </c>
      <c r="C8" s="1001">
        <v>17</v>
      </c>
      <c r="D8" s="1001">
        <v>27</v>
      </c>
      <c r="E8" s="1001">
        <v>37</v>
      </c>
      <c r="F8" s="1001">
        <v>47</v>
      </c>
      <c r="G8" s="1001">
        <v>57</v>
      </c>
      <c r="H8" s="1001">
        <v>67</v>
      </c>
      <c r="I8" s="1001">
        <v>77</v>
      </c>
      <c r="J8" s="1001">
        <v>87</v>
      </c>
      <c r="K8" s="1001">
        <v>97</v>
      </c>
      <c r="L8" s="1012"/>
    </row>
    <row r="9" spans="2:15" ht="36" customHeight="1">
      <c r="B9" s="1001">
        <v>8</v>
      </c>
      <c r="C9" s="1001">
        <v>18</v>
      </c>
      <c r="D9" s="1001">
        <v>28</v>
      </c>
      <c r="E9" s="1001">
        <v>38</v>
      </c>
      <c r="F9" s="1001">
        <v>48</v>
      </c>
      <c r="G9" s="1001">
        <v>58</v>
      </c>
      <c r="H9" s="1001">
        <v>68</v>
      </c>
      <c r="I9" s="1001">
        <v>78</v>
      </c>
      <c r="J9" s="1001">
        <v>88</v>
      </c>
      <c r="K9" s="1001">
        <v>98</v>
      </c>
      <c r="L9" s="1018"/>
    </row>
    <row r="10" spans="2:15" ht="36" customHeight="1">
      <c r="B10" s="1001">
        <v>9</v>
      </c>
      <c r="C10" s="1001">
        <v>19</v>
      </c>
      <c r="D10" s="1001">
        <v>29</v>
      </c>
      <c r="E10" s="1001">
        <v>39</v>
      </c>
      <c r="F10" s="1001">
        <v>49</v>
      </c>
      <c r="G10" s="1001">
        <v>59</v>
      </c>
      <c r="H10" s="1001">
        <v>69</v>
      </c>
      <c r="I10" s="1001">
        <v>79</v>
      </c>
      <c r="J10" s="1001">
        <v>89</v>
      </c>
      <c r="K10" s="1001">
        <v>99</v>
      </c>
      <c r="L10" s="1006"/>
    </row>
    <row r="11" spans="2:15" ht="36" customHeight="1">
      <c r="B11" s="1001">
        <v>10</v>
      </c>
      <c r="C11" s="1001">
        <v>20</v>
      </c>
      <c r="D11" s="1001">
        <v>30</v>
      </c>
      <c r="E11" s="1001">
        <v>40</v>
      </c>
      <c r="F11" s="1001">
        <v>50</v>
      </c>
      <c r="G11" s="1001">
        <v>60</v>
      </c>
      <c r="H11" s="1001">
        <v>70</v>
      </c>
      <c r="I11" s="1001">
        <v>80</v>
      </c>
      <c r="J11" s="1001">
        <v>90</v>
      </c>
      <c r="K11" s="1001">
        <v>100</v>
      </c>
      <c r="L11" s="1006"/>
    </row>
    <row r="12" spans="2:15" ht="35.1" customHeight="1">
      <c r="B12" s="1002"/>
      <c r="C12" s="1002"/>
      <c r="D12" s="1002"/>
      <c r="E12" s="1002"/>
      <c r="F12" s="1003"/>
      <c r="G12" s="1002"/>
      <c r="H12" s="1003"/>
      <c r="I12" s="1019"/>
      <c r="J12" s="1002"/>
      <c r="K12" s="1002"/>
      <c r="L12" s="1002"/>
    </row>
    <row r="13" spans="2:15" ht="35.1" customHeight="1">
      <c r="B13" s="1004"/>
      <c r="C13" s="1002"/>
      <c r="D13" s="1005"/>
      <c r="E13" s="1002"/>
      <c r="F13" s="1002"/>
      <c r="G13" s="1006"/>
      <c r="H13" s="1007"/>
      <c r="I13" s="1020"/>
      <c r="J13" s="1002"/>
      <c r="K13" s="1002"/>
      <c r="L13" s="1002"/>
      <c r="M13" s="29"/>
    </row>
    <row r="14" spans="2:15" ht="12.95" customHeight="1">
      <c r="B14" s="1004"/>
      <c r="C14" s="1002"/>
      <c r="D14" s="1005"/>
      <c r="E14" s="1002"/>
      <c r="F14" s="1002"/>
      <c r="G14" s="1006"/>
      <c r="H14" s="1007"/>
      <c r="I14" s="1020"/>
      <c r="J14" s="1002"/>
      <c r="K14" s="1002"/>
      <c r="L14" s="1002"/>
    </row>
    <row r="15" spans="2:15" ht="12.95" customHeight="1">
      <c r="B15" s="1004"/>
      <c r="C15" s="1002"/>
      <c r="D15" s="1005"/>
      <c r="E15" s="1002"/>
      <c r="F15" s="1002"/>
      <c r="G15" s="1006"/>
      <c r="H15" s="1007"/>
      <c r="I15" s="1020"/>
      <c r="J15" s="1002"/>
      <c r="K15" s="1002"/>
      <c r="L15" s="1002"/>
    </row>
    <row r="16" spans="2:15" s="118" customFormat="1" ht="12.95" customHeight="1">
      <c r="B16" s="1006"/>
      <c r="C16" s="1002"/>
      <c r="D16" s="1005"/>
      <c r="E16" s="1002"/>
      <c r="F16" s="1002"/>
      <c r="G16" s="1006"/>
      <c r="H16" s="1007"/>
      <c r="I16" s="1020"/>
      <c r="J16" s="1002"/>
      <c r="K16" s="1002"/>
      <c r="L16" s="1002"/>
      <c r="M16" s="579"/>
      <c r="N16" s="579"/>
      <c r="O16" s="579"/>
    </row>
    <row r="17" spans="2:15" s="118" customFormat="1" ht="14.25" customHeight="1">
      <c r="B17" s="1006"/>
      <c r="C17" s="1002"/>
      <c r="D17" s="1005"/>
      <c r="E17" s="1002"/>
      <c r="F17" s="1002"/>
      <c r="G17" s="1006"/>
      <c r="H17" s="1007"/>
      <c r="I17" s="1020"/>
      <c r="J17" s="1002"/>
      <c r="K17" s="1002"/>
      <c r="L17" s="1002"/>
      <c r="M17" s="579"/>
      <c r="N17" s="579"/>
      <c r="O17" s="579"/>
    </row>
    <row r="18" spans="2:15" s="118" customFormat="1" ht="12.95" customHeight="1">
      <c r="B18" s="1006"/>
      <c r="C18" s="1002"/>
      <c r="D18" s="1005"/>
      <c r="E18" s="1002"/>
      <c r="F18" s="1002"/>
      <c r="G18" s="1006"/>
      <c r="H18" s="1007"/>
      <c r="I18" s="1020"/>
      <c r="J18" s="1002"/>
      <c r="K18" s="1002"/>
      <c r="L18" s="1002"/>
      <c r="M18" s="579"/>
      <c r="N18" s="579"/>
      <c r="O18" s="579"/>
    </row>
    <row r="19" spans="2:15" s="118" customFormat="1" ht="12.95" customHeight="1">
      <c r="B19" s="1006"/>
      <c r="C19" s="1002"/>
      <c r="D19" s="1005"/>
      <c r="E19" s="1002"/>
      <c r="F19" s="1002"/>
      <c r="G19" s="1006"/>
      <c r="H19" s="1007"/>
      <c r="I19" s="1020"/>
      <c r="J19" s="1002"/>
      <c r="K19" s="1002"/>
      <c r="L19" s="1002"/>
      <c r="M19" s="579"/>
      <c r="N19" s="579"/>
      <c r="O19" s="579"/>
    </row>
    <row r="20" spans="2:15" s="118" customFormat="1" ht="12.95" customHeight="1">
      <c r="B20" s="1006"/>
      <c r="C20" s="1002"/>
      <c r="D20" s="1005"/>
      <c r="E20" s="1002"/>
      <c r="F20" s="1002"/>
      <c r="G20" s="1006"/>
      <c r="H20" s="1007"/>
      <c r="I20" s="1020"/>
      <c r="J20" s="1002"/>
      <c r="K20" s="1002"/>
      <c r="L20" s="1002"/>
      <c r="M20" s="579"/>
      <c r="N20" s="579"/>
      <c r="O20" s="579"/>
    </row>
    <row r="21" spans="2:15" s="118" customFormat="1" ht="12.95" customHeight="1">
      <c r="B21" s="1006"/>
      <c r="C21" s="1002"/>
      <c r="D21" s="1005"/>
      <c r="E21" s="1002"/>
      <c r="F21" s="1002"/>
      <c r="G21" s="1006"/>
      <c r="H21" s="1007"/>
      <c r="I21" s="1020"/>
      <c r="J21" s="1002"/>
      <c r="K21" s="1002"/>
      <c r="L21" s="1002"/>
      <c r="M21" s="579"/>
      <c r="N21" s="579"/>
      <c r="O21" s="579"/>
    </row>
    <row r="22" spans="2:15" s="118" customFormat="1" ht="12.95" customHeight="1">
      <c r="B22" s="1006"/>
      <c r="C22" s="1002"/>
      <c r="D22" s="1005"/>
      <c r="E22" s="1002"/>
      <c r="F22" s="1002"/>
      <c r="G22" s="1006"/>
      <c r="H22" s="1007"/>
      <c r="I22" s="1020"/>
      <c r="J22" s="1002"/>
      <c r="K22" s="1002"/>
      <c r="L22" s="1002"/>
      <c r="M22" s="579"/>
      <c r="N22" s="579"/>
      <c r="O22" s="579"/>
    </row>
    <row r="23" spans="2:15" s="118" customFormat="1" ht="12.95" customHeight="1">
      <c r="B23" s="1006"/>
      <c r="C23" s="1002"/>
      <c r="D23" s="1005"/>
      <c r="E23" s="1002"/>
      <c r="F23" s="1002"/>
      <c r="G23" s="1002"/>
      <c r="H23" s="1007"/>
      <c r="I23" s="1020"/>
      <c r="J23" s="1002"/>
      <c r="K23" s="1002"/>
      <c r="L23" s="1002"/>
      <c r="M23" s="579"/>
      <c r="N23" s="579"/>
      <c r="O23" s="579"/>
    </row>
    <row r="24" spans="2:15" s="118" customFormat="1" ht="12.95" customHeight="1">
      <c r="B24" s="1006"/>
      <c r="C24" s="1002"/>
      <c r="D24" s="1005"/>
      <c r="E24" s="1002"/>
      <c r="F24" s="1002"/>
      <c r="G24" s="1002"/>
      <c r="H24" s="1007"/>
      <c r="I24" s="1020"/>
      <c r="J24" s="1002"/>
      <c r="K24" s="1002"/>
      <c r="L24" s="1002"/>
      <c r="M24" s="579"/>
      <c r="N24" s="579"/>
      <c r="O24" s="579"/>
    </row>
    <row r="25" spans="2:15" s="118" customFormat="1" ht="12.95" customHeight="1">
      <c r="B25" s="1006"/>
      <c r="C25" s="1002"/>
      <c r="D25" s="1005"/>
      <c r="E25" s="1002"/>
      <c r="F25" s="1002"/>
      <c r="G25" s="1002"/>
      <c r="H25" s="1007"/>
      <c r="I25" s="1020"/>
      <c r="J25" s="1002"/>
      <c r="K25" s="1002"/>
      <c r="L25" s="1002"/>
      <c r="M25" s="579"/>
      <c r="N25" s="579"/>
      <c r="O25" s="579"/>
    </row>
    <row r="26" spans="2:15" ht="12.95" customHeight="1">
      <c r="B26" s="1006"/>
      <c r="C26" s="1002"/>
      <c r="D26" s="1005"/>
      <c r="E26" s="1002"/>
      <c r="F26" s="1002"/>
      <c r="G26" s="1006"/>
      <c r="H26" s="1007"/>
      <c r="I26" s="1021"/>
      <c r="J26" s="1002"/>
      <c r="K26" s="1002"/>
      <c r="L26" s="1002"/>
    </row>
    <row r="27" spans="2:15" ht="12.95" customHeight="1">
      <c r="B27" s="1006"/>
      <c r="C27" s="1002"/>
      <c r="D27" s="1005"/>
      <c r="E27" s="1002"/>
      <c r="F27" s="1002"/>
      <c r="G27" s="1002"/>
      <c r="H27" s="1007"/>
      <c r="I27" s="1021"/>
      <c r="J27" s="1002"/>
      <c r="K27" s="1002"/>
      <c r="L27" s="1002"/>
    </row>
    <row r="28" spans="2:15" ht="12.95" customHeight="1">
      <c r="B28" s="1006"/>
      <c r="C28" s="1002"/>
      <c r="D28" s="1002"/>
      <c r="E28" s="1002"/>
      <c r="F28" s="1002"/>
      <c r="G28" s="1002"/>
      <c r="H28" s="1002"/>
      <c r="I28" s="1002"/>
      <c r="J28" s="1002"/>
      <c r="K28" s="1002"/>
      <c r="L28" s="1002"/>
    </row>
    <row r="29" spans="2:15" ht="12.95" customHeight="1">
      <c r="B29" s="1006"/>
      <c r="C29" s="1002"/>
      <c r="D29" s="1002"/>
      <c r="E29" s="1002"/>
      <c r="F29" s="1002"/>
      <c r="G29" s="1002"/>
      <c r="H29" s="1002"/>
      <c r="I29" s="1009"/>
      <c r="J29" s="1009"/>
      <c r="K29" s="1009"/>
      <c r="L29" s="1002"/>
    </row>
    <row r="30" spans="2:15" ht="12.95" customHeight="1">
      <c r="B30" s="1006"/>
      <c r="C30" s="1002"/>
      <c r="D30" s="1002"/>
      <c r="E30" s="1002"/>
      <c r="F30" s="1002"/>
      <c r="G30" s="1002"/>
      <c r="H30" s="1002"/>
      <c r="I30" s="1002"/>
      <c r="J30" s="1002"/>
      <c r="K30" s="1002"/>
      <c r="L30" s="1002"/>
    </row>
    <row r="31" spans="2:15" ht="12.95" customHeight="1">
      <c r="B31" s="1006"/>
      <c r="C31" s="1002"/>
      <c r="D31" s="1002"/>
      <c r="E31" s="1002"/>
      <c r="F31" s="1002"/>
      <c r="G31" s="1002"/>
      <c r="H31" s="1008"/>
      <c r="I31" s="1009"/>
      <c r="J31" s="1002"/>
      <c r="K31" s="1002"/>
      <c r="L31" s="1002"/>
    </row>
    <row r="32" spans="2:15" ht="12.95" customHeight="1">
      <c r="B32" s="1006"/>
      <c r="C32" s="1002"/>
      <c r="D32" s="1002"/>
      <c r="E32" s="1002"/>
      <c r="F32" s="1002"/>
      <c r="G32" s="1002"/>
      <c r="H32" s="1009"/>
      <c r="I32" s="1009"/>
      <c r="J32" s="1009"/>
      <c r="K32" s="1009"/>
      <c r="L32" s="1009"/>
    </row>
    <row r="33" spans="2:12" ht="12.95" customHeight="1">
      <c r="B33" s="1006"/>
      <c r="C33" s="1002"/>
      <c r="D33" s="1002"/>
      <c r="E33" s="1002"/>
      <c r="F33" s="1002"/>
      <c r="G33" s="1002"/>
      <c r="H33" s="1002"/>
      <c r="I33" s="1002"/>
      <c r="J33" s="1002"/>
      <c r="K33" s="1002"/>
      <c r="L33" s="1002"/>
    </row>
    <row r="34" spans="2:12" ht="12.95" customHeight="1">
      <c r="B34" s="1006"/>
      <c r="C34" s="1002"/>
      <c r="D34" s="1005"/>
      <c r="E34" s="1002"/>
      <c r="F34" s="1002"/>
      <c r="G34" s="1002"/>
      <c r="H34" s="1008"/>
      <c r="I34" s="1008"/>
      <c r="J34" s="1002"/>
      <c r="K34" s="1002"/>
      <c r="L34" s="1002"/>
    </row>
    <row r="35" spans="2:12" ht="12.95" customHeight="1">
      <c r="B35" s="1006"/>
      <c r="C35" s="1002"/>
      <c r="D35" s="1005"/>
      <c r="E35" s="1002"/>
      <c r="F35" s="1002"/>
      <c r="G35" s="1002"/>
      <c r="H35" s="1008"/>
      <c r="I35" s="1008"/>
      <c r="J35" s="1002"/>
      <c r="K35" s="1002"/>
      <c r="L35" s="1002"/>
    </row>
    <row r="36" spans="2:12" ht="12.95" customHeight="1">
      <c r="B36" s="1006"/>
      <c r="C36" s="1002"/>
      <c r="D36" s="1005"/>
      <c r="E36" s="1002"/>
      <c r="F36" s="1002"/>
      <c r="G36" s="1002"/>
      <c r="H36" s="1008"/>
      <c r="I36" s="1008"/>
      <c r="J36" s="1002"/>
      <c r="K36" s="1002"/>
      <c r="L36" s="1002"/>
    </row>
    <row r="37" spans="2:12" ht="19.5" customHeight="1">
      <c r="B37" s="1010"/>
      <c r="C37" s="1010"/>
      <c r="D37" s="1010"/>
      <c r="E37" s="1010"/>
      <c r="F37" s="1010"/>
      <c r="G37" s="1010"/>
      <c r="H37" s="1010"/>
      <c r="I37" s="1010"/>
      <c r="J37" s="1010"/>
      <c r="K37" s="1010"/>
      <c r="L37" s="1010"/>
    </row>
    <row r="38" spans="2:12" ht="18" customHeight="1">
      <c r="B38" s="1010"/>
      <c r="C38" s="1010"/>
      <c r="D38" s="1010"/>
      <c r="E38" s="1010"/>
      <c r="F38" s="1010"/>
      <c r="G38" s="1010"/>
      <c r="H38" s="1010"/>
      <c r="I38" s="1010"/>
      <c r="J38" s="1010"/>
      <c r="K38" s="1010"/>
      <c r="L38" s="1010"/>
    </row>
    <row r="39" spans="2:12" ht="24" customHeight="1">
      <c r="B39" s="1011"/>
      <c r="C39" s="1011"/>
      <c r="D39" s="1011"/>
      <c r="E39" s="1011"/>
      <c r="F39" s="1011"/>
      <c r="G39" s="1011"/>
      <c r="H39" s="1011"/>
      <c r="I39" s="1011"/>
      <c r="J39" s="1011"/>
      <c r="K39" s="1011"/>
      <c r="L39" s="1011"/>
    </row>
    <row r="40" spans="2:12" ht="19.5" customHeight="1">
      <c r="B40" s="1010"/>
      <c r="C40" s="1010"/>
      <c r="D40" s="1010"/>
      <c r="E40" s="1010"/>
      <c r="F40" s="1010"/>
      <c r="G40" s="1010"/>
      <c r="H40" s="1010"/>
      <c r="I40" s="1010"/>
      <c r="J40" s="1010"/>
      <c r="K40" s="1010"/>
      <c r="L40" s="1010"/>
    </row>
    <row r="41" spans="2:12" ht="18" customHeight="1">
      <c r="B41" s="1002"/>
      <c r="C41" s="1002"/>
      <c r="D41" s="1012"/>
      <c r="E41" s="1012"/>
      <c r="F41" s="1012"/>
      <c r="G41" s="1012"/>
      <c r="H41" s="1012"/>
      <c r="I41" s="1012"/>
      <c r="J41" s="1012"/>
      <c r="K41" s="1012"/>
      <c r="L41" s="1012"/>
    </row>
    <row r="42" spans="2:12" ht="16.5" customHeight="1">
      <c r="B42" s="1012"/>
      <c r="C42" s="1002"/>
      <c r="D42" s="1012"/>
      <c r="E42" s="1012"/>
      <c r="F42" s="1012"/>
      <c r="G42" s="1012"/>
      <c r="H42" s="1012"/>
      <c r="I42" s="1012"/>
      <c r="J42" s="1012"/>
      <c r="K42" s="1012"/>
      <c r="L42" s="1012"/>
    </row>
    <row r="43" spans="2:12" ht="14.25" customHeight="1">
      <c r="B43" s="1012"/>
      <c r="C43" s="1012"/>
      <c r="D43" s="1012"/>
      <c r="E43" s="1012"/>
      <c r="F43" s="1012"/>
      <c r="G43" s="1012"/>
      <c r="H43" s="1002"/>
      <c r="I43" s="1013"/>
      <c r="J43" s="1013"/>
      <c r="K43" s="1013"/>
      <c r="L43" s="1012"/>
    </row>
    <row r="44" spans="2:12" ht="14.25" customHeight="1">
      <c r="B44" s="1012"/>
      <c r="C44" s="1012"/>
      <c r="D44" s="1012"/>
      <c r="E44" s="1012"/>
      <c r="F44" s="1012"/>
      <c r="G44" s="1013"/>
      <c r="H44" s="1013"/>
      <c r="I44" s="1013"/>
      <c r="J44" s="1013"/>
      <c r="K44" s="1013"/>
      <c r="L44" s="1018"/>
    </row>
    <row r="45" spans="2:12" ht="12.95" customHeight="1">
      <c r="B45" s="1014"/>
      <c r="C45" s="1014"/>
      <c r="D45" s="1014"/>
      <c r="E45" s="1014"/>
      <c r="F45" s="1014"/>
      <c r="G45" s="1014"/>
      <c r="H45" s="1006"/>
      <c r="I45" s="1006"/>
      <c r="J45" s="1014"/>
      <c r="K45" s="1014"/>
      <c r="L45" s="1006"/>
    </row>
    <row r="46" spans="2:12" ht="12.95" customHeight="1">
      <c r="B46" s="1014"/>
      <c r="C46" s="1014"/>
      <c r="D46" s="1014"/>
      <c r="E46" s="1014"/>
      <c r="F46" s="1014"/>
      <c r="G46" s="1014"/>
      <c r="H46" s="1006"/>
      <c r="I46" s="1006"/>
      <c r="J46" s="1014"/>
      <c r="K46" s="1014"/>
      <c r="L46" s="1006"/>
    </row>
    <row r="47" spans="2:12" ht="12.95" customHeight="1">
      <c r="B47" s="1006"/>
      <c r="C47" s="1002"/>
      <c r="D47" s="1005"/>
      <c r="E47" s="1002"/>
      <c r="F47" s="1002"/>
      <c r="G47" s="1006"/>
      <c r="H47" s="1008"/>
      <c r="I47" s="1008"/>
      <c r="J47" s="1002"/>
      <c r="K47" s="1002"/>
      <c r="L47" s="1002"/>
    </row>
    <row r="48" spans="2:12" ht="12.95" customHeight="1">
      <c r="B48" s="1004"/>
      <c r="C48" s="1002"/>
      <c r="D48" s="1015"/>
      <c r="E48" s="1002"/>
      <c r="F48" s="1002"/>
      <c r="G48" s="1006"/>
      <c r="H48" s="1007"/>
      <c r="I48" s="1020"/>
      <c r="J48" s="1002"/>
      <c r="K48" s="1002"/>
      <c r="L48" s="1002"/>
    </row>
    <row r="49" spans="2:12" ht="12.95" customHeight="1">
      <c r="B49" s="1004"/>
      <c r="C49" s="1002"/>
      <c r="D49" s="1005"/>
      <c r="E49" s="1002"/>
      <c r="F49" s="1002"/>
      <c r="G49" s="1006"/>
      <c r="H49" s="1007"/>
      <c r="I49" s="1020"/>
      <c r="J49" s="1002"/>
      <c r="K49" s="1002"/>
      <c r="L49" s="1002"/>
    </row>
    <row r="50" spans="2:12" ht="12.95" customHeight="1">
      <c r="B50" s="1006"/>
      <c r="C50" s="1002"/>
      <c r="D50" s="1005"/>
      <c r="E50" s="1002"/>
      <c r="F50" s="1002"/>
      <c r="G50" s="1006"/>
      <c r="H50" s="1007"/>
      <c r="I50" s="1020"/>
      <c r="J50" s="1002"/>
      <c r="K50" s="1002"/>
      <c r="L50" s="1002"/>
    </row>
    <row r="51" spans="2:12" ht="12.95" customHeight="1">
      <c r="B51" s="1006"/>
      <c r="C51" s="1002"/>
      <c r="D51" s="1015"/>
      <c r="E51" s="1002"/>
      <c r="F51" s="1002"/>
      <c r="G51" s="1006"/>
      <c r="H51" s="1007"/>
      <c r="I51" s="1020"/>
      <c r="J51" s="1002"/>
      <c r="K51" s="1002"/>
      <c r="L51" s="1002"/>
    </row>
    <row r="52" spans="2:12" ht="12.95" customHeight="1">
      <c r="B52" s="1006"/>
      <c r="C52" s="1002"/>
      <c r="D52" s="1005"/>
      <c r="E52" s="1002"/>
      <c r="F52" s="1002"/>
      <c r="G52" s="1006"/>
      <c r="H52" s="1007"/>
      <c r="I52" s="1020"/>
      <c r="J52" s="1002"/>
      <c r="K52" s="1002"/>
      <c r="L52" s="1002"/>
    </row>
    <row r="53" spans="2:12" ht="12.95" customHeight="1">
      <c r="B53" s="1006"/>
      <c r="C53" s="1002"/>
      <c r="D53" s="1005"/>
      <c r="E53" s="1002"/>
      <c r="F53" s="1002"/>
      <c r="G53" s="1006"/>
      <c r="H53" s="1007"/>
      <c r="I53" s="1020"/>
      <c r="J53" s="1002"/>
      <c r="K53" s="1002"/>
      <c r="L53" s="1002"/>
    </row>
    <row r="54" spans="2:12" ht="12.95" customHeight="1">
      <c r="B54" s="1006"/>
      <c r="C54" s="1002"/>
      <c r="D54" s="1005"/>
      <c r="E54" s="1002"/>
      <c r="F54" s="1002"/>
      <c r="G54" s="1006"/>
      <c r="H54" s="1007"/>
      <c r="I54" s="1020"/>
      <c r="J54" s="1002"/>
      <c r="K54" s="1002"/>
      <c r="L54" s="1002"/>
    </row>
    <row r="55" spans="2:12" ht="12.95" customHeight="1">
      <c r="B55" s="1006"/>
      <c r="C55" s="1002"/>
      <c r="D55" s="1005"/>
      <c r="E55" s="1002"/>
      <c r="F55" s="1002"/>
      <c r="G55" s="1006"/>
      <c r="H55" s="1007"/>
      <c r="I55" s="1020"/>
      <c r="J55" s="1002"/>
      <c r="K55" s="1002"/>
      <c r="L55" s="1002"/>
    </row>
    <row r="56" spans="2:12" ht="12.95" customHeight="1">
      <c r="B56" s="1006"/>
      <c r="C56" s="1002"/>
      <c r="D56" s="1005"/>
      <c r="E56" s="1002"/>
      <c r="F56" s="1002"/>
      <c r="G56" s="1002"/>
      <c r="H56" s="1007"/>
      <c r="I56" s="1020"/>
      <c r="J56" s="1002"/>
      <c r="K56" s="1002"/>
      <c r="L56" s="1002"/>
    </row>
    <row r="57" spans="2:12" ht="12.95" customHeight="1">
      <c r="B57" s="1006"/>
      <c r="C57" s="1002"/>
      <c r="D57" s="1005"/>
      <c r="E57" s="1002"/>
      <c r="F57" s="1002"/>
      <c r="G57" s="1006"/>
      <c r="H57" s="1007"/>
      <c r="I57" s="1020"/>
      <c r="J57" s="1002"/>
      <c r="K57" s="1002"/>
      <c r="L57" s="1002"/>
    </row>
    <row r="58" spans="2:12" ht="12.95" customHeight="1">
      <c r="B58" s="1006"/>
      <c r="C58" s="1002"/>
      <c r="D58" s="1005"/>
      <c r="E58" s="1002"/>
      <c r="F58" s="1002"/>
      <c r="G58" s="1006"/>
      <c r="H58" s="1007"/>
      <c r="I58" s="1020"/>
      <c r="J58" s="1002"/>
      <c r="K58" s="1002"/>
      <c r="L58" s="1002"/>
    </row>
    <row r="59" spans="2:12" ht="12.95" customHeight="1">
      <c r="B59" s="1006"/>
      <c r="C59" s="1002"/>
      <c r="D59" s="1005"/>
      <c r="E59" s="1002"/>
      <c r="F59" s="1002"/>
      <c r="G59" s="1006"/>
      <c r="H59" s="1007"/>
      <c r="I59" s="1020"/>
      <c r="J59" s="1002"/>
      <c r="K59" s="1002"/>
      <c r="L59" s="1002"/>
    </row>
    <row r="60" spans="2:12" ht="12.95" customHeight="1">
      <c r="B60" s="1006"/>
      <c r="C60" s="1002"/>
      <c r="D60" s="1005"/>
      <c r="E60" s="1002"/>
      <c r="F60" s="1002"/>
      <c r="G60" s="1006"/>
      <c r="H60" s="1007"/>
      <c r="I60" s="1020"/>
      <c r="J60" s="1002"/>
      <c r="K60" s="1002"/>
      <c r="L60" s="1002"/>
    </row>
    <row r="61" spans="2:12" ht="12.95" customHeight="1">
      <c r="B61" s="1006"/>
      <c r="C61" s="1002"/>
      <c r="D61" s="1005"/>
      <c r="E61" s="1002"/>
      <c r="F61" s="1002"/>
      <c r="G61" s="1006"/>
      <c r="H61" s="1007"/>
      <c r="I61" s="1020"/>
      <c r="J61" s="1002"/>
      <c r="K61" s="1002"/>
      <c r="L61" s="1002"/>
    </row>
    <row r="62" spans="2:12" ht="12.95" customHeight="1">
      <c r="B62" s="1006"/>
      <c r="C62" s="1002"/>
      <c r="D62" s="1005"/>
      <c r="E62" s="1002"/>
      <c r="F62" s="1002"/>
      <c r="G62" s="1006"/>
      <c r="H62" s="1007"/>
      <c r="I62" s="1020"/>
      <c r="J62" s="1002"/>
      <c r="K62" s="1002"/>
      <c r="L62" s="1002"/>
    </row>
    <row r="63" spans="2:12" ht="12.95" customHeight="1">
      <c r="B63" s="1006"/>
      <c r="C63" s="1002"/>
      <c r="D63" s="1005"/>
      <c r="E63" s="1002"/>
      <c r="F63" s="1002"/>
      <c r="G63" s="1002"/>
      <c r="H63" s="1007"/>
      <c r="I63" s="1020"/>
      <c r="J63" s="1002"/>
      <c r="K63" s="1002"/>
      <c r="L63" s="1002"/>
    </row>
    <row r="64" spans="2:12" ht="12.95" customHeight="1">
      <c r="B64" s="1006"/>
      <c r="C64" s="1002"/>
      <c r="D64" s="1005"/>
      <c r="E64" s="1002"/>
      <c r="F64" s="1002"/>
      <c r="G64" s="1006"/>
      <c r="H64" s="1007"/>
      <c r="I64" s="1020"/>
      <c r="J64" s="1002"/>
      <c r="K64" s="1002"/>
      <c r="L64" s="1002"/>
    </row>
    <row r="65" spans="2:12" ht="12.95" customHeight="1">
      <c r="B65" s="1006"/>
      <c r="C65" s="1002"/>
      <c r="D65" s="1015"/>
      <c r="E65" s="1002"/>
      <c r="F65" s="1002"/>
      <c r="G65" s="1006"/>
      <c r="H65" s="1007"/>
      <c r="I65" s="1020"/>
      <c r="J65" s="1002"/>
      <c r="K65" s="1002"/>
      <c r="L65" s="1002"/>
    </row>
    <row r="66" spans="2:12" ht="12.95" customHeight="1">
      <c r="B66" s="1006"/>
      <c r="C66" s="1002"/>
      <c r="D66" s="1005"/>
      <c r="E66" s="1002"/>
      <c r="F66" s="1002"/>
      <c r="G66" s="1006"/>
      <c r="H66" s="1007"/>
      <c r="I66" s="1020"/>
      <c r="J66" s="1002"/>
      <c r="K66" s="1002"/>
      <c r="L66" s="1002"/>
    </row>
    <row r="67" spans="2:12" ht="12.95" customHeight="1">
      <c r="B67" s="1006"/>
      <c r="C67" s="1002"/>
      <c r="D67" s="1005"/>
      <c r="E67" s="1002"/>
      <c r="F67" s="1002"/>
      <c r="G67" s="1006"/>
      <c r="H67" s="1007"/>
      <c r="I67" s="1020"/>
      <c r="J67" s="1002"/>
      <c r="K67" s="1002"/>
      <c r="L67" s="1002"/>
    </row>
    <row r="68" spans="2:12" ht="12.95" customHeight="1">
      <c r="B68" s="1006"/>
      <c r="C68" s="1002"/>
      <c r="D68" s="1005"/>
      <c r="E68" s="1002"/>
      <c r="F68" s="1002"/>
      <c r="G68" s="1006"/>
      <c r="H68" s="1007"/>
      <c r="I68" s="1020"/>
      <c r="J68" s="1002"/>
      <c r="K68" s="1002"/>
      <c r="L68" s="1002"/>
    </row>
    <row r="69" spans="2:12" ht="12.95" customHeight="1">
      <c r="B69" s="1006"/>
      <c r="C69" s="1002"/>
      <c r="D69" s="1005"/>
      <c r="E69" s="1002"/>
      <c r="F69" s="1002"/>
      <c r="G69" s="1006"/>
      <c r="H69" s="1007"/>
      <c r="I69" s="1020"/>
      <c r="J69" s="1002"/>
      <c r="K69" s="1002"/>
      <c r="L69" s="1002"/>
    </row>
    <row r="70" spans="2:12" ht="12.95" customHeight="1">
      <c r="B70" s="1006"/>
      <c r="C70" s="1002"/>
      <c r="D70" s="1005"/>
      <c r="E70" s="1002"/>
      <c r="F70" s="1002"/>
      <c r="G70" s="1006"/>
      <c r="H70" s="1007"/>
      <c r="I70" s="1020"/>
      <c r="J70" s="1002"/>
      <c r="K70" s="1002"/>
      <c r="L70" s="1002"/>
    </row>
    <row r="71" spans="2:12" ht="12.95" customHeight="1">
      <c r="B71" s="1006"/>
      <c r="C71" s="1002"/>
      <c r="D71" s="1005"/>
      <c r="E71" s="1002"/>
      <c r="F71" s="1002"/>
      <c r="G71" s="1006"/>
      <c r="H71" s="1007"/>
      <c r="I71" s="1020"/>
      <c r="J71" s="1002"/>
      <c r="K71" s="1002"/>
      <c r="L71" s="1002"/>
    </row>
    <row r="72" spans="2:12" ht="12.95" customHeight="1">
      <c r="B72" s="1006"/>
      <c r="C72" s="1002"/>
      <c r="D72" s="1005"/>
      <c r="E72" s="1002"/>
      <c r="F72" s="1002"/>
      <c r="G72" s="1006"/>
      <c r="H72" s="1007"/>
      <c r="I72" s="1020"/>
      <c r="J72" s="1002"/>
      <c r="K72" s="1002"/>
      <c r="L72" s="1002"/>
    </row>
    <row r="73" spans="2:12" ht="12.95" customHeight="1">
      <c r="B73" s="1006"/>
      <c r="C73" s="1002"/>
      <c r="D73" s="1015"/>
      <c r="E73" s="1002"/>
      <c r="F73" s="1002"/>
      <c r="G73" s="1006"/>
      <c r="H73" s="1007"/>
      <c r="I73" s="1020"/>
      <c r="J73" s="1002"/>
      <c r="K73" s="1002"/>
      <c r="L73" s="1002"/>
    </row>
    <row r="74" spans="2:12" ht="12.95" customHeight="1">
      <c r="B74" s="1006"/>
      <c r="C74" s="1002"/>
      <c r="D74" s="1005"/>
      <c r="E74" s="1002"/>
      <c r="F74" s="1002"/>
      <c r="G74" s="1002"/>
      <c r="H74" s="1007"/>
      <c r="I74" s="1021"/>
      <c r="J74" s="1002"/>
      <c r="K74" s="1002"/>
      <c r="L74" s="1002"/>
    </row>
    <row r="75" spans="2:12" ht="12.95" customHeight="1">
      <c r="B75" s="1006"/>
      <c r="C75" s="1002"/>
      <c r="D75" s="1005"/>
      <c r="E75" s="1002"/>
      <c r="F75" s="1002"/>
      <c r="G75" s="1002"/>
      <c r="H75" s="1008"/>
      <c r="I75" s="1008"/>
      <c r="J75" s="1002"/>
      <c r="K75" s="1002"/>
      <c r="L75" s="1002"/>
    </row>
    <row r="76" spans="2:12" ht="12.95" customHeight="1">
      <c r="B76" s="1006"/>
      <c r="C76" s="1002"/>
      <c r="D76" s="1002"/>
      <c r="E76" s="1002"/>
      <c r="F76" s="1002"/>
      <c r="G76" s="1002"/>
      <c r="H76" s="1002"/>
      <c r="I76" s="1002"/>
      <c r="J76" s="1002"/>
      <c r="K76" s="1002"/>
      <c r="L76" s="1002"/>
    </row>
    <row r="77" spans="2:12" ht="12.95" customHeight="1">
      <c r="B77" s="1006"/>
      <c r="C77" s="1002"/>
      <c r="D77" s="1002"/>
      <c r="E77" s="1002"/>
      <c r="F77" s="1002"/>
      <c r="G77" s="1002"/>
      <c r="H77" s="1008"/>
      <c r="I77" s="1009"/>
      <c r="J77" s="1002"/>
      <c r="K77" s="1002"/>
      <c r="L77" s="1002"/>
    </row>
    <row r="78" spans="2:12" ht="12.95" customHeight="1">
      <c r="B78" s="1006"/>
      <c r="C78" s="1002"/>
      <c r="D78" s="1002"/>
      <c r="E78" s="1002"/>
      <c r="F78" s="1002"/>
      <c r="G78" s="1002"/>
      <c r="H78" s="1009"/>
      <c r="I78" s="1009"/>
      <c r="J78" s="1009"/>
      <c r="K78" s="1009"/>
      <c r="L78" s="1009"/>
    </row>
    <row r="79" spans="2:12" ht="12.95" customHeight="1">
      <c r="B79" s="1006"/>
      <c r="C79" s="1002"/>
      <c r="D79" s="1002"/>
      <c r="E79" s="1002"/>
      <c r="F79" s="1002"/>
      <c r="G79" s="1002"/>
      <c r="H79" s="1002"/>
      <c r="I79" s="1002"/>
      <c r="J79" s="1002"/>
      <c r="K79" s="1002"/>
      <c r="L79" s="1002"/>
    </row>
    <row r="80" spans="2:12" ht="12.95" customHeight="1">
      <c r="B80" s="1006"/>
      <c r="C80" s="1002"/>
      <c r="D80" s="1005"/>
      <c r="E80" s="1002"/>
      <c r="F80" s="1002"/>
      <c r="G80" s="1002"/>
      <c r="H80" s="1008"/>
      <c r="I80" s="1008"/>
      <c r="J80" s="1002"/>
      <c r="K80" s="1002"/>
      <c r="L80" s="1002"/>
    </row>
    <row r="81" spans="2:12" ht="12.95" customHeight="1">
      <c r="B81" s="1006"/>
      <c r="C81" s="1002"/>
      <c r="D81" s="1005"/>
      <c r="E81" s="1002"/>
      <c r="F81" s="1002"/>
      <c r="G81" s="1002"/>
      <c r="H81" s="1008"/>
      <c r="I81" s="1008"/>
      <c r="J81" s="1002"/>
      <c r="K81" s="1002"/>
      <c r="L81" s="1002"/>
    </row>
    <row r="82" spans="2:12" ht="20.25" customHeight="1">
      <c r="B82" s="1010"/>
      <c r="C82" s="1010"/>
      <c r="D82" s="1010"/>
      <c r="E82" s="1010"/>
      <c r="F82" s="1010"/>
      <c r="G82" s="1010"/>
      <c r="H82" s="1010"/>
      <c r="I82" s="1010"/>
      <c r="J82" s="1010"/>
      <c r="K82" s="1010"/>
      <c r="L82" s="1010"/>
    </row>
    <row r="83" spans="2:12" ht="21" customHeight="1">
      <c r="B83" s="1010"/>
      <c r="C83" s="1010"/>
      <c r="D83" s="1010"/>
      <c r="E83" s="1010"/>
      <c r="F83" s="1010"/>
      <c r="G83" s="1010"/>
      <c r="H83" s="1010"/>
      <c r="I83" s="1010"/>
      <c r="J83" s="1010"/>
      <c r="K83" s="1010"/>
      <c r="L83" s="1010"/>
    </row>
    <row r="84" spans="2:12" ht="22.5" customHeight="1">
      <c r="B84" s="1011"/>
      <c r="C84" s="1011"/>
      <c r="D84" s="1011"/>
      <c r="E84" s="1011"/>
      <c r="F84" s="1011"/>
      <c r="G84" s="1011"/>
      <c r="H84" s="1011"/>
      <c r="I84" s="1011"/>
      <c r="J84" s="1011"/>
      <c r="K84" s="1011"/>
      <c r="L84" s="1011"/>
    </row>
    <row r="85" spans="2:12" ht="18.75" customHeight="1">
      <c r="B85" s="1010"/>
      <c r="C85" s="1010"/>
      <c r="D85" s="1010"/>
      <c r="E85" s="1010"/>
      <c r="F85" s="1010"/>
      <c r="G85" s="1010"/>
      <c r="H85" s="1010"/>
      <c r="I85" s="1010"/>
      <c r="J85" s="1010"/>
      <c r="K85" s="1010"/>
      <c r="L85" s="1010"/>
    </row>
    <row r="86" spans="2:12" ht="21.75" customHeight="1">
      <c r="B86" s="1002"/>
      <c r="C86" s="1002"/>
      <c r="D86" s="1012"/>
      <c r="E86" s="1012"/>
      <c r="F86" s="1012"/>
      <c r="G86" s="1012"/>
      <c r="H86" s="1012"/>
      <c r="I86" s="1012"/>
      <c r="J86" s="1012"/>
      <c r="K86" s="1012"/>
      <c r="L86" s="1012"/>
    </row>
    <row r="87" spans="2:12" ht="19.5" customHeight="1">
      <c r="B87" s="1002"/>
      <c r="C87" s="1002"/>
      <c r="D87" s="1012"/>
      <c r="E87" s="1012"/>
      <c r="F87" s="1012"/>
      <c r="G87" s="1012"/>
      <c r="H87" s="1012"/>
      <c r="I87" s="1012"/>
      <c r="J87" s="1012"/>
      <c r="K87" s="1012"/>
      <c r="L87" s="1012"/>
    </row>
    <row r="88" spans="2:12" ht="16.5" customHeight="1">
      <c r="B88" s="1012"/>
      <c r="C88" s="1012"/>
      <c r="D88" s="1012"/>
      <c r="E88" s="1012"/>
      <c r="F88" s="1002"/>
      <c r="G88" s="1002"/>
      <c r="H88" s="1008"/>
      <c r="I88" s="1012"/>
      <c r="J88" s="1013"/>
      <c r="K88" s="1013"/>
      <c r="L88" s="1012"/>
    </row>
    <row r="89" spans="2:12" ht="16.5" customHeight="1">
      <c r="B89" s="1012"/>
      <c r="C89" s="1012"/>
      <c r="D89" s="1012"/>
      <c r="E89" s="1012"/>
      <c r="F89" s="1012"/>
      <c r="G89" s="1013"/>
      <c r="H89" s="1013"/>
      <c r="I89" s="1013"/>
      <c r="J89" s="1013"/>
      <c r="K89" s="1013"/>
      <c r="L89" s="1018"/>
    </row>
    <row r="90" spans="2:12" ht="12.95" customHeight="1">
      <c r="B90" s="1014"/>
      <c r="C90" s="1014"/>
      <c r="D90" s="1014"/>
      <c r="E90" s="1014"/>
      <c r="F90" s="1014"/>
      <c r="G90" s="1014"/>
      <c r="H90" s="1006"/>
      <c r="I90" s="1006"/>
      <c r="J90" s="1014"/>
      <c r="K90" s="1014"/>
      <c r="L90" s="1006"/>
    </row>
    <row r="91" spans="2:12" ht="12.95" customHeight="1">
      <c r="B91" s="1014"/>
      <c r="C91" s="1014"/>
      <c r="D91" s="1014"/>
      <c r="E91" s="1014"/>
      <c r="F91" s="1014"/>
      <c r="G91" s="1014"/>
      <c r="H91" s="1006"/>
      <c r="I91" s="1006"/>
      <c r="J91" s="1014"/>
      <c r="K91" s="1014"/>
      <c r="L91" s="1006"/>
    </row>
    <row r="92" spans="2:12" ht="12.95" customHeight="1">
      <c r="B92" s="1006"/>
      <c r="C92" s="1002"/>
      <c r="D92" s="1005"/>
      <c r="E92" s="1002"/>
      <c r="F92" s="1002"/>
      <c r="G92" s="1006"/>
      <c r="H92" s="1008"/>
      <c r="I92" s="1008"/>
      <c r="J92" s="1002"/>
      <c r="K92" s="1002"/>
      <c r="L92" s="1002"/>
    </row>
    <row r="93" spans="2:12" ht="12.95" customHeight="1">
      <c r="B93" s="1004"/>
      <c r="C93" s="1002"/>
      <c r="D93" s="1015"/>
      <c r="E93" s="1002"/>
      <c r="F93" s="1002"/>
      <c r="G93" s="1002"/>
      <c r="H93" s="1007"/>
      <c r="I93" s="1020"/>
      <c r="J93" s="1002"/>
      <c r="K93" s="1002"/>
      <c r="L93" s="1002"/>
    </row>
    <row r="94" spans="2:12" ht="12.95" customHeight="1">
      <c r="B94" s="1004"/>
      <c r="C94" s="1002"/>
      <c r="D94" s="1015"/>
      <c r="E94" s="1002"/>
      <c r="F94" s="1002"/>
      <c r="G94" s="1002"/>
      <c r="H94" s="1007"/>
      <c r="I94" s="1020"/>
      <c r="J94" s="1002"/>
      <c r="K94" s="1002"/>
      <c r="L94" s="1002"/>
    </row>
    <row r="95" spans="2:12" ht="12.95" customHeight="1">
      <c r="B95" s="1004"/>
      <c r="C95" s="1002"/>
      <c r="D95" s="1005"/>
      <c r="E95" s="1002"/>
      <c r="F95" s="1002"/>
      <c r="G95" s="1002"/>
      <c r="H95" s="1007"/>
      <c r="I95" s="1020"/>
      <c r="J95" s="1002"/>
      <c r="K95" s="1002"/>
      <c r="L95" s="1002"/>
    </row>
    <row r="96" spans="2:12" ht="12.95" customHeight="1">
      <c r="B96" s="1006"/>
      <c r="C96" s="1002"/>
      <c r="D96" s="1005"/>
      <c r="E96" s="1002"/>
      <c r="F96" s="1002"/>
      <c r="G96" s="1006"/>
      <c r="H96" s="1007"/>
      <c r="I96" s="1020"/>
      <c r="J96" s="1002"/>
      <c r="K96" s="1002"/>
      <c r="L96" s="1002"/>
    </row>
    <row r="97" spans="2:12" ht="26.25">
      <c r="B97" s="1006"/>
      <c r="C97" s="1002"/>
      <c r="D97" s="1005"/>
      <c r="E97" s="1002"/>
      <c r="F97" s="1002"/>
      <c r="G97" s="1006"/>
      <c r="H97" s="1007"/>
      <c r="I97" s="1020"/>
      <c r="J97" s="1002"/>
      <c r="K97" s="1002"/>
      <c r="L97" s="1002"/>
    </row>
    <row r="98" spans="2:12" ht="26.25">
      <c r="B98" s="1006"/>
      <c r="C98" s="1002"/>
      <c r="D98" s="1015"/>
      <c r="E98" s="1002"/>
      <c r="F98" s="1002"/>
      <c r="G98" s="1002"/>
      <c r="H98" s="1007"/>
      <c r="I98" s="1020"/>
      <c r="J98" s="1002"/>
      <c r="K98" s="1002"/>
      <c r="L98" s="1002"/>
    </row>
    <row r="99" spans="2:12" ht="26.25">
      <c r="B99" s="1006"/>
      <c r="C99" s="1002"/>
      <c r="D99" s="1015"/>
      <c r="E99" s="1002"/>
      <c r="F99" s="1002"/>
      <c r="G99" s="1002"/>
      <c r="H99" s="1007"/>
      <c r="I99" s="1020"/>
      <c r="J99" s="1002"/>
      <c r="K99" s="1002"/>
      <c r="L99" s="1002"/>
    </row>
    <row r="100" spans="2:12" ht="26.25">
      <c r="B100" s="1006"/>
      <c r="C100" s="1002"/>
      <c r="D100" s="1005"/>
      <c r="E100" s="1002"/>
      <c r="F100" s="1002"/>
      <c r="G100" s="1002"/>
      <c r="H100" s="1007"/>
      <c r="I100" s="1020"/>
      <c r="J100" s="1002"/>
      <c r="K100" s="1002"/>
      <c r="L100" s="1002"/>
    </row>
    <row r="101" spans="2:12" ht="26.25">
      <c r="B101" s="1006"/>
      <c r="C101" s="1002"/>
      <c r="D101" s="1015"/>
      <c r="E101" s="1002"/>
      <c r="F101" s="1002"/>
      <c r="G101" s="1006"/>
      <c r="H101" s="1007"/>
      <c r="I101" s="1020"/>
      <c r="J101" s="1002"/>
      <c r="K101" s="1002"/>
      <c r="L101" s="1002"/>
    </row>
    <row r="102" spans="2:12" ht="26.25">
      <c r="B102" s="1006"/>
      <c r="C102" s="1002"/>
      <c r="D102" s="1015"/>
      <c r="E102" s="1002"/>
      <c r="F102" s="1002"/>
      <c r="G102" s="1002"/>
      <c r="H102" s="1007"/>
      <c r="I102" s="1020"/>
      <c r="J102" s="1002"/>
      <c r="K102" s="1002"/>
      <c r="L102" s="1002"/>
    </row>
    <row r="103" spans="2:12" ht="26.25">
      <c r="B103" s="1006"/>
      <c r="C103" s="1002"/>
      <c r="D103" s="1005"/>
      <c r="E103" s="1002"/>
      <c r="F103" s="1002"/>
      <c r="G103" s="1002"/>
      <c r="H103" s="1007"/>
      <c r="I103" s="1020"/>
      <c r="J103" s="1002"/>
      <c r="K103" s="1002"/>
      <c r="L103" s="1002"/>
    </row>
    <row r="104" spans="2:12" ht="26.25">
      <c r="B104" s="1006"/>
      <c r="C104" s="1002"/>
      <c r="D104" s="1015"/>
      <c r="E104" s="1002"/>
      <c r="F104" s="1002"/>
      <c r="G104" s="1002"/>
      <c r="H104" s="1007"/>
      <c r="I104" s="1020"/>
      <c r="J104" s="1002"/>
      <c r="K104" s="1002"/>
      <c r="L104" s="1002"/>
    </row>
    <row r="105" spans="2:12" ht="26.25">
      <c r="B105" s="1006"/>
      <c r="C105" s="1002"/>
      <c r="D105" s="1005"/>
      <c r="E105" s="1002"/>
      <c r="F105" s="1002"/>
      <c r="G105" s="1002"/>
      <c r="H105" s="1007"/>
      <c r="I105" s="1020"/>
      <c r="J105" s="1002"/>
      <c r="K105" s="1002"/>
      <c r="L105" s="1002"/>
    </row>
    <row r="106" spans="2:12" ht="26.25">
      <c r="B106" s="1006"/>
      <c r="C106" s="1002"/>
      <c r="D106" s="1005"/>
      <c r="E106" s="1002"/>
      <c r="F106" s="1002"/>
      <c r="G106" s="1002"/>
      <c r="H106" s="1007"/>
      <c r="I106" s="1020"/>
      <c r="J106" s="1002"/>
      <c r="K106" s="1002"/>
      <c r="L106" s="1002"/>
    </row>
    <row r="107" spans="2:12" ht="26.25">
      <c r="B107" s="1006"/>
      <c r="C107" s="1002"/>
      <c r="D107" s="1005"/>
      <c r="E107" s="1002"/>
      <c r="F107" s="1002"/>
      <c r="G107" s="1002"/>
      <c r="H107" s="1007"/>
      <c r="I107" s="1020"/>
      <c r="J107" s="1002"/>
      <c r="K107" s="1002"/>
      <c r="L107" s="1002"/>
    </row>
    <row r="108" spans="2:12" ht="26.25">
      <c r="B108" s="1006"/>
      <c r="C108" s="1002"/>
      <c r="D108" s="1005"/>
      <c r="E108" s="1002"/>
      <c r="F108" s="1002"/>
      <c r="G108" s="1002"/>
      <c r="H108" s="1007"/>
      <c r="I108" s="1020"/>
      <c r="J108" s="1002"/>
      <c r="K108" s="1002"/>
      <c r="L108" s="1002"/>
    </row>
    <row r="109" spans="2:12" ht="26.25">
      <c r="B109" s="1006"/>
      <c r="C109" s="1002"/>
      <c r="D109" s="1005"/>
      <c r="E109" s="1002"/>
      <c r="F109" s="1002"/>
      <c r="G109" s="1002"/>
      <c r="H109" s="1007"/>
      <c r="I109" s="1020"/>
      <c r="J109" s="1002"/>
      <c r="K109" s="1002"/>
      <c r="L109" s="1002"/>
    </row>
    <row r="110" spans="2:12" ht="26.25">
      <c r="B110" s="1006"/>
      <c r="C110" s="1002"/>
      <c r="D110" s="1005"/>
      <c r="E110" s="1002"/>
      <c r="F110" s="1002"/>
      <c r="G110" s="1002"/>
      <c r="H110" s="1007"/>
      <c r="I110" s="1020"/>
      <c r="J110" s="1002"/>
      <c r="K110" s="1002"/>
      <c r="L110" s="1002"/>
    </row>
    <row r="111" spans="2:12" ht="26.25">
      <c r="B111" s="1006"/>
      <c r="C111" s="1002"/>
      <c r="D111" s="1005"/>
      <c r="E111" s="1002"/>
      <c r="F111" s="1002"/>
      <c r="G111" s="1002"/>
      <c r="H111" s="1007"/>
      <c r="I111" s="1020"/>
      <c r="J111" s="1002"/>
      <c r="K111" s="1002"/>
      <c r="L111" s="1002"/>
    </row>
    <row r="112" spans="2:12" ht="26.25">
      <c r="B112" s="1006"/>
      <c r="C112" s="1002"/>
      <c r="D112" s="1005"/>
      <c r="E112" s="1002"/>
      <c r="F112" s="1002"/>
      <c r="G112" s="1002"/>
      <c r="H112" s="1007"/>
      <c r="I112" s="1020"/>
      <c r="J112" s="1002"/>
      <c r="K112" s="1002"/>
      <c r="L112" s="1002"/>
    </row>
    <row r="113" spans="2:12" ht="26.25">
      <c r="B113" s="1006"/>
      <c r="C113" s="1002"/>
      <c r="D113" s="1015"/>
      <c r="E113" s="1002"/>
      <c r="F113" s="1002"/>
      <c r="G113" s="1002"/>
      <c r="H113" s="1007"/>
      <c r="I113" s="1020"/>
      <c r="J113" s="1002"/>
      <c r="K113" s="1002"/>
      <c r="L113" s="1002"/>
    </row>
    <row r="114" spans="2:12" ht="26.25">
      <c r="B114" s="1006"/>
      <c r="C114" s="1002"/>
      <c r="D114" s="1005"/>
      <c r="E114" s="1002"/>
      <c r="F114" s="1002"/>
      <c r="G114" s="1002"/>
      <c r="H114" s="1007"/>
      <c r="I114" s="1020"/>
      <c r="J114" s="1002"/>
      <c r="K114" s="1002"/>
      <c r="L114" s="1002"/>
    </row>
    <row r="115" spans="2:12" ht="26.25">
      <c r="B115" s="1022"/>
      <c r="C115" s="1002"/>
      <c r="D115" s="1005"/>
      <c r="E115" s="1002"/>
      <c r="F115" s="1002"/>
      <c r="G115" s="1002"/>
      <c r="H115" s="1007"/>
      <c r="I115" s="1021"/>
      <c r="J115" s="1002"/>
      <c r="K115" s="1002"/>
      <c r="L115" s="1002"/>
    </row>
    <row r="116" spans="2:12" ht="26.25">
      <c r="B116" s="1022"/>
      <c r="C116" s="1002"/>
      <c r="D116" s="1005"/>
      <c r="E116" s="1002"/>
      <c r="F116" s="1002"/>
      <c r="G116" s="1002"/>
      <c r="H116" s="1007"/>
      <c r="I116" s="1021"/>
      <c r="J116" s="1002"/>
      <c r="K116" s="1002"/>
      <c r="L116" s="1002"/>
    </row>
    <row r="117" spans="2:12" ht="26.25">
      <c r="B117" s="1022"/>
      <c r="C117" s="1002"/>
      <c r="D117" s="1002"/>
      <c r="E117" s="1002"/>
      <c r="F117" s="1002"/>
      <c r="G117" s="1002"/>
      <c r="H117" s="1002"/>
      <c r="I117" s="1002"/>
      <c r="J117" s="1002"/>
      <c r="K117" s="1002"/>
      <c r="L117" s="1002"/>
    </row>
    <row r="118" spans="2:12" ht="26.25">
      <c r="B118" s="1022"/>
      <c r="C118" s="1002"/>
      <c r="D118" s="1002"/>
      <c r="E118" s="1002"/>
      <c r="F118" s="1002"/>
      <c r="G118" s="1002"/>
      <c r="H118" s="1008"/>
      <c r="I118" s="1009"/>
      <c r="J118" s="1002"/>
      <c r="K118" s="1002"/>
      <c r="L118" s="1002"/>
    </row>
    <row r="119" spans="2:12" ht="26.25">
      <c r="B119" s="1022"/>
      <c r="C119" s="1002"/>
      <c r="D119" s="1002"/>
      <c r="E119" s="1002"/>
      <c r="F119" s="1002"/>
      <c r="G119" s="1002"/>
      <c r="H119" s="1009"/>
      <c r="I119" s="1009"/>
      <c r="J119" s="1009"/>
      <c r="K119" s="1009"/>
      <c r="L119" s="1009"/>
    </row>
    <row r="120" spans="2:12" ht="26.25">
      <c r="B120" s="1022"/>
      <c r="C120" s="1002"/>
      <c r="D120" s="1005"/>
      <c r="E120" s="1002"/>
      <c r="F120" s="1002"/>
      <c r="G120" s="1002"/>
      <c r="H120" s="1007"/>
      <c r="I120" s="1021"/>
      <c r="J120" s="1002"/>
      <c r="K120" s="1002"/>
      <c r="L120" s="1002"/>
    </row>
    <row r="121" spans="2:12" ht="26.25">
      <c r="B121" s="1022"/>
      <c r="C121" s="1002"/>
      <c r="D121" s="1005"/>
      <c r="E121" s="1002"/>
      <c r="F121" s="1002"/>
      <c r="G121" s="1002"/>
      <c r="H121" s="1007"/>
      <c r="I121" s="1021"/>
      <c r="J121" s="1002"/>
      <c r="K121" s="1002"/>
      <c r="L121" s="1002"/>
    </row>
    <row r="122" spans="2:12">
      <c r="B122" s="1010"/>
      <c r="C122" s="1010"/>
      <c r="D122" s="1010"/>
      <c r="E122" s="1010"/>
      <c r="F122" s="1010"/>
      <c r="G122" s="1010"/>
      <c r="H122" s="1010"/>
      <c r="I122" s="1010"/>
      <c r="J122" s="1010"/>
      <c r="K122" s="1010"/>
      <c r="L122" s="1010"/>
    </row>
    <row r="123" spans="2:12">
      <c r="B123" s="1010"/>
      <c r="C123" s="1010"/>
      <c r="D123" s="1010"/>
      <c r="E123" s="1010"/>
      <c r="F123" s="1010"/>
      <c r="G123" s="1010"/>
      <c r="H123" s="1010"/>
      <c r="I123" s="1010"/>
      <c r="J123" s="1010"/>
      <c r="K123" s="1010"/>
      <c r="L123" s="1010"/>
    </row>
    <row r="124" spans="2:12">
      <c r="B124" s="1011"/>
      <c r="C124" s="1011"/>
      <c r="D124" s="1011"/>
      <c r="E124" s="1011"/>
      <c r="F124" s="1011"/>
      <c r="G124" s="1011"/>
      <c r="H124" s="1011"/>
      <c r="I124" s="1011"/>
      <c r="J124" s="1011"/>
      <c r="K124" s="1011"/>
      <c r="L124" s="1011"/>
    </row>
    <row r="125" spans="2:12">
      <c r="B125" s="1010"/>
      <c r="C125" s="1010"/>
      <c r="D125" s="1010"/>
      <c r="E125" s="1010"/>
      <c r="F125" s="1010"/>
      <c r="G125" s="1010"/>
      <c r="H125" s="1010"/>
      <c r="I125" s="1010"/>
      <c r="J125" s="1010"/>
      <c r="K125" s="1010"/>
      <c r="L125" s="1010"/>
    </row>
    <row r="126" spans="2:12" ht="26.25">
      <c r="B126" s="1002"/>
      <c r="C126" s="1002"/>
      <c r="D126" s="1012"/>
      <c r="E126" s="1012"/>
      <c r="F126" s="1012"/>
      <c r="G126" s="1012"/>
      <c r="H126" s="1012"/>
      <c r="I126" s="1012"/>
      <c r="J126" s="1012"/>
      <c r="K126" s="1012"/>
      <c r="L126" s="1012"/>
    </row>
    <row r="127" spans="2:12" ht="26.25">
      <c r="B127" s="1012"/>
      <c r="C127" s="1002"/>
      <c r="D127" s="1012"/>
      <c r="E127" s="1012"/>
      <c r="F127" s="1012"/>
      <c r="G127" s="1012"/>
      <c r="H127" s="1012"/>
      <c r="I127" s="1012"/>
      <c r="J127" s="1012"/>
      <c r="K127" s="1012"/>
      <c r="L127" s="1012"/>
    </row>
    <row r="128" spans="2:12" ht="26.25">
      <c r="B128" s="1012"/>
      <c r="C128" s="1012"/>
      <c r="D128" s="1012"/>
      <c r="E128" s="1012"/>
      <c r="F128" s="1012"/>
      <c r="G128" s="1012"/>
      <c r="H128" s="1002"/>
      <c r="I128" s="1013"/>
      <c r="J128" s="1013"/>
      <c r="K128" s="1013"/>
      <c r="L128" s="1012"/>
    </row>
    <row r="129" spans="2:12" ht="12.75" customHeight="1">
      <c r="B129" s="1012"/>
      <c r="C129" s="1012"/>
      <c r="D129" s="1012"/>
      <c r="E129" s="1012"/>
      <c r="F129" s="1012"/>
      <c r="G129" s="1012"/>
      <c r="H129" s="1023"/>
      <c r="I129" s="1013"/>
      <c r="J129" s="1013"/>
      <c r="K129" s="1013"/>
      <c r="L129" s="1018"/>
    </row>
    <row r="130" spans="2:12" ht="12.75" customHeight="1">
      <c r="B130" s="1014"/>
      <c r="C130" s="1014"/>
      <c r="D130" s="1014"/>
      <c r="E130" s="1014"/>
      <c r="F130" s="1014"/>
      <c r="G130" s="1014"/>
      <c r="H130" s="1006"/>
      <c r="I130" s="1006"/>
      <c r="J130" s="1014"/>
      <c r="K130" s="1014"/>
      <c r="L130" s="1006"/>
    </row>
    <row r="131" spans="2:12">
      <c r="B131" s="1014"/>
      <c r="C131" s="1014"/>
      <c r="D131" s="1014"/>
      <c r="E131" s="1014"/>
      <c r="F131" s="1014"/>
      <c r="G131" s="1014"/>
      <c r="H131" s="1006"/>
      <c r="I131" s="1006"/>
      <c r="J131" s="1014"/>
      <c r="K131" s="1014"/>
      <c r="L131" s="1006"/>
    </row>
    <row r="132" spans="2:12" ht="26.25">
      <c r="B132" s="1022"/>
      <c r="C132" s="1002"/>
      <c r="D132" s="1005"/>
      <c r="E132" s="1002"/>
      <c r="F132" s="1002"/>
      <c r="G132" s="1002"/>
      <c r="H132" s="1007"/>
      <c r="I132" s="1021"/>
      <c r="J132" s="1002"/>
      <c r="K132" s="1002"/>
      <c r="L132" s="1002"/>
    </row>
    <row r="133" spans="2:12" ht="26.25">
      <c r="B133" s="1012"/>
      <c r="C133" s="1002"/>
      <c r="D133" s="1005"/>
      <c r="E133" s="1002"/>
      <c r="F133" s="1002"/>
      <c r="G133" s="1002"/>
      <c r="H133" s="1007"/>
      <c r="I133" s="1021"/>
      <c r="J133" s="1002"/>
      <c r="K133" s="1002"/>
      <c r="L133" s="1002"/>
    </row>
    <row r="134" spans="2:12" ht="26.25">
      <c r="B134" s="1012"/>
      <c r="C134" s="1002"/>
      <c r="D134" s="1005"/>
      <c r="E134" s="1002"/>
      <c r="F134" s="1002"/>
      <c r="G134" s="1002"/>
      <c r="H134" s="1007"/>
      <c r="I134" s="1021"/>
      <c r="J134" s="1002"/>
      <c r="K134" s="1002"/>
      <c r="L134" s="1002"/>
    </row>
    <row r="135" spans="2:12" ht="26.25">
      <c r="B135" s="1012"/>
      <c r="C135" s="1002"/>
      <c r="D135" s="1005"/>
      <c r="E135" s="1002"/>
      <c r="F135" s="1002"/>
      <c r="G135" s="1002"/>
      <c r="H135" s="1007"/>
      <c r="I135" s="1021"/>
      <c r="J135" s="1002"/>
      <c r="K135" s="1002"/>
      <c r="L135" s="1002"/>
    </row>
    <row r="136" spans="2:12" ht="26.25">
      <c r="B136" s="1002"/>
      <c r="C136" s="1002"/>
      <c r="D136" s="1005"/>
      <c r="E136" s="1002"/>
      <c r="F136" s="1002"/>
      <c r="G136" s="1002"/>
      <c r="H136" s="1007"/>
      <c r="I136" s="1021"/>
      <c r="J136" s="1002"/>
      <c r="K136" s="1002"/>
      <c r="L136" s="1002"/>
    </row>
    <row r="137" spans="2:12" ht="26.25">
      <c r="B137" s="1002"/>
      <c r="C137" s="1002"/>
      <c r="D137" s="1005"/>
      <c r="E137" s="1002"/>
      <c r="F137" s="1002"/>
      <c r="G137" s="1002"/>
      <c r="H137" s="1007"/>
      <c r="I137" s="1021"/>
      <c r="J137" s="1002"/>
      <c r="K137" s="1002"/>
      <c r="L137" s="1002"/>
    </row>
    <row r="138" spans="2:12" ht="26.25">
      <c r="B138" s="1002"/>
      <c r="C138" s="1002"/>
      <c r="D138" s="1005"/>
      <c r="E138" s="1002"/>
      <c r="F138" s="1002"/>
      <c r="G138" s="1002"/>
      <c r="H138" s="1007"/>
      <c r="I138" s="1021"/>
      <c r="J138" s="1002"/>
      <c r="K138" s="1002"/>
      <c r="L138" s="1002"/>
    </row>
    <row r="139" spans="2:12" ht="26.25">
      <c r="B139" s="1002"/>
      <c r="C139" s="1002"/>
      <c r="D139" s="1005"/>
      <c r="E139" s="1002"/>
      <c r="F139" s="1002"/>
      <c r="G139" s="1002"/>
      <c r="H139" s="1007"/>
      <c r="I139" s="1021"/>
      <c r="J139" s="1002"/>
      <c r="K139" s="1002"/>
      <c r="L139" s="1002"/>
    </row>
    <row r="140" spans="2:12" ht="26.25">
      <c r="B140" s="1002"/>
      <c r="C140" s="1002"/>
      <c r="D140" s="1005"/>
      <c r="E140" s="1002"/>
      <c r="F140" s="1002"/>
      <c r="G140" s="1002"/>
      <c r="H140" s="1007"/>
      <c r="I140" s="1021"/>
      <c r="J140" s="1002"/>
      <c r="K140" s="1002"/>
      <c r="L140" s="1002"/>
    </row>
    <row r="141" spans="2:12" ht="26.25">
      <c r="B141" s="1002"/>
      <c r="C141" s="1002"/>
      <c r="D141" s="1005"/>
      <c r="E141" s="1002"/>
      <c r="F141" s="1002"/>
      <c r="G141" s="1002"/>
      <c r="H141" s="1007"/>
      <c r="I141" s="1021"/>
      <c r="J141" s="1002"/>
      <c r="K141" s="1002"/>
      <c r="L141" s="1002"/>
    </row>
    <row r="142" spans="2:12" ht="26.25">
      <c r="B142" s="1002"/>
      <c r="C142" s="1002"/>
      <c r="D142" s="1005"/>
      <c r="E142" s="1002"/>
      <c r="F142" s="1002"/>
      <c r="G142" s="1002"/>
      <c r="H142" s="1007"/>
      <c r="I142" s="1021"/>
      <c r="J142" s="1002"/>
      <c r="K142" s="1002"/>
      <c r="L142" s="1002"/>
    </row>
    <row r="143" spans="2:12" ht="26.25">
      <c r="B143" s="1002"/>
      <c r="C143" s="1002"/>
      <c r="D143" s="1005"/>
      <c r="E143" s="1002"/>
      <c r="F143" s="1002"/>
      <c r="G143" s="1002"/>
      <c r="H143" s="1007"/>
      <c r="I143" s="1021"/>
      <c r="J143" s="1002"/>
      <c r="K143" s="1002"/>
      <c r="L143" s="1002"/>
    </row>
    <row r="144" spans="2:12" ht="26.25">
      <c r="B144" s="1002"/>
      <c r="C144" s="1002"/>
      <c r="D144" s="1005"/>
      <c r="E144" s="1002"/>
      <c r="F144" s="1002"/>
      <c r="G144" s="1002"/>
      <c r="H144" s="1007"/>
      <c r="I144" s="1021"/>
      <c r="J144" s="1002"/>
      <c r="K144" s="1002"/>
      <c r="L144" s="1002"/>
    </row>
    <row r="145" spans="2:13" ht="26.25">
      <c r="B145" s="1002"/>
      <c r="C145" s="1002"/>
      <c r="D145" s="1005"/>
      <c r="E145" s="1002"/>
      <c r="F145" s="1002"/>
      <c r="G145" s="1002"/>
      <c r="H145" s="1007"/>
      <c r="I145" s="1021"/>
      <c r="J145" s="1002"/>
      <c r="K145" s="1002"/>
      <c r="L145" s="1002"/>
    </row>
    <row r="146" spans="2:13" ht="26.25">
      <c r="B146" s="1002"/>
      <c r="C146" s="1002"/>
      <c r="D146" s="1005"/>
      <c r="E146" s="1002"/>
      <c r="F146" s="1002"/>
      <c r="G146" s="1002"/>
      <c r="H146" s="1007"/>
      <c r="I146" s="1021"/>
      <c r="J146" s="1002"/>
      <c r="K146" s="1002"/>
      <c r="L146" s="1002"/>
    </row>
    <row r="147" spans="2:13" ht="26.25">
      <c r="B147" s="1002"/>
      <c r="C147" s="1002"/>
      <c r="D147" s="1005"/>
      <c r="E147" s="1002"/>
      <c r="F147" s="1002"/>
      <c r="G147" s="1002"/>
      <c r="H147" s="1007"/>
      <c r="I147" s="1021"/>
      <c r="J147" s="1002"/>
      <c r="K147" s="1002"/>
      <c r="L147" s="1002"/>
    </row>
    <row r="148" spans="2:13" ht="26.25">
      <c r="B148" s="1002"/>
      <c r="C148" s="1002"/>
      <c r="D148" s="1005"/>
      <c r="E148" s="1002"/>
      <c r="F148" s="1002"/>
      <c r="G148" s="1002"/>
      <c r="H148" s="1007"/>
      <c r="I148" s="1021"/>
      <c r="J148" s="1002"/>
      <c r="K148" s="1002"/>
      <c r="L148" s="1002"/>
    </row>
    <row r="149" spans="2:13" ht="26.25">
      <c r="B149" s="1002"/>
      <c r="C149" s="1002"/>
      <c r="D149" s="1005"/>
      <c r="E149" s="1002"/>
      <c r="F149" s="1002"/>
      <c r="G149" s="1002"/>
      <c r="H149" s="1007"/>
      <c r="I149" s="1021"/>
      <c r="J149" s="1002"/>
      <c r="K149" s="1002"/>
      <c r="L149" s="1002"/>
    </row>
    <row r="150" spans="2:13" ht="26.25">
      <c r="B150" s="1002"/>
      <c r="C150" s="1002"/>
      <c r="D150" s="1005"/>
      <c r="E150" s="1002"/>
      <c r="F150" s="1002"/>
      <c r="G150" s="1002"/>
      <c r="H150" s="1007"/>
      <c r="I150" s="1021"/>
      <c r="J150" s="1002"/>
      <c r="K150" s="1002"/>
      <c r="L150" s="1002"/>
    </row>
    <row r="151" spans="2:13" ht="26.25">
      <c r="B151" s="1022"/>
      <c r="C151" s="1002"/>
      <c r="D151" s="1005"/>
      <c r="E151" s="1002"/>
      <c r="F151" s="1002"/>
      <c r="G151" s="1002"/>
      <c r="H151" s="1007"/>
      <c r="I151" s="1021"/>
      <c r="J151" s="1002"/>
      <c r="K151" s="1002"/>
      <c r="L151" s="1002"/>
    </row>
    <row r="152" spans="2:13" ht="26.25">
      <c r="B152" s="1022"/>
      <c r="C152" s="1002"/>
      <c r="D152" s="1005"/>
      <c r="E152" s="1002"/>
      <c r="F152" s="1002"/>
      <c r="G152" s="1002"/>
      <c r="H152" s="1007"/>
      <c r="I152" s="1021"/>
      <c r="J152" s="1002"/>
      <c r="K152" s="1002"/>
      <c r="L152" s="1002"/>
      <c r="M152" s="498"/>
    </row>
    <row r="153" spans="2:13" ht="26.25">
      <c r="B153" s="1022"/>
      <c r="C153" s="1002"/>
      <c r="D153" s="1002"/>
      <c r="E153" s="1002"/>
      <c r="F153" s="1002"/>
      <c r="G153" s="1002"/>
      <c r="H153" s="1002"/>
      <c r="I153" s="1002"/>
      <c r="J153" s="1002"/>
      <c r="K153" s="1002"/>
      <c r="L153" s="1002"/>
      <c r="M153" s="498"/>
    </row>
    <row r="154" spans="2:13" ht="26.25">
      <c r="B154" s="1022"/>
      <c r="C154" s="1002"/>
      <c r="D154" s="1002"/>
      <c r="E154" s="1002"/>
      <c r="F154" s="1002"/>
      <c r="G154" s="1002"/>
      <c r="H154" s="1002"/>
      <c r="I154" s="1008"/>
      <c r="J154" s="1009"/>
      <c r="K154" s="1002"/>
      <c r="L154" s="1002"/>
      <c r="M154" s="498"/>
    </row>
    <row r="155" spans="2:13" ht="26.25">
      <c r="B155" s="1022"/>
      <c r="C155" s="1002"/>
      <c r="D155" s="1002"/>
      <c r="E155" s="1002"/>
      <c r="F155" s="1002"/>
      <c r="G155" s="1002"/>
      <c r="H155" s="1002"/>
      <c r="I155" s="1009"/>
      <c r="J155" s="1009"/>
      <c r="K155" s="1009"/>
      <c r="L155" s="1009"/>
      <c r="M155" s="498"/>
    </row>
    <row r="156" spans="2:13" ht="26.25">
      <c r="B156" s="1022"/>
      <c r="C156" s="1002"/>
      <c r="D156" s="1005"/>
      <c r="E156" s="1002"/>
      <c r="F156" s="1002"/>
      <c r="G156" s="1002"/>
      <c r="H156" s="1007"/>
      <c r="I156" s="1021"/>
      <c r="J156" s="1002"/>
      <c r="K156" s="1002"/>
      <c r="L156" s="1002"/>
      <c r="M156" s="498"/>
    </row>
    <row r="157" spans="2:13" ht="26.25">
      <c r="B157" s="1022"/>
      <c r="C157" s="1002"/>
      <c r="D157" s="1005"/>
      <c r="E157" s="1002"/>
      <c r="F157" s="1002"/>
      <c r="G157" s="1002"/>
      <c r="H157" s="1007"/>
      <c r="I157" s="1021"/>
      <c r="J157" s="1002"/>
      <c r="K157" s="1002"/>
      <c r="L157" s="1002"/>
      <c r="M157" s="498"/>
    </row>
    <row r="158" spans="2:13" ht="26.25">
      <c r="B158" s="1022"/>
      <c r="C158" s="1002"/>
      <c r="D158" s="1005"/>
      <c r="E158" s="1002"/>
      <c r="F158" s="1002"/>
      <c r="G158" s="1002"/>
      <c r="H158" s="1007"/>
      <c r="I158" s="1021"/>
      <c r="J158" s="1002"/>
      <c r="K158" s="1002"/>
      <c r="L158" s="1002"/>
      <c r="M158" s="498"/>
    </row>
    <row r="159" spans="2:13" ht="26.25">
      <c r="B159" s="1022"/>
      <c r="C159" s="1002"/>
      <c r="D159" s="1005"/>
      <c r="E159" s="1002"/>
      <c r="F159" s="1002"/>
      <c r="G159" s="1002"/>
      <c r="H159" s="1007"/>
      <c r="I159" s="1021"/>
      <c r="J159" s="1002"/>
      <c r="K159" s="1002"/>
      <c r="L159" s="1002"/>
    </row>
    <row r="160" spans="2:13" ht="26.25">
      <c r="B160" s="1022"/>
      <c r="C160" s="1002"/>
      <c r="D160" s="1005"/>
      <c r="E160" s="1002"/>
      <c r="F160" s="1002"/>
      <c r="G160" s="1002"/>
      <c r="H160" s="1007"/>
      <c r="I160" s="1021"/>
      <c r="J160" s="1002"/>
      <c r="K160" s="1002"/>
      <c r="L160" s="1002"/>
    </row>
    <row r="161" spans="2:12">
      <c r="B161" s="1010"/>
      <c r="C161" s="1010"/>
      <c r="D161" s="1010"/>
      <c r="E161" s="1010"/>
      <c r="F161" s="1010"/>
      <c r="G161" s="1010"/>
      <c r="H161" s="1010"/>
      <c r="I161" s="1010"/>
      <c r="J161" s="1010"/>
      <c r="K161" s="1010"/>
      <c r="L161" s="1010"/>
    </row>
    <row r="162" spans="2:12">
      <c r="B162" s="1010"/>
      <c r="C162" s="1010"/>
      <c r="D162" s="1010"/>
      <c r="E162" s="1010"/>
      <c r="F162" s="1010"/>
      <c r="G162" s="1010"/>
      <c r="H162" s="1010"/>
      <c r="I162" s="1010"/>
      <c r="J162" s="1010"/>
      <c r="K162" s="1010"/>
      <c r="L162" s="1010"/>
    </row>
    <row r="163" spans="2:12">
      <c r="B163" s="1011"/>
      <c r="C163" s="1011"/>
      <c r="D163" s="1011"/>
      <c r="E163" s="1011"/>
      <c r="F163" s="1011"/>
      <c r="G163" s="1011"/>
      <c r="H163" s="1011"/>
      <c r="I163" s="1011"/>
      <c r="J163" s="1011"/>
      <c r="K163" s="1011"/>
      <c r="L163" s="1011"/>
    </row>
    <row r="164" spans="2:12">
      <c r="B164" s="1010"/>
      <c r="C164" s="1010"/>
      <c r="D164" s="1010"/>
      <c r="E164" s="1010"/>
      <c r="F164" s="1010"/>
      <c r="G164" s="1010"/>
      <c r="H164" s="1010"/>
      <c r="I164" s="1010"/>
      <c r="J164" s="1010"/>
      <c r="K164" s="1010"/>
      <c r="L164" s="1010"/>
    </row>
    <row r="165" spans="2:12" ht="26.25">
      <c r="B165" s="1002"/>
      <c r="C165" s="1002"/>
      <c r="D165" s="1012"/>
      <c r="E165" s="1012"/>
      <c r="F165" s="1012"/>
      <c r="G165" s="1012"/>
      <c r="H165" s="1012"/>
      <c r="I165" s="1012"/>
      <c r="J165" s="1012"/>
      <c r="K165" s="1012"/>
      <c r="L165" s="1012"/>
    </row>
    <row r="166" spans="2:12" ht="26.25">
      <c r="B166" s="1012"/>
      <c r="C166" s="1002"/>
      <c r="D166" s="1012"/>
      <c r="E166" s="1012"/>
      <c r="F166" s="1012"/>
      <c r="G166" s="1012"/>
      <c r="H166" s="1012"/>
      <c r="I166" s="1012"/>
      <c r="J166" s="1012"/>
      <c r="K166" s="1012"/>
      <c r="L166" s="1012"/>
    </row>
    <row r="167" spans="2:12" ht="26.25">
      <c r="B167" s="1012"/>
      <c r="C167" s="1012"/>
      <c r="D167" s="1012"/>
      <c r="E167" s="1012"/>
      <c r="F167" s="1012"/>
      <c r="G167" s="1012"/>
      <c r="H167" s="1002"/>
      <c r="I167" s="1013"/>
      <c r="J167" s="1013"/>
      <c r="K167" s="1013"/>
      <c r="L167" s="1012"/>
    </row>
    <row r="168" spans="2:12" ht="12.75" customHeight="1">
      <c r="B168" s="1012"/>
      <c r="C168" s="1012"/>
      <c r="D168" s="1012"/>
      <c r="E168" s="1012"/>
      <c r="F168" s="1012"/>
      <c r="G168" s="1012"/>
      <c r="H168" s="1023"/>
      <c r="I168" s="1013"/>
      <c r="J168" s="1013"/>
      <c r="K168" s="1013"/>
      <c r="L168" s="1018"/>
    </row>
    <row r="169" spans="2:12" ht="12.75" customHeight="1">
      <c r="B169" s="1014"/>
      <c r="C169" s="1014"/>
      <c r="D169" s="1014"/>
      <c r="E169" s="1014"/>
      <c r="F169" s="1014"/>
      <c r="G169" s="1014"/>
      <c r="H169" s="1006"/>
      <c r="I169" s="1006"/>
      <c r="J169" s="1014"/>
      <c r="K169" s="1014"/>
      <c r="L169" s="1006"/>
    </row>
    <row r="170" spans="2:12">
      <c r="B170" s="1014"/>
      <c r="C170" s="1014"/>
      <c r="D170" s="1014"/>
      <c r="E170" s="1014"/>
      <c r="F170" s="1014"/>
      <c r="G170" s="1014"/>
      <c r="H170" s="1006"/>
      <c r="I170" s="1006"/>
      <c r="J170" s="1014"/>
      <c r="K170" s="1014"/>
      <c r="L170" s="1006"/>
    </row>
    <row r="171" spans="2:12">
      <c r="B171" s="1014"/>
      <c r="C171" s="1014"/>
      <c r="D171" s="1014"/>
      <c r="E171" s="1014"/>
      <c r="F171" s="1014"/>
      <c r="G171" s="1014"/>
      <c r="H171" s="1006"/>
      <c r="I171" s="1006"/>
      <c r="J171" s="1014"/>
      <c r="K171" s="1014"/>
      <c r="L171" s="1006"/>
    </row>
    <row r="172" spans="2:12" ht="26.25">
      <c r="B172" s="1012"/>
      <c r="C172" s="1002"/>
      <c r="D172" s="1005"/>
      <c r="E172" s="1002"/>
      <c r="F172" s="1002"/>
      <c r="G172" s="1002"/>
      <c r="H172" s="1007"/>
      <c r="I172" s="1021"/>
      <c r="J172" s="1002"/>
      <c r="K172" s="1002"/>
      <c r="L172" s="1002"/>
    </row>
    <row r="173" spans="2:12" ht="26.25">
      <c r="B173" s="1012"/>
      <c r="C173" s="1002"/>
      <c r="D173" s="1005"/>
      <c r="E173" s="1002"/>
      <c r="F173" s="1002"/>
      <c r="G173" s="1002"/>
      <c r="H173" s="1007"/>
      <c r="I173" s="1021"/>
      <c r="J173" s="1002"/>
      <c r="K173" s="1002"/>
      <c r="L173" s="1002"/>
    </row>
    <row r="174" spans="2:12" ht="26.25">
      <c r="B174" s="1012"/>
      <c r="C174" s="1002"/>
      <c r="D174" s="1005"/>
      <c r="E174" s="1002"/>
      <c r="F174" s="1002"/>
      <c r="G174" s="1002"/>
      <c r="H174" s="1007"/>
      <c r="I174" s="1021"/>
      <c r="J174" s="1002"/>
      <c r="K174" s="1002"/>
      <c r="L174" s="1002"/>
    </row>
    <row r="175" spans="2:12" ht="26.25">
      <c r="B175" s="1002"/>
      <c r="C175" s="1002"/>
      <c r="D175" s="1005"/>
      <c r="E175" s="1002"/>
      <c r="F175" s="1002"/>
      <c r="G175" s="1002"/>
      <c r="H175" s="1007"/>
      <c r="I175" s="1021"/>
      <c r="J175" s="1002"/>
      <c r="K175" s="1002"/>
      <c r="L175" s="1002"/>
    </row>
    <row r="176" spans="2:12" ht="26.25">
      <c r="B176" s="1002"/>
      <c r="C176" s="1002"/>
      <c r="D176" s="1005"/>
      <c r="E176" s="1002"/>
      <c r="F176" s="1002"/>
      <c r="G176" s="1002"/>
      <c r="H176" s="1007"/>
      <c r="I176" s="1021"/>
      <c r="J176" s="1002"/>
      <c r="K176" s="1002"/>
      <c r="L176" s="1002"/>
    </row>
    <row r="177" spans="2:12" ht="26.25">
      <c r="B177" s="1002"/>
      <c r="C177" s="1002"/>
      <c r="D177" s="1005"/>
      <c r="E177" s="1002"/>
      <c r="F177" s="1002"/>
      <c r="G177" s="1002"/>
      <c r="H177" s="1007"/>
      <c r="I177" s="1021"/>
      <c r="J177" s="1002"/>
      <c r="K177" s="1002"/>
      <c r="L177" s="1002"/>
    </row>
    <row r="178" spans="2:12" ht="26.25">
      <c r="B178" s="1002"/>
      <c r="C178" s="1002"/>
      <c r="D178" s="1005"/>
      <c r="E178" s="1002"/>
      <c r="F178" s="1002"/>
      <c r="G178" s="1002"/>
      <c r="H178" s="1007"/>
      <c r="I178" s="1021"/>
      <c r="J178" s="1002"/>
      <c r="K178" s="1002"/>
      <c r="L178" s="1002"/>
    </row>
    <row r="179" spans="2:12" ht="26.25">
      <c r="B179" s="1002"/>
      <c r="C179" s="1002"/>
      <c r="D179" s="1005"/>
      <c r="E179" s="1002"/>
      <c r="F179" s="1002"/>
      <c r="G179" s="1002"/>
      <c r="H179" s="1007"/>
      <c r="I179" s="1021"/>
      <c r="J179" s="1002"/>
      <c r="K179" s="1002"/>
      <c r="L179" s="1002"/>
    </row>
    <row r="180" spans="2:12" ht="26.25">
      <c r="B180" s="1002"/>
      <c r="C180" s="1002"/>
      <c r="D180" s="1005"/>
      <c r="E180" s="1002"/>
      <c r="F180" s="1002"/>
      <c r="G180" s="1002"/>
      <c r="H180" s="1007"/>
      <c r="I180" s="1021"/>
      <c r="J180" s="1002"/>
      <c r="K180" s="1002"/>
      <c r="L180" s="1002"/>
    </row>
    <row r="181" spans="2:12" ht="26.25">
      <c r="B181" s="1002"/>
      <c r="C181" s="1002"/>
      <c r="D181" s="1005"/>
      <c r="E181" s="1002"/>
      <c r="F181" s="1002"/>
      <c r="G181" s="1002"/>
      <c r="H181" s="1007"/>
      <c r="I181" s="1021"/>
      <c r="J181" s="1002"/>
      <c r="K181" s="1002"/>
      <c r="L181" s="1002"/>
    </row>
    <row r="182" spans="2:12" ht="26.25">
      <c r="B182" s="1002"/>
      <c r="C182" s="1002"/>
      <c r="D182" s="1005"/>
      <c r="E182" s="1002"/>
      <c r="F182" s="1002"/>
      <c r="G182" s="1002"/>
      <c r="H182" s="1007"/>
      <c r="I182" s="1021"/>
      <c r="J182" s="1002"/>
      <c r="K182" s="1002"/>
      <c r="L182" s="1002"/>
    </row>
    <row r="183" spans="2:12" ht="26.25">
      <c r="B183" s="1002"/>
      <c r="C183" s="1002"/>
      <c r="D183" s="1005"/>
      <c r="E183" s="1002"/>
      <c r="F183" s="1002"/>
      <c r="G183" s="1002"/>
      <c r="H183" s="1007"/>
      <c r="I183" s="1021"/>
      <c r="J183" s="1002"/>
      <c r="K183" s="1002"/>
      <c r="L183" s="1002"/>
    </row>
    <row r="184" spans="2:12" ht="26.25">
      <c r="B184" s="1002"/>
      <c r="C184" s="1002"/>
      <c r="D184" s="1005"/>
      <c r="E184" s="1002"/>
      <c r="F184" s="1002"/>
      <c r="G184" s="1002"/>
      <c r="H184" s="1007"/>
      <c r="I184" s="1021"/>
      <c r="J184" s="1002"/>
      <c r="K184" s="1002"/>
      <c r="L184" s="1002"/>
    </row>
    <row r="185" spans="2:12" ht="26.25">
      <c r="B185" s="1002"/>
      <c r="C185" s="1002"/>
      <c r="D185" s="1005"/>
      <c r="E185" s="1002"/>
      <c r="F185" s="1002"/>
      <c r="G185" s="1002"/>
      <c r="H185" s="1007"/>
      <c r="I185" s="1021"/>
      <c r="J185" s="1002"/>
      <c r="K185" s="1002"/>
      <c r="L185" s="1002"/>
    </row>
    <row r="186" spans="2:12" ht="26.25">
      <c r="B186" s="1002"/>
      <c r="C186" s="1002"/>
      <c r="D186" s="1005"/>
      <c r="E186" s="1002"/>
      <c r="F186" s="1002"/>
      <c r="G186" s="1002"/>
      <c r="H186" s="1007"/>
      <c r="I186" s="1021"/>
      <c r="J186" s="1002"/>
      <c r="K186" s="1002"/>
      <c r="L186" s="1002"/>
    </row>
    <row r="187" spans="2:12" ht="26.25">
      <c r="B187" s="1002"/>
      <c r="C187" s="1002"/>
      <c r="D187" s="1005"/>
      <c r="E187" s="1002"/>
      <c r="F187" s="1002"/>
      <c r="G187" s="1002"/>
      <c r="H187" s="1007"/>
      <c r="I187" s="1021"/>
      <c r="J187" s="1002"/>
      <c r="K187" s="1002"/>
      <c r="L187" s="1002"/>
    </row>
    <row r="188" spans="2:12" ht="26.25">
      <c r="B188" s="1002"/>
      <c r="C188" s="1002"/>
      <c r="D188" s="1005"/>
      <c r="E188" s="1002"/>
      <c r="F188" s="1002"/>
      <c r="G188" s="1002"/>
      <c r="H188" s="1007"/>
      <c r="I188" s="1021"/>
      <c r="J188" s="1002"/>
      <c r="K188" s="1002"/>
      <c r="L188" s="1002"/>
    </row>
    <row r="189" spans="2:12" ht="26.25">
      <c r="B189" s="1002"/>
      <c r="C189" s="1002"/>
      <c r="D189" s="1005"/>
      <c r="E189" s="1002"/>
      <c r="F189" s="1002"/>
      <c r="G189" s="1002"/>
      <c r="H189" s="1007"/>
      <c r="I189" s="1021"/>
      <c r="J189" s="1002"/>
      <c r="K189" s="1002"/>
      <c r="L189" s="1002"/>
    </row>
    <row r="190" spans="2:12" ht="26.25">
      <c r="B190" s="1002"/>
      <c r="C190" s="1002"/>
      <c r="D190" s="1005"/>
      <c r="E190" s="1002"/>
      <c r="F190" s="1002"/>
      <c r="G190" s="1002"/>
      <c r="H190" s="1007"/>
      <c r="I190" s="1021"/>
      <c r="J190" s="1002"/>
      <c r="K190" s="1002"/>
      <c r="L190" s="1002"/>
    </row>
    <row r="191" spans="2:12" ht="26.25">
      <c r="B191" s="1022"/>
      <c r="C191" s="1002"/>
      <c r="D191" s="1005"/>
      <c r="E191" s="1002"/>
      <c r="F191" s="1002"/>
      <c r="G191" s="1002"/>
      <c r="H191" s="1007"/>
      <c r="I191" s="1021"/>
      <c r="J191" s="1002"/>
      <c r="K191" s="1002"/>
      <c r="L191" s="1002"/>
    </row>
    <row r="192" spans="2:12" ht="26.25">
      <c r="B192" s="1022"/>
      <c r="C192" s="1002"/>
      <c r="D192" s="1005"/>
      <c r="E192" s="1002"/>
      <c r="F192" s="1002"/>
      <c r="G192" s="1002"/>
      <c r="H192" s="1007"/>
      <c r="I192" s="1021"/>
      <c r="J192" s="1002"/>
      <c r="K192" s="1002"/>
      <c r="L192" s="1002"/>
    </row>
    <row r="193" spans="2:12" ht="26.25">
      <c r="B193" s="1022"/>
      <c r="C193" s="1002"/>
      <c r="D193" s="1002"/>
      <c r="E193" s="1002"/>
      <c r="F193" s="1002"/>
      <c r="G193" s="1002"/>
      <c r="H193" s="1002"/>
      <c r="I193" s="1002"/>
      <c r="J193" s="1002"/>
      <c r="K193" s="1002"/>
      <c r="L193" s="1002"/>
    </row>
    <row r="194" spans="2:12" ht="26.25">
      <c r="B194" s="1022"/>
      <c r="C194" s="1002"/>
      <c r="D194" s="1002"/>
      <c r="E194" s="1002"/>
      <c r="F194" s="1002"/>
      <c r="G194" s="1002"/>
      <c r="H194" s="1002"/>
      <c r="I194" s="1008"/>
      <c r="J194" s="1009"/>
      <c r="K194" s="1002"/>
      <c r="L194" s="1002"/>
    </row>
    <row r="195" spans="2:12" ht="26.25">
      <c r="B195" s="1022"/>
      <c r="C195" s="1002"/>
      <c r="D195" s="1002"/>
      <c r="E195" s="1002"/>
      <c r="F195" s="1002"/>
      <c r="G195" s="1002"/>
      <c r="H195" s="1002"/>
      <c r="I195" s="1009"/>
      <c r="J195" s="1009"/>
      <c r="K195" s="1009"/>
      <c r="L195" s="1009"/>
    </row>
    <row r="196" spans="2:12" ht="26.25">
      <c r="B196" s="1022"/>
      <c r="C196" s="1002"/>
      <c r="D196" s="1005"/>
      <c r="E196" s="1002"/>
      <c r="F196" s="1002"/>
      <c r="G196" s="1002"/>
      <c r="H196" s="1007"/>
      <c r="I196" s="1021"/>
      <c r="J196" s="1002"/>
      <c r="K196" s="1002"/>
      <c r="L196" s="1002"/>
    </row>
    <row r="197" spans="2:12" ht="26.25">
      <c r="B197" s="1022"/>
      <c r="C197" s="1002"/>
      <c r="D197" s="1005"/>
      <c r="E197" s="1002"/>
      <c r="F197" s="1002"/>
      <c r="G197" s="1002"/>
      <c r="H197" s="1007"/>
      <c r="I197" s="1021"/>
      <c r="J197" s="1002"/>
      <c r="K197" s="1002"/>
      <c r="L197" s="1002"/>
    </row>
    <row r="198" spans="2:12" ht="26.25">
      <c r="B198" s="1022"/>
      <c r="C198" s="1002"/>
      <c r="D198" s="1005"/>
      <c r="E198" s="1002"/>
      <c r="F198" s="1002"/>
      <c r="G198" s="1002"/>
      <c r="H198" s="1007"/>
      <c r="I198" s="1021"/>
      <c r="J198" s="1002"/>
      <c r="K198" s="1002"/>
      <c r="L198" s="1002"/>
    </row>
    <row r="199" spans="2:12" ht="26.25">
      <c r="B199" s="1022"/>
      <c r="C199" s="1002"/>
      <c r="D199" s="1005"/>
      <c r="E199" s="1002"/>
      <c r="F199" s="1002"/>
      <c r="G199" s="1002"/>
      <c r="H199" s="1007"/>
      <c r="I199" s="1021"/>
      <c r="J199" s="1002"/>
      <c r="K199" s="1002"/>
      <c r="L199" s="1002"/>
    </row>
    <row r="200" spans="2:12" ht="26.25">
      <c r="B200" s="1022"/>
      <c r="C200" s="1002"/>
      <c r="D200" s="1005"/>
      <c r="E200" s="1002"/>
      <c r="F200" s="1002"/>
      <c r="G200" s="1002"/>
      <c r="H200" s="1007"/>
      <c r="I200" s="1021"/>
      <c r="J200" s="1002"/>
      <c r="K200" s="1002"/>
      <c r="L200" s="1002"/>
    </row>
    <row r="201" spans="2:12" ht="26.25">
      <c r="B201" s="1022"/>
      <c r="C201" s="1002"/>
      <c r="D201" s="1005"/>
      <c r="E201" s="1002"/>
      <c r="F201" s="1002"/>
      <c r="G201" s="1002"/>
      <c r="H201" s="1007"/>
      <c r="I201" s="1021"/>
      <c r="J201" s="1002"/>
      <c r="K201" s="1002"/>
      <c r="L201" s="1002"/>
    </row>
    <row r="202" spans="2:12" ht="26.25">
      <c r="B202" s="1022"/>
      <c r="C202" s="1002"/>
      <c r="D202" s="1005"/>
      <c r="E202" s="1002"/>
      <c r="F202" s="1002"/>
      <c r="G202" s="1002"/>
      <c r="H202" s="1007"/>
      <c r="I202" s="1021"/>
      <c r="J202" s="1002"/>
      <c r="K202" s="1002"/>
      <c r="L202" s="1002"/>
    </row>
    <row r="203" spans="2:12" ht="26.25">
      <c r="B203" s="1022"/>
      <c r="C203" s="1002"/>
      <c r="D203" s="1005"/>
      <c r="E203" s="1002"/>
      <c r="F203" s="1002"/>
      <c r="G203" s="1002"/>
      <c r="H203" s="1007"/>
      <c r="I203" s="1021"/>
      <c r="J203" s="1002"/>
      <c r="K203" s="1002"/>
      <c r="L203" s="1002"/>
    </row>
    <row r="204" spans="2:12" ht="26.25">
      <c r="B204" s="1022"/>
      <c r="C204" s="1002"/>
      <c r="D204" s="1005"/>
      <c r="E204" s="1002"/>
      <c r="F204" s="1002"/>
      <c r="G204" s="1002"/>
      <c r="H204" s="1007"/>
      <c r="I204" s="1021"/>
      <c r="J204" s="1002"/>
      <c r="K204" s="1002"/>
      <c r="L204" s="1002"/>
    </row>
    <row r="205" spans="2:12" ht="26.25">
      <c r="B205" s="1022"/>
      <c r="C205" s="1002"/>
      <c r="D205" s="1005"/>
      <c r="E205" s="1002"/>
      <c r="F205" s="1002"/>
      <c r="G205" s="1002"/>
      <c r="H205" s="1007"/>
      <c r="I205" s="1021"/>
      <c r="J205" s="1002"/>
      <c r="K205" s="1002"/>
      <c r="L205" s="1002"/>
    </row>
    <row r="206" spans="2:12">
      <c r="B206" s="1002"/>
      <c r="C206" s="1002"/>
      <c r="D206" s="1002"/>
      <c r="E206" s="1002"/>
      <c r="F206" s="1002"/>
      <c r="G206" s="1002"/>
      <c r="H206" s="1008"/>
      <c r="I206" s="1008"/>
      <c r="J206" s="1002"/>
      <c r="K206" s="1002"/>
      <c r="L206" s="1002"/>
    </row>
    <row r="207" spans="2:12">
      <c r="B207" s="1002"/>
      <c r="C207" s="1002"/>
      <c r="D207" s="1002"/>
      <c r="E207" s="1002"/>
      <c r="F207" s="1002"/>
      <c r="G207" s="1002"/>
      <c r="H207" s="1008"/>
      <c r="I207" s="1008"/>
      <c r="J207" s="1002"/>
      <c r="K207" s="1002"/>
      <c r="L207" s="1002"/>
    </row>
    <row r="208" spans="2:12">
      <c r="B208" s="1002"/>
      <c r="C208" s="1002"/>
      <c r="D208" s="1002"/>
      <c r="E208" s="1002"/>
      <c r="F208" s="1002"/>
      <c r="G208" s="1002"/>
      <c r="H208" s="1008"/>
      <c r="I208" s="1008"/>
      <c r="J208" s="1002"/>
      <c r="K208" s="1002"/>
      <c r="L208" s="1002"/>
    </row>
    <row r="209" spans="2:12">
      <c r="B209" s="1002"/>
      <c r="C209" s="1002"/>
      <c r="D209" s="1002"/>
      <c r="E209" s="1002"/>
      <c r="F209" s="1002"/>
      <c r="G209" s="1002"/>
      <c r="H209" s="1008"/>
      <c r="I209" s="1008"/>
      <c r="J209" s="1002"/>
      <c r="K209" s="1002"/>
      <c r="L209" s="1002"/>
    </row>
    <row r="210" spans="2:12" ht="20.25" customHeight="1">
      <c r="B210" s="1011"/>
      <c r="C210" s="1011"/>
      <c r="D210" s="1011"/>
      <c r="E210" s="1011"/>
      <c r="F210" s="1011"/>
      <c r="G210" s="1011"/>
      <c r="H210" s="1011"/>
      <c r="I210" s="1011"/>
      <c r="J210" s="1011"/>
      <c r="K210" s="1011"/>
      <c r="L210" s="1002"/>
    </row>
    <row r="211" spans="2:12" ht="20.25" customHeight="1">
      <c r="B211" s="1010"/>
      <c r="C211" s="1010"/>
      <c r="D211" s="1010"/>
      <c r="E211" s="1010"/>
      <c r="F211" s="1010"/>
      <c r="G211" s="1010"/>
      <c r="H211" s="1010"/>
      <c r="I211" s="1010"/>
      <c r="J211" s="1010"/>
      <c r="K211" s="1010"/>
      <c r="L211" s="1002"/>
    </row>
    <row r="212" spans="2:12" ht="15.95" customHeight="1">
      <c r="B212" s="1012"/>
      <c r="C212" s="1012"/>
      <c r="D212" s="1002"/>
      <c r="E212" s="1002"/>
      <c r="F212" s="1002"/>
      <c r="G212" s="1002"/>
      <c r="H212" s="1018"/>
      <c r="I212" s="1018"/>
      <c r="J212" s="1018"/>
      <c r="K212" s="1018"/>
      <c r="L212" s="1002"/>
    </row>
    <row r="213" spans="2:12" ht="20.25" customHeight="1">
      <c r="B213" s="1012"/>
      <c r="C213" s="1012"/>
      <c r="D213" s="1012"/>
      <c r="E213" s="1012"/>
      <c r="F213" s="1012"/>
      <c r="G213" s="1012"/>
      <c r="H213" s="1012"/>
      <c r="I213" s="1012"/>
      <c r="J213" s="1012"/>
      <c r="K213" s="1012"/>
      <c r="L213" s="1002"/>
    </row>
    <row r="214" spans="2:12" ht="15.95" customHeight="1">
      <c r="B214" s="1012"/>
      <c r="C214" s="1012"/>
      <c r="D214" s="1012"/>
      <c r="E214" s="1012"/>
      <c r="F214" s="1012"/>
      <c r="G214" s="1012"/>
      <c r="H214" s="1012"/>
      <c r="I214" s="1012"/>
      <c r="J214" s="1012"/>
      <c r="K214" s="1012"/>
      <c r="L214" s="1002"/>
    </row>
    <row r="215" spans="2:12" ht="19.5" customHeight="1">
      <c r="B215" s="1012"/>
      <c r="C215" s="1012"/>
      <c r="D215" s="1002"/>
      <c r="E215" s="1002"/>
      <c r="F215" s="1002"/>
      <c r="G215" s="1002"/>
      <c r="H215" s="1012"/>
      <c r="I215" s="1012"/>
      <c r="J215" s="1012"/>
      <c r="K215" s="1012"/>
      <c r="L215" s="1002"/>
    </row>
    <row r="216" spans="2:12" ht="25.5" customHeight="1">
      <c r="B216" s="1014"/>
      <c r="C216" s="1014"/>
      <c r="D216" s="1014"/>
      <c r="E216" s="1014"/>
      <c r="F216" s="1006"/>
      <c r="G216" s="1014"/>
      <c r="H216" s="1014"/>
      <c r="I216" s="1014"/>
      <c r="J216" s="1014"/>
      <c r="K216" s="1014"/>
      <c r="L216" s="1002"/>
    </row>
    <row r="217" spans="2:12" ht="15.95" customHeight="1">
      <c r="B217" s="1014"/>
      <c r="C217" s="1014"/>
      <c r="D217" s="1014"/>
      <c r="E217" s="1014"/>
      <c r="F217" s="1006"/>
      <c r="G217" s="1014"/>
      <c r="H217" s="1014"/>
      <c r="I217" s="1006"/>
      <c r="J217" s="1014"/>
      <c r="K217" s="1002"/>
      <c r="L217" s="1002"/>
    </row>
    <row r="218" spans="2:12" ht="15.95" customHeight="1">
      <c r="B218" s="1002"/>
      <c r="C218" s="1002"/>
      <c r="D218" s="1002"/>
      <c r="E218" s="1002"/>
      <c r="F218" s="1002"/>
      <c r="G218" s="1002"/>
      <c r="H218" s="1008"/>
      <c r="I218" s="1008"/>
      <c r="J218" s="1002"/>
      <c r="K218" s="1002"/>
      <c r="L218" s="1002"/>
    </row>
    <row r="219" spans="2:12" ht="15.95" customHeight="1">
      <c r="B219" s="1003"/>
      <c r="C219" s="1002"/>
      <c r="D219" s="1005"/>
      <c r="E219" s="1002"/>
      <c r="F219" s="1002"/>
      <c r="G219" s="1004"/>
      <c r="H219" s="1006"/>
      <c r="I219" s="1006"/>
      <c r="J219" s="1014"/>
      <c r="K219" s="1014"/>
      <c r="L219" s="1002"/>
    </row>
    <row r="220" spans="2:12" ht="15.95" customHeight="1">
      <c r="B220" s="1003"/>
      <c r="C220" s="1002"/>
      <c r="D220" s="1005"/>
      <c r="E220" s="1002"/>
      <c r="F220" s="1002"/>
      <c r="G220" s="1004"/>
      <c r="H220" s="1006"/>
      <c r="I220" s="1006"/>
      <c r="J220" s="1014"/>
      <c r="K220" s="1014"/>
      <c r="L220" s="1002"/>
    </row>
    <row r="221" spans="2:12" ht="15.95" customHeight="1">
      <c r="B221" s="1003"/>
      <c r="C221" s="1002"/>
      <c r="D221" s="1005"/>
      <c r="E221" s="1002"/>
      <c r="F221" s="1002"/>
      <c r="G221" s="1004"/>
      <c r="H221" s="1006"/>
      <c r="I221" s="1006"/>
      <c r="J221" s="1014"/>
      <c r="K221" s="1014"/>
      <c r="L221" s="1002"/>
    </row>
    <row r="222" spans="2:12" ht="15.95" customHeight="1">
      <c r="B222" s="1003"/>
      <c r="C222" s="1002"/>
      <c r="D222" s="1005"/>
      <c r="E222" s="1002"/>
      <c r="F222" s="1002"/>
      <c r="G222" s="1004"/>
      <c r="H222" s="1006"/>
      <c r="I222" s="1006"/>
      <c r="J222" s="1014"/>
      <c r="K222" s="1014"/>
      <c r="L222" s="1006"/>
    </row>
    <row r="223" spans="2:12" ht="15.95" customHeight="1">
      <c r="B223" s="1003"/>
      <c r="C223" s="1002"/>
      <c r="D223" s="1005"/>
      <c r="E223" s="1002"/>
      <c r="F223" s="1002"/>
      <c r="G223" s="1004"/>
      <c r="H223" s="1006"/>
      <c r="I223" s="1006"/>
      <c r="J223" s="1014"/>
      <c r="K223" s="1014"/>
      <c r="L223" s="1006"/>
    </row>
    <row r="224" spans="2:12" ht="15.95" customHeight="1">
      <c r="B224" s="1003"/>
      <c r="C224" s="1002"/>
      <c r="D224" s="1005"/>
      <c r="E224" s="1002"/>
      <c r="F224" s="1002"/>
      <c r="G224" s="1012"/>
      <c r="H224" s="1006"/>
      <c r="I224" s="1006"/>
      <c r="J224" s="1014"/>
      <c r="K224" s="1014"/>
      <c r="L224" s="1006"/>
    </row>
    <row r="225" spans="2:12" ht="15.95" customHeight="1">
      <c r="B225" s="1003"/>
      <c r="C225" s="1002"/>
      <c r="D225" s="1005"/>
      <c r="E225" s="1002"/>
      <c r="F225" s="1002"/>
      <c r="G225" s="1012"/>
      <c r="H225" s="1006"/>
      <c r="I225" s="1006"/>
      <c r="J225" s="1014"/>
      <c r="K225" s="1014"/>
      <c r="L225" s="1006"/>
    </row>
    <row r="226" spans="2:12" ht="15.95" customHeight="1">
      <c r="B226" s="1003"/>
      <c r="C226" s="1002"/>
      <c r="D226" s="1005"/>
      <c r="E226" s="1002"/>
      <c r="F226" s="1002"/>
      <c r="G226" s="1004"/>
      <c r="H226" s="1006"/>
      <c r="I226" s="1006"/>
      <c r="J226" s="1014"/>
      <c r="K226" s="1014"/>
      <c r="L226" s="1002"/>
    </row>
    <row r="227" spans="2:12" ht="15.75" customHeight="1">
      <c r="B227" s="1003"/>
      <c r="C227" s="1002"/>
      <c r="D227" s="1005"/>
      <c r="E227" s="1002"/>
      <c r="F227" s="1002"/>
      <c r="G227" s="1004"/>
      <c r="H227" s="1006"/>
      <c r="I227" s="1006"/>
      <c r="J227" s="1014"/>
      <c r="K227" s="1014"/>
      <c r="L227" s="1002"/>
    </row>
    <row r="228" spans="2:12" ht="15.95" customHeight="1">
      <c r="B228" s="1003"/>
      <c r="C228" s="1002"/>
      <c r="D228" s="1005"/>
      <c r="E228" s="1002"/>
      <c r="F228" s="1002"/>
      <c r="G228" s="1004"/>
      <c r="H228" s="1006"/>
      <c r="I228" s="1006"/>
      <c r="J228" s="1014"/>
      <c r="K228" s="1014"/>
      <c r="L228" s="1002"/>
    </row>
    <row r="229" spans="2:12" ht="15.95" customHeight="1">
      <c r="B229" s="1003"/>
      <c r="C229" s="1002"/>
      <c r="D229" s="1005"/>
      <c r="E229" s="1002"/>
      <c r="F229" s="1002"/>
      <c r="G229" s="1004"/>
      <c r="H229" s="1006"/>
      <c r="I229" s="1006"/>
      <c r="J229" s="1014"/>
      <c r="K229" s="1014"/>
      <c r="L229" s="1002"/>
    </row>
    <row r="230" spans="2:12" ht="15.95" customHeight="1">
      <c r="B230" s="1003"/>
      <c r="C230" s="1002"/>
      <c r="D230" s="1005"/>
      <c r="E230" s="1002"/>
      <c r="F230" s="1002"/>
      <c r="G230" s="1004"/>
      <c r="H230" s="1006"/>
      <c r="I230" s="1006"/>
      <c r="J230" s="1014"/>
      <c r="K230" s="1014"/>
      <c r="L230" s="1002"/>
    </row>
    <row r="231" spans="2:12" ht="15.95" customHeight="1">
      <c r="B231" s="1003"/>
      <c r="C231" s="1002"/>
      <c r="D231" s="1005"/>
      <c r="E231" s="1002"/>
      <c r="F231" s="1002"/>
      <c r="G231" s="1012"/>
      <c r="H231" s="1006"/>
      <c r="I231" s="1006"/>
      <c r="J231" s="1014"/>
      <c r="K231" s="1014"/>
      <c r="L231" s="1002"/>
    </row>
    <row r="232" spans="2:12" ht="15.95" customHeight="1">
      <c r="B232" s="1003"/>
      <c r="C232" s="1002"/>
      <c r="D232" s="1005"/>
      <c r="E232" s="1002"/>
      <c r="F232" s="1002"/>
      <c r="G232" s="1012"/>
      <c r="H232" s="1006"/>
      <c r="I232" s="1006"/>
      <c r="J232" s="1014"/>
      <c r="K232" s="1014"/>
      <c r="L232" s="1002"/>
    </row>
    <row r="233" spans="2:12" ht="15.95" customHeight="1">
      <c r="B233" s="1003"/>
      <c r="C233" s="1002"/>
      <c r="D233" s="1005"/>
      <c r="E233" s="1002"/>
      <c r="F233" s="1002"/>
      <c r="G233" s="1004"/>
      <c r="H233" s="1006"/>
      <c r="I233" s="1006"/>
      <c r="J233" s="1014"/>
      <c r="K233" s="1014"/>
      <c r="L233" s="1002"/>
    </row>
    <row r="234" spans="2:12" ht="15.95" customHeight="1">
      <c r="B234" s="1003"/>
      <c r="C234" s="1002"/>
      <c r="D234" s="1005"/>
      <c r="E234" s="1002"/>
      <c r="F234" s="1002"/>
      <c r="G234" s="1004"/>
      <c r="H234" s="1006"/>
      <c r="I234" s="1006"/>
      <c r="J234" s="1014"/>
      <c r="K234" s="1014"/>
      <c r="L234" s="1002"/>
    </row>
    <row r="235" spans="2:12" ht="15.95" customHeight="1">
      <c r="B235" s="1003"/>
      <c r="C235" s="1002"/>
      <c r="D235" s="1005"/>
      <c r="E235" s="1002"/>
      <c r="F235" s="1002"/>
      <c r="G235" s="1004"/>
      <c r="H235" s="1006"/>
      <c r="I235" s="1006"/>
      <c r="J235" s="1014"/>
      <c r="K235" s="1014"/>
      <c r="L235" s="1002"/>
    </row>
    <row r="236" spans="2:12" ht="15.95" customHeight="1">
      <c r="B236" s="1003"/>
      <c r="C236" s="1002"/>
      <c r="D236" s="1005"/>
      <c r="E236" s="1002"/>
      <c r="F236" s="1002"/>
      <c r="G236" s="1004"/>
      <c r="H236" s="1006"/>
      <c r="I236" s="1006"/>
      <c r="J236" s="1014"/>
      <c r="K236" s="1014"/>
      <c r="L236" s="1002"/>
    </row>
    <row r="237" spans="2:12" ht="15.95" customHeight="1">
      <c r="B237" s="1003"/>
      <c r="C237" s="1002"/>
      <c r="D237" s="1005"/>
      <c r="E237" s="1002"/>
      <c r="F237" s="1002"/>
      <c r="G237" s="1004"/>
      <c r="H237" s="1006"/>
      <c r="I237" s="1006"/>
      <c r="J237" s="1014"/>
      <c r="K237" s="1014"/>
      <c r="L237" s="1002"/>
    </row>
    <row r="238" spans="2:12" ht="15.95" customHeight="1">
      <c r="B238" s="1003"/>
      <c r="C238" s="1002"/>
      <c r="D238" s="1005"/>
      <c r="E238" s="1002"/>
      <c r="F238" s="1002"/>
      <c r="G238" s="1012"/>
      <c r="H238" s="1006"/>
      <c r="I238" s="1006"/>
      <c r="J238" s="1014"/>
      <c r="K238" s="1014"/>
      <c r="L238" s="1002"/>
    </row>
    <row r="239" spans="2:12" ht="15.95" customHeight="1">
      <c r="B239" s="1003"/>
      <c r="C239" s="1002"/>
      <c r="D239" s="1005"/>
      <c r="E239" s="1002"/>
      <c r="F239" s="1002"/>
      <c r="G239" s="1012"/>
      <c r="H239" s="1006"/>
      <c r="I239" s="1006"/>
      <c r="J239" s="1014"/>
      <c r="K239" s="1014"/>
      <c r="L239" s="1002"/>
    </row>
    <row r="240" spans="2:12" ht="15.95" customHeight="1">
      <c r="B240" s="1003"/>
      <c r="C240" s="1002"/>
      <c r="D240" s="1005"/>
      <c r="E240" s="1002"/>
      <c r="F240" s="1002"/>
      <c r="G240" s="1004"/>
      <c r="H240" s="1006"/>
      <c r="I240" s="1006"/>
      <c r="J240" s="1014"/>
      <c r="K240" s="1014"/>
      <c r="L240" s="1002"/>
    </row>
    <row r="241" spans="1:12" ht="15.95" customHeight="1">
      <c r="B241" s="1003"/>
      <c r="C241" s="1002"/>
      <c r="D241" s="1005"/>
      <c r="E241" s="1002"/>
      <c r="F241" s="1002"/>
      <c r="G241" s="1004"/>
      <c r="H241" s="1006"/>
      <c r="I241" s="1006"/>
      <c r="J241" s="1014"/>
      <c r="K241" s="1014"/>
      <c r="L241" s="1002"/>
    </row>
    <row r="242" spans="1:12" ht="15.95" customHeight="1">
      <c r="B242" s="1003"/>
      <c r="C242" s="1002"/>
      <c r="D242" s="1005"/>
      <c r="E242" s="1002"/>
      <c r="F242" s="1002"/>
      <c r="G242" s="1004"/>
      <c r="H242" s="1006"/>
      <c r="I242" s="1006"/>
      <c r="J242" s="1014"/>
      <c r="K242" s="1014"/>
      <c r="L242" s="1002"/>
    </row>
    <row r="243" spans="1:12" ht="15.95" customHeight="1">
      <c r="B243" s="1003"/>
      <c r="C243" s="1002"/>
      <c r="D243" s="1005"/>
      <c r="E243" s="1002"/>
      <c r="F243" s="1002"/>
      <c r="G243" s="1004"/>
      <c r="H243" s="1006"/>
      <c r="I243" s="1006"/>
      <c r="J243" s="1014"/>
      <c r="K243" s="1014"/>
      <c r="L243" s="1002"/>
    </row>
    <row r="244" spans="1:12" ht="15.95" customHeight="1">
      <c r="B244" s="1003"/>
      <c r="C244" s="1002"/>
      <c r="D244" s="1005"/>
      <c r="E244" s="1002"/>
      <c r="F244" s="1002"/>
      <c r="G244" s="1004"/>
      <c r="H244" s="1006"/>
      <c r="I244" s="1006"/>
      <c r="J244" s="1014"/>
      <c r="K244" s="1014"/>
      <c r="L244" s="1002"/>
    </row>
    <row r="245" spans="1:12" ht="15.95" customHeight="1">
      <c r="B245" s="1003"/>
      <c r="C245" s="1002"/>
      <c r="D245" s="1005"/>
      <c r="E245" s="1002"/>
      <c r="F245" s="1002"/>
      <c r="G245" s="1004"/>
      <c r="H245" s="1006"/>
      <c r="I245" s="1006"/>
      <c r="J245" s="1014"/>
      <c r="K245" s="1014"/>
      <c r="L245" s="1002"/>
    </row>
    <row r="246" spans="1:12" ht="15.95" customHeight="1">
      <c r="B246" s="1003"/>
      <c r="C246" s="1002"/>
      <c r="D246" s="1005"/>
      <c r="E246" s="1002"/>
      <c r="F246" s="1002"/>
      <c r="G246" s="1004"/>
      <c r="H246" s="1006"/>
      <c r="I246" s="1006"/>
      <c r="J246" s="1014"/>
      <c r="K246" s="1014"/>
      <c r="L246" s="1002"/>
    </row>
    <row r="247" spans="1:12" ht="15.95" customHeight="1">
      <c r="B247" s="1003"/>
      <c r="C247" s="1002"/>
      <c r="D247" s="1005"/>
      <c r="E247" s="1002"/>
      <c r="F247" s="1002"/>
      <c r="G247" s="1004"/>
      <c r="H247" s="1006"/>
      <c r="I247" s="1006"/>
      <c r="J247" s="1014"/>
      <c r="K247" s="1014"/>
      <c r="L247" s="1002"/>
    </row>
    <row r="248" spans="1:12" ht="15.95" customHeight="1">
      <c r="B248" s="1003"/>
      <c r="C248" s="1002"/>
      <c r="D248" s="1005"/>
      <c r="E248" s="1002"/>
      <c r="F248" s="1002"/>
      <c r="G248" s="1004"/>
      <c r="H248" s="1006"/>
      <c r="I248" s="1006"/>
      <c r="J248" s="1014"/>
      <c r="K248" s="1014"/>
      <c r="L248" s="1002"/>
    </row>
    <row r="249" spans="1:12" ht="15.95" customHeight="1">
      <c r="B249" s="1003"/>
      <c r="C249" s="1002"/>
      <c r="D249" s="1005"/>
      <c r="E249" s="1002"/>
      <c r="F249" s="1002"/>
      <c r="G249" s="1004"/>
      <c r="H249" s="1006"/>
      <c r="I249" s="1006"/>
      <c r="J249" s="1014"/>
      <c r="K249" s="1014"/>
      <c r="L249" s="1002"/>
    </row>
    <row r="250" spans="1:12" ht="15.95" customHeight="1">
      <c r="B250" s="1003"/>
      <c r="C250" s="1002"/>
      <c r="D250" s="1005"/>
      <c r="E250" s="1002"/>
      <c r="F250" s="1002"/>
      <c r="G250" s="1002"/>
      <c r="H250" s="1006"/>
      <c r="I250" s="1006"/>
      <c r="J250" s="1014"/>
      <c r="K250" s="1014"/>
      <c r="L250" s="1002"/>
    </row>
    <row r="251" spans="1:12" ht="15.95" customHeight="1">
      <c r="B251" s="1003"/>
      <c r="C251" s="1002"/>
      <c r="D251" s="1005"/>
      <c r="E251" s="1002"/>
      <c r="F251" s="1002"/>
      <c r="G251" s="1002"/>
      <c r="H251" s="1006"/>
      <c r="I251" s="1006"/>
      <c r="J251" s="1014"/>
      <c r="K251" s="1014"/>
      <c r="L251" s="1002"/>
    </row>
    <row r="252" spans="1:12" ht="15.95" customHeight="1">
      <c r="B252" s="1003"/>
      <c r="C252" s="1002"/>
      <c r="D252" s="1005"/>
      <c r="E252" s="1002"/>
      <c r="F252" s="1002"/>
      <c r="G252" s="1002"/>
      <c r="H252" s="1006"/>
      <c r="I252" s="1006"/>
      <c r="J252" s="1014"/>
      <c r="K252" s="1014"/>
      <c r="L252" s="1002"/>
    </row>
    <row r="253" spans="1:12" ht="15.95" customHeight="1">
      <c r="A253" s="53"/>
      <c r="B253" s="1012"/>
      <c r="C253" s="1012"/>
      <c r="D253" s="1012"/>
      <c r="E253" s="1012"/>
      <c r="F253" s="1012"/>
      <c r="G253" s="1012"/>
      <c r="H253" s="1012"/>
      <c r="I253" s="1012"/>
      <c r="J253" s="1012"/>
      <c r="K253" s="1012"/>
      <c r="L253" s="1002"/>
    </row>
    <row r="254" spans="1:12" ht="15.95" customHeight="1">
      <c r="B254" s="1012"/>
      <c r="C254" s="1012"/>
      <c r="D254" s="1012"/>
      <c r="E254" s="1012"/>
      <c r="F254" s="1012"/>
      <c r="G254" s="1012"/>
      <c r="H254" s="1012"/>
      <c r="I254" s="1012"/>
      <c r="J254" s="1012"/>
      <c r="K254" s="1012"/>
      <c r="L254" s="1002"/>
    </row>
    <row r="255" spans="1:12" ht="15.95" customHeight="1">
      <c r="B255" s="1012"/>
      <c r="C255" s="1012"/>
      <c r="D255" s="1002"/>
      <c r="E255" s="1002"/>
      <c r="F255" s="1002"/>
      <c r="G255" s="1002"/>
      <c r="H255" s="1012"/>
      <c r="I255" s="1012"/>
      <c r="J255" s="1012"/>
      <c r="K255" s="1012"/>
      <c r="L255" s="1002"/>
    </row>
    <row r="256" spans="1:12" ht="15.95" customHeight="1">
      <c r="B256" s="1014"/>
      <c r="C256" s="1014"/>
      <c r="D256" s="1014"/>
      <c r="E256" s="1014"/>
      <c r="F256" s="1006"/>
      <c r="G256" s="1014"/>
      <c r="H256" s="1014"/>
      <c r="I256" s="1014"/>
      <c r="J256" s="1014"/>
      <c r="K256" s="1014"/>
      <c r="L256" s="1002"/>
    </row>
    <row r="257" spans="2:12" ht="15.95" customHeight="1">
      <c r="B257" s="1014"/>
      <c r="C257" s="1014"/>
      <c r="D257" s="1014"/>
      <c r="E257" s="1014"/>
      <c r="F257" s="1006"/>
      <c r="G257" s="1014"/>
      <c r="H257" s="1014"/>
      <c r="I257" s="1006"/>
      <c r="J257" s="1014"/>
      <c r="K257" s="1002"/>
      <c r="L257" s="1002"/>
    </row>
    <row r="258" spans="2:12" ht="15.95" customHeight="1">
      <c r="B258" s="1002"/>
      <c r="C258" s="1002"/>
      <c r="D258" s="1002"/>
      <c r="E258" s="1002"/>
      <c r="F258" s="1002"/>
      <c r="G258" s="1002"/>
      <c r="H258" s="1008"/>
      <c r="I258" s="1008"/>
      <c r="J258" s="1002"/>
      <c r="K258" s="1002"/>
      <c r="L258" s="1002"/>
    </row>
    <row r="259" spans="2:12" ht="15.95" customHeight="1">
      <c r="B259" s="1003"/>
      <c r="C259" s="1002"/>
      <c r="D259" s="1005"/>
      <c r="E259" s="1002"/>
      <c r="F259" s="1002"/>
      <c r="G259" s="1004"/>
      <c r="H259" s="1006"/>
      <c r="I259" s="1006"/>
      <c r="J259" s="1014"/>
      <c r="K259" s="1014"/>
      <c r="L259" s="1002"/>
    </row>
    <row r="260" spans="2:12" ht="15.95" customHeight="1">
      <c r="B260" s="1003"/>
      <c r="C260" s="1002"/>
      <c r="D260" s="1005"/>
      <c r="E260" s="1002"/>
      <c r="F260" s="1002"/>
      <c r="G260" s="1004"/>
      <c r="H260" s="1006"/>
      <c r="I260" s="1006"/>
      <c r="J260" s="1014"/>
      <c r="K260" s="1014"/>
      <c r="L260" s="1002"/>
    </row>
    <row r="261" spans="2:12" ht="15.95" customHeight="1">
      <c r="B261" s="1003"/>
      <c r="C261" s="1002"/>
      <c r="D261" s="1005"/>
      <c r="E261" s="1002"/>
      <c r="F261" s="1002"/>
      <c r="G261" s="1004"/>
      <c r="H261" s="1006"/>
      <c r="I261" s="1006"/>
      <c r="J261" s="1014"/>
      <c r="K261" s="1014"/>
      <c r="L261" s="1002"/>
    </row>
    <row r="262" spans="2:12" ht="15.95" customHeight="1">
      <c r="B262" s="1003"/>
      <c r="C262" s="1002"/>
      <c r="D262" s="1005"/>
      <c r="E262" s="1002"/>
      <c r="F262" s="1002"/>
      <c r="G262" s="1004"/>
      <c r="H262" s="1006"/>
      <c r="I262" s="1006"/>
      <c r="J262" s="1014"/>
      <c r="K262" s="1014"/>
      <c r="L262" s="1002"/>
    </row>
    <row r="263" spans="2:12" ht="15.95" customHeight="1">
      <c r="B263" s="1003"/>
      <c r="C263" s="1002"/>
      <c r="D263" s="1005"/>
      <c r="E263" s="1002"/>
      <c r="F263" s="1002"/>
      <c r="G263" s="1004"/>
      <c r="H263" s="1006"/>
      <c r="I263" s="1006"/>
      <c r="J263" s="1014"/>
      <c r="K263" s="1014"/>
      <c r="L263" s="1006"/>
    </row>
    <row r="264" spans="2:12" ht="15.95" customHeight="1">
      <c r="B264" s="1003"/>
      <c r="C264" s="1002"/>
      <c r="D264" s="1005"/>
      <c r="E264" s="1002"/>
      <c r="F264" s="1002"/>
      <c r="G264" s="1012"/>
      <c r="H264" s="1006"/>
      <c r="I264" s="1006"/>
      <c r="J264" s="1014"/>
      <c r="K264" s="1014"/>
      <c r="L264" s="1002"/>
    </row>
    <row r="265" spans="2:12" ht="15.95" customHeight="1">
      <c r="B265" s="1003"/>
      <c r="C265" s="1002"/>
      <c r="D265" s="1005"/>
      <c r="E265" s="1002"/>
      <c r="F265" s="1002"/>
      <c r="G265" s="1012"/>
      <c r="H265" s="1006"/>
      <c r="I265" s="1006"/>
      <c r="J265" s="1014"/>
      <c r="K265" s="1014"/>
      <c r="L265" s="1006"/>
    </row>
    <row r="266" spans="2:12" ht="15.95" customHeight="1">
      <c r="B266" s="1003"/>
      <c r="C266" s="1002"/>
      <c r="D266" s="1005"/>
      <c r="E266" s="1002"/>
      <c r="F266" s="1002"/>
      <c r="G266" s="1004"/>
      <c r="H266" s="1006"/>
      <c r="I266" s="1006"/>
      <c r="J266" s="1014"/>
      <c r="K266" s="1014"/>
      <c r="L266" s="1002"/>
    </row>
    <row r="267" spans="2:12" ht="15.95" customHeight="1">
      <c r="B267" s="1003"/>
      <c r="C267" s="1002"/>
      <c r="D267" s="1005"/>
      <c r="E267" s="1002"/>
      <c r="F267" s="1002"/>
      <c r="G267" s="1004"/>
      <c r="H267" s="1006"/>
      <c r="I267" s="1006"/>
      <c r="J267" s="1014"/>
      <c r="K267" s="1014"/>
      <c r="L267" s="1006"/>
    </row>
    <row r="268" spans="2:12" ht="15.95" customHeight="1">
      <c r="B268" s="1003"/>
      <c r="C268" s="1002"/>
      <c r="D268" s="1005"/>
      <c r="E268" s="1002"/>
      <c r="F268" s="1002"/>
      <c r="G268" s="1004"/>
      <c r="H268" s="1006"/>
      <c r="I268" s="1006"/>
      <c r="J268" s="1014"/>
      <c r="K268" s="1014"/>
      <c r="L268" s="1002"/>
    </row>
    <row r="269" spans="2:12" ht="15.95" customHeight="1">
      <c r="B269" s="1003"/>
      <c r="C269" s="1002"/>
      <c r="D269" s="1005"/>
      <c r="E269" s="1002"/>
      <c r="F269" s="1002"/>
      <c r="G269" s="1004"/>
      <c r="H269" s="1006"/>
      <c r="I269" s="1006"/>
      <c r="J269" s="1014"/>
      <c r="K269" s="1014"/>
      <c r="L269" s="1002"/>
    </row>
    <row r="270" spans="2:12" ht="15.95" customHeight="1">
      <c r="B270" s="1003"/>
      <c r="C270" s="1002"/>
      <c r="D270" s="1005"/>
      <c r="E270" s="1002"/>
      <c r="F270" s="1002"/>
      <c r="G270" s="1004"/>
      <c r="H270" s="1006"/>
      <c r="I270" s="1006"/>
      <c r="J270" s="1014"/>
      <c r="K270" s="1014"/>
      <c r="L270" s="1002"/>
    </row>
    <row r="271" spans="2:12" ht="15.95" customHeight="1">
      <c r="B271" s="1003"/>
      <c r="C271" s="1002"/>
      <c r="D271" s="1005"/>
      <c r="E271" s="1002"/>
      <c r="F271" s="1002"/>
      <c r="G271" s="1012"/>
      <c r="H271" s="1006"/>
      <c r="I271" s="1006"/>
      <c r="J271" s="1014"/>
      <c r="K271" s="1014"/>
      <c r="L271" s="1002"/>
    </row>
    <row r="272" spans="2:12" ht="15.95" customHeight="1">
      <c r="B272" s="1003"/>
      <c r="C272" s="1002"/>
      <c r="D272" s="1005"/>
      <c r="E272" s="1002"/>
      <c r="F272" s="1002"/>
      <c r="G272" s="1012"/>
      <c r="H272" s="1006"/>
      <c r="I272" s="1006"/>
      <c r="J272" s="1014"/>
      <c r="K272" s="1014"/>
      <c r="L272" s="1002"/>
    </row>
    <row r="273" spans="2:12" ht="15.95" customHeight="1">
      <c r="B273" s="1003"/>
      <c r="C273" s="1002"/>
      <c r="D273" s="1005"/>
      <c r="E273" s="1002"/>
      <c r="F273" s="1002"/>
      <c r="G273" s="1004"/>
      <c r="H273" s="1006"/>
      <c r="I273" s="1006"/>
      <c r="J273" s="1014"/>
      <c r="K273" s="1014"/>
      <c r="L273" s="1002"/>
    </row>
    <row r="274" spans="2:12" ht="15.95" customHeight="1">
      <c r="B274" s="1003"/>
      <c r="C274" s="1002"/>
      <c r="D274" s="1005"/>
      <c r="E274" s="1002"/>
      <c r="F274" s="1002"/>
      <c r="G274" s="1004"/>
      <c r="H274" s="1006"/>
      <c r="I274" s="1006"/>
      <c r="J274" s="1014"/>
      <c r="K274" s="1014"/>
      <c r="L274" s="1002"/>
    </row>
    <row r="275" spans="2:12" ht="15.95" customHeight="1">
      <c r="B275" s="1003"/>
      <c r="C275" s="1002"/>
      <c r="D275" s="1005"/>
      <c r="E275" s="1002"/>
      <c r="F275" s="1002"/>
      <c r="G275" s="1004"/>
      <c r="H275" s="1006"/>
      <c r="I275" s="1006"/>
      <c r="J275" s="1014"/>
      <c r="K275" s="1014"/>
      <c r="L275" s="1002"/>
    </row>
    <row r="276" spans="2:12" ht="15.95" customHeight="1">
      <c r="B276" s="1003"/>
      <c r="C276" s="1002"/>
      <c r="D276" s="1005"/>
      <c r="E276" s="1002"/>
      <c r="F276" s="1002"/>
      <c r="G276" s="1004"/>
      <c r="H276" s="1006"/>
      <c r="I276" s="1006"/>
      <c r="J276" s="1014"/>
      <c r="K276" s="1014"/>
      <c r="L276" s="1002"/>
    </row>
    <row r="277" spans="2:12" ht="15.95" customHeight="1">
      <c r="B277" s="1003"/>
      <c r="C277" s="1002"/>
      <c r="D277" s="1015"/>
      <c r="E277" s="1002"/>
      <c r="F277" s="1002"/>
      <c r="G277" s="1004"/>
      <c r="H277" s="1006"/>
      <c r="I277" s="1006"/>
      <c r="J277" s="1014"/>
      <c r="K277" s="1014"/>
      <c r="L277" s="1002"/>
    </row>
    <row r="278" spans="2:12" ht="16.5" customHeight="1">
      <c r="B278" s="1003"/>
      <c r="C278" s="1002"/>
      <c r="D278" s="1015"/>
      <c r="E278" s="1002"/>
      <c r="F278" s="1002"/>
      <c r="G278" s="1012"/>
      <c r="H278" s="1006"/>
      <c r="I278" s="1006"/>
      <c r="J278" s="1014"/>
      <c r="K278" s="1014"/>
      <c r="L278" s="1010"/>
    </row>
    <row r="279" spans="2:12" ht="16.5" customHeight="1">
      <c r="B279" s="1003"/>
      <c r="C279" s="1002"/>
      <c r="D279" s="1005"/>
      <c r="E279" s="1002"/>
      <c r="F279" s="1002"/>
      <c r="G279" s="1012"/>
      <c r="H279" s="1006"/>
      <c r="I279" s="1006"/>
      <c r="J279" s="1014"/>
      <c r="K279" s="1014"/>
      <c r="L279" s="1010"/>
    </row>
    <row r="280" spans="2:12" ht="16.5" customHeight="1">
      <c r="B280" s="1003"/>
      <c r="C280" s="1002"/>
      <c r="D280" s="1005"/>
      <c r="E280" s="1002"/>
      <c r="F280" s="1002"/>
      <c r="G280" s="1012"/>
      <c r="H280" s="1006"/>
      <c r="I280" s="1006"/>
      <c r="J280" s="1014"/>
      <c r="K280" s="1014"/>
      <c r="L280" s="1010"/>
    </row>
    <row r="281" spans="2:12" ht="16.5" customHeight="1">
      <c r="B281" s="1003"/>
      <c r="C281" s="1002"/>
      <c r="D281" s="1005"/>
      <c r="E281" s="1002"/>
      <c r="F281" s="1002"/>
      <c r="G281" s="1012"/>
      <c r="H281" s="1006"/>
      <c r="I281" s="1006"/>
      <c r="J281" s="1014"/>
      <c r="K281" s="1014"/>
      <c r="L281" s="1010"/>
    </row>
    <row r="282" spans="2:12" ht="16.5" customHeight="1">
      <c r="B282" s="1003"/>
      <c r="C282" s="1002"/>
      <c r="D282" s="1005"/>
      <c r="E282" s="1002"/>
      <c r="F282" s="1002"/>
      <c r="G282" s="1012"/>
      <c r="H282" s="1006"/>
      <c r="I282" s="1006"/>
      <c r="J282" s="1014"/>
      <c r="K282" s="1014"/>
      <c r="L282" s="1010"/>
    </row>
    <row r="283" spans="2:12" ht="16.5" customHeight="1">
      <c r="B283" s="1003"/>
      <c r="C283" s="1002"/>
      <c r="D283" s="1015"/>
      <c r="E283" s="1002"/>
      <c r="F283" s="1002"/>
      <c r="G283" s="1012"/>
      <c r="H283" s="1006"/>
      <c r="I283" s="1006"/>
      <c r="J283" s="1014"/>
      <c r="K283" s="1014"/>
      <c r="L283" s="1010"/>
    </row>
    <row r="284" spans="2:12" ht="16.5" customHeight="1">
      <c r="B284" s="1003"/>
      <c r="C284" s="1002"/>
      <c r="D284" s="1005"/>
      <c r="E284" s="1002"/>
      <c r="F284" s="1002"/>
      <c r="G284" s="1012"/>
      <c r="H284" s="1006"/>
      <c r="I284" s="1006"/>
      <c r="J284" s="1014"/>
      <c r="K284" s="1014"/>
      <c r="L284" s="1010"/>
    </row>
    <row r="285" spans="2:12" ht="16.5" customHeight="1">
      <c r="B285" s="1003"/>
      <c r="C285" s="1002"/>
      <c r="D285" s="1005"/>
      <c r="E285" s="1002"/>
      <c r="F285" s="1002"/>
      <c r="G285" s="1012"/>
      <c r="H285" s="1006"/>
      <c r="I285" s="1006"/>
      <c r="J285" s="1014"/>
      <c r="K285" s="1014"/>
      <c r="L285" s="1010"/>
    </row>
    <row r="286" spans="2:12" ht="16.5" customHeight="1">
      <c r="B286" s="1003"/>
      <c r="C286" s="1002"/>
      <c r="D286" s="1005"/>
      <c r="E286" s="1002"/>
      <c r="F286" s="1002"/>
      <c r="G286" s="1012"/>
      <c r="H286" s="1006"/>
      <c r="I286" s="1006"/>
      <c r="J286" s="1014"/>
      <c r="K286" s="1014"/>
      <c r="L286" s="1010"/>
    </row>
    <row r="287" spans="2:12" ht="16.5" customHeight="1">
      <c r="B287" s="1003"/>
      <c r="C287" s="1002"/>
      <c r="D287" s="1005"/>
      <c r="E287" s="1002"/>
      <c r="F287" s="1002"/>
      <c r="G287" s="1012"/>
      <c r="H287" s="1006"/>
      <c r="I287" s="1006"/>
      <c r="J287" s="1014"/>
      <c r="K287" s="1014"/>
      <c r="L287" s="1010"/>
    </row>
    <row r="288" spans="2:12" ht="16.5" customHeight="1">
      <c r="B288" s="1003"/>
      <c r="C288" s="1002"/>
      <c r="D288" s="1005"/>
      <c r="E288" s="1002"/>
      <c r="F288" s="1002"/>
      <c r="G288" s="1012"/>
      <c r="H288" s="1006"/>
      <c r="I288" s="1006"/>
      <c r="J288" s="1014"/>
      <c r="K288" s="1014"/>
      <c r="L288" s="1010"/>
    </row>
    <row r="289" spans="2:12" ht="16.5" customHeight="1">
      <c r="B289" s="1003"/>
      <c r="C289" s="1002"/>
      <c r="D289" s="1005"/>
      <c r="E289" s="1002"/>
      <c r="F289" s="1002"/>
      <c r="G289" s="1012"/>
      <c r="H289" s="1006"/>
      <c r="I289" s="1006"/>
      <c r="J289" s="1014"/>
      <c r="K289" s="1014"/>
      <c r="L289" s="1010"/>
    </row>
    <row r="290" spans="2:12" ht="16.5" customHeight="1">
      <c r="B290" s="1003"/>
      <c r="C290" s="1002"/>
      <c r="D290" s="1005"/>
      <c r="E290" s="1002"/>
      <c r="F290" s="1002"/>
      <c r="G290" s="1012"/>
      <c r="H290" s="1006"/>
      <c r="I290" s="1006"/>
      <c r="J290" s="1014"/>
      <c r="K290" s="1014"/>
      <c r="L290" s="1010"/>
    </row>
    <row r="291" spans="2:12" ht="16.5" customHeight="1">
      <c r="B291" s="1003"/>
      <c r="C291" s="1002"/>
      <c r="D291" s="1005"/>
      <c r="E291" s="1002"/>
      <c r="F291" s="1002"/>
      <c r="G291" s="1012"/>
      <c r="H291" s="1006"/>
      <c r="I291" s="1006"/>
      <c r="J291" s="1014"/>
      <c r="K291" s="1014"/>
      <c r="L291" s="1010"/>
    </row>
    <row r="292" spans="2:12" ht="16.5" customHeight="1">
      <c r="B292" s="1003"/>
      <c r="C292" s="1002"/>
      <c r="D292" s="1005"/>
      <c r="E292" s="1002"/>
      <c r="F292" s="1002"/>
      <c r="G292" s="1012"/>
      <c r="H292" s="1006"/>
      <c r="I292" s="1006"/>
      <c r="J292" s="1014"/>
      <c r="K292" s="1014"/>
      <c r="L292" s="1010"/>
    </row>
    <row r="293" spans="2:12" ht="16.5" customHeight="1">
      <c r="B293" s="1003"/>
      <c r="C293" s="1002"/>
      <c r="D293" s="1005"/>
      <c r="E293" s="1002"/>
      <c r="F293" s="1002"/>
      <c r="G293" s="1012"/>
      <c r="H293" s="1006"/>
      <c r="I293" s="1006"/>
      <c r="J293" s="1014"/>
      <c r="K293" s="1014"/>
      <c r="L293" s="1010"/>
    </row>
    <row r="294" spans="2:12" ht="16.5" customHeight="1">
      <c r="B294" s="1003"/>
      <c r="C294" s="1002"/>
      <c r="D294" s="1005"/>
      <c r="E294" s="1002"/>
      <c r="F294" s="1002"/>
      <c r="G294" s="1012"/>
      <c r="H294" s="1006"/>
      <c r="I294" s="1006"/>
      <c r="J294" s="1014"/>
      <c r="K294" s="1014"/>
      <c r="L294" s="1010"/>
    </row>
    <row r="295" spans="2:12" ht="16.5" customHeight="1">
      <c r="B295" s="1003"/>
      <c r="C295" s="1002"/>
      <c r="D295" s="1015"/>
      <c r="E295" s="1002"/>
      <c r="F295" s="1002"/>
      <c r="G295" s="1012"/>
      <c r="H295" s="1006"/>
      <c r="I295" s="1006"/>
      <c r="J295" s="1014"/>
      <c r="K295" s="1014"/>
      <c r="L295" s="1010"/>
    </row>
    <row r="296" spans="2:12" ht="16.5" customHeight="1">
      <c r="B296" s="1003"/>
      <c r="C296" s="1002"/>
      <c r="D296" s="1005"/>
      <c r="E296" s="1002"/>
      <c r="F296" s="1002"/>
      <c r="G296" s="1012"/>
      <c r="H296" s="1006"/>
      <c r="I296" s="1006"/>
      <c r="J296" s="1014"/>
      <c r="K296" s="1014"/>
      <c r="L296" s="1010"/>
    </row>
    <row r="297" spans="2:12" ht="16.5" customHeight="1">
      <c r="B297" s="1003"/>
      <c r="C297" s="1002"/>
      <c r="D297" s="1005"/>
      <c r="E297" s="1002"/>
      <c r="F297" s="1002"/>
      <c r="G297" s="1012"/>
      <c r="H297" s="1006"/>
      <c r="I297" s="1006"/>
      <c r="J297" s="1014"/>
      <c r="K297" s="1014"/>
      <c r="L297" s="1010"/>
    </row>
    <row r="298" spans="2:12" ht="16.5" customHeight="1">
      <c r="B298" s="1003"/>
      <c r="C298" s="1002"/>
      <c r="D298" s="1005"/>
      <c r="E298" s="1002"/>
      <c r="F298" s="1002"/>
      <c r="G298" s="1012"/>
      <c r="H298" s="1006"/>
      <c r="I298" s="1006"/>
      <c r="J298" s="1014"/>
      <c r="K298" s="1014"/>
      <c r="L298" s="1010"/>
    </row>
    <row r="299" spans="2:12" ht="16.5" customHeight="1">
      <c r="B299" s="1003"/>
      <c r="C299" s="1002"/>
      <c r="D299" s="1005"/>
      <c r="E299" s="1002"/>
      <c r="F299" s="1002"/>
      <c r="G299" s="1012"/>
      <c r="H299" s="1006"/>
      <c r="I299" s="1006"/>
      <c r="J299" s="1014"/>
      <c r="K299" s="1014"/>
      <c r="L299" s="1010"/>
    </row>
    <row r="300" spans="2:12" ht="16.5" customHeight="1">
      <c r="B300" s="1003"/>
      <c r="C300" s="1002"/>
      <c r="D300" s="1005"/>
      <c r="E300" s="1002"/>
      <c r="F300" s="1002"/>
      <c r="G300" s="1012"/>
      <c r="H300" s="1006"/>
      <c r="I300" s="1006"/>
      <c r="J300" s="1014"/>
      <c r="K300" s="1014"/>
      <c r="L300" s="1010"/>
    </row>
    <row r="301" spans="2:12" ht="16.5" customHeight="1">
      <c r="B301" s="1003"/>
      <c r="C301" s="1002"/>
      <c r="D301" s="1005"/>
      <c r="E301" s="1002"/>
      <c r="F301" s="1002"/>
      <c r="G301" s="1012"/>
      <c r="H301" s="1006"/>
      <c r="I301" s="1006"/>
      <c r="J301" s="1014"/>
      <c r="K301" s="1014"/>
      <c r="L301" s="1010"/>
    </row>
    <row r="302" spans="2:12" ht="16.5" customHeight="1">
      <c r="B302" s="1003"/>
      <c r="C302" s="1002"/>
      <c r="D302" s="1005"/>
      <c r="E302" s="1002"/>
      <c r="F302" s="1002"/>
      <c r="G302" s="1012"/>
      <c r="H302" s="1006"/>
      <c r="I302" s="1006"/>
      <c r="J302" s="1014"/>
      <c r="K302" s="1014"/>
      <c r="L302" s="1010"/>
    </row>
    <row r="303" spans="2:12" ht="16.5" customHeight="1">
      <c r="B303" s="1003"/>
      <c r="C303" s="1002"/>
      <c r="D303" s="1005"/>
      <c r="E303" s="1002"/>
      <c r="F303" s="1002"/>
      <c r="G303" s="1012"/>
      <c r="H303" s="1006"/>
      <c r="I303" s="1006"/>
      <c r="J303" s="1014"/>
      <c r="K303" s="1014"/>
      <c r="L303" s="1010"/>
    </row>
    <row r="304" spans="2:12" ht="16.5" customHeight="1">
      <c r="B304" s="1003"/>
      <c r="C304" s="1002"/>
      <c r="D304" s="1005"/>
      <c r="E304" s="1002"/>
      <c r="F304" s="1002"/>
      <c r="G304" s="1012"/>
      <c r="H304" s="1006"/>
      <c r="I304" s="1006"/>
      <c r="J304" s="1014"/>
      <c r="K304" s="1014"/>
      <c r="L304" s="1010"/>
    </row>
    <row r="305" spans="1:12" ht="16.5" customHeight="1">
      <c r="B305" s="1003"/>
      <c r="C305" s="1002"/>
      <c r="D305" s="1005"/>
      <c r="E305" s="1002"/>
      <c r="F305" s="1002"/>
      <c r="G305" s="1012"/>
      <c r="H305" s="1006"/>
      <c r="I305" s="1006"/>
      <c r="J305" s="1014"/>
      <c r="K305" s="1014"/>
      <c r="L305" s="1010"/>
    </row>
    <row r="306" spans="1:12" ht="16.5" customHeight="1">
      <c r="B306" s="1003"/>
      <c r="C306" s="1002"/>
      <c r="D306" s="1005"/>
      <c r="E306" s="1002"/>
      <c r="F306" s="1002"/>
      <c r="G306" s="1012"/>
      <c r="H306" s="1006"/>
      <c r="I306" s="1006"/>
      <c r="J306" s="1014"/>
      <c r="K306" s="1014"/>
      <c r="L306" s="1010"/>
    </row>
    <row r="307" spans="1:12" ht="16.5" customHeight="1">
      <c r="B307" s="1003"/>
      <c r="C307" s="1002"/>
      <c r="D307" s="1005"/>
      <c r="E307" s="1002"/>
      <c r="F307" s="1002"/>
      <c r="G307" s="1012"/>
      <c r="H307" s="1006"/>
      <c r="I307" s="1006"/>
      <c r="J307" s="1014"/>
      <c r="K307" s="1014"/>
      <c r="L307" s="1010"/>
    </row>
    <row r="308" spans="1:12" ht="16.5" customHeight="1">
      <c r="B308" s="1003"/>
      <c r="C308" s="1002"/>
      <c r="D308" s="1005"/>
      <c r="E308" s="1002"/>
      <c r="F308" s="1002"/>
      <c r="G308" s="1012"/>
      <c r="H308" s="1006"/>
      <c r="I308" s="1006"/>
      <c r="J308" s="1014"/>
      <c r="K308" s="1014"/>
      <c r="L308" s="1010"/>
    </row>
    <row r="309" spans="1:12" ht="16.5" customHeight="1">
      <c r="B309" s="1003"/>
      <c r="C309" s="1002"/>
      <c r="D309" s="1005"/>
      <c r="E309" s="1002"/>
      <c r="F309" s="1002"/>
      <c r="G309" s="1012"/>
      <c r="H309" s="1006"/>
      <c r="I309" s="1006"/>
      <c r="J309" s="1014"/>
      <c r="K309" s="1014"/>
      <c r="L309" s="1010"/>
    </row>
    <row r="310" spans="1:12" ht="16.5" customHeight="1">
      <c r="B310" s="1003"/>
      <c r="C310" s="1002"/>
      <c r="D310" s="1005"/>
      <c r="E310" s="1002"/>
      <c r="F310" s="1002"/>
      <c r="G310" s="1012"/>
      <c r="H310" s="1006"/>
      <c r="I310" s="1006"/>
      <c r="J310" s="1014"/>
      <c r="K310" s="1014"/>
      <c r="L310" s="1010"/>
    </row>
    <row r="311" spans="1:12" ht="16.5" customHeight="1">
      <c r="B311" s="1003"/>
      <c r="C311" s="1002"/>
      <c r="D311" s="1005"/>
      <c r="E311" s="1002"/>
      <c r="F311" s="1002"/>
      <c r="G311" s="1012"/>
      <c r="H311" s="1006"/>
      <c r="I311" s="1006"/>
      <c r="J311" s="1014"/>
      <c r="K311" s="1014"/>
      <c r="L311" s="1010"/>
    </row>
    <row r="312" spans="1:12" ht="16.5" customHeight="1">
      <c r="B312" s="1003"/>
      <c r="C312" s="1002"/>
      <c r="D312" s="1005"/>
      <c r="E312" s="1002"/>
      <c r="F312" s="1002"/>
      <c r="G312" s="1012"/>
      <c r="H312" s="1006"/>
      <c r="I312" s="1006"/>
      <c r="J312" s="1014"/>
      <c r="K312" s="1014"/>
      <c r="L312" s="1010"/>
    </row>
    <row r="313" spans="1:12" ht="16.5" customHeight="1">
      <c r="B313" s="1003"/>
      <c r="C313" s="1002"/>
      <c r="D313" s="1005"/>
      <c r="E313" s="1002"/>
      <c r="F313" s="1002"/>
      <c r="G313" s="1012"/>
      <c r="H313" s="1006"/>
      <c r="I313" s="1006"/>
      <c r="J313" s="1014"/>
      <c r="K313" s="1014"/>
      <c r="L313" s="1010"/>
    </row>
    <row r="314" spans="1:12" ht="17.25" customHeight="1">
      <c r="B314" s="1003"/>
      <c r="C314" s="1002"/>
      <c r="D314" s="1005"/>
      <c r="E314" s="1002"/>
      <c r="F314" s="1002"/>
      <c r="G314" s="1004"/>
      <c r="H314" s="1006"/>
      <c r="I314" s="1006"/>
      <c r="J314" s="1014"/>
      <c r="K314" s="1014"/>
      <c r="L314" s="1010"/>
    </row>
    <row r="315" spans="1:12" ht="26.25">
      <c r="A315" s="53"/>
      <c r="B315" s="1012"/>
      <c r="C315" s="1012"/>
      <c r="D315" s="1002"/>
      <c r="E315" s="1002"/>
      <c r="F315" s="1002"/>
      <c r="G315" s="1002"/>
      <c r="H315" s="1018"/>
      <c r="I315" s="1018"/>
      <c r="J315" s="1018"/>
      <c r="K315" s="1018"/>
      <c r="L315" s="1010"/>
    </row>
    <row r="316" spans="1:12" ht="26.25">
      <c r="A316" s="53"/>
      <c r="B316" s="1012"/>
      <c r="C316" s="1012"/>
      <c r="D316" s="1012"/>
      <c r="E316" s="1012"/>
      <c r="F316" s="1012"/>
      <c r="G316" s="1012"/>
      <c r="H316" s="1012"/>
      <c r="I316" s="1012"/>
      <c r="J316" s="1012"/>
      <c r="K316" s="1012"/>
      <c r="L316" s="1010"/>
    </row>
    <row r="317" spans="1:12" ht="26.25">
      <c r="A317" s="53"/>
      <c r="B317" s="1012"/>
      <c r="C317" s="1012"/>
      <c r="D317" s="1012"/>
      <c r="E317" s="1012"/>
      <c r="F317" s="1012"/>
      <c r="G317" s="1012"/>
      <c r="H317" s="1012"/>
      <c r="I317" s="1012"/>
      <c r="J317" s="1012"/>
      <c r="K317" s="1012"/>
      <c r="L317" s="1002"/>
    </row>
    <row r="318" spans="1:12" ht="26.25">
      <c r="B318" s="1012"/>
      <c r="C318" s="1012"/>
      <c r="D318" s="1002"/>
      <c r="E318" s="1002"/>
      <c r="F318" s="1002"/>
      <c r="G318" s="1002"/>
      <c r="H318" s="1012"/>
      <c r="I318" s="1012"/>
      <c r="J318" s="1012"/>
      <c r="K318" s="1012"/>
      <c r="L318" s="1002"/>
    </row>
    <row r="319" spans="1:12" ht="12.95" customHeight="1">
      <c r="B319" s="1014"/>
      <c r="C319" s="1014"/>
      <c r="D319" s="1014"/>
      <c r="E319" s="1014"/>
      <c r="F319" s="1006"/>
      <c r="G319" s="1014"/>
      <c r="H319" s="1014"/>
      <c r="I319" s="1014"/>
      <c r="J319" s="1014"/>
      <c r="K319" s="1014"/>
      <c r="L319" s="1002"/>
    </row>
    <row r="320" spans="1:12">
      <c r="B320" s="1014"/>
      <c r="C320" s="1014"/>
      <c r="D320" s="1014"/>
      <c r="E320" s="1014"/>
      <c r="F320" s="1006"/>
      <c r="G320" s="1014"/>
      <c r="H320" s="1014"/>
      <c r="I320" s="1006"/>
      <c r="J320" s="1014"/>
      <c r="K320" s="1002"/>
      <c r="L320" s="1002"/>
    </row>
    <row r="321" spans="2:12" ht="15.95" customHeight="1">
      <c r="B321" s="1014"/>
      <c r="C321" s="1006"/>
      <c r="D321" s="1006"/>
      <c r="E321" s="1006"/>
      <c r="F321" s="1012"/>
      <c r="G321" s="1006"/>
      <c r="H321" s="1012"/>
      <c r="I321" s="1012"/>
      <c r="J321" s="1014"/>
      <c r="K321" s="1014"/>
      <c r="L321" s="1002"/>
    </row>
    <row r="322" spans="2:12" ht="16.5" customHeight="1">
      <c r="B322" s="1003"/>
      <c r="C322" s="1006"/>
      <c r="D322" s="1024"/>
      <c r="E322" s="1006"/>
      <c r="F322" s="1006"/>
      <c r="G322" s="1004"/>
      <c r="H322" s="1006"/>
      <c r="I322" s="1006"/>
      <c r="J322" s="1014"/>
      <c r="K322" s="1014"/>
      <c r="L322" s="1002"/>
    </row>
    <row r="323" spans="2:12" ht="15.95" customHeight="1">
      <c r="B323" s="1003"/>
      <c r="C323" s="1006"/>
      <c r="D323" s="1024"/>
      <c r="E323" s="1006"/>
      <c r="F323" s="1006"/>
      <c r="G323" s="1004"/>
      <c r="H323" s="1006"/>
      <c r="I323" s="1006"/>
      <c r="J323" s="1014"/>
      <c r="K323" s="1014"/>
      <c r="L323" s="1002"/>
    </row>
    <row r="324" spans="2:12" ht="15.95" customHeight="1">
      <c r="B324" s="1003"/>
      <c r="C324" s="1006"/>
      <c r="D324" s="1025"/>
      <c r="E324" s="1006"/>
      <c r="F324" s="1006"/>
      <c r="G324" s="1004"/>
      <c r="H324" s="1006"/>
      <c r="I324" s="1006"/>
      <c r="J324" s="1014"/>
      <c r="K324" s="1014"/>
      <c r="L324" s="1002"/>
    </row>
    <row r="325" spans="2:12" ht="15.95" customHeight="1">
      <c r="B325" s="1003"/>
      <c r="C325" s="1006"/>
      <c r="D325" s="1025"/>
      <c r="E325" s="1006"/>
      <c r="F325" s="1006"/>
      <c r="G325" s="1004"/>
      <c r="H325" s="1006"/>
      <c r="I325" s="1006"/>
      <c r="J325" s="1014"/>
      <c r="K325" s="1014"/>
      <c r="L325" s="1002"/>
    </row>
    <row r="326" spans="2:12" ht="18.75" customHeight="1">
      <c r="B326" s="1003"/>
      <c r="C326" s="1006"/>
      <c r="D326" s="1025"/>
      <c r="E326" s="1006"/>
      <c r="F326" s="1014"/>
      <c r="G326" s="1004"/>
      <c r="H326" s="1006"/>
      <c r="I326" s="1006"/>
      <c r="J326" s="1014"/>
      <c r="K326" s="1014"/>
      <c r="L326" s="1002"/>
    </row>
    <row r="327" spans="2:12" ht="18" customHeight="1">
      <c r="B327" s="1003"/>
      <c r="C327" s="1006"/>
      <c r="D327" s="1025"/>
      <c r="E327" s="1006"/>
      <c r="F327" s="1006"/>
      <c r="G327" s="1004"/>
      <c r="H327" s="1006"/>
      <c r="I327" s="1006"/>
      <c r="J327" s="1014"/>
      <c r="K327" s="1014"/>
      <c r="L327" s="1002"/>
    </row>
    <row r="328" spans="2:12" ht="15.95" customHeight="1">
      <c r="B328" s="1003"/>
      <c r="C328" s="1002"/>
      <c r="D328" s="1005"/>
      <c r="E328" s="1002"/>
      <c r="F328" s="1002"/>
      <c r="G328" s="1004"/>
      <c r="H328" s="1006"/>
      <c r="I328" s="1006"/>
      <c r="J328" s="1014"/>
      <c r="K328" s="1014"/>
      <c r="L328" s="1002"/>
    </row>
    <row r="329" spans="2:12" ht="15.95" customHeight="1">
      <c r="B329" s="1003"/>
      <c r="C329" s="1002"/>
      <c r="D329" s="1005"/>
      <c r="E329" s="1002"/>
      <c r="F329" s="1002"/>
      <c r="G329" s="1004"/>
      <c r="H329" s="1006"/>
      <c r="I329" s="1006"/>
      <c r="J329" s="1014"/>
      <c r="K329" s="1014"/>
      <c r="L329" s="1002"/>
    </row>
    <row r="330" spans="2:12" ht="15.95" customHeight="1">
      <c r="B330" s="1003"/>
      <c r="C330" s="1002"/>
      <c r="D330" s="1005"/>
      <c r="E330" s="1002"/>
      <c r="F330" s="1002"/>
      <c r="G330" s="1004"/>
      <c r="H330" s="1006"/>
      <c r="I330" s="1006"/>
      <c r="J330" s="1014"/>
      <c r="K330" s="1014"/>
      <c r="L330" s="1002"/>
    </row>
    <row r="331" spans="2:12" ht="15.95" customHeight="1">
      <c r="B331" s="1003"/>
      <c r="C331" s="1002"/>
      <c r="D331" s="1005"/>
      <c r="E331" s="1002"/>
      <c r="F331" s="1002"/>
      <c r="G331" s="1004"/>
      <c r="H331" s="1006"/>
      <c r="I331" s="1006"/>
      <c r="J331" s="1014"/>
      <c r="K331" s="1014"/>
      <c r="L331" s="1002"/>
    </row>
    <row r="332" spans="2:12" ht="18.75" customHeight="1">
      <c r="B332" s="1003"/>
      <c r="C332" s="1002"/>
      <c r="D332" s="1005"/>
      <c r="E332" s="1002"/>
      <c r="F332" s="1002"/>
      <c r="G332" s="1004"/>
      <c r="H332" s="1006"/>
      <c r="I332" s="1006"/>
      <c r="J332" s="1014"/>
      <c r="K332" s="1014"/>
      <c r="L332" s="1002"/>
    </row>
    <row r="333" spans="2:12" ht="15.95" customHeight="1">
      <c r="B333" s="1003"/>
      <c r="C333" s="1006"/>
      <c r="D333" s="1005"/>
      <c r="E333" s="1002"/>
      <c r="F333" s="1012"/>
      <c r="G333" s="1012"/>
      <c r="H333" s="1006"/>
      <c r="I333" s="1006"/>
      <c r="J333" s="1014"/>
      <c r="K333" s="1014"/>
      <c r="L333" s="1002"/>
    </row>
    <row r="334" spans="2:12" ht="15.95" customHeight="1">
      <c r="B334" s="1003"/>
      <c r="C334" s="1002"/>
      <c r="D334" s="1005"/>
      <c r="E334" s="1002"/>
      <c r="F334" s="1002"/>
      <c r="G334" s="1004"/>
      <c r="H334" s="1006"/>
      <c r="I334" s="1006"/>
      <c r="J334" s="1014"/>
      <c r="K334" s="1014"/>
      <c r="L334" s="1002"/>
    </row>
    <row r="335" spans="2:12" ht="15.95" customHeight="1">
      <c r="B335" s="1003"/>
      <c r="C335" s="1002"/>
      <c r="D335" s="1015"/>
      <c r="E335" s="1002"/>
      <c r="F335" s="1002"/>
      <c r="G335" s="1004"/>
      <c r="H335" s="1006"/>
      <c r="I335" s="1006"/>
      <c r="J335" s="1014"/>
      <c r="K335" s="1014"/>
      <c r="L335" s="1002"/>
    </row>
    <row r="336" spans="2:12" ht="15.95" customHeight="1">
      <c r="B336" s="1003"/>
      <c r="C336" s="1002"/>
      <c r="D336" s="1005"/>
      <c r="E336" s="1002"/>
      <c r="F336" s="1002"/>
      <c r="G336" s="1004"/>
      <c r="H336" s="1006"/>
      <c r="I336" s="1006"/>
      <c r="J336" s="1014"/>
      <c r="K336" s="1014"/>
      <c r="L336" s="1002"/>
    </row>
    <row r="337" spans="2:12" ht="15.95" customHeight="1">
      <c r="B337" s="1003"/>
      <c r="C337" s="1002"/>
      <c r="D337" s="1005"/>
      <c r="E337" s="1002"/>
      <c r="F337" s="1002"/>
      <c r="G337" s="1004"/>
      <c r="H337" s="1006"/>
      <c r="I337" s="1006"/>
      <c r="J337" s="1014"/>
      <c r="K337" s="1014"/>
      <c r="L337" s="1002"/>
    </row>
    <row r="338" spans="2:12" ht="18" customHeight="1">
      <c r="B338" s="1003"/>
      <c r="C338" s="1002"/>
      <c r="D338" s="1005"/>
      <c r="E338" s="1002"/>
      <c r="F338" s="1023"/>
      <c r="G338" s="1012"/>
      <c r="H338" s="1006"/>
      <c r="I338" s="1006"/>
      <c r="J338" s="1014"/>
      <c r="K338" s="1014"/>
      <c r="L338" s="1002"/>
    </row>
    <row r="339" spans="2:12" ht="15.95" customHeight="1">
      <c r="B339" s="1003"/>
      <c r="C339" s="1006"/>
      <c r="D339" s="1005"/>
      <c r="E339" s="1002"/>
      <c r="F339" s="1023"/>
      <c r="G339" s="1012"/>
      <c r="H339" s="1006"/>
      <c r="I339" s="1006"/>
      <c r="J339" s="1014"/>
      <c r="K339" s="1014"/>
      <c r="L339" s="1002"/>
    </row>
    <row r="340" spans="2:12" ht="15.95" customHeight="1">
      <c r="B340" s="1003"/>
      <c r="C340" s="1002"/>
      <c r="D340" s="1015"/>
      <c r="E340" s="1002"/>
      <c r="F340" s="1023"/>
      <c r="G340" s="1004"/>
      <c r="H340" s="1006"/>
      <c r="I340" s="1006"/>
      <c r="J340" s="1014"/>
      <c r="K340" s="1014"/>
      <c r="L340" s="1002"/>
    </row>
    <row r="341" spans="2:12" ht="15.95" customHeight="1">
      <c r="B341" s="1003"/>
      <c r="C341" s="1002"/>
      <c r="D341" s="1015"/>
      <c r="E341" s="1002"/>
      <c r="F341" s="1023"/>
      <c r="G341" s="1004"/>
      <c r="H341" s="1006"/>
      <c r="I341" s="1006"/>
      <c r="J341" s="1014"/>
      <c r="K341" s="1014"/>
      <c r="L341" s="1002"/>
    </row>
    <row r="342" spans="2:12" ht="15.95" customHeight="1">
      <c r="B342" s="1003"/>
      <c r="C342" s="1002"/>
      <c r="D342" s="1005"/>
      <c r="E342" s="1002"/>
      <c r="F342" s="1023"/>
      <c r="G342" s="1004"/>
      <c r="H342" s="1006"/>
      <c r="I342" s="1006"/>
      <c r="J342" s="1014"/>
      <c r="K342" s="1014"/>
      <c r="L342" s="1002"/>
    </row>
    <row r="343" spans="2:12" ht="15.95" customHeight="1">
      <c r="B343" s="1003"/>
      <c r="C343" s="1002"/>
      <c r="D343" s="1005"/>
      <c r="E343" s="1002"/>
      <c r="F343" s="1023"/>
      <c r="G343" s="1004"/>
      <c r="H343" s="1006"/>
      <c r="I343" s="1006"/>
      <c r="J343" s="1014"/>
      <c r="K343" s="1014"/>
      <c r="L343" s="1002"/>
    </row>
    <row r="344" spans="2:12" ht="15.95" customHeight="1">
      <c r="B344" s="1003"/>
      <c r="C344" s="1002"/>
      <c r="D344" s="1005"/>
      <c r="E344" s="1002"/>
      <c r="F344" s="1023"/>
      <c r="G344" s="1004"/>
      <c r="H344" s="1006"/>
      <c r="I344" s="1006"/>
      <c r="J344" s="1014"/>
      <c r="K344" s="1014"/>
      <c r="L344" s="1002"/>
    </row>
    <row r="345" spans="2:12" ht="15.95" customHeight="1">
      <c r="B345" s="1003"/>
      <c r="C345" s="1002"/>
      <c r="D345" s="1005"/>
      <c r="E345" s="1002"/>
      <c r="F345" s="1023"/>
      <c r="G345" s="1004"/>
      <c r="H345" s="1006"/>
      <c r="I345" s="1006"/>
      <c r="J345" s="1014"/>
      <c r="K345" s="1014"/>
      <c r="L345" s="1002"/>
    </row>
    <row r="346" spans="2:12" ht="15.95" customHeight="1">
      <c r="B346" s="1003"/>
      <c r="C346" s="1006"/>
      <c r="D346" s="1005"/>
      <c r="E346" s="1002"/>
      <c r="F346" s="1013"/>
      <c r="G346" s="1004"/>
      <c r="H346" s="1006"/>
      <c r="I346" s="1006"/>
      <c r="J346" s="1014"/>
      <c r="K346" s="1014"/>
      <c r="L346" s="1002"/>
    </row>
    <row r="347" spans="2:12" ht="15.95" customHeight="1">
      <c r="B347" s="1003"/>
      <c r="C347" s="1002"/>
      <c r="D347" s="1015"/>
      <c r="E347" s="1002"/>
      <c r="F347" s="1023"/>
      <c r="G347" s="1004"/>
      <c r="H347" s="1006"/>
      <c r="I347" s="1006"/>
      <c r="J347" s="1014"/>
      <c r="K347" s="1014"/>
      <c r="L347" s="1002"/>
    </row>
    <row r="348" spans="2:12" ht="15.95" customHeight="1">
      <c r="B348" s="1003"/>
      <c r="C348" s="1002"/>
      <c r="D348" s="1015"/>
      <c r="E348" s="1002"/>
      <c r="F348" s="1023"/>
      <c r="G348" s="1004"/>
      <c r="H348" s="1006"/>
      <c r="I348" s="1006"/>
      <c r="J348" s="1014"/>
      <c r="K348" s="1014"/>
      <c r="L348" s="1002"/>
    </row>
    <row r="349" spans="2:12" ht="15.95" customHeight="1">
      <c r="B349" s="1003"/>
      <c r="C349" s="1002"/>
      <c r="D349" s="1015"/>
      <c r="E349" s="1002"/>
      <c r="F349" s="1023"/>
      <c r="G349" s="1004"/>
      <c r="H349" s="1006"/>
      <c r="I349" s="1006"/>
      <c r="J349" s="1014"/>
      <c r="K349" s="1014"/>
      <c r="L349" s="1002"/>
    </row>
    <row r="350" spans="2:12" ht="15.95" customHeight="1">
      <c r="B350" s="1003"/>
      <c r="C350" s="1002"/>
      <c r="D350" s="1005"/>
      <c r="E350" s="1002"/>
      <c r="F350" s="1023"/>
      <c r="G350" s="1004"/>
      <c r="H350" s="1006"/>
      <c r="I350" s="1006"/>
      <c r="J350" s="1014"/>
      <c r="K350" s="1014"/>
      <c r="L350" s="1002"/>
    </row>
    <row r="351" spans="2:12" ht="15.95" customHeight="1">
      <c r="B351" s="1003"/>
      <c r="C351" s="1002"/>
      <c r="D351" s="1005"/>
      <c r="E351" s="1002"/>
      <c r="F351" s="1023"/>
      <c r="G351" s="1004"/>
      <c r="H351" s="1006"/>
      <c r="I351" s="1006"/>
      <c r="J351" s="1014"/>
      <c r="K351" s="1014"/>
      <c r="L351" s="1002"/>
    </row>
    <row r="352" spans="2:12" ht="15.95" customHeight="1">
      <c r="B352" s="1003"/>
      <c r="C352" s="1002"/>
      <c r="D352" s="1005"/>
      <c r="E352" s="1002"/>
      <c r="F352" s="1023"/>
      <c r="G352" s="1004"/>
      <c r="H352" s="1006"/>
      <c r="I352" s="1006"/>
      <c r="J352" s="1014"/>
      <c r="K352" s="1014"/>
      <c r="L352" s="1002"/>
    </row>
    <row r="353" spans="2:12" ht="15.95" customHeight="1">
      <c r="B353" s="1003"/>
      <c r="C353" s="1002"/>
      <c r="D353" s="1005"/>
      <c r="E353" s="1002"/>
      <c r="F353" s="1023"/>
      <c r="G353" s="1004"/>
      <c r="H353" s="1006"/>
      <c r="I353" s="1006"/>
      <c r="J353" s="1014"/>
      <c r="K353" s="1014"/>
      <c r="L353" s="1002"/>
    </row>
    <row r="354" spans="2:12" ht="15.95" customHeight="1">
      <c r="B354" s="1003"/>
      <c r="C354" s="1002"/>
      <c r="D354" s="1005"/>
      <c r="E354" s="1002"/>
      <c r="F354" s="1023"/>
      <c r="G354" s="1004"/>
      <c r="H354" s="1006"/>
      <c r="I354" s="1006"/>
      <c r="J354" s="1014"/>
      <c r="K354" s="1014"/>
      <c r="L354" s="1002"/>
    </row>
    <row r="355" spans="2:12" ht="15.95" customHeight="1">
      <c r="B355" s="1003"/>
      <c r="C355" s="1002"/>
      <c r="D355" s="1005"/>
      <c r="E355" s="1002"/>
      <c r="F355" s="1023"/>
      <c r="G355" s="1004"/>
      <c r="H355" s="1006"/>
      <c r="I355" s="1006"/>
      <c r="J355" s="1014"/>
      <c r="K355" s="1014"/>
      <c r="L355" s="1002"/>
    </row>
    <row r="356" spans="2:12" ht="15.95" customHeight="1">
      <c r="B356" s="1003"/>
      <c r="C356" s="1002"/>
      <c r="D356" s="1005"/>
      <c r="E356" s="1002"/>
      <c r="F356" s="1023"/>
      <c r="G356" s="1004"/>
      <c r="H356" s="1006"/>
      <c r="I356" s="1006"/>
      <c r="J356" s="1014"/>
      <c r="K356" s="1014"/>
      <c r="L356" s="1002"/>
    </row>
    <row r="357" spans="2:12" ht="15.95" customHeight="1">
      <c r="B357" s="1003"/>
      <c r="C357" s="1002"/>
      <c r="D357" s="1005"/>
      <c r="E357" s="1002"/>
      <c r="F357" s="1023"/>
      <c r="G357" s="1004"/>
      <c r="H357" s="1006"/>
      <c r="I357" s="1006"/>
      <c r="J357" s="1014"/>
      <c r="K357" s="1014"/>
      <c r="L357" s="1002"/>
    </row>
    <row r="358" spans="2:12" ht="15.95" customHeight="1">
      <c r="B358" s="1003"/>
      <c r="C358" s="1002"/>
      <c r="D358" s="1005"/>
      <c r="E358" s="1002"/>
      <c r="F358" s="1023"/>
      <c r="G358" s="1004"/>
      <c r="H358" s="1006"/>
      <c r="I358" s="1006"/>
      <c r="J358" s="1014"/>
      <c r="K358" s="1014"/>
      <c r="L358" s="1002"/>
    </row>
    <row r="359" spans="2:12" ht="15.95" customHeight="1">
      <c r="B359" s="1003"/>
      <c r="C359" s="1002"/>
      <c r="D359" s="1005"/>
      <c r="E359" s="1002"/>
      <c r="F359" s="1023"/>
      <c r="G359" s="1004"/>
      <c r="H359" s="1006"/>
      <c r="I359" s="1006"/>
      <c r="J359" s="1014"/>
      <c r="K359" s="1014"/>
      <c r="L359" s="1002"/>
    </row>
    <row r="360" spans="2:12" ht="15.95" customHeight="1">
      <c r="B360" s="1003"/>
      <c r="C360" s="1002"/>
      <c r="D360" s="1005"/>
      <c r="E360" s="1002"/>
      <c r="F360" s="1023"/>
      <c r="G360" s="1006"/>
      <c r="H360" s="1006"/>
      <c r="I360" s="1006"/>
      <c r="J360" s="1014"/>
      <c r="K360" s="1014"/>
      <c r="L360" s="1002"/>
    </row>
    <row r="361" spans="2:12" ht="15.95" customHeight="1">
      <c r="B361" s="1003"/>
      <c r="C361" s="1002"/>
      <c r="D361" s="1015"/>
      <c r="E361" s="1002"/>
      <c r="F361" s="1023"/>
      <c r="G361" s="1004"/>
      <c r="H361" s="1006"/>
      <c r="I361" s="1006"/>
      <c r="J361" s="1014"/>
      <c r="K361" s="1014"/>
      <c r="L361" s="1002"/>
    </row>
    <row r="362" spans="2:12" ht="15.95" customHeight="1">
      <c r="B362" s="1003"/>
      <c r="C362" s="1002"/>
      <c r="D362" s="1005"/>
      <c r="E362" s="1002"/>
      <c r="F362" s="1023"/>
      <c r="G362" s="1004"/>
      <c r="H362" s="1006"/>
      <c r="I362" s="1006"/>
      <c r="J362" s="1014"/>
      <c r="K362" s="1014"/>
      <c r="L362" s="1002"/>
    </row>
    <row r="363" spans="2:12" ht="15.95" customHeight="1">
      <c r="B363" s="1003"/>
      <c r="C363" s="1002"/>
      <c r="D363" s="1005"/>
      <c r="E363" s="1002"/>
      <c r="F363" s="1023"/>
      <c r="G363" s="1004"/>
      <c r="H363" s="1006"/>
      <c r="I363" s="1006"/>
      <c r="J363" s="1014"/>
      <c r="K363" s="1014"/>
      <c r="L363" s="1002"/>
    </row>
    <row r="364" spans="2:12" ht="15.95" customHeight="1">
      <c r="B364" s="1003"/>
      <c r="C364" s="1002"/>
      <c r="D364" s="1005"/>
      <c r="E364" s="1002"/>
      <c r="F364" s="1023"/>
      <c r="G364" s="1004"/>
      <c r="H364" s="1006"/>
      <c r="I364" s="1006"/>
      <c r="J364" s="1014"/>
      <c r="K364" s="1014"/>
      <c r="L364" s="1002"/>
    </row>
    <row r="365" spans="2:12" ht="15.95" customHeight="1">
      <c r="B365" s="1003"/>
      <c r="C365" s="1002"/>
      <c r="D365" s="1005"/>
      <c r="E365" s="1002"/>
      <c r="F365" s="1023"/>
      <c r="G365" s="1004"/>
      <c r="H365" s="1006"/>
      <c r="I365" s="1006"/>
      <c r="J365" s="1014"/>
      <c r="K365" s="1014"/>
      <c r="L365" s="1002"/>
    </row>
    <row r="366" spans="2:12" ht="15.95" customHeight="1">
      <c r="B366" s="1003"/>
      <c r="C366" s="1002"/>
      <c r="D366" s="1005"/>
      <c r="E366" s="1002"/>
      <c r="F366" s="1023"/>
      <c r="G366" s="1006"/>
      <c r="H366" s="1006"/>
      <c r="I366" s="1006"/>
      <c r="J366" s="1014"/>
      <c r="K366" s="1014"/>
      <c r="L366" s="1002"/>
    </row>
    <row r="367" spans="2:12">
      <c r="B367" s="1011"/>
      <c r="C367" s="1011"/>
      <c r="D367" s="1011"/>
      <c r="E367" s="1011"/>
      <c r="F367" s="1011"/>
      <c r="G367" s="1011"/>
      <c r="H367" s="1011"/>
      <c r="I367" s="1011"/>
      <c r="J367" s="1011"/>
      <c r="K367" s="1011"/>
      <c r="L367" s="1011"/>
    </row>
    <row r="368" spans="2:12" ht="15.75" customHeight="1">
      <c r="B368" s="1010"/>
      <c r="C368" s="1010"/>
      <c r="D368" s="1010"/>
      <c r="E368" s="1010"/>
      <c r="F368" s="1010"/>
      <c r="G368" s="1010"/>
      <c r="H368" s="1010"/>
      <c r="I368" s="1010"/>
      <c r="J368" s="1010"/>
      <c r="K368" s="1010"/>
      <c r="L368" s="1010"/>
    </row>
    <row r="369" spans="2:12" ht="26.25">
      <c r="B369" s="1012"/>
      <c r="C369" s="1012"/>
      <c r="D369" s="1002"/>
      <c r="E369" s="1002"/>
      <c r="F369" s="1002"/>
      <c r="G369" s="1002"/>
      <c r="H369" s="1018"/>
      <c r="I369" s="1018"/>
      <c r="J369" s="1018"/>
      <c r="K369" s="1018"/>
      <c r="L369" s="1002"/>
    </row>
    <row r="370" spans="2:12" ht="26.25">
      <c r="B370" s="1012"/>
      <c r="C370" s="1012"/>
      <c r="D370" s="1002"/>
      <c r="E370" s="1002"/>
      <c r="F370" s="1012"/>
      <c r="G370" s="1012"/>
      <c r="H370" s="1026"/>
      <c r="I370" s="1026"/>
      <c r="J370" s="1026"/>
      <c r="K370" s="1026"/>
      <c r="L370" s="1002"/>
    </row>
    <row r="371" spans="2:12" ht="26.25">
      <c r="B371" s="1012"/>
      <c r="C371" s="1012"/>
      <c r="D371" s="1012"/>
      <c r="E371" s="1012"/>
      <c r="F371" s="1012"/>
      <c r="G371" s="1012"/>
      <c r="H371" s="1012"/>
      <c r="I371" s="1012"/>
      <c r="J371" s="1012"/>
      <c r="K371" s="1012"/>
      <c r="L371" s="1002"/>
    </row>
    <row r="372" spans="2:12" ht="26.25">
      <c r="B372" s="1012"/>
      <c r="C372" s="1012"/>
      <c r="D372" s="1012"/>
      <c r="E372" s="1012"/>
      <c r="F372" s="1012"/>
      <c r="G372" s="1012"/>
      <c r="H372" s="1012"/>
      <c r="I372" s="1012"/>
      <c r="J372" s="1012"/>
      <c r="K372" s="1012"/>
      <c r="L372" s="1002"/>
    </row>
    <row r="373" spans="2:12" ht="26.25">
      <c r="B373" s="1012"/>
      <c r="C373" s="1012"/>
      <c r="D373" s="1002"/>
      <c r="E373" s="1002"/>
      <c r="F373" s="1002"/>
      <c r="G373" s="1002"/>
      <c r="H373" s="1012"/>
      <c r="I373" s="1012"/>
      <c r="J373" s="1012"/>
      <c r="K373" s="1002"/>
      <c r="L373" s="1002"/>
    </row>
    <row r="374" spans="2:12" ht="12.95" customHeight="1">
      <c r="B374" s="1014"/>
      <c r="C374" s="1014"/>
      <c r="D374" s="1014"/>
      <c r="E374" s="1014"/>
      <c r="F374" s="1006"/>
      <c r="G374" s="1014"/>
      <c r="H374" s="1014"/>
      <c r="I374" s="1014"/>
      <c r="J374" s="1014"/>
      <c r="K374" s="1014"/>
      <c r="L374" s="1002"/>
    </row>
    <row r="375" spans="2:12">
      <c r="B375" s="1014"/>
      <c r="C375" s="1014"/>
      <c r="D375" s="1014"/>
      <c r="E375" s="1014"/>
      <c r="F375" s="1006"/>
      <c r="G375" s="1014"/>
      <c r="H375" s="1014"/>
      <c r="I375" s="1006"/>
      <c r="J375" s="1014"/>
      <c r="K375" s="1002"/>
      <c r="L375" s="1002"/>
    </row>
    <row r="376" spans="2:12" ht="15.95" customHeight="1">
      <c r="B376" s="1014"/>
      <c r="C376" s="1006"/>
      <c r="D376" s="1006"/>
      <c r="E376" s="1006"/>
      <c r="F376" s="1006"/>
      <c r="G376" s="1006"/>
      <c r="H376" s="1006"/>
      <c r="I376" s="1006"/>
      <c r="J376" s="1014"/>
      <c r="K376" s="1014"/>
      <c r="L376" s="1002"/>
    </row>
    <row r="377" spans="2:12" ht="15.95" customHeight="1">
      <c r="B377" s="1003"/>
      <c r="C377" s="1002"/>
      <c r="D377" s="1005"/>
      <c r="E377" s="1002"/>
      <c r="F377" s="1002"/>
      <c r="G377" s="1006"/>
      <c r="H377" s="1006"/>
      <c r="I377" s="1006"/>
      <c r="J377" s="1014"/>
      <c r="K377" s="1014"/>
      <c r="L377" s="1002"/>
    </row>
    <row r="378" spans="2:12" ht="15.95" customHeight="1">
      <c r="B378" s="1003"/>
      <c r="C378" s="1002"/>
      <c r="D378" s="1005"/>
      <c r="E378" s="1002"/>
      <c r="F378" s="1002"/>
      <c r="G378" s="1006"/>
      <c r="H378" s="1006"/>
      <c r="I378" s="1006"/>
      <c r="J378" s="1014"/>
      <c r="K378" s="1014"/>
      <c r="L378" s="1002"/>
    </row>
    <row r="379" spans="2:12" ht="15.95" customHeight="1">
      <c r="B379" s="1003"/>
      <c r="C379" s="1002"/>
      <c r="D379" s="1005"/>
      <c r="E379" s="1002"/>
      <c r="F379" s="1002"/>
      <c r="G379" s="1006"/>
      <c r="H379" s="1006"/>
      <c r="I379" s="1006"/>
      <c r="J379" s="1014"/>
      <c r="K379" s="1014"/>
      <c r="L379" s="1002"/>
    </row>
    <row r="380" spans="2:12" ht="15.95" customHeight="1">
      <c r="B380" s="1003"/>
      <c r="C380" s="1002"/>
      <c r="D380" s="1005"/>
      <c r="E380" s="1002"/>
      <c r="F380" s="1002"/>
      <c r="G380" s="1006"/>
      <c r="H380" s="1006"/>
      <c r="I380" s="1006"/>
      <c r="J380" s="1014"/>
      <c r="K380" s="1014"/>
      <c r="L380" s="1002"/>
    </row>
    <row r="381" spans="2:12" ht="15.95" customHeight="1">
      <c r="B381" s="1003"/>
      <c r="C381" s="1002"/>
      <c r="D381" s="1005"/>
      <c r="E381" s="1002"/>
      <c r="F381" s="1002"/>
      <c r="G381" s="1006"/>
      <c r="H381" s="1006"/>
      <c r="I381" s="1006"/>
      <c r="J381" s="1014"/>
      <c r="K381" s="1014"/>
      <c r="L381" s="1002"/>
    </row>
    <row r="382" spans="2:12" ht="15.95" customHeight="1">
      <c r="B382" s="1003"/>
      <c r="C382" s="1002"/>
      <c r="D382" s="1005"/>
      <c r="E382" s="1002"/>
      <c r="F382" s="1002"/>
      <c r="G382" s="1006"/>
      <c r="H382" s="1006"/>
      <c r="I382" s="1006"/>
      <c r="J382" s="1014"/>
      <c r="K382" s="1014"/>
      <c r="L382" s="1002"/>
    </row>
    <row r="383" spans="2:12" ht="15.95" customHeight="1">
      <c r="B383" s="1003"/>
      <c r="C383" s="1006"/>
      <c r="D383" s="1025"/>
      <c r="E383" s="1006"/>
      <c r="F383" s="1006"/>
      <c r="G383" s="1006"/>
      <c r="H383" s="1006"/>
      <c r="I383" s="1006"/>
      <c r="J383" s="1014"/>
      <c r="K383" s="1014"/>
      <c r="L383" s="1002"/>
    </row>
    <row r="384" spans="2:12" ht="15.95" customHeight="1">
      <c r="B384" s="1003"/>
      <c r="C384" s="1002"/>
      <c r="D384" s="1005"/>
      <c r="E384" s="1002"/>
      <c r="F384" s="1002"/>
      <c r="G384" s="1006"/>
      <c r="H384" s="1006"/>
      <c r="I384" s="1006"/>
      <c r="J384" s="1014"/>
      <c r="K384" s="1014"/>
      <c r="L384" s="1002"/>
    </row>
    <row r="385" spans="2:12" ht="15.95" customHeight="1">
      <c r="B385" s="1003"/>
      <c r="C385" s="1002"/>
      <c r="D385" s="1005"/>
      <c r="E385" s="1002"/>
      <c r="F385" s="1002"/>
      <c r="G385" s="1006"/>
      <c r="H385" s="1006"/>
      <c r="I385" s="1006"/>
      <c r="J385" s="1014"/>
      <c r="K385" s="1014"/>
      <c r="L385" s="1002"/>
    </row>
    <row r="386" spans="2:12" ht="15.95" customHeight="1">
      <c r="B386" s="1003"/>
      <c r="C386" s="1002"/>
      <c r="D386" s="1005"/>
      <c r="E386" s="1002"/>
      <c r="F386" s="1002"/>
      <c r="G386" s="1006"/>
      <c r="H386" s="1006"/>
      <c r="I386" s="1006"/>
      <c r="J386" s="1014"/>
      <c r="K386" s="1014"/>
      <c r="L386" s="1002"/>
    </row>
    <row r="387" spans="2:12" ht="15.95" customHeight="1">
      <c r="B387" s="1003"/>
      <c r="C387" s="1002"/>
      <c r="D387" s="1005"/>
      <c r="E387" s="1002"/>
      <c r="F387" s="1002"/>
      <c r="G387" s="1006"/>
      <c r="H387" s="1006"/>
      <c r="I387" s="1006"/>
      <c r="J387" s="1014"/>
      <c r="K387" s="1014"/>
      <c r="L387" s="1002"/>
    </row>
    <row r="388" spans="2:12" ht="15.95" customHeight="1">
      <c r="B388" s="1003"/>
      <c r="C388" s="1002"/>
      <c r="D388" s="1005"/>
      <c r="E388" s="1002"/>
      <c r="F388" s="1002"/>
      <c r="G388" s="1002"/>
      <c r="H388" s="1006"/>
      <c r="I388" s="1006"/>
      <c r="J388" s="1014"/>
      <c r="K388" s="1014"/>
      <c r="L388" s="1002"/>
    </row>
    <row r="389" spans="2:12" ht="15.95" customHeight="1">
      <c r="B389" s="1003"/>
      <c r="C389" s="1002"/>
      <c r="D389" s="1005"/>
      <c r="E389" s="1002"/>
      <c r="F389" s="1002"/>
      <c r="G389" s="1002"/>
      <c r="H389" s="1006"/>
      <c r="I389" s="1006"/>
      <c r="J389" s="1014"/>
      <c r="K389" s="1014"/>
      <c r="L389" s="1002"/>
    </row>
    <row r="390" spans="2:12" ht="15.95" customHeight="1">
      <c r="B390" s="1003"/>
      <c r="C390" s="1002"/>
      <c r="D390" s="1005"/>
      <c r="E390" s="1002"/>
      <c r="F390" s="1002"/>
      <c r="G390" s="1002"/>
      <c r="H390" s="1006"/>
      <c r="I390" s="1006"/>
      <c r="J390" s="1014"/>
      <c r="K390" s="1014"/>
      <c r="L390" s="1002"/>
    </row>
    <row r="391" spans="2:12" ht="15.95" customHeight="1">
      <c r="B391" s="1003"/>
      <c r="C391" s="1002"/>
      <c r="D391" s="1005"/>
      <c r="E391" s="1002"/>
      <c r="F391" s="1002"/>
      <c r="G391" s="1002"/>
      <c r="H391" s="1006"/>
      <c r="I391" s="1006"/>
      <c r="J391" s="1014"/>
      <c r="K391" s="1014"/>
      <c r="L391" s="1002"/>
    </row>
    <row r="392" spans="2:12" ht="15.95" customHeight="1">
      <c r="B392" s="1003"/>
      <c r="C392" s="1002"/>
      <c r="D392" s="1005"/>
      <c r="E392" s="1002"/>
      <c r="F392" s="1002"/>
      <c r="G392" s="1002"/>
      <c r="H392" s="1006"/>
      <c r="I392" s="1006"/>
      <c r="J392" s="1014"/>
      <c r="K392" s="1014"/>
      <c r="L392" s="1002"/>
    </row>
    <row r="393" spans="2:12" ht="15.95" customHeight="1">
      <c r="B393" s="1003"/>
      <c r="C393" s="1002"/>
      <c r="D393" s="1005"/>
      <c r="E393" s="1002"/>
      <c r="F393" s="1002"/>
      <c r="G393" s="1002"/>
      <c r="H393" s="1006"/>
      <c r="I393" s="1006"/>
      <c r="J393" s="1014"/>
      <c r="K393" s="1014"/>
      <c r="L393" s="1002"/>
    </row>
    <row r="394" spans="2:12" ht="15.95" customHeight="1">
      <c r="B394" s="1003"/>
      <c r="C394" s="1002"/>
      <c r="D394" s="1005"/>
      <c r="E394" s="1002"/>
      <c r="F394" s="1002"/>
      <c r="G394" s="1002"/>
      <c r="H394" s="1006"/>
      <c r="I394" s="1006"/>
      <c r="J394" s="1014"/>
      <c r="K394" s="1014"/>
      <c r="L394" s="1002"/>
    </row>
    <row r="395" spans="2:12" ht="15.95" customHeight="1">
      <c r="B395" s="1003"/>
      <c r="C395" s="1002"/>
      <c r="D395" s="1005"/>
      <c r="E395" s="1002"/>
      <c r="F395" s="1002"/>
      <c r="G395" s="1002"/>
      <c r="H395" s="1006"/>
      <c r="I395" s="1006"/>
      <c r="J395" s="1014"/>
      <c r="K395" s="1014"/>
      <c r="L395" s="1002"/>
    </row>
    <row r="396" spans="2:12" ht="15.95" customHeight="1">
      <c r="B396" s="1003"/>
      <c r="C396" s="1002"/>
      <c r="D396" s="1002"/>
      <c r="E396" s="1002"/>
      <c r="F396" s="1002"/>
      <c r="G396" s="1002"/>
      <c r="H396" s="1006"/>
      <c r="I396" s="1006"/>
      <c r="J396" s="1014"/>
      <c r="K396" s="1014"/>
      <c r="L396" s="1002"/>
    </row>
    <row r="397" spans="2:12" ht="15.95" customHeight="1">
      <c r="B397" s="1003"/>
      <c r="C397" s="1002"/>
      <c r="D397" s="1002"/>
      <c r="E397" s="1002"/>
      <c r="F397" s="1002"/>
      <c r="G397" s="1002"/>
      <c r="H397" s="1006"/>
      <c r="I397" s="1006"/>
      <c r="J397" s="1014"/>
      <c r="K397" s="1014"/>
      <c r="L397" s="1002"/>
    </row>
    <row r="398" spans="2:12" ht="15.95" customHeight="1">
      <c r="B398" s="1003"/>
      <c r="C398" s="1002"/>
      <c r="D398" s="1002"/>
      <c r="E398" s="1002"/>
      <c r="F398" s="1002"/>
      <c r="G398" s="1002"/>
      <c r="H398" s="1006"/>
      <c r="I398" s="1006"/>
      <c r="J398" s="1014"/>
      <c r="K398" s="1014"/>
      <c r="L398" s="1002"/>
    </row>
    <row r="399" spans="2:12" ht="15.95" customHeight="1">
      <c r="B399" s="1003"/>
      <c r="C399" s="1002"/>
      <c r="D399" s="1002"/>
      <c r="E399" s="1002"/>
      <c r="F399" s="1002"/>
      <c r="G399" s="1002"/>
      <c r="H399" s="1006"/>
      <c r="I399" s="1006"/>
      <c r="J399" s="1014"/>
      <c r="K399" s="1014"/>
      <c r="L399" s="1002"/>
    </row>
    <row r="400" spans="2:12" ht="15.95" customHeight="1">
      <c r="B400" s="1003"/>
      <c r="C400" s="1002"/>
      <c r="D400" s="1002"/>
      <c r="E400" s="1002"/>
      <c r="F400" s="1002"/>
      <c r="G400" s="1002"/>
      <c r="H400" s="1006"/>
      <c r="I400" s="1006"/>
      <c r="J400" s="1014"/>
      <c r="K400" s="1014"/>
      <c r="L400" s="1002"/>
    </row>
    <row r="401" spans="2:12" ht="15.95" customHeight="1">
      <c r="B401" s="1003"/>
      <c r="C401" s="1002"/>
      <c r="D401" s="1002"/>
      <c r="E401" s="1002"/>
      <c r="F401" s="1002"/>
      <c r="G401" s="1002"/>
      <c r="H401" s="1006"/>
      <c r="I401" s="1006"/>
      <c r="J401" s="1014"/>
      <c r="K401" s="1014"/>
      <c r="L401" s="1002"/>
    </row>
    <row r="402" spans="2:12" ht="15.95" customHeight="1">
      <c r="B402" s="1003"/>
      <c r="C402" s="1002"/>
      <c r="D402" s="1002"/>
      <c r="E402" s="1002"/>
      <c r="F402" s="1002"/>
      <c r="G402" s="1002"/>
      <c r="H402" s="1006"/>
      <c r="I402" s="1006"/>
      <c r="J402" s="1014"/>
      <c r="K402" s="1014"/>
      <c r="L402" s="1002"/>
    </row>
    <row r="403" spans="2:12" ht="15.95" customHeight="1">
      <c r="B403" s="1003"/>
      <c r="C403" s="1002"/>
      <c r="D403" s="1002"/>
      <c r="E403" s="1002"/>
      <c r="F403" s="1002"/>
      <c r="G403" s="1002"/>
      <c r="H403" s="1006"/>
      <c r="I403" s="1006"/>
      <c r="J403" s="1014"/>
      <c r="K403" s="1014"/>
      <c r="L403" s="1002"/>
    </row>
    <row r="404" spans="2:12" ht="15.95" customHeight="1">
      <c r="B404" s="1003"/>
      <c r="C404" s="1002"/>
      <c r="D404" s="1002"/>
      <c r="E404" s="1002"/>
      <c r="F404" s="1002"/>
      <c r="G404" s="1002"/>
      <c r="H404" s="1006"/>
      <c r="I404" s="1006"/>
      <c r="J404" s="1014"/>
      <c r="K404" s="1014"/>
      <c r="L404" s="1002"/>
    </row>
    <row r="405" spans="2:12" ht="26.25">
      <c r="B405" s="1003"/>
      <c r="C405" s="1002"/>
      <c r="D405" s="1002"/>
      <c r="E405" s="1002"/>
      <c r="F405" s="1002"/>
      <c r="G405" s="1002"/>
      <c r="H405" s="1006"/>
      <c r="I405" s="1006"/>
      <c r="J405" s="1014"/>
      <c r="K405" s="1014"/>
      <c r="L405" s="1002"/>
    </row>
    <row r="406" spans="2:12" ht="26.25">
      <c r="B406" s="1003"/>
      <c r="C406" s="1002"/>
      <c r="D406" s="1002"/>
      <c r="E406" s="1002"/>
      <c r="F406" s="1002"/>
      <c r="G406" s="1002"/>
      <c r="H406" s="1006"/>
      <c r="I406" s="1006"/>
      <c r="J406" s="1014"/>
      <c r="K406" s="1014"/>
      <c r="L406" s="1002"/>
    </row>
    <row r="407" spans="2:12" ht="26.25">
      <c r="B407" s="1003"/>
      <c r="C407" s="1002"/>
      <c r="D407" s="1002"/>
      <c r="E407" s="1002"/>
      <c r="F407" s="1002"/>
      <c r="G407" s="1002"/>
      <c r="H407" s="1006"/>
      <c r="I407" s="1006"/>
      <c r="J407" s="1014"/>
      <c r="K407" s="1014"/>
      <c r="L407" s="1002"/>
    </row>
    <row r="408" spans="2:12">
      <c r="B408" s="1002"/>
      <c r="C408" s="1002"/>
      <c r="D408" s="1002"/>
      <c r="E408" s="1002"/>
      <c r="F408" s="1002"/>
      <c r="G408" s="1002"/>
      <c r="H408" s="1008"/>
      <c r="I408" s="1002"/>
      <c r="J408" s="1002"/>
      <c r="K408" s="1002"/>
      <c r="L408" s="1002"/>
    </row>
    <row r="409" spans="2:12">
      <c r="B409" s="1002"/>
      <c r="C409" s="1002"/>
      <c r="D409" s="1002"/>
      <c r="E409" s="1002"/>
      <c r="F409" s="1002"/>
      <c r="G409" s="1002"/>
      <c r="H409" s="1008"/>
      <c r="I409" s="1002"/>
      <c r="J409" s="1002"/>
      <c r="K409" s="1002"/>
      <c r="L409" s="1002"/>
    </row>
  </sheetData>
  <sortState ref="C48:L76">
    <sortCondition ref="I48:I76"/>
  </sortState>
  <printOptions horizontalCentered="1"/>
  <pageMargins left="0.70866141732283505" right="0.70866141732283505" top="1.33858267716535" bottom="0.74803149606299202" header="0.31496062992126" footer="0.31496062992126"/>
  <pageSetup paperSize="9" scale="95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</sheetPr>
  <dimension ref="A1:L62"/>
  <sheetViews>
    <sheetView topLeftCell="A76" workbookViewId="0">
      <selection activeCell="M56" sqref="M56"/>
    </sheetView>
  </sheetViews>
  <sheetFormatPr defaultColWidth="9" defaultRowHeight="12.75"/>
  <cols>
    <col min="1" max="1" width="4.85546875" customWidth="1"/>
    <col min="2" max="2" width="10" customWidth="1"/>
    <col min="3" max="3" width="19.5703125" customWidth="1"/>
    <col min="4" max="4" width="11" customWidth="1"/>
    <col min="5" max="5" width="6.5703125" customWidth="1"/>
    <col min="6" max="6" width="17.42578125" customWidth="1"/>
    <col min="7" max="7" width="30.5703125" customWidth="1"/>
    <col min="8" max="8" width="4.7109375" style="1" customWidth="1"/>
    <col min="9" max="9" width="8.42578125" style="1" customWidth="1"/>
    <col min="10" max="10" width="6.5703125" customWidth="1"/>
    <col min="11" max="11" width="10" customWidth="1"/>
    <col min="12" max="12" width="19.42578125" customWidth="1"/>
  </cols>
  <sheetData>
    <row r="1" spans="1:12" ht="20.25">
      <c r="A1" s="1287" t="s">
        <v>238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</row>
    <row r="2" spans="1:12" ht="20.25">
      <c r="A2" s="1287" t="s">
        <v>239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</row>
    <row r="3" spans="1:12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1:12" ht="20.25">
      <c r="A4" s="1296" t="s">
        <v>230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</row>
    <row r="5" spans="1:12" ht="18">
      <c r="A5" s="3"/>
      <c r="B5" s="4"/>
      <c r="C5" s="4"/>
      <c r="D5" s="4"/>
      <c r="E5" s="4"/>
      <c r="F5" s="4" t="s">
        <v>166</v>
      </c>
      <c r="G5" s="4"/>
      <c r="H5" s="4"/>
      <c r="I5" s="4"/>
      <c r="J5" s="4"/>
      <c r="K5" s="4"/>
      <c r="L5" s="4"/>
    </row>
    <row r="6" spans="1:12" ht="15.75" customHeight="1">
      <c r="A6" s="3"/>
      <c r="B6" s="5"/>
      <c r="C6" s="5"/>
      <c r="D6" s="5"/>
      <c r="E6" s="5"/>
      <c r="F6" s="1363" t="s">
        <v>743</v>
      </c>
      <c r="G6" s="1363"/>
      <c r="H6" s="5"/>
      <c r="I6"/>
      <c r="K6" s="6" t="s">
        <v>200</v>
      </c>
    </row>
    <row r="7" spans="1:12">
      <c r="A7" s="3"/>
      <c r="B7" s="6"/>
      <c r="C7" s="7"/>
      <c r="F7" s="3"/>
      <c r="G7" s="3"/>
      <c r="H7" s="8"/>
      <c r="I7" s="8"/>
      <c r="J7" s="8"/>
      <c r="K7" s="8" t="s">
        <v>199</v>
      </c>
      <c r="L7" s="8"/>
    </row>
    <row r="8" spans="1:12" ht="18.75">
      <c r="A8" s="9"/>
      <c r="B8" s="6"/>
      <c r="C8" s="6"/>
      <c r="E8" s="10"/>
      <c r="F8" s="3"/>
      <c r="G8" s="3"/>
      <c r="H8" s="10"/>
      <c r="I8" s="1278" t="s">
        <v>324</v>
      </c>
      <c r="J8" s="1278"/>
      <c r="K8" s="55"/>
      <c r="L8" s="8" t="s">
        <v>744</v>
      </c>
    </row>
    <row r="9" spans="1:12">
      <c r="A9" s="3" t="s">
        <v>745</v>
      </c>
      <c r="B9" s="3"/>
      <c r="C9" s="3"/>
      <c r="D9" s="3"/>
      <c r="E9" s="13"/>
      <c r="F9" s="3"/>
      <c r="G9" s="3"/>
      <c r="H9" s="14"/>
      <c r="I9" s="1316"/>
      <c r="J9" s="1316"/>
      <c r="K9" s="57"/>
      <c r="L9" s="8"/>
    </row>
    <row r="10" spans="1:12">
      <c r="A10" s="1299" t="s">
        <v>152</v>
      </c>
      <c r="B10" s="1299" t="s">
        <v>157</v>
      </c>
      <c r="C10" s="1299" t="s">
        <v>153</v>
      </c>
      <c r="D10" s="1263" t="s">
        <v>154</v>
      </c>
      <c r="E10" s="1263" t="s">
        <v>155</v>
      </c>
      <c r="F10" s="1263" t="s">
        <v>127</v>
      </c>
      <c r="G10" s="1263" t="s">
        <v>156</v>
      </c>
      <c r="H10" s="1280" t="s">
        <v>129</v>
      </c>
      <c r="I10" s="1281"/>
      <c r="J10" s="1299" t="s">
        <v>158</v>
      </c>
      <c r="K10" s="1263" t="s">
        <v>159</v>
      </c>
      <c r="L10" s="1305" t="s">
        <v>133</v>
      </c>
    </row>
    <row r="11" spans="1:12">
      <c r="A11" s="1300"/>
      <c r="B11" s="1300"/>
      <c r="C11" s="1300"/>
      <c r="D11" s="1300"/>
      <c r="E11" s="1300"/>
      <c r="F11" s="1300"/>
      <c r="G11" s="1300"/>
      <c r="H11" s="1282" t="s">
        <v>160</v>
      </c>
      <c r="I11" s="1283"/>
      <c r="J11" s="1300"/>
      <c r="K11" s="1300"/>
      <c r="L11" s="1262"/>
    </row>
    <row r="12" spans="1:12">
      <c r="A12" s="33"/>
      <c r="B12" s="33"/>
      <c r="C12" s="33"/>
      <c r="D12" s="28"/>
      <c r="E12" s="33"/>
      <c r="F12" s="1370" t="s">
        <v>243</v>
      </c>
      <c r="G12" s="1370"/>
      <c r="H12" s="34"/>
      <c r="I12" s="63"/>
    </row>
    <row r="13" spans="1:12" ht="17.25" customHeight="1">
      <c r="A13" s="21">
        <v>1</v>
      </c>
      <c r="B13" s="41"/>
      <c r="C13" s="29" t="str">
        <f>IF(B13=0," ",VLOOKUP(B13,Женщины!B:H,2,FALSE))</f>
        <v xml:space="preserve"> </v>
      </c>
      <c r="D13" s="30" t="str">
        <f>IF(B13=0," ",VLOOKUP($B13,Женщины!$B:$H,3,FALSE))</f>
        <v xml:space="preserve"> </v>
      </c>
      <c r="E13" s="31" t="str">
        <f>IF(B13=0," ",IF(VLOOKUP($B13,Женщины!$B:$H,4,FALSE)=0," ",VLOOKUP($B13,Женщины!$B:$H,4,FALSE)))</f>
        <v xml:space="preserve"> </v>
      </c>
      <c r="F13" s="29" t="str">
        <f>IF(B13=0," ",VLOOKUP($B13,Женщины!$B:$H,5,FALSE))</f>
        <v xml:space="preserve"> </v>
      </c>
      <c r="G13" s="29" t="str">
        <f>IF(B13=0," ",VLOOKUP($B13,Женщины!$B:$H,6,FALSE))</f>
        <v xml:space="preserve"> </v>
      </c>
      <c r="H13" s="32"/>
      <c r="I13" s="156"/>
      <c r="J13" s="62"/>
      <c r="K13" s="31"/>
      <c r="L13" s="29" t="str">
        <f>IF(B13=0," ",VLOOKUP($B13,Женщины!$B:$H,7,FALSE))</f>
        <v xml:space="preserve"> </v>
      </c>
    </row>
    <row r="14" spans="1:12" ht="13.5" customHeight="1">
      <c r="A14" s="145"/>
      <c r="B14" s="31"/>
      <c r="C14" s="31"/>
      <c r="D14" s="146"/>
      <c r="E14" s="31"/>
      <c r="F14" s="1319" t="s">
        <v>746</v>
      </c>
      <c r="G14" s="1319"/>
      <c r="H14" s="147"/>
      <c r="I14" s="1415"/>
      <c r="J14" s="1415"/>
      <c r="K14" s="157"/>
      <c r="L14" s="158"/>
    </row>
    <row r="15" spans="1:12">
      <c r="A15" s="145">
        <v>1</v>
      </c>
      <c r="B15" s="25"/>
      <c r="C15" s="23" t="str">
        <f>IF(B15=0," ",VLOOKUP(B15,Женщины!B:H,2,FALSE))</f>
        <v xml:space="preserve"> </v>
      </c>
      <c r="D15" s="24" t="str">
        <f>IF(B15=0," ",VLOOKUP($B15,Женщины!$B:$H,3,FALSE))</f>
        <v xml:space="preserve"> </v>
      </c>
      <c r="E15" s="25" t="str">
        <f>IF(B15=0," ",IF(VLOOKUP($B15,Женщины!$B:$H,4,FALSE)=0," ",VLOOKUP($B15,Женщины!$B:$H,4,FALSE)))</f>
        <v xml:space="preserve"> </v>
      </c>
      <c r="F15" s="23" t="str">
        <f>IF(B15=0," ",VLOOKUP($B15,Женщины!$B:$H,5,FALSE))</f>
        <v xml:space="preserve"> </v>
      </c>
      <c r="G15" s="35" t="str">
        <f>IF(B15=0," ",VLOOKUP($B15,Женщины!$B:$H,6,FALSE))</f>
        <v xml:space="preserve"> </v>
      </c>
      <c r="H15" s="26"/>
      <c r="I15" s="60"/>
      <c r="J15" s="22" t="str">
        <f>IF(I15=0," ",IF(I15&lt;=Разряды!$D$39,Разряды!$D$3,IF(I15&lt;=Разряды!$E$39,Разряды!$E$3,IF(I15&lt;=Разряды!$F$39,Разряды!$F$3,IF(I15&lt;=Разряды!$G$39,Разряды!$G$3,IF(I15&lt;=Разряды!$H$39,Разряды!$H$3,IF(I15&lt;=Разряды!$I$39,Разряды!$I$3,IF(I15&lt;=Разряды!$J$39,Разряды!$J$3,"б/р"))))))))</f>
        <v xml:space="preserve"> </v>
      </c>
      <c r="K15" s="36"/>
      <c r="L15" s="159" t="str">
        <f>IF(B15=0," ",VLOOKUP($B15,Женщины!$B:$H,7,FALSE))</f>
        <v xml:space="preserve"> </v>
      </c>
    </row>
    <row r="16" spans="1:12">
      <c r="A16" s="145">
        <v>2</v>
      </c>
      <c r="B16" s="25"/>
      <c r="C16" s="23" t="str">
        <f>IF(B16=0," ",VLOOKUP(B16,Женщины!B:H,2,FALSE))</f>
        <v xml:space="preserve"> </v>
      </c>
      <c r="D16" s="24" t="str">
        <f>IF(B16=0," ",VLOOKUP($B16,Женщины!$B:$H,3,FALSE))</f>
        <v xml:space="preserve"> </v>
      </c>
      <c r="E16" s="25" t="str">
        <f>IF(B16=0," ",IF(VLOOKUP($B16,Женщины!$B:$H,4,FALSE)=0," ",VLOOKUP($B16,Женщины!$B:$H,4,FALSE)))</f>
        <v xml:space="preserve"> </v>
      </c>
      <c r="F16" s="23" t="str">
        <f>IF(B16=0," ",VLOOKUP($B16,Женщины!$B:$H,5,FALSE))</f>
        <v xml:space="preserve"> </v>
      </c>
      <c r="G16" s="35" t="str">
        <f>IF(B16=0," ",VLOOKUP($B16,Женщины!$B:$H,6,FALSE))</f>
        <v xml:space="preserve"> </v>
      </c>
      <c r="H16" s="26"/>
      <c r="I16" s="60"/>
      <c r="J16" s="22" t="str">
        <f>IF(I16=0," ",IF(I16&lt;=Разряды!$D$39,Разряды!$D$3,IF(I16&lt;=Разряды!$E$39,Разряды!$E$3,IF(I16&lt;=Разряды!$F$39,Разряды!$F$3,IF(I16&lt;=Разряды!$G$39,Разряды!$G$3,IF(I16&lt;=Разряды!$H$39,Разряды!$H$3,IF(I16&lt;=Разряды!$I$39,Разряды!$I$3,IF(I16&lt;=Разряды!$J$39,Разряды!$J$3,"б/р"))))))))</f>
        <v xml:space="preserve"> </v>
      </c>
      <c r="K16" s="36"/>
      <c r="L16" s="159" t="str">
        <f>IF(B16=0," ",VLOOKUP($B16,Женщины!$B:$H,7,FALSE))</f>
        <v xml:space="preserve"> </v>
      </c>
    </row>
    <row r="17" spans="1:12" ht="14.25" customHeight="1">
      <c r="A17" s="148"/>
      <c r="B17" s="149"/>
      <c r="C17" s="150" t="str">
        <f>IF(B17=0," ",VLOOKUP(B17,Женщины!B:H,2,FALSE))</f>
        <v xml:space="preserve"> </v>
      </c>
      <c r="D17" s="151" t="str">
        <f>IF(B17=0," ",VLOOKUP($B17,Женщины!$B:$H,3,FALSE))</f>
        <v xml:space="preserve"> </v>
      </c>
      <c r="E17" s="152" t="str">
        <f>IF(B17=0," ",IF(VLOOKUP($B17,Женщины!$B:$H,4,FALSE)=0," ",VLOOKUP($B17,Женщины!$B:$H,4,FALSE)))</f>
        <v xml:space="preserve"> </v>
      </c>
      <c r="F17" s="150" t="str">
        <f>IF(B17=0," ",VLOOKUP($B17,Женщины!$B:$H,5,FALSE))</f>
        <v xml:space="preserve"> </v>
      </c>
      <c r="G17" s="150" t="str">
        <f>IF(B17=0," ",VLOOKUP($B17,Женщины!$B:$H,6,FALSE))</f>
        <v xml:space="preserve"> </v>
      </c>
      <c r="H17" s="153"/>
      <c r="I17" s="160"/>
      <c r="J17" s="161"/>
      <c r="K17" s="152"/>
      <c r="L17" s="150" t="str">
        <f>IF(B17=0," ",VLOOKUP($B17,Женщины!$B:$H,7,FALSE))</f>
        <v xml:space="preserve"> </v>
      </c>
    </row>
    <row r="18" spans="1:12" ht="14.1" customHeight="1">
      <c r="A18" s="154"/>
      <c r="B18" s="49"/>
      <c r="C18" s="50"/>
      <c r="D18" s="155"/>
      <c r="E18" s="51"/>
      <c r="F18" s="50"/>
      <c r="G18" s="50"/>
      <c r="H18" s="52"/>
      <c r="I18" s="132"/>
      <c r="J18" s="68"/>
      <c r="K18" s="51"/>
      <c r="L18" s="50"/>
    </row>
    <row r="19" spans="1:12" ht="14.1" customHeight="1">
      <c r="A19" s="154"/>
      <c r="B19" s="49"/>
      <c r="C19" s="50"/>
      <c r="D19" s="155"/>
      <c r="E19" s="51"/>
      <c r="F19" s="50"/>
      <c r="G19" s="50"/>
      <c r="H19" s="52"/>
      <c r="I19" s="132"/>
      <c r="J19" s="68"/>
      <c r="K19" s="51"/>
      <c r="L19" s="50"/>
    </row>
    <row r="20" spans="1:12" ht="14.1" customHeight="1">
      <c r="A20" s="154"/>
      <c r="B20" s="49"/>
      <c r="C20" s="50"/>
      <c r="D20" s="155"/>
      <c r="E20" s="51"/>
      <c r="F20" s="50"/>
      <c r="G20" s="50"/>
      <c r="H20" s="52"/>
      <c r="I20" s="132"/>
      <c r="J20" s="68"/>
      <c r="K20" s="51"/>
      <c r="L20" s="50"/>
    </row>
    <row r="21" spans="1:12" ht="14.1" customHeight="1">
      <c r="A21" s="154"/>
      <c r="B21" s="49"/>
      <c r="C21" s="50"/>
      <c r="D21" s="155"/>
      <c r="E21" s="51"/>
      <c r="F21" s="50"/>
      <c r="G21" s="50"/>
      <c r="H21" s="52"/>
      <c r="I21" s="132"/>
      <c r="J21" s="68"/>
      <c r="K21" s="51"/>
      <c r="L21" s="50"/>
    </row>
    <row r="22" spans="1:12" ht="14.1" customHeight="1">
      <c r="A22" s="154"/>
      <c r="B22" s="49"/>
      <c r="C22" s="50"/>
      <c r="D22" s="155"/>
      <c r="E22" s="51"/>
      <c r="F22" s="50"/>
      <c r="G22" s="50"/>
      <c r="H22" s="52"/>
      <c r="I22" s="132"/>
      <c r="J22" s="68"/>
      <c r="K22" s="51"/>
      <c r="L22" s="50"/>
    </row>
    <row r="23" spans="1:12" ht="14.1" customHeight="1">
      <c r="A23" s="154"/>
      <c r="B23" s="49"/>
      <c r="C23" s="50"/>
      <c r="D23" s="155"/>
      <c r="E23" s="51"/>
      <c r="F23" s="50"/>
      <c r="G23" s="50"/>
      <c r="H23" s="52"/>
      <c r="I23" s="132"/>
      <c r="J23" s="68"/>
      <c r="K23" s="51"/>
      <c r="L23" s="50"/>
    </row>
    <row r="24" spans="1:12" ht="14.1" customHeight="1">
      <c r="A24" s="154"/>
      <c r="B24" s="49"/>
      <c r="C24" s="50"/>
      <c r="D24" s="155"/>
      <c r="E24" s="51"/>
      <c r="F24" s="50"/>
      <c r="G24" s="50"/>
      <c r="H24" s="52"/>
      <c r="I24" s="132"/>
      <c r="J24" s="68"/>
      <c r="K24" s="51"/>
      <c r="L24" s="50"/>
    </row>
    <row r="25" spans="1:12" ht="14.1" customHeight="1">
      <c r="A25" s="154"/>
      <c r="B25" s="49"/>
      <c r="C25" s="50"/>
      <c r="D25" s="155"/>
      <c r="E25" s="51"/>
      <c r="F25" s="50"/>
      <c r="G25" s="50"/>
      <c r="H25" s="52"/>
      <c r="I25" s="132"/>
      <c r="J25" s="68"/>
      <c r="K25" s="51"/>
      <c r="L25" s="50"/>
    </row>
    <row r="26" spans="1:12" ht="14.1" customHeight="1">
      <c r="A26" s="154"/>
      <c r="B26" s="49"/>
      <c r="C26" s="50"/>
      <c r="D26" s="155"/>
      <c r="E26" s="51"/>
      <c r="F26" s="50"/>
      <c r="G26" s="50"/>
      <c r="H26" s="52"/>
      <c r="I26" s="132"/>
      <c r="J26" s="68"/>
      <c r="K26" s="51"/>
      <c r="L26" s="50"/>
    </row>
    <row r="27" spans="1:12" ht="14.1" customHeight="1">
      <c r="A27" s="154"/>
      <c r="B27" s="49"/>
      <c r="C27" s="50"/>
      <c r="D27" s="155"/>
      <c r="E27" s="51"/>
      <c r="F27" s="50"/>
      <c r="G27" s="50"/>
      <c r="H27" s="52"/>
      <c r="I27" s="132"/>
      <c r="J27" s="68"/>
      <c r="K27" s="51"/>
      <c r="L27" s="50"/>
    </row>
    <row r="28" spans="1:12" ht="14.1" customHeight="1">
      <c r="A28" s="154"/>
      <c r="B28" s="49"/>
      <c r="C28" s="50"/>
      <c r="D28" s="155"/>
      <c r="E28" s="51"/>
      <c r="F28" s="50"/>
      <c r="G28" s="50"/>
      <c r="H28" s="52"/>
      <c r="I28" s="132"/>
      <c r="J28" s="68"/>
      <c r="K28" s="51"/>
      <c r="L28" s="50"/>
    </row>
    <row r="29" spans="1:12" ht="14.1" customHeight="1">
      <c r="A29" s="154"/>
      <c r="B29" s="49"/>
      <c r="C29" s="50"/>
      <c r="D29" s="155"/>
      <c r="E29" s="51"/>
      <c r="F29" s="50"/>
      <c r="G29" s="50"/>
      <c r="H29" s="52"/>
      <c r="I29" s="132"/>
      <c r="J29" s="68"/>
      <c r="K29" s="51"/>
      <c r="L29" s="50"/>
    </row>
    <row r="30" spans="1:12" ht="14.1" customHeight="1">
      <c r="A30" s="154"/>
      <c r="B30" s="49"/>
      <c r="C30" s="50"/>
      <c r="D30" s="155"/>
      <c r="E30" s="51"/>
      <c r="F30" s="50"/>
      <c r="G30" s="50"/>
      <c r="H30" s="52"/>
      <c r="I30" s="132"/>
      <c r="J30" s="68"/>
      <c r="K30" s="51"/>
      <c r="L30" s="50"/>
    </row>
    <row r="31" spans="1:12" ht="14.1" customHeight="1">
      <c r="A31" s="154"/>
      <c r="B31" s="49"/>
      <c r="C31" s="50"/>
      <c r="D31" s="155"/>
      <c r="E31" s="51"/>
      <c r="F31" s="50"/>
      <c r="G31" s="50"/>
      <c r="H31" s="52"/>
      <c r="I31" s="132"/>
      <c r="J31" s="68"/>
      <c r="K31" s="51"/>
      <c r="L31" s="50"/>
    </row>
    <row r="32" spans="1:12" ht="14.1" customHeight="1">
      <c r="A32" s="53"/>
      <c r="B32" s="53"/>
      <c r="C32" s="53"/>
      <c r="D32" s="53"/>
      <c r="E32" s="53"/>
      <c r="F32" s="53"/>
      <c r="G32" s="53"/>
      <c r="H32" s="54"/>
      <c r="I32" s="54"/>
    </row>
    <row r="33" spans="1:12" ht="22.5">
      <c r="A33" s="1273" t="s">
        <v>165</v>
      </c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98"/>
    </row>
    <row r="34" spans="1:12" ht="20.25">
      <c r="A34" s="1296" t="s">
        <v>230</v>
      </c>
      <c r="B34" s="1296"/>
      <c r="C34" s="1296"/>
      <c r="D34" s="1296"/>
      <c r="E34" s="1296"/>
      <c r="F34" s="1296"/>
      <c r="G34" s="1296"/>
      <c r="H34" s="1296"/>
      <c r="I34" s="1296"/>
      <c r="J34" s="1296"/>
      <c r="K34" s="1296"/>
      <c r="L34" s="99"/>
    </row>
    <row r="35" spans="1:12">
      <c r="A35" s="1321" t="s">
        <v>198</v>
      </c>
      <c r="B35" s="1321"/>
      <c r="C35" s="71"/>
      <c r="H35" s="1322" t="s">
        <v>199</v>
      </c>
      <c r="I35" s="1322"/>
      <c r="J35" s="1322"/>
      <c r="K35" s="1322"/>
    </row>
    <row r="36" spans="1:12">
      <c r="A36" s="6" t="s">
        <v>200</v>
      </c>
      <c r="B36" s="6"/>
      <c r="C36" s="6"/>
      <c r="G36" s="73"/>
      <c r="H36" s="74"/>
      <c r="I36" s="100"/>
    </row>
    <row r="37" spans="1:12" ht="20.25">
      <c r="A37" s="1288" t="s">
        <v>747</v>
      </c>
      <c r="B37" s="1288"/>
      <c r="C37" s="1288"/>
      <c r="D37" s="1288"/>
      <c r="E37" s="1288"/>
      <c r="F37" s="1288"/>
      <c r="G37" s="1288"/>
      <c r="H37" s="1288"/>
      <c r="I37" s="1288"/>
      <c r="J37" s="1288"/>
      <c r="K37" s="1288"/>
    </row>
    <row r="38" spans="1:12" ht="15">
      <c r="A38" s="1276" t="s">
        <v>748</v>
      </c>
      <c r="B38" s="1276"/>
      <c r="C38" s="1276"/>
      <c r="D38" s="1276"/>
      <c r="E38" s="1276"/>
      <c r="F38" s="1276"/>
      <c r="G38" s="1276"/>
      <c r="H38" s="1276"/>
      <c r="I38" s="1276"/>
      <c r="J38" s="1276"/>
      <c r="K38" s="1276"/>
    </row>
    <row r="39" spans="1:12" ht="20.25">
      <c r="A39" s="77"/>
      <c r="B39" s="77"/>
      <c r="C39" s="3" t="s">
        <v>745</v>
      </c>
      <c r="H39" s="1290" t="s">
        <v>749</v>
      </c>
      <c r="I39" s="1290"/>
      <c r="J39" s="1290"/>
    </row>
    <row r="40" spans="1:12">
      <c r="A40" s="1263" t="s">
        <v>226</v>
      </c>
      <c r="B40" s="1263" t="s">
        <v>157</v>
      </c>
      <c r="C40" s="1263" t="s">
        <v>153</v>
      </c>
      <c r="D40" s="1263" t="s">
        <v>154</v>
      </c>
      <c r="E40" s="1263" t="s">
        <v>155</v>
      </c>
      <c r="F40" s="1263" t="s">
        <v>127</v>
      </c>
      <c r="G40" s="1261" t="s">
        <v>128</v>
      </c>
      <c r="H40" s="1263" t="s">
        <v>130</v>
      </c>
      <c r="I40" s="1291" t="s">
        <v>183</v>
      </c>
      <c r="J40" s="1292"/>
      <c r="K40" s="1293"/>
    </row>
    <row r="41" spans="1:12">
      <c r="A41" s="1301"/>
      <c r="B41" s="1301"/>
      <c r="C41" s="1301"/>
      <c r="D41" s="1301"/>
      <c r="E41" s="1301"/>
      <c r="F41" s="1301"/>
      <c r="G41" s="1265"/>
      <c r="H41" s="1301"/>
      <c r="I41" s="101">
        <v>1</v>
      </c>
      <c r="J41" s="102">
        <v>2</v>
      </c>
      <c r="K41" s="103">
        <v>3</v>
      </c>
    </row>
    <row r="42" spans="1:12" ht="15.95" customHeight="1">
      <c r="A42" s="81"/>
      <c r="B42" s="22"/>
      <c r="C42" s="22"/>
      <c r="D42" s="22"/>
      <c r="E42" s="22"/>
      <c r="F42" s="82" t="s">
        <v>184</v>
      </c>
      <c r="G42" s="22"/>
      <c r="H42" s="83"/>
      <c r="I42" s="104"/>
      <c r="J42" s="105"/>
      <c r="K42" s="105"/>
    </row>
    <row r="43" spans="1:12" ht="15.95" customHeight="1">
      <c r="A43" s="84">
        <v>1</v>
      </c>
      <c r="B43" s="41"/>
      <c r="C43" s="29" t="str">
        <f>IF(B43=0," ",VLOOKUP(B43,Женщины!B:H,2,FALSE))</f>
        <v xml:space="preserve"> </v>
      </c>
      <c r="D43" s="30" t="str">
        <f>IF(B43=0," ",VLOOKUP($B43,Женщины!$B:$H,3,FALSE))</f>
        <v xml:space="preserve"> </v>
      </c>
      <c r="E43" s="31" t="str">
        <f>IF(B43=0," ",IF(VLOOKUP($B43,Женщины!$B:$H,4,FALSE)=0," ",VLOOKUP($B43,Женщины!$B:$H,4,FALSE)))</f>
        <v xml:space="preserve"> </v>
      </c>
      <c r="F43" s="29" t="str">
        <f>IF(B43=0," ",VLOOKUP($B43,Женщины!$B:$H,5,FALSE))</f>
        <v xml:space="preserve"> </v>
      </c>
      <c r="G43" s="29" t="str">
        <f>IF(B43=0," ",VLOOKUP($B43,Женщины!$B:$H,6,FALSE))</f>
        <v xml:space="preserve"> </v>
      </c>
      <c r="H43" s="83"/>
      <c r="I43" s="104"/>
      <c r="J43" s="105"/>
      <c r="K43" s="105"/>
    </row>
    <row r="44" spans="1:12" ht="15.95" customHeight="1">
      <c r="A44" s="84"/>
      <c r="B44" s="41"/>
      <c r="C44" s="29"/>
      <c r="D44" s="30"/>
      <c r="E44" s="31"/>
      <c r="F44" s="29"/>
      <c r="G44" s="29"/>
      <c r="H44" s="83"/>
      <c r="I44" s="104"/>
      <c r="J44" s="105"/>
      <c r="K44" s="105"/>
    </row>
    <row r="45" spans="1:12" ht="24" customHeight="1">
      <c r="A45" s="84">
        <v>2</v>
      </c>
      <c r="B45" s="41"/>
      <c r="C45" s="23" t="str">
        <f>IF(B45=0," ",VLOOKUP(B45,Женщины!B:H,2,FALSE))</f>
        <v xml:space="preserve"> </v>
      </c>
      <c r="D45" s="24" t="str">
        <f>IF(B45=0," ",VLOOKUP($B45,Женщины!$B:$H,3,FALSE))</f>
        <v xml:space="preserve"> </v>
      </c>
      <c r="E45" s="25" t="str">
        <f>IF(B45=0," ",IF(VLOOKUP($B45,Женщины!$B:$H,4,FALSE)=0," ",VLOOKUP($B45,Женщины!$B:$H,4,FALSE)))</f>
        <v xml:space="preserve"> </v>
      </c>
      <c r="F45" s="23" t="str">
        <f>IF(B45=0," ",VLOOKUP($B45,Женщины!$B:$H,5,FALSE))</f>
        <v xml:space="preserve"> </v>
      </c>
      <c r="G45" s="35" t="str">
        <f>IF(B45=0," ",VLOOKUP($B45,Женщины!$B:$H,6,FALSE))</f>
        <v xml:space="preserve"> </v>
      </c>
      <c r="H45" s="83"/>
      <c r="I45" s="104"/>
      <c r="J45" s="105"/>
      <c r="K45" s="105"/>
    </row>
    <row r="46" spans="1:12" ht="21.75" customHeight="1">
      <c r="A46" s="84">
        <v>3</v>
      </c>
      <c r="B46" s="25"/>
      <c r="C46" s="23" t="str">
        <f>IF(B46=0," ",VLOOKUP(B46,Женщины!B:H,2,FALSE))</f>
        <v xml:space="preserve"> </v>
      </c>
      <c r="D46" s="24" t="str">
        <f>IF(B46=0," ",VLOOKUP($B46,Женщины!$B:$H,3,FALSE))</f>
        <v xml:space="preserve"> </v>
      </c>
      <c r="E46" s="25" t="str">
        <f>IF(B46=0," ",IF(VLOOKUP($B46,Женщины!$B:$H,4,FALSE)=0," ",VLOOKUP($B46,Женщины!$B:$H,4,FALSE)))</f>
        <v xml:space="preserve"> </v>
      </c>
      <c r="F46" s="23" t="str">
        <f>IF(B46=0," ",VLOOKUP($B46,Женщины!$B:$H,5,FALSE))</f>
        <v xml:space="preserve"> </v>
      </c>
      <c r="G46" s="35" t="str">
        <f>IF(B46=0," ",VLOOKUP($B46,Женщины!$B:$H,6,FALSE))</f>
        <v xml:space="preserve"> </v>
      </c>
      <c r="H46" s="83"/>
      <c r="I46" s="104"/>
      <c r="J46" s="105"/>
      <c r="K46" s="105"/>
    </row>
    <row r="47" spans="1:12" ht="20.25" customHeight="1">
      <c r="A47" s="84">
        <v>4</v>
      </c>
      <c r="B47" s="41"/>
      <c r="C47" s="23" t="str">
        <f>IF(B47=0," ",VLOOKUP(B47,Женщины!B:H,2,FALSE))</f>
        <v xml:space="preserve"> </v>
      </c>
      <c r="D47" s="24" t="str">
        <f>IF(B47=0," ",VLOOKUP($B47,Женщины!$B:$H,3,FALSE))</f>
        <v xml:space="preserve"> </v>
      </c>
      <c r="E47" s="25" t="str">
        <f>IF(B47=0," ",IF(VLOOKUP($B47,Женщины!$B:$H,4,FALSE)=0," ",VLOOKUP($B47,Женщины!$B:$H,4,FALSE)))</f>
        <v xml:space="preserve"> </v>
      </c>
      <c r="F47" s="23" t="str">
        <f>IF(B47=0," ",VLOOKUP($B47,Женщины!$B:$H,5,FALSE))</f>
        <v xml:space="preserve"> </v>
      </c>
      <c r="G47" s="35" t="str">
        <f>IF(B47=0," ",VLOOKUP($B47,Женщины!$B:$H,6,FALSE))</f>
        <v xml:space="preserve"> </v>
      </c>
      <c r="H47" s="83"/>
      <c r="I47" s="104"/>
      <c r="J47" s="105"/>
      <c r="K47" s="105"/>
    </row>
    <row r="48" spans="1:12" ht="15.95" customHeight="1">
      <c r="A48" s="84"/>
      <c r="B48" s="29"/>
      <c r="C48" s="31"/>
      <c r="D48" s="62"/>
      <c r="E48" s="31"/>
      <c r="F48" s="89"/>
      <c r="G48" s="90"/>
      <c r="H48" s="83"/>
      <c r="I48" s="104"/>
      <c r="J48" s="105"/>
      <c r="K48" s="105"/>
    </row>
    <row r="49" spans="1:11" ht="15.95" customHeight="1">
      <c r="A49" s="84"/>
      <c r="B49" s="29"/>
      <c r="C49" s="31"/>
      <c r="D49" s="62"/>
      <c r="E49" s="31"/>
      <c r="F49" s="90"/>
      <c r="G49" s="90"/>
      <c r="H49" s="83"/>
      <c r="I49" s="104"/>
      <c r="J49" s="105"/>
      <c r="K49" s="105"/>
    </row>
    <row r="50" spans="1:11">
      <c r="A50" s="137"/>
      <c r="B50" s="50"/>
      <c r="C50" s="51"/>
      <c r="D50" s="68"/>
      <c r="E50" s="51"/>
      <c r="F50" s="142"/>
      <c r="G50" s="142"/>
      <c r="H50" s="48"/>
      <c r="I50" s="20"/>
      <c r="J50" s="19"/>
      <c r="K50" s="19"/>
    </row>
    <row r="51" spans="1:11">
      <c r="A51" s="137"/>
      <c r="B51" s="50"/>
      <c r="C51" s="51"/>
      <c r="D51" s="68"/>
      <c r="E51" s="51"/>
      <c r="F51" s="142"/>
      <c r="G51" s="142"/>
      <c r="H51" s="48"/>
      <c r="I51" s="20"/>
      <c r="J51" s="19"/>
      <c r="K51" s="19"/>
    </row>
    <row r="52" spans="1:11">
      <c r="A52" s="53"/>
      <c r="B52" s="53"/>
      <c r="C52" s="53"/>
      <c r="D52" s="53"/>
      <c r="E52" s="53"/>
      <c r="F52" s="53"/>
      <c r="G52" s="53"/>
      <c r="H52" s="54"/>
      <c r="I52" s="54"/>
    </row>
    <row r="53" spans="1:11" ht="15">
      <c r="A53" s="137"/>
      <c r="B53" s="138" t="s">
        <v>659</v>
      </c>
      <c r="C53" s="138"/>
      <c r="D53" s="139"/>
      <c r="E53" s="140"/>
      <c r="F53" s="140"/>
      <c r="G53" s="141" t="s">
        <v>261</v>
      </c>
      <c r="H53" s="139"/>
      <c r="I53" s="162"/>
    </row>
    <row r="54" spans="1:11" ht="15">
      <c r="A54" s="137"/>
      <c r="B54" s="138"/>
      <c r="C54" s="138"/>
      <c r="D54" s="139"/>
      <c r="E54" s="140"/>
      <c r="F54" s="140"/>
      <c r="G54" s="138" t="s">
        <v>262</v>
      </c>
      <c r="H54" s="139"/>
      <c r="I54" s="162"/>
    </row>
    <row r="55" spans="1:11">
      <c r="A55" s="137"/>
      <c r="B55" s="50"/>
      <c r="C55" s="51"/>
      <c r="D55" s="68"/>
      <c r="E55" s="51"/>
      <c r="F55" s="142"/>
      <c r="G55" s="142"/>
      <c r="H55" s="48"/>
      <c r="I55" s="20"/>
    </row>
    <row r="56" spans="1:11" ht="15">
      <c r="A56" s="137"/>
      <c r="B56" s="138" t="s">
        <v>263</v>
      </c>
      <c r="C56" s="138"/>
      <c r="D56" s="139"/>
      <c r="E56" s="140"/>
      <c r="F56" s="140"/>
      <c r="G56" s="141" t="s">
        <v>261</v>
      </c>
      <c r="H56" s="139"/>
      <c r="I56" s="20"/>
    </row>
    <row r="57" spans="1:11" ht="15">
      <c r="A57" s="137"/>
      <c r="B57" s="138"/>
      <c r="C57" s="138"/>
      <c r="D57" s="139"/>
      <c r="E57" s="140"/>
      <c r="F57" s="140"/>
      <c r="G57" s="138" t="s">
        <v>262</v>
      </c>
      <c r="H57" s="139"/>
      <c r="I57" s="20"/>
    </row>
    <row r="58" spans="1:11">
      <c r="A58" s="137"/>
      <c r="B58" s="50"/>
      <c r="C58" s="51"/>
      <c r="D58" s="68"/>
      <c r="E58" s="51"/>
      <c r="F58" s="142"/>
      <c r="G58" s="142"/>
      <c r="H58" s="48"/>
      <c r="I58" s="20"/>
    </row>
    <row r="59" spans="1:11">
      <c r="A59" s="137"/>
      <c r="B59" s="50"/>
      <c r="C59" s="51"/>
      <c r="D59" s="68"/>
      <c r="E59" s="51"/>
      <c r="F59" s="142"/>
      <c r="G59" s="142"/>
      <c r="H59" s="48"/>
      <c r="I59" s="20"/>
    </row>
    <row r="60" spans="1:11">
      <c r="A60" s="137"/>
      <c r="B60" s="50"/>
      <c r="C60" s="51"/>
      <c r="D60" s="68"/>
      <c r="E60" s="51"/>
      <c r="F60" s="142"/>
      <c r="G60" s="142"/>
      <c r="H60" s="48"/>
      <c r="I60" s="20"/>
    </row>
    <row r="61" spans="1:11">
      <c r="A61" s="53"/>
      <c r="B61" s="53"/>
      <c r="C61" s="53"/>
      <c r="D61" s="53"/>
      <c r="E61" s="53"/>
      <c r="F61" s="53"/>
      <c r="G61" s="53"/>
      <c r="H61" s="54"/>
      <c r="I61" s="54"/>
    </row>
    <row r="62" spans="1:11">
      <c r="A62" s="53"/>
      <c r="B62" s="53"/>
      <c r="C62" s="53"/>
      <c r="D62" s="53"/>
      <c r="E62" s="53"/>
      <c r="F62" s="53"/>
      <c r="G62" s="53"/>
      <c r="H62" s="54"/>
      <c r="I62" s="54"/>
    </row>
  </sheetData>
  <mergeCells count="38">
    <mergeCell ref="G40:G41"/>
    <mergeCell ref="H40:H41"/>
    <mergeCell ref="J10:J11"/>
    <mergeCell ref="K10:K11"/>
    <mergeCell ref="L10:L11"/>
    <mergeCell ref="A37:K37"/>
    <mergeCell ref="A38:K38"/>
    <mergeCell ref="H39:J39"/>
    <mergeCell ref="I40:K40"/>
    <mergeCell ref="A10:A11"/>
    <mergeCell ref="A40:A41"/>
    <mergeCell ref="B10:B11"/>
    <mergeCell ref="B40:B41"/>
    <mergeCell ref="C10:C11"/>
    <mergeCell ref="C40:C41"/>
    <mergeCell ref="D10:D11"/>
    <mergeCell ref="D40:D41"/>
    <mergeCell ref="E10:E11"/>
    <mergeCell ref="E40:E41"/>
    <mergeCell ref="F10:F11"/>
    <mergeCell ref="F40:F41"/>
    <mergeCell ref="F14:G14"/>
    <mergeCell ref="I14:J14"/>
    <mergeCell ref="A33:K33"/>
    <mergeCell ref="A34:K34"/>
    <mergeCell ref="A35:B35"/>
    <mergeCell ref="H35:K35"/>
    <mergeCell ref="I8:J8"/>
    <mergeCell ref="I9:J9"/>
    <mergeCell ref="H10:I10"/>
    <mergeCell ref="H11:I11"/>
    <mergeCell ref="F12:G12"/>
    <mergeCell ref="G10:G11"/>
    <mergeCell ref="A1:L1"/>
    <mergeCell ref="A2:L2"/>
    <mergeCell ref="A3:L3"/>
    <mergeCell ref="A4:L4"/>
    <mergeCell ref="F6:G6"/>
  </mergeCells>
  <pageMargins left="0" right="0" top="0.196850393700787" bottom="0.196850393700787" header="0.31496062992126" footer="0.31496062992126"/>
  <pageSetup paperSize="9" scale="95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2060"/>
  </sheetPr>
  <dimension ref="A1:L89"/>
  <sheetViews>
    <sheetView topLeftCell="A4" workbookViewId="0">
      <selection activeCell="M19" sqref="M19"/>
    </sheetView>
  </sheetViews>
  <sheetFormatPr defaultColWidth="9" defaultRowHeight="12.75"/>
  <cols>
    <col min="1" max="1" width="4.85546875" customWidth="1"/>
    <col min="2" max="2" width="5.42578125" customWidth="1"/>
    <col min="3" max="3" width="18" customWidth="1"/>
    <col min="4" max="4" width="5.7109375" customWidth="1"/>
    <col min="5" max="5" width="4.85546875" customWidth="1"/>
    <col min="6" max="6" width="15.140625" customWidth="1"/>
    <col min="7" max="7" width="32.42578125" customWidth="1"/>
    <col min="8" max="8" width="10.42578125" style="1" customWidth="1"/>
    <col min="9" max="9" width="11.5703125" style="1" customWidth="1"/>
    <col min="10" max="10" width="6.5703125" customWidth="1"/>
    <col min="11" max="11" width="8.140625" hidden="1" customWidth="1"/>
    <col min="12" max="12" width="18.85546875" customWidth="1"/>
  </cols>
  <sheetData>
    <row r="1" spans="1:12" ht="20.25">
      <c r="A1" s="1287" t="s">
        <v>750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</row>
    <row r="2" spans="1:12" ht="20.25">
      <c r="A2" s="1287" t="s">
        <v>751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</row>
    <row r="3" spans="1:12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1:12" ht="20.25">
      <c r="A4" s="1296"/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</row>
    <row r="5" spans="1:12" ht="18">
      <c r="A5" s="3"/>
      <c r="B5" s="4"/>
      <c r="C5" s="4"/>
      <c r="D5" s="4"/>
      <c r="E5" s="1378" t="s">
        <v>166</v>
      </c>
      <c r="F5" s="1378"/>
      <c r="G5" s="1378"/>
      <c r="H5" s="1378"/>
      <c r="I5" s="4"/>
      <c r="J5" s="4"/>
      <c r="K5" s="4"/>
      <c r="L5" s="4"/>
    </row>
    <row r="6" spans="1:12" ht="15.75" customHeight="1">
      <c r="A6" s="3"/>
      <c r="B6" s="5"/>
      <c r="C6" s="5"/>
      <c r="D6" s="5"/>
      <c r="E6" s="1363" t="s">
        <v>752</v>
      </c>
      <c r="F6" s="1363"/>
      <c r="G6" s="1363"/>
      <c r="H6" s="1363"/>
      <c r="I6"/>
      <c r="K6" s="6"/>
    </row>
    <row r="7" spans="1:12">
      <c r="A7" s="1277" t="s">
        <v>169</v>
      </c>
      <c r="B7" s="1277"/>
      <c r="C7" s="1277"/>
      <c r="D7" s="1277"/>
      <c r="E7" s="1277"/>
      <c r="F7" s="3"/>
      <c r="G7" s="3"/>
      <c r="H7" s="8"/>
      <c r="I7" s="8"/>
      <c r="J7" s="8"/>
      <c r="K7" s="8"/>
      <c r="L7" s="8"/>
    </row>
    <row r="8" spans="1:12">
      <c r="A8" s="1266" t="s">
        <v>676</v>
      </c>
      <c r="B8" s="1266"/>
      <c r="C8" s="1266"/>
      <c r="D8" s="1266"/>
      <c r="E8" s="1266"/>
      <c r="F8" s="3"/>
      <c r="G8" s="3"/>
      <c r="H8" s="14"/>
      <c r="I8" s="1278" t="s">
        <v>324</v>
      </c>
      <c r="J8" s="1278"/>
      <c r="K8" s="55"/>
      <c r="L8" s="8" t="s">
        <v>753</v>
      </c>
    </row>
    <row r="9" spans="1:12">
      <c r="A9" s="1299" t="s">
        <v>152</v>
      </c>
      <c r="B9" s="1299" t="s">
        <v>157</v>
      </c>
      <c r="C9" s="1299" t="s">
        <v>153</v>
      </c>
      <c r="D9" s="1263" t="s">
        <v>154</v>
      </c>
      <c r="E9" s="1263" t="s">
        <v>155</v>
      </c>
      <c r="F9" s="1263" t="s">
        <v>127</v>
      </c>
      <c r="G9" s="1263" t="s">
        <v>156</v>
      </c>
      <c r="H9" s="1280" t="s">
        <v>129</v>
      </c>
      <c r="I9" s="1281"/>
      <c r="J9" s="1299" t="s">
        <v>158</v>
      </c>
      <c r="K9" s="1263" t="s">
        <v>159</v>
      </c>
      <c r="L9" s="1305" t="s">
        <v>133</v>
      </c>
    </row>
    <row r="10" spans="1:12">
      <c r="A10" s="1300"/>
      <c r="B10" s="1300"/>
      <c r="C10" s="1300"/>
      <c r="D10" s="1300"/>
      <c r="E10" s="1300"/>
      <c r="F10" s="1300"/>
      <c r="G10" s="1300"/>
      <c r="H10" s="1282" t="s">
        <v>160</v>
      </c>
      <c r="I10" s="1283"/>
      <c r="J10" s="1300"/>
      <c r="K10" s="1300"/>
      <c r="L10" s="1262"/>
    </row>
    <row r="11" spans="1:12">
      <c r="A11" s="51"/>
      <c r="B11" s="51"/>
      <c r="C11" s="51"/>
      <c r="D11" s="68"/>
      <c r="E11" s="51"/>
      <c r="F11" s="1366"/>
      <c r="G11" s="1366"/>
      <c r="H11" s="108"/>
    </row>
    <row r="12" spans="1:12">
      <c r="A12" s="109">
        <v>1</v>
      </c>
      <c r="B12" s="110">
        <v>194</v>
      </c>
      <c r="C12" s="111" t="e">
        <f>IF(B12=0," ",VLOOKUP(B12,Спортсмены!B:H,2,FALSE))</f>
        <v>#N/A</v>
      </c>
      <c r="D12" s="112" t="e">
        <f>IF(B12=0," ",VLOOKUP($B12,Спортсмены!$B:$H,3,FALSE))</f>
        <v>#N/A</v>
      </c>
      <c r="E12" s="113" t="e">
        <f>IF(B12=0," ",IF(VLOOKUP($B12,Спортсмены!$B:$H,4,FALSE)=0," ",VLOOKUP($B12,Спортсмены!$B:$H,4,FALSE)))</f>
        <v>#N/A</v>
      </c>
      <c r="F12" s="111" t="e">
        <f>IF(B12=0," ",VLOOKUP($B12,Спортсмены!$B:$H,5,FALSE))</f>
        <v>#N/A</v>
      </c>
      <c r="G12" s="111" t="e">
        <f>IF(B12=0," ",VLOOKUP($B12,Спортсмены!$B:$H,6,FALSE))</f>
        <v>#N/A</v>
      </c>
      <c r="H12" s="114"/>
      <c r="I12" s="128">
        <v>7.1412037037037E-3</v>
      </c>
      <c r="J12" s="16" t="s">
        <v>4</v>
      </c>
      <c r="K12" s="16"/>
      <c r="L12" s="129" t="e">
        <f>IF(B12=0," ",VLOOKUP($B12,Спортсмены!$B:$H,7,FALSE))</f>
        <v>#N/A</v>
      </c>
    </row>
    <row r="13" spans="1:12" ht="16.5" customHeight="1">
      <c r="A13" s="109">
        <v>2</v>
      </c>
      <c r="B13" s="110">
        <v>1140</v>
      </c>
      <c r="C13" s="111" t="e">
        <f>IF(B13=0," ",VLOOKUP(B13,Спортсмены!B:H,2,FALSE))</f>
        <v>#N/A</v>
      </c>
      <c r="D13" s="112" t="e">
        <f>IF(B13=0," ",VLOOKUP($B13,Спортсмены!$B:$H,3,FALSE))</f>
        <v>#N/A</v>
      </c>
      <c r="E13" s="113" t="e">
        <f>IF(B13=0," ",IF(VLOOKUP($B13,Спортсмены!$B:$H,4,FALSE)=0," ",VLOOKUP($B13,Спортсмены!$B:$H,4,FALSE)))</f>
        <v>#N/A</v>
      </c>
      <c r="F13" s="111" t="e">
        <f>IF(B13=0," ",VLOOKUP($B13,Спортсмены!$B:$H,5,FALSE))</f>
        <v>#N/A</v>
      </c>
      <c r="G13" s="111" t="e">
        <f>IF(B13=0," ",VLOOKUP($B13,Спортсмены!$B:$H,6,FALSE))</f>
        <v>#N/A</v>
      </c>
      <c r="H13" s="114"/>
      <c r="I13" s="128">
        <v>7.14814814814815E-3</v>
      </c>
      <c r="J13" s="16" t="s">
        <v>4</v>
      </c>
      <c r="K13" s="16"/>
      <c r="L13" s="129" t="e">
        <f>IF(B13=0," ",VLOOKUP($B13,Спортсмены!$B:$H,7,FALSE))</f>
        <v>#N/A</v>
      </c>
    </row>
    <row r="14" spans="1:12">
      <c r="A14" s="109">
        <v>3</v>
      </c>
      <c r="B14" s="110">
        <v>396</v>
      </c>
      <c r="C14" s="111" t="e">
        <f>IF(B14=0," ",VLOOKUP(B14,Спортсмены!B:H,2,FALSE))</f>
        <v>#N/A</v>
      </c>
      <c r="D14" s="112" t="e">
        <f>IF(B14=0," ",VLOOKUP($B14,Спортсмены!$B:$H,3,FALSE))</f>
        <v>#N/A</v>
      </c>
      <c r="E14" s="113" t="e">
        <f>IF(B14=0," ",IF(VLOOKUP($B14,Спортсмены!$B:$H,4,FALSE)=0," ",VLOOKUP($B14,Спортсмены!$B:$H,4,FALSE)))</f>
        <v>#N/A</v>
      </c>
      <c r="F14" s="111" t="e">
        <f>IF(B14=0," ",VLOOKUP($B14,Спортсмены!$B:$H,5,FALSE))</f>
        <v>#N/A</v>
      </c>
      <c r="G14" s="111" t="e">
        <f>IF(B14=0," ",VLOOKUP($B14,Спортсмены!$B:$H,6,FALSE))</f>
        <v>#N/A</v>
      </c>
      <c r="H14" s="114"/>
      <c r="I14" s="128">
        <v>7.2118055555555598E-3</v>
      </c>
      <c r="J14" s="16" t="s">
        <v>4</v>
      </c>
      <c r="K14" s="16"/>
      <c r="L14" s="129" t="e">
        <f>IF(B14=0," ",VLOOKUP($B14,Спортсмены!$B:$H,7,FALSE))</f>
        <v>#N/A</v>
      </c>
    </row>
    <row r="15" spans="1:12">
      <c r="A15" s="113">
        <v>4</v>
      </c>
      <c r="B15" s="16">
        <v>5</v>
      </c>
      <c r="C15" s="111" t="str">
        <f>IF(B15=0," ",VLOOKUP(B15,Спортсмены!B:H,2,FALSE))</f>
        <v>Лазарев Андрей</v>
      </c>
      <c r="D15" s="112">
        <f>IF(B15=0," ",VLOOKUP($B15,Спортсмены!$B:$H,3,FALSE))</f>
        <v>1981</v>
      </c>
      <c r="E15" s="113" t="str">
        <f>IF(B15=0," ",IF(VLOOKUP($B15,Спортсмены!$B:$H,4,FALSE)=0," ",VLOOKUP($B15,Спортсмены!$B:$H,4,FALSE)))</f>
        <v>М40-49</v>
      </c>
      <c r="F15" s="111">
        <f>IF(B15=0," ",VLOOKUP($B15,Спортсмены!$B:$H,5,FALSE))</f>
        <v>0</v>
      </c>
      <c r="G15" s="111" t="str">
        <f>IF(B15=0," ",VLOOKUP($B15,Спортсмены!$B:$H,6,FALSE))</f>
        <v>г.Архангельск</v>
      </c>
      <c r="H15" s="114"/>
      <c r="I15" s="128">
        <v>8.1226851851851894E-3</v>
      </c>
      <c r="J15" s="16" t="str">
        <f>IF(I15=0," ",IF(I15&lt;=Разряды!$D$13,Разряды!$D$3,IF(I15&lt;=Разряды!$E$13,Разряды!$E$3,IF(I15&lt;=Разряды!$F$13,Разряды!$F$3,IF(I15&lt;=Разряды!$G$13,Разряды!$G$3,IF(I15&lt;=Разряды!$H$13,Разряды!$H$3,IF(I15&lt;=Разряды!$I$13,Разряды!$I$3,IF(I15&lt;=Разряды!$J$13,Разряды!$J$3,"б/р"))))))))</f>
        <v>б/р</v>
      </c>
      <c r="K15" s="16"/>
      <c r="L15" s="129">
        <f>IF(B15=0," ",VLOOKUP($B15,Спортсмены!$B:$H,7,FALSE))</f>
        <v>0</v>
      </c>
    </row>
    <row r="16" spans="1:12" ht="15.95" customHeight="1">
      <c r="A16" s="27"/>
      <c r="B16" s="28"/>
      <c r="C16" s="38" t="str">
        <f>IF(B16=0," ",VLOOKUP(B16,Спортсмены!B:H,2,FALSE))</f>
        <v xml:space="preserve"> </v>
      </c>
      <c r="D16" s="39" t="str">
        <f>IF(B16=0," ",VLOOKUP($B16,Спортсмены!$B:$H,3,FALSE))</f>
        <v xml:space="preserve"> </v>
      </c>
      <c r="E16" s="33" t="str">
        <f>IF(B16=0," ",IF(VLOOKUP($B16,Спортсмены!$B:$H,4,FALSE)=0," ",VLOOKUP($B16,Спортсмены!$B:$H,4,FALSE)))</f>
        <v xml:space="preserve"> </v>
      </c>
      <c r="F16" s="38"/>
      <c r="G16" s="38"/>
      <c r="H16" s="40"/>
      <c r="I16" s="130"/>
      <c r="J16" s="28"/>
      <c r="K16" s="28"/>
      <c r="L16" s="38"/>
    </row>
    <row r="17" spans="1:12" ht="15.95" customHeight="1">
      <c r="A17" s="21"/>
      <c r="B17" s="41"/>
      <c r="C17" s="29" t="str">
        <f>IF(B17=0," ",VLOOKUP(B17,Спортсмены!B:H,2,FALSE))</f>
        <v xml:space="preserve"> </v>
      </c>
      <c r="D17" s="30" t="str">
        <f>IF(B17=0," ",VLOOKUP($B17,Спортсмены!$B:$H,3,FALSE))</f>
        <v xml:space="preserve"> </v>
      </c>
      <c r="E17" s="31" t="str">
        <f>IF(B17=0," ",IF(VLOOKUP($B17,Спортсмены!$B:$H,4,FALSE)=0," ",VLOOKUP($B17,Спортсмены!$B:$H,4,FALSE)))</f>
        <v xml:space="preserve"> </v>
      </c>
      <c r="F17" s="29"/>
      <c r="G17" s="29"/>
      <c r="H17" s="32"/>
      <c r="I17" s="61"/>
      <c r="J17" s="62"/>
      <c r="K17" s="28"/>
      <c r="L17" s="29"/>
    </row>
    <row r="18" spans="1:12">
      <c r="A18" s="22"/>
      <c r="B18" s="41"/>
      <c r="C18" s="29" t="str">
        <f>IF(B18=0," ",VLOOKUP(B18,Спортсмены!B:H,2,FALSE))</f>
        <v xml:space="preserve"> </v>
      </c>
      <c r="D18" s="31" t="str">
        <f>IF(B18=0," ",VLOOKUP($B18,Спортсмены!$B:$H,3,FALSE))</f>
        <v xml:space="preserve"> </v>
      </c>
      <c r="E18" s="31" t="str">
        <f>IF(B18=0," ",IF(VLOOKUP($B18,Спортсмены!$B:$H,4,FALSE)=0," ",VLOOKUP($B18,Спортсмены!$B:$H,4,FALSE)))</f>
        <v xml:space="preserve"> </v>
      </c>
      <c r="F18" s="29"/>
      <c r="G18" s="29"/>
      <c r="H18" s="32"/>
      <c r="I18" s="61"/>
      <c r="J18" s="62"/>
      <c r="K18" s="28"/>
      <c r="L18" s="29"/>
    </row>
    <row r="19" spans="1:12" ht="15.95" customHeight="1">
      <c r="A19" s="21"/>
      <c r="B19" s="41"/>
      <c r="C19" s="29" t="str">
        <f>IF(B19=0," ",VLOOKUP(B19,Спортсмены!B:H,2,FALSE))</f>
        <v xml:space="preserve"> </v>
      </c>
      <c r="D19" s="31" t="str">
        <f>IF(B19=0," ",VLOOKUP($B19,Спортсмены!$B:$H,3,FALSE))</f>
        <v xml:space="preserve"> </v>
      </c>
      <c r="E19" s="33" t="str">
        <f>IF(B19=0," ",IF(VLOOKUP($B19,Спортсмены!$B:$H,4,FALSE)=0," ",VLOOKUP($B19,Спортсмены!$B:$H,4,FALSE)))</f>
        <v xml:space="preserve"> </v>
      </c>
      <c r="F19" s="38" t="str">
        <f>IF(B19=0," ",VLOOKUP($B19,Спортсмены!$B:$H,5,FALSE))</f>
        <v xml:space="preserve"> </v>
      </c>
      <c r="G19" s="38" t="str">
        <f>IF(B19=0," ",VLOOKUP($B19,Спортсмены!$B:$H,6,FALSE))</f>
        <v xml:space="preserve"> </v>
      </c>
      <c r="H19" s="40"/>
      <c r="I19" s="61"/>
      <c r="J19" s="62" t="str">
        <f>IF(I19=0," ",IF(I19&lt;=Разряды!$D$13,Разряды!$D$3,IF(I19&lt;=Разряды!$E$13,Разряды!$E$3,IF(I19&lt;=Разряды!$F$13,Разряды!$F$3,IF(I19&lt;=Разряды!$G$13,Разряды!$G$3,IF(I19&lt;=Разряды!$H$13,Разряды!$H$3,IF(I19&lt;=Разряды!$I$13,Разряды!$I$3,IF(I19&lt;=Разряды!$J$13,Разряды!$J$3,"б/р"))))))))</f>
        <v xml:space="preserve"> </v>
      </c>
      <c r="K19" s="33"/>
      <c r="L19" s="29" t="str">
        <f>IF(B19=0," ",VLOOKUP($B19,Спортсмены!$B:$H,7,FALSE))</f>
        <v xml:space="preserve"> </v>
      </c>
    </row>
    <row r="20" spans="1:12">
      <c r="A20" s="43"/>
      <c r="B20" s="44"/>
      <c r="C20" s="45" t="str">
        <f>IF(B20=0," ",VLOOKUP(B20,Спортсмены!B:H,2,FALSE))</f>
        <v xml:space="preserve"> </v>
      </c>
      <c r="D20" s="46" t="str">
        <f>IF(B20=0," ",VLOOKUP($B20,Спортсмены!$B:$H,3,FALSE))</f>
        <v xml:space="preserve"> </v>
      </c>
      <c r="E20" s="46" t="str">
        <f>IF(B20=0," ",IF(VLOOKUP($B20,Спортсмены!$B:$H,4,FALSE)=0," ",VLOOKUP($B20,Спортсмены!$B:$H,4,FALSE)))</f>
        <v xml:space="preserve"> </v>
      </c>
      <c r="F20" s="45" t="str">
        <f>IF(B20=0," ",VLOOKUP($B20,Спортсмены!$B:$H,5,FALSE))</f>
        <v xml:space="preserve"> </v>
      </c>
      <c r="G20" s="45" t="str">
        <f>IF(B20=0," ",VLOOKUP($B20,Спортсмены!$B:$H,6,FALSE))</f>
        <v xml:space="preserve"> </v>
      </c>
      <c r="H20" s="47"/>
      <c r="I20" s="65"/>
      <c r="J20" s="66" t="str">
        <f>IF(I20=0," ",IF(I20&lt;=Разряды!$D$14,Разряды!$D$3,IF(I20&lt;=Разряды!$E$14,Разряды!$E$3,IF(I20&lt;=Разряды!$F$14,Разряды!$F$3,IF(I20&lt;=Разряды!$G$14,Разряды!$G$3,IF(I20&lt;=Разряды!$H$14,Разряды!$H$3,IF(I20&lt;=Разряды!$I$14,Разряды!$I$3,IF(I20&lt;=Разряды!$J$14,Разряды!$J$3,"б/р"))))))))</f>
        <v xml:space="preserve"> </v>
      </c>
      <c r="K20" s="66"/>
      <c r="L20" s="45" t="str">
        <f>IF(B20=0," ",VLOOKUP($B20,Спортсмены!$B:$H,7,FALSE))</f>
        <v xml:space="preserve"> </v>
      </c>
    </row>
    <row r="21" spans="1:12">
      <c r="A21" s="48"/>
      <c r="B21" s="49"/>
      <c r="C21" s="50"/>
      <c r="D21" s="51"/>
      <c r="E21" s="51"/>
      <c r="F21" s="50"/>
      <c r="G21" s="50"/>
      <c r="H21" s="52"/>
      <c r="I21" s="67"/>
      <c r="J21" s="68"/>
      <c r="K21" s="68"/>
      <c r="L21" s="50"/>
    </row>
    <row r="22" spans="1:12">
      <c r="A22" s="48"/>
      <c r="B22" s="49"/>
      <c r="C22" s="50"/>
      <c r="D22" s="51"/>
      <c r="E22" s="51"/>
      <c r="F22" s="50"/>
      <c r="G22" s="50"/>
      <c r="H22" s="52"/>
      <c r="I22" s="67"/>
      <c r="J22" s="68"/>
      <c r="K22" s="68"/>
      <c r="L22" s="50"/>
    </row>
    <row r="23" spans="1:12">
      <c r="A23" s="48"/>
      <c r="B23" s="49"/>
      <c r="C23" s="1250" t="s">
        <v>682</v>
      </c>
      <c r="D23" s="1250"/>
      <c r="F23" s="1272"/>
      <c r="G23" s="1272"/>
      <c r="H23" s="1250" t="s">
        <v>683</v>
      </c>
      <c r="I23" s="1332"/>
      <c r="J23" s="1332"/>
      <c r="K23" s="1332"/>
      <c r="L23" s="50"/>
    </row>
    <row r="24" spans="1:12">
      <c r="A24" s="48"/>
      <c r="B24" s="49"/>
      <c r="H24" s="117"/>
      <c r="I24" s="132"/>
      <c r="J24" s="51"/>
      <c r="K24" s="53"/>
      <c r="L24" s="50"/>
    </row>
    <row r="25" spans="1:12">
      <c r="A25" s="48"/>
      <c r="B25" s="49"/>
      <c r="C25" s="118" t="s">
        <v>175</v>
      </c>
      <c r="E25" s="119"/>
      <c r="F25" s="119"/>
      <c r="G25" s="119"/>
      <c r="H25" s="1286" t="s">
        <v>164</v>
      </c>
      <c r="I25" s="1286"/>
      <c r="J25" s="1286"/>
      <c r="K25" s="53"/>
      <c r="L25" s="50"/>
    </row>
    <row r="26" spans="1:12">
      <c r="A26" s="48"/>
      <c r="B26" s="49"/>
      <c r="C26" s="50"/>
      <c r="D26" s="51"/>
      <c r="E26" s="51"/>
      <c r="F26" s="50"/>
      <c r="G26" s="50"/>
      <c r="H26" s="52"/>
      <c r="I26" s="67"/>
      <c r="J26" s="68"/>
      <c r="K26" s="68"/>
      <c r="L26" s="50"/>
    </row>
    <row r="27" spans="1:12">
      <c r="A27" s="48"/>
      <c r="B27" s="49"/>
      <c r="C27" s="50"/>
      <c r="D27" s="51"/>
      <c r="E27" s="51"/>
      <c r="F27" s="50"/>
      <c r="G27" s="50"/>
      <c r="H27" s="52"/>
      <c r="I27" s="67"/>
      <c r="J27" s="68"/>
      <c r="K27" s="68"/>
      <c r="L27" s="50"/>
    </row>
    <row r="28" spans="1:12">
      <c r="A28" s="48"/>
      <c r="B28" s="49"/>
      <c r="C28" s="50"/>
      <c r="D28" s="51"/>
      <c r="E28" s="51"/>
      <c r="F28" s="50"/>
      <c r="G28" s="50"/>
      <c r="H28" s="52"/>
      <c r="I28" s="67"/>
      <c r="J28" s="68"/>
      <c r="K28" s="68"/>
      <c r="L28" s="50"/>
    </row>
    <row r="29" spans="1:12">
      <c r="A29" s="48"/>
      <c r="B29" s="49"/>
      <c r="C29" s="50"/>
      <c r="D29" s="51"/>
      <c r="E29" s="51"/>
      <c r="F29" s="50"/>
      <c r="G29" s="50"/>
      <c r="H29" s="52"/>
      <c r="I29" s="67"/>
      <c r="J29" s="68"/>
      <c r="K29" s="68"/>
      <c r="L29" s="50"/>
    </row>
    <row r="30" spans="1:12">
      <c r="A30" s="48"/>
      <c r="B30" s="49"/>
      <c r="C30" s="50"/>
      <c r="D30" s="51"/>
      <c r="E30" s="51"/>
      <c r="F30" s="50"/>
      <c r="G30" s="50"/>
      <c r="H30" s="52"/>
      <c r="I30" s="67"/>
      <c r="J30" s="68"/>
      <c r="K30" s="68"/>
      <c r="L30" s="50"/>
    </row>
    <row r="31" spans="1:12">
      <c r="A31" s="48"/>
      <c r="B31" s="49"/>
      <c r="C31" s="50"/>
      <c r="D31" s="51"/>
      <c r="E31" s="51"/>
      <c r="F31" s="50"/>
      <c r="G31" s="50"/>
      <c r="H31" s="52"/>
      <c r="I31" s="67"/>
      <c r="J31" s="68"/>
      <c r="K31" s="68"/>
      <c r="L31" s="50"/>
    </row>
    <row r="32" spans="1:12">
      <c r="A32" s="48"/>
      <c r="B32" s="49"/>
      <c r="C32" s="50"/>
      <c r="D32" s="51"/>
      <c r="E32" s="51"/>
      <c r="F32" s="50"/>
      <c r="G32" s="50"/>
      <c r="H32" s="52"/>
      <c r="I32" s="67"/>
      <c r="J32" s="68"/>
      <c r="K32" s="68"/>
      <c r="L32" s="50"/>
    </row>
    <row r="33" spans="1:12">
      <c r="A33" s="48"/>
      <c r="B33" s="49"/>
      <c r="C33" s="50"/>
      <c r="D33" s="51"/>
      <c r="E33" s="51"/>
      <c r="F33" s="50"/>
      <c r="G33" s="50"/>
      <c r="H33" s="52"/>
      <c r="I33" s="67"/>
      <c r="J33" s="68"/>
      <c r="K33" s="68"/>
      <c r="L33" s="50"/>
    </row>
    <row r="34" spans="1:12">
      <c r="A34" s="48"/>
      <c r="B34" s="49"/>
      <c r="C34" s="50"/>
      <c r="D34" s="51"/>
      <c r="E34" s="51"/>
      <c r="F34" s="50"/>
      <c r="G34" s="50"/>
      <c r="H34" s="52"/>
      <c r="I34" s="67"/>
      <c r="J34" s="68"/>
      <c r="K34" s="68"/>
      <c r="L34" s="50"/>
    </row>
    <row r="35" spans="1:12">
      <c r="A35" s="48"/>
      <c r="B35" s="49"/>
      <c r="C35" s="50"/>
      <c r="D35" s="51"/>
      <c r="E35" s="51"/>
      <c r="F35" s="50"/>
      <c r="G35" s="50"/>
      <c r="H35" s="52"/>
      <c r="I35" s="67"/>
      <c r="J35" s="68"/>
      <c r="K35" s="68"/>
      <c r="L35" s="50"/>
    </row>
    <row r="36" spans="1:12">
      <c r="A36" s="48"/>
      <c r="B36" s="49"/>
      <c r="C36" s="50"/>
      <c r="D36" s="51"/>
      <c r="E36" s="51"/>
      <c r="F36" s="50"/>
      <c r="G36" s="50"/>
      <c r="H36" s="52"/>
      <c r="I36" s="67"/>
      <c r="J36" s="68"/>
      <c r="K36" s="68"/>
      <c r="L36" s="50"/>
    </row>
    <row r="37" spans="1:12">
      <c r="A37" s="48"/>
      <c r="B37" s="49"/>
      <c r="C37" s="50"/>
      <c r="D37" s="51"/>
      <c r="E37" s="51"/>
      <c r="F37" s="50"/>
      <c r="G37" s="50"/>
      <c r="H37" s="52"/>
      <c r="I37" s="67"/>
      <c r="J37" s="68"/>
      <c r="K37" s="68"/>
      <c r="L37" s="50"/>
    </row>
    <row r="38" spans="1:12" ht="22.5">
      <c r="A38" s="1273" t="s">
        <v>165</v>
      </c>
      <c r="B38" s="1273"/>
      <c r="C38" s="1273"/>
      <c r="D38" s="1273"/>
      <c r="E38" s="1273"/>
      <c r="F38" s="1273"/>
      <c r="G38" s="1273"/>
      <c r="H38" s="1273"/>
      <c r="I38" s="1273"/>
      <c r="J38" s="1273"/>
      <c r="K38" s="1273"/>
      <c r="L38" s="98"/>
    </row>
    <row r="39" spans="1:12" ht="20.25">
      <c r="A39" s="1296" t="s">
        <v>230</v>
      </c>
      <c r="B39" s="1296"/>
      <c r="C39" s="1296"/>
      <c r="D39" s="1296"/>
      <c r="E39" s="1296"/>
      <c r="F39" s="1296"/>
      <c r="G39" s="1296"/>
      <c r="H39" s="1296"/>
      <c r="I39" s="1296"/>
      <c r="J39" s="1296"/>
      <c r="K39" s="1296"/>
      <c r="L39" s="99"/>
    </row>
    <row r="40" spans="1:12">
      <c r="A40" s="1321" t="s">
        <v>198</v>
      </c>
      <c r="B40" s="1321"/>
      <c r="C40" s="71"/>
      <c r="H40" s="1322" t="s">
        <v>199</v>
      </c>
      <c r="I40" s="1322"/>
      <c r="J40" s="1322"/>
      <c r="K40" s="1322"/>
    </row>
    <row r="41" spans="1:12">
      <c r="A41" s="6" t="s">
        <v>200</v>
      </c>
      <c r="B41" s="6"/>
      <c r="C41" s="6"/>
      <c r="G41" s="73"/>
      <c r="H41" s="74"/>
      <c r="I41" s="100"/>
    </row>
    <row r="42" spans="1:12" ht="20.25">
      <c r="A42" s="1288" t="s">
        <v>747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</row>
    <row r="43" spans="1:12" ht="15">
      <c r="A43" s="1276" t="s">
        <v>264</v>
      </c>
      <c r="B43" s="1276"/>
      <c r="C43" s="1276"/>
      <c r="D43" s="1276"/>
      <c r="E43" s="1276"/>
      <c r="F43" s="1276"/>
      <c r="G43" s="1276"/>
      <c r="H43" s="1276"/>
      <c r="I43" s="1276"/>
      <c r="J43" s="1276"/>
      <c r="K43" s="1276"/>
    </row>
    <row r="44" spans="1:12" ht="20.25">
      <c r="A44" s="77"/>
      <c r="B44" s="77"/>
      <c r="C44" s="3" t="s">
        <v>754</v>
      </c>
      <c r="H44" s="1290" t="s">
        <v>755</v>
      </c>
      <c r="I44" s="1290"/>
      <c r="J44" s="1290"/>
    </row>
    <row r="45" spans="1:12">
      <c r="A45" s="1263" t="s">
        <v>226</v>
      </c>
      <c r="B45" s="1263" t="s">
        <v>157</v>
      </c>
      <c r="C45" s="1263" t="s">
        <v>153</v>
      </c>
      <c r="D45" s="1263" t="s">
        <v>154</v>
      </c>
      <c r="E45" s="1263" t="s">
        <v>155</v>
      </c>
      <c r="F45" s="1263" t="s">
        <v>127</v>
      </c>
      <c r="G45" s="1261" t="s">
        <v>128</v>
      </c>
      <c r="H45" s="1263" t="s">
        <v>130</v>
      </c>
      <c r="I45" s="1291" t="s">
        <v>183</v>
      </c>
      <c r="J45" s="1292"/>
      <c r="K45" s="1293"/>
    </row>
    <row r="46" spans="1:12">
      <c r="A46" s="1301"/>
      <c r="B46" s="1301"/>
      <c r="C46" s="1301"/>
      <c r="D46" s="1301"/>
      <c r="E46" s="1301"/>
      <c r="F46" s="1301"/>
      <c r="G46" s="1265"/>
      <c r="H46" s="1301"/>
      <c r="I46" s="101">
        <v>1</v>
      </c>
      <c r="J46" s="102">
        <v>2</v>
      </c>
      <c r="K46" s="103">
        <v>3</v>
      </c>
    </row>
    <row r="47" spans="1:12" ht="15.95" customHeight="1">
      <c r="A47" s="81"/>
      <c r="B47" s="22"/>
      <c r="C47" s="22"/>
      <c r="D47" s="22"/>
      <c r="E47" s="22"/>
      <c r="F47" s="82" t="s">
        <v>184</v>
      </c>
      <c r="G47" s="22"/>
      <c r="H47" s="83"/>
      <c r="I47" s="104"/>
      <c r="J47" s="105"/>
      <c r="K47" s="105"/>
    </row>
    <row r="48" spans="1:12" ht="24" customHeight="1">
      <c r="A48" s="84">
        <v>1</v>
      </c>
      <c r="B48" s="22"/>
      <c r="C48" s="23" t="str">
        <f>IF(B48=0," ",VLOOKUP(B48,Спортсмены!B:H,2,FALSE))</f>
        <v xml:space="preserve"> </v>
      </c>
      <c r="D48" s="24" t="str">
        <f>IF(B48=0," ",VLOOKUP($B48,Спортсмены!$B:$H,3,FALSE))</f>
        <v xml:space="preserve"> </v>
      </c>
      <c r="E48" s="25" t="str">
        <f>IF(B48=0," ",IF(VLOOKUP($B48,Спортсмены!$B:$H,4,FALSE)=0," ",VLOOKUP($B48,Спортсмены!$B:$H,4,FALSE)))</f>
        <v xml:space="preserve"> </v>
      </c>
      <c r="F48" s="23" t="str">
        <f>IF(B48=0," ",VLOOKUP($B48,Спортсмены!$B:$H,5,FALSE))</f>
        <v xml:space="preserve"> </v>
      </c>
      <c r="G48" s="35" t="str">
        <f>IF(B48=0," ",VLOOKUP($B48,Спортсмены!$B:$H,6,FALSE))</f>
        <v xml:space="preserve"> </v>
      </c>
      <c r="H48" s="83"/>
      <c r="I48" s="104"/>
      <c r="J48" s="105"/>
      <c r="K48" s="105"/>
    </row>
    <row r="49" spans="1:12" ht="15.95" customHeight="1">
      <c r="A49" s="84">
        <v>2</v>
      </c>
      <c r="B49" s="41"/>
      <c r="C49" s="23" t="str">
        <f>IF(B49=0," ",VLOOKUP(B49,Спортсмены!B:H,2,FALSE))</f>
        <v xml:space="preserve"> </v>
      </c>
      <c r="D49" s="24" t="str">
        <f>IF(B49=0," ",VLOOKUP($B49,Спортсмены!$B:$H,3,FALSE))</f>
        <v xml:space="preserve"> </v>
      </c>
      <c r="E49" s="25" t="str">
        <f>IF(B49=0," ",IF(VLOOKUP($B49,Спортсмены!$B:$H,4,FALSE)=0," ",VLOOKUP($B49,Спортсмены!$B:$H,4,FALSE)))</f>
        <v xml:space="preserve"> </v>
      </c>
      <c r="F49" s="23" t="str">
        <f>IF(B49=0," ",VLOOKUP($B49,Спортсмены!$B:$H,5,FALSE))</f>
        <v xml:space="preserve"> </v>
      </c>
      <c r="G49" s="23" t="str">
        <f>IF(B49=0," ",VLOOKUP($B49,Спортсмены!$B:$H,6,FALSE))</f>
        <v xml:space="preserve"> </v>
      </c>
      <c r="H49" s="83"/>
      <c r="I49" s="104"/>
      <c r="J49" s="105"/>
      <c r="K49" s="105"/>
    </row>
    <row r="50" spans="1:12" ht="15.95" customHeight="1">
      <c r="A50" s="84"/>
      <c r="B50" s="29"/>
      <c r="C50" s="31"/>
      <c r="D50" s="62"/>
      <c r="E50" s="33"/>
      <c r="F50" s="90"/>
      <c r="G50" s="89"/>
      <c r="H50" s="83"/>
      <c r="I50" s="104"/>
      <c r="J50" s="105"/>
      <c r="K50" s="105"/>
    </row>
    <row r="51" spans="1:12" ht="15.95" customHeight="1">
      <c r="A51" s="84"/>
      <c r="B51" s="29"/>
      <c r="C51" s="31"/>
      <c r="D51" s="62"/>
      <c r="E51" s="33"/>
      <c r="F51" s="89"/>
      <c r="G51" s="90"/>
      <c r="H51" s="83"/>
      <c r="I51" s="104"/>
      <c r="J51" s="105"/>
      <c r="K51" s="105"/>
    </row>
    <row r="52" spans="1:12" ht="15.95" customHeight="1">
      <c r="A52" s="84"/>
      <c r="B52" s="29"/>
      <c r="C52" s="31"/>
      <c r="D52" s="62"/>
      <c r="E52" s="31"/>
      <c r="F52" s="89"/>
      <c r="G52" s="90"/>
      <c r="H52" s="83"/>
      <c r="I52" s="104"/>
      <c r="J52" s="105"/>
      <c r="K52" s="105"/>
    </row>
    <row r="53" spans="1:12" ht="20.25">
      <c r="A53" s="1296"/>
      <c r="B53" s="1296"/>
      <c r="C53" s="1296"/>
      <c r="D53" s="1296"/>
      <c r="E53" s="1296"/>
      <c r="F53" s="1296"/>
      <c r="G53" s="1296"/>
      <c r="H53" s="1296"/>
      <c r="I53" s="1296"/>
      <c r="J53" s="1296"/>
      <c r="K53" s="1296"/>
      <c r="L53" s="99"/>
    </row>
    <row r="54" spans="1:12" ht="20.25">
      <c r="A54" s="1296" t="s">
        <v>240</v>
      </c>
      <c r="B54" s="1296"/>
      <c r="C54" s="1296"/>
      <c r="D54" s="1296"/>
      <c r="E54" s="1296"/>
      <c r="F54" s="1296"/>
      <c r="G54" s="1296"/>
      <c r="H54" s="1296"/>
      <c r="I54" s="1296"/>
      <c r="J54" s="1296"/>
      <c r="K54" s="1296"/>
      <c r="L54" s="99"/>
    </row>
    <row r="55" spans="1:12">
      <c r="A55" s="1321"/>
      <c r="B55" s="1321"/>
      <c r="C55" s="71"/>
      <c r="H55" s="1322" t="s">
        <v>756</v>
      </c>
      <c r="I55" s="1322"/>
      <c r="J55" s="1322"/>
      <c r="K55" s="1322"/>
    </row>
    <row r="56" spans="1:12">
      <c r="A56" s="6"/>
      <c r="B56" s="6"/>
      <c r="C56" s="6"/>
      <c r="G56" s="73"/>
      <c r="H56" s="74"/>
      <c r="I56" s="100"/>
    </row>
    <row r="57" spans="1:12" ht="20.25">
      <c r="A57" s="1288" t="s">
        <v>757</v>
      </c>
      <c r="B57" s="1288"/>
      <c r="C57" s="1288"/>
      <c r="D57" s="1288"/>
      <c r="E57" s="1288"/>
      <c r="F57" s="1288"/>
      <c r="G57" s="1288"/>
      <c r="H57" s="1288"/>
      <c r="I57" s="1288"/>
      <c r="J57" s="1288"/>
      <c r="K57" s="1288"/>
    </row>
    <row r="58" spans="1:12" ht="15">
      <c r="A58" s="1276" t="s">
        <v>337</v>
      </c>
      <c r="B58" s="1276"/>
      <c r="C58" s="1276"/>
      <c r="D58" s="1276"/>
      <c r="E58" s="1276"/>
      <c r="F58" s="1276"/>
      <c r="G58" s="1276"/>
      <c r="H58" s="1276"/>
      <c r="I58" s="1276"/>
      <c r="J58" s="1276"/>
      <c r="K58" s="1276"/>
    </row>
    <row r="59" spans="1:12">
      <c r="A59" s="77"/>
      <c r="B59" s="77"/>
      <c r="C59" s="3"/>
      <c r="H59" s="1290" t="s">
        <v>758</v>
      </c>
      <c r="I59" s="1290"/>
      <c r="J59" s="1290"/>
    </row>
    <row r="60" spans="1:12">
      <c r="A60" s="1263" t="s">
        <v>226</v>
      </c>
      <c r="B60" s="1263" t="s">
        <v>157</v>
      </c>
      <c r="C60" s="1263" t="s">
        <v>153</v>
      </c>
      <c r="D60" s="1263" t="s">
        <v>154</v>
      </c>
      <c r="E60" s="1263" t="s">
        <v>155</v>
      </c>
      <c r="F60" s="1263" t="s">
        <v>127</v>
      </c>
      <c r="G60" s="1261" t="s">
        <v>128</v>
      </c>
      <c r="H60" s="1263" t="s">
        <v>130</v>
      </c>
      <c r="I60" s="1291" t="s">
        <v>183</v>
      </c>
      <c r="J60" s="1292"/>
      <c r="K60" s="1293"/>
    </row>
    <row r="61" spans="1:12">
      <c r="A61" s="1301"/>
      <c r="B61" s="1301"/>
      <c r="C61" s="1301"/>
      <c r="D61" s="1301"/>
      <c r="E61" s="1301"/>
      <c r="F61" s="1301"/>
      <c r="G61" s="1265"/>
      <c r="H61" s="1301"/>
      <c r="I61" s="101">
        <v>1</v>
      </c>
      <c r="J61" s="102">
        <v>2</v>
      </c>
      <c r="K61" s="103">
        <v>3</v>
      </c>
    </row>
    <row r="62" spans="1:12" ht="15.95" customHeight="1">
      <c r="A62" s="121"/>
      <c r="B62" s="122"/>
      <c r="C62" s="122"/>
      <c r="D62" s="122"/>
      <c r="E62" s="122"/>
      <c r="F62" s="123" t="s">
        <v>184</v>
      </c>
      <c r="G62" s="122"/>
      <c r="H62" s="124"/>
      <c r="I62" s="133"/>
      <c r="J62" s="134"/>
      <c r="K62" s="134"/>
    </row>
    <row r="63" spans="1:12" ht="15.95" customHeight="1">
      <c r="A63" s="125">
        <v>1</v>
      </c>
      <c r="B63" s="16">
        <v>5</v>
      </c>
      <c r="C63" s="111" t="str">
        <f>IF(B63=0," ",VLOOKUP(B63,Спортсмены!B:H,2,FALSE))</f>
        <v>Лазарев Андрей</v>
      </c>
      <c r="D63" s="112">
        <f>IF(B63=0," ",VLOOKUP($B63,Спортсмены!$B:$H,3,FALSE))</f>
        <v>1981</v>
      </c>
      <c r="E63" s="113" t="str">
        <f>IF(B63=0," ",IF(VLOOKUP($B63,Спортсмены!$B:$H,4,FALSE)=0," ",VLOOKUP($B63,Спортсмены!$B:$H,4,FALSE)))</f>
        <v>М40-49</v>
      </c>
      <c r="F63" s="111">
        <f>IF(B63=0," ",VLOOKUP($B63,Спортсмены!$B:$H,5,FALSE))</f>
        <v>0</v>
      </c>
      <c r="G63" s="111" t="str">
        <f>IF(B63=0," ",VLOOKUP($B63,Спортсмены!$B:$H,6,FALSE))</f>
        <v>г.Архангельск</v>
      </c>
      <c r="H63" s="126"/>
      <c r="I63" s="18"/>
      <c r="J63" s="135"/>
      <c r="K63" s="135"/>
    </row>
    <row r="64" spans="1:12" ht="15.95" customHeight="1">
      <c r="A64" s="125">
        <v>2</v>
      </c>
      <c r="B64" s="110">
        <v>1140</v>
      </c>
      <c r="C64" s="111" t="e">
        <f>IF(B64=0," ",VLOOKUP(B64,Спортсмены!B:H,2,FALSE))</f>
        <v>#N/A</v>
      </c>
      <c r="D64" s="112" t="e">
        <f>IF(B64=0," ",VLOOKUP($B64,Спортсмены!$B:$H,3,FALSE))</f>
        <v>#N/A</v>
      </c>
      <c r="E64" s="113" t="e">
        <f>IF(B64=0," ",IF(VLOOKUP($B64,Спортсмены!$B:$H,4,FALSE)=0," ",VLOOKUP($B64,Спортсмены!$B:$H,4,FALSE)))</f>
        <v>#N/A</v>
      </c>
      <c r="F64" s="111" t="e">
        <f>IF(B64=0," ",VLOOKUP($B64,Спортсмены!$B:$H,5,FALSE))</f>
        <v>#N/A</v>
      </c>
      <c r="G64" s="127" t="e">
        <f>IF(B64=0," ",VLOOKUP($B64,Спортсмены!$B:$H,6,FALSE))</f>
        <v>#N/A</v>
      </c>
      <c r="H64" s="126"/>
      <c r="I64" s="18"/>
      <c r="J64" s="135"/>
      <c r="K64" s="135"/>
    </row>
    <row r="65" spans="1:11" ht="15.95" customHeight="1">
      <c r="A65" s="125">
        <v>3</v>
      </c>
      <c r="B65" s="110">
        <v>396</v>
      </c>
      <c r="C65" s="111" t="e">
        <f>IF(B65=0," ",VLOOKUP(B65,Спортсмены!B:H,2,FALSE))</f>
        <v>#N/A</v>
      </c>
      <c r="D65" s="112" t="e">
        <f>IF(B65=0," ",VLOOKUP($B65,Спортсмены!$B:$H,3,FALSE))</f>
        <v>#N/A</v>
      </c>
      <c r="E65" s="113" t="e">
        <f>IF(B65=0," ",IF(VLOOKUP($B65,Спортсмены!$B:$H,4,FALSE)=0," ",VLOOKUP($B65,Спортсмены!$B:$H,4,FALSE)))</f>
        <v>#N/A</v>
      </c>
      <c r="F65" s="111" t="e">
        <f>IF(B65=0," ",VLOOKUP($B65,Спортсмены!$B:$H,5,FALSE))</f>
        <v>#N/A</v>
      </c>
      <c r="G65" s="111" t="e">
        <f>IF(B65=0," ",VLOOKUP($B65,Спортсмены!$B:$H,6,FALSE))</f>
        <v>#N/A</v>
      </c>
      <c r="H65" s="126"/>
      <c r="I65" s="18"/>
      <c r="J65" s="135"/>
      <c r="K65" s="135"/>
    </row>
    <row r="66" spans="1:11" ht="15.95" customHeight="1">
      <c r="A66" s="125">
        <v>4</v>
      </c>
      <c r="B66" s="110">
        <v>194</v>
      </c>
      <c r="C66" s="111" t="e">
        <f>IF(B66=0," ",VLOOKUP(B66,Спортсмены!B:H,2,FALSE))</f>
        <v>#N/A</v>
      </c>
      <c r="D66" s="112" t="e">
        <f>IF(B66=0," ",VLOOKUP($B66,Спортсмены!$B:$H,3,FALSE))</f>
        <v>#N/A</v>
      </c>
      <c r="E66" s="113" t="e">
        <f>IF(B66=0," ",IF(VLOOKUP($B66,Спортсмены!$B:$H,4,FALSE)=0," ",VLOOKUP($B66,Спортсмены!$B:$H,4,FALSE)))</f>
        <v>#N/A</v>
      </c>
      <c r="F66" s="111" t="e">
        <f>IF(B66=0," ",VLOOKUP($B66,Спортсмены!$B:$H,5,FALSE))</f>
        <v>#N/A</v>
      </c>
      <c r="G66" s="127" t="e">
        <f>IF(B66=0," ",VLOOKUP($B66,Спортсмены!$B:$H,6,FALSE))</f>
        <v>#N/A</v>
      </c>
      <c r="H66" s="126"/>
      <c r="I66" s="18"/>
      <c r="J66" s="135"/>
      <c r="K66" s="135"/>
    </row>
    <row r="67" spans="1:11" ht="15.95" customHeight="1">
      <c r="A67" s="125">
        <v>5</v>
      </c>
      <c r="B67" s="113"/>
      <c r="C67" s="111" t="str">
        <f>IF(B67=0," ",VLOOKUP(B67,Спортсмены!B:H,2,FALSE))</f>
        <v xml:space="preserve"> </v>
      </c>
      <c r="D67" s="112" t="str">
        <f>IF(B67=0," ",VLOOKUP($B67,Спортсмены!$B:$H,3,FALSE))</f>
        <v xml:space="preserve"> </v>
      </c>
      <c r="E67" s="113" t="str">
        <f>IF(B67=0," ",IF(VLOOKUP($B67,Спортсмены!$B:$H,4,FALSE)=0," ",VLOOKUP($B67,Спортсмены!$B:$H,4,FALSE)))</f>
        <v xml:space="preserve"> </v>
      </c>
      <c r="F67" s="111" t="str">
        <f>IF(B67=0," ",VLOOKUP($B67,Спортсмены!$B:$H,5,FALSE))</f>
        <v xml:space="preserve"> </v>
      </c>
      <c r="G67" s="111" t="str">
        <f>IF(B67=0," ",VLOOKUP($B67,Спортсмены!$B:$H,6,FALSE))</f>
        <v xml:space="preserve"> </v>
      </c>
      <c r="H67" s="126"/>
      <c r="I67" s="18"/>
      <c r="J67" s="135"/>
      <c r="K67" s="135"/>
    </row>
    <row r="68" spans="1:11" ht="15.95" customHeight="1">
      <c r="A68" s="125">
        <v>6</v>
      </c>
      <c r="B68" s="113"/>
      <c r="C68" s="111" t="str">
        <f>IF(B68=0," ",VLOOKUP(B68,Спортсмены!B:H,2,FALSE))</f>
        <v xml:space="preserve"> </v>
      </c>
      <c r="D68" s="112" t="str">
        <f>IF(B68=0," ",VLOOKUP($B68,Спортсмены!$B:$H,3,FALSE))</f>
        <v xml:space="preserve"> </v>
      </c>
      <c r="E68" s="113" t="str">
        <f>IF(B68=0," ",IF(VLOOKUP($B68,Спортсмены!$B:$H,4,FALSE)=0," ",VLOOKUP($B68,Спортсмены!$B:$H,4,FALSE)))</f>
        <v xml:space="preserve"> </v>
      </c>
      <c r="F68" s="111" t="str">
        <f>IF(B68=0," ",VLOOKUP($B68,Спортсмены!$B:$H,5,FALSE))</f>
        <v xml:space="preserve"> </v>
      </c>
      <c r="G68" s="111" t="str">
        <f>IF(B68=0," ",VLOOKUP($B68,Спортсмены!$B:$H,6,FALSE))</f>
        <v xml:space="preserve"> </v>
      </c>
      <c r="H68" s="126"/>
      <c r="I68" s="18"/>
      <c r="J68" s="135"/>
      <c r="K68" s="135"/>
    </row>
    <row r="69" spans="1:11" ht="15.95" customHeight="1">
      <c r="A69" s="125">
        <v>7</v>
      </c>
      <c r="B69" s="113"/>
      <c r="C69" s="111"/>
      <c r="D69" s="112"/>
      <c r="E69" s="113"/>
      <c r="F69" s="111"/>
      <c r="G69" s="111"/>
      <c r="H69" s="126"/>
      <c r="I69" s="18"/>
      <c r="J69" s="135"/>
      <c r="K69" s="135"/>
    </row>
    <row r="70" spans="1:11" ht="15.95" customHeight="1">
      <c r="A70" s="125">
        <v>8</v>
      </c>
      <c r="B70" s="113"/>
      <c r="C70" s="111" t="str">
        <f>IF(B70=0," ",VLOOKUP(B70,Спортсмены!B:H,2,FALSE))</f>
        <v xml:space="preserve"> </v>
      </c>
      <c r="D70" s="112" t="str">
        <f>IF(B70=0," ",VLOOKUP($B70,Спортсмены!$B:$H,3,FALSE))</f>
        <v xml:space="preserve"> </v>
      </c>
      <c r="E70" s="113" t="str">
        <f>IF(B70=0," ",IF(VLOOKUP($B70,Спортсмены!$B:$H,4,FALSE)=0," ",VLOOKUP($B70,Спортсмены!$B:$H,4,FALSE)))</f>
        <v xml:space="preserve"> </v>
      </c>
      <c r="F70" s="111" t="str">
        <f>IF(B70=0," ",VLOOKUP($B70,Спортсмены!$B:$H,5,FALSE))</f>
        <v xml:space="preserve"> </v>
      </c>
      <c r="G70" s="111" t="str">
        <f>IF(B70=0," ",VLOOKUP($B70,Спортсмены!$B:$H,6,FALSE))</f>
        <v xml:space="preserve"> </v>
      </c>
      <c r="H70" s="126"/>
      <c r="I70" s="18"/>
      <c r="J70" s="135"/>
      <c r="K70" s="135"/>
    </row>
    <row r="71" spans="1:11" ht="15.95" customHeight="1">
      <c r="A71" s="125"/>
      <c r="B71" s="113"/>
      <c r="C71" s="111" t="str">
        <f>IF(B71=0," ",VLOOKUP(B71,Спортсмены!B:H,2,FALSE))</f>
        <v xml:space="preserve"> </v>
      </c>
      <c r="D71" s="112" t="str">
        <f>IF(B71=0," ",VLOOKUP($B71,Спортсмены!$B:$H,3,FALSE))</f>
        <v xml:space="preserve"> </v>
      </c>
      <c r="E71" s="113" t="str">
        <f>IF(B71=0," ",IF(VLOOKUP($B71,Спортсмены!$B:$H,4,FALSE)=0," ",VLOOKUP($B71,Спортсмены!$B:$H,4,FALSE)))</f>
        <v xml:space="preserve"> </v>
      </c>
      <c r="F71" s="111" t="str">
        <f>IF(B71=0," ",VLOOKUP($B71,Спортсмены!$B:$H,5,FALSE))</f>
        <v xml:space="preserve"> </v>
      </c>
      <c r="G71" s="111" t="str">
        <f>IF(B71=0," ",VLOOKUP($B71,Спортсмены!$B:$H,6,FALSE))</f>
        <v xml:space="preserve"> </v>
      </c>
      <c r="H71" s="126"/>
      <c r="I71" s="18"/>
      <c r="J71" s="135"/>
      <c r="K71" s="135"/>
    </row>
    <row r="72" spans="1:11" ht="15.95" customHeight="1">
      <c r="A72" s="125"/>
      <c r="B72" s="113"/>
      <c r="C72" s="111" t="str">
        <f>IF(B72=0," ",VLOOKUP(B72,Спортсмены!B:H,2,FALSE))</f>
        <v xml:space="preserve"> </v>
      </c>
      <c r="D72" s="112" t="str">
        <f>IF(B72=0," ",VLOOKUP($B72,Спортсмены!$B:$H,3,FALSE))</f>
        <v xml:space="preserve"> </v>
      </c>
      <c r="E72" s="113" t="str">
        <f>IF(B72=0," ",IF(VLOOKUP($B72,Спортсмены!$B:$H,4,FALSE)=0," ",VLOOKUP($B72,Спортсмены!$B:$H,4,FALSE)))</f>
        <v xml:space="preserve"> </v>
      </c>
      <c r="F72" s="111" t="str">
        <f>IF(B72=0," ",VLOOKUP($B72,Спортсмены!$B:$H,5,FALSE))</f>
        <v xml:space="preserve"> </v>
      </c>
      <c r="G72" s="111" t="str">
        <f>IF(B72=0," ",VLOOKUP($B72,Спортсмены!$B:$H,6,FALSE))</f>
        <v xml:space="preserve"> </v>
      </c>
      <c r="H72" s="126"/>
      <c r="I72" s="18"/>
      <c r="J72" s="135"/>
      <c r="K72" s="135"/>
    </row>
    <row r="73" spans="1:11" ht="15.95" customHeight="1">
      <c r="A73" s="136"/>
      <c r="B73" s="33"/>
      <c r="C73" s="38"/>
      <c r="D73" s="39"/>
      <c r="E73" s="33"/>
      <c r="F73" s="38"/>
      <c r="G73" s="38"/>
      <c r="H73" s="88"/>
      <c r="I73" s="143"/>
      <c r="J73" s="144"/>
      <c r="K73" s="144"/>
    </row>
    <row r="74" spans="1:11" ht="15.95" customHeight="1">
      <c r="A74" s="84"/>
      <c r="B74" s="29"/>
      <c r="C74" s="31"/>
      <c r="D74" s="62"/>
      <c r="E74" s="31"/>
      <c r="F74" s="89"/>
      <c r="G74" s="90"/>
      <c r="H74" s="83"/>
      <c r="I74" s="104"/>
      <c r="J74" s="105"/>
      <c r="K74" s="105"/>
    </row>
    <row r="75" spans="1:11">
      <c r="A75" s="53"/>
      <c r="B75" s="53"/>
      <c r="C75" s="53"/>
      <c r="D75" s="53"/>
      <c r="E75" s="53"/>
      <c r="F75" s="53"/>
      <c r="G75" s="53"/>
      <c r="H75" s="54"/>
      <c r="I75" s="54"/>
    </row>
    <row r="76" spans="1:11">
      <c r="A76" s="53"/>
      <c r="B76" s="53"/>
      <c r="C76" s="53"/>
      <c r="D76" s="53"/>
      <c r="E76" s="53"/>
      <c r="F76" s="53"/>
      <c r="G76" s="53"/>
      <c r="H76" s="54"/>
      <c r="I76" s="54"/>
    </row>
    <row r="77" spans="1:11">
      <c r="A77" s="53"/>
      <c r="B77" s="53"/>
      <c r="C77" s="53"/>
      <c r="D77" s="53"/>
      <c r="E77" s="53"/>
      <c r="F77" s="53"/>
      <c r="G77" s="53"/>
      <c r="H77" s="54"/>
      <c r="I77" s="54"/>
    </row>
    <row r="78" spans="1:11" ht="15">
      <c r="A78" s="137"/>
      <c r="B78" s="138" t="s">
        <v>659</v>
      </c>
      <c r="C78" s="138"/>
      <c r="D78" s="139"/>
      <c r="E78" s="140"/>
      <c r="F78" s="140"/>
      <c r="G78" s="141" t="s">
        <v>261</v>
      </c>
      <c r="H78" s="139"/>
      <c r="I78" s="54"/>
    </row>
    <row r="79" spans="1:11" ht="15">
      <c r="A79" s="137"/>
      <c r="B79" s="138"/>
      <c r="C79" s="138"/>
      <c r="D79" s="139"/>
      <c r="E79" s="140"/>
      <c r="F79" s="140"/>
      <c r="G79" s="138" t="s">
        <v>262</v>
      </c>
      <c r="H79" s="139"/>
      <c r="I79" s="54"/>
    </row>
    <row r="80" spans="1:11">
      <c r="A80" s="137"/>
      <c r="B80" s="50"/>
      <c r="C80" s="51"/>
      <c r="D80" s="68"/>
      <c r="E80" s="51"/>
      <c r="F80" s="142"/>
      <c r="G80" s="142"/>
      <c r="H80" s="48"/>
      <c r="I80" s="54"/>
    </row>
    <row r="81" spans="1:9" ht="15">
      <c r="A81" s="137"/>
      <c r="B81" s="138" t="s">
        <v>263</v>
      </c>
      <c r="C81" s="138"/>
      <c r="D81" s="139"/>
      <c r="E81" s="140"/>
      <c r="F81" s="140"/>
      <c r="G81" s="141" t="s">
        <v>261</v>
      </c>
      <c r="H81" s="139"/>
      <c r="I81" s="54"/>
    </row>
    <row r="82" spans="1:9" ht="15">
      <c r="A82" s="137"/>
      <c r="B82" s="138"/>
      <c r="C82" s="138"/>
      <c r="D82" s="139"/>
      <c r="E82" s="140"/>
      <c r="F82" s="140"/>
      <c r="G82" s="138" t="s">
        <v>262</v>
      </c>
      <c r="H82" s="139"/>
      <c r="I82" s="54"/>
    </row>
    <row r="83" spans="1:9">
      <c r="A83" s="137"/>
      <c r="B83" s="50"/>
      <c r="C83" s="51"/>
      <c r="D83" s="68"/>
      <c r="E83" s="51"/>
      <c r="F83" s="142"/>
      <c r="G83" s="142"/>
      <c r="H83" s="48"/>
      <c r="I83" s="54"/>
    </row>
    <row r="84" spans="1:9">
      <c r="A84" s="53"/>
      <c r="B84" s="53"/>
      <c r="C84" s="53"/>
      <c r="D84" s="53"/>
      <c r="E84" s="53"/>
      <c r="F84" s="53"/>
      <c r="G84" s="53"/>
      <c r="H84" s="54"/>
      <c r="I84" s="54"/>
    </row>
    <row r="85" spans="1:9">
      <c r="A85" s="53"/>
      <c r="B85" s="53"/>
      <c r="C85" s="53"/>
      <c r="D85" s="53"/>
      <c r="E85" s="53"/>
      <c r="F85" s="53"/>
      <c r="G85" s="53"/>
      <c r="H85" s="54"/>
      <c r="I85" s="54"/>
    </row>
    <row r="86" spans="1:9">
      <c r="A86" s="53"/>
      <c r="B86" s="53"/>
      <c r="C86" s="53"/>
      <c r="D86" s="53"/>
      <c r="E86" s="53"/>
      <c r="F86" s="53"/>
      <c r="G86" s="53"/>
      <c r="H86" s="54"/>
      <c r="I86" s="54"/>
    </row>
    <row r="87" spans="1:9">
      <c r="A87" s="53"/>
      <c r="B87" s="53"/>
      <c r="C87" s="53"/>
      <c r="D87" s="53"/>
      <c r="E87" s="53"/>
      <c r="F87" s="53"/>
      <c r="G87" s="53"/>
      <c r="H87" s="54"/>
      <c r="I87" s="54"/>
    </row>
    <row r="88" spans="1:9">
      <c r="A88" s="53"/>
      <c r="B88" s="53"/>
      <c r="C88" s="53"/>
      <c r="D88" s="53"/>
      <c r="E88" s="53"/>
      <c r="F88" s="53"/>
      <c r="G88" s="53"/>
      <c r="H88" s="54"/>
      <c r="I88" s="54"/>
    </row>
    <row r="89" spans="1:9">
      <c r="A89" s="53"/>
      <c r="B89" s="53"/>
      <c r="C89" s="53"/>
      <c r="D89" s="53"/>
      <c r="E89" s="53"/>
      <c r="F89" s="53"/>
      <c r="G89" s="53"/>
      <c r="H89" s="54"/>
      <c r="I89" s="54"/>
    </row>
  </sheetData>
  <mergeCells count="58">
    <mergeCell ref="H60:H61"/>
    <mergeCell ref="J9:J10"/>
    <mergeCell ref="K9:K10"/>
    <mergeCell ref="L9:L10"/>
    <mergeCell ref="E60:E61"/>
    <mergeCell ref="F9:F10"/>
    <mergeCell ref="F45:F46"/>
    <mergeCell ref="F60:F61"/>
    <mergeCell ref="G9:G10"/>
    <mergeCell ref="G45:G46"/>
    <mergeCell ref="G60:G61"/>
    <mergeCell ref="H59:J59"/>
    <mergeCell ref="I60:K60"/>
    <mergeCell ref="A9:A10"/>
    <mergeCell ref="A45:A46"/>
    <mergeCell ref="A60:A61"/>
    <mergeCell ref="B9:B10"/>
    <mergeCell ref="B45:B46"/>
    <mergeCell ref="B60:B61"/>
    <mergeCell ref="C9:C10"/>
    <mergeCell ref="C45:C46"/>
    <mergeCell ref="C60:C61"/>
    <mergeCell ref="D9:D10"/>
    <mergeCell ref="D45:D46"/>
    <mergeCell ref="D60:D61"/>
    <mergeCell ref="E9:E10"/>
    <mergeCell ref="E45:E46"/>
    <mergeCell ref="A54:K54"/>
    <mergeCell ref="A55:B55"/>
    <mergeCell ref="H55:K55"/>
    <mergeCell ref="A57:K57"/>
    <mergeCell ref="A58:K58"/>
    <mergeCell ref="A42:K42"/>
    <mergeCell ref="A43:K43"/>
    <mergeCell ref="H44:J44"/>
    <mergeCell ref="I45:K45"/>
    <mergeCell ref="A53:K53"/>
    <mergeCell ref="H45:H46"/>
    <mergeCell ref="H25:J25"/>
    <mergeCell ref="A38:K38"/>
    <mergeCell ref="A39:K39"/>
    <mergeCell ref="A40:B40"/>
    <mergeCell ref="H40:K40"/>
    <mergeCell ref="H10:I10"/>
    <mergeCell ref="F11:G11"/>
    <mergeCell ref="C23:D23"/>
    <mergeCell ref="F23:G23"/>
    <mergeCell ref="H23:K23"/>
    <mergeCell ref="E6:H6"/>
    <mergeCell ref="A7:E7"/>
    <mergeCell ref="A8:E8"/>
    <mergeCell ref="I8:J8"/>
    <mergeCell ref="H9:I9"/>
    <mergeCell ref="A1:L1"/>
    <mergeCell ref="A2:L2"/>
    <mergeCell ref="A3:L3"/>
    <mergeCell ref="A4:L4"/>
    <mergeCell ref="E5:H5"/>
  </mergeCells>
  <pageMargins left="0" right="0" top="0.196850393700787" bottom="0.196850393700787" header="0.31496062992126" footer="0.31496062992126"/>
  <pageSetup paperSize="9" scale="95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L162"/>
  <sheetViews>
    <sheetView topLeftCell="A56" workbookViewId="0">
      <selection activeCell="L104" sqref="L104"/>
    </sheetView>
  </sheetViews>
  <sheetFormatPr defaultColWidth="9" defaultRowHeight="12.75"/>
  <cols>
    <col min="1" max="1" width="4.85546875" customWidth="1"/>
    <col min="2" max="2" width="10" customWidth="1"/>
    <col min="3" max="3" width="19.5703125" customWidth="1"/>
    <col min="4" max="4" width="11" customWidth="1"/>
    <col min="5" max="5" width="6.5703125" customWidth="1"/>
    <col min="6" max="6" width="13.42578125" customWidth="1"/>
    <col min="7" max="7" width="30.5703125" customWidth="1"/>
    <col min="8" max="8" width="8.7109375" style="1" customWidth="1"/>
    <col min="9" max="9" width="8.5703125" style="1" customWidth="1"/>
    <col min="10" max="10" width="6.5703125" customWidth="1"/>
    <col min="11" max="11" width="13.5703125" customWidth="1"/>
    <col min="12" max="12" width="19" customWidth="1"/>
  </cols>
  <sheetData>
    <row r="1" spans="1:12" ht="20.25">
      <c r="A1" s="1287" t="s">
        <v>238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</row>
    <row r="2" spans="1:12" ht="20.25">
      <c r="A2" s="1287" t="s">
        <v>239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</row>
    <row r="3" spans="1:12" ht="22.5">
      <c r="A3" s="1273" t="s">
        <v>165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1:12" ht="20.25">
      <c r="A4" s="1296" t="s">
        <v>240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</row>
    <row r="5" spans="1:12" ht="18">
      <c r="A5" s="3"/>
      <c r="B5" s="4"/>
      <c r="C5" s="4"/>
      <c r="D5" s="4"/>
      <c r="E5" s="4"/>
      <c r="F5" s="4" t="s">
        <v>166</v>
      </c>
      <c r="G5" s="4"/>
      <c r="H5" s="4"/>
      <c r="I5" s="4"/>
      <c r="J5" s="4"/>
      <c r="K5" s="4"/>
      <c r="L5" s="4"/>
    </row>
    <row r="6" spans="1:12" ht="15.75">
      <c r="A6" s="3"/>
      <c r="B6" s="5"/>
      <c r="C6" s="5"/>
      <c r="D6" s="5"/>
      <c r="E6" s="5"/>
      <c r="F6" s="1363" t="s">
        <v>759</v>
      </c>
      <c r="G6" s="1363"/>
      <c r="H6" s="5"/>
      <c r="I6"/>
      <c r="K6" s="6" t="s">
        <v>200</v>
      </c>
    </row>
    <row r="7" spans="1:12">
      <c r="A7" s="3"/>
      <c r="B7" s="6"/>
      <c r="C7" s="7"/>
      <c r="F7" s="3"/>
      <c r="G7" s="3"/>
      <c r="H7" s="8"/>
      <c r="I7" s="8"/>
      <c r="J7" s="8"/>
      <c r="K7" s="8" t="s">
        <v>199</v>
      </c>
      <c r="L7" s="8"/>
    </row>
    <row r="8" spans="1:12" ht="18.75">
      <c r="A8" s="9"/>
      <c r="B8" s="6"/>
      <c r="C8" s="6"/>
      <c r="E8" s="10"/>
      <c r="F8" s="3"/>
      <c r="G8" s="3"/>
      <c r="H8" s="10"/>
      <c r="I8" s="1278" t="s">
        <v>760</v>
      </c>
      <c r="J8" s="1278"/>
      <c r="K8" s="55"/>
      <c r="L8" s="8" t="s">
        <v>761</v>
      </c>
    </row>
    <row r="9" spans="1:12">
      <c r="A9" s="3" t="s">
        <v>762</v>
      </c>
      <c r="B9" s="11"/>
      <c r="C9" s="11"/>
      <c r="D9" s="12"/>
      <c r="E9" s="13"/>
      <c r="F9" s="3"/>
      <c r="G9" s="3"/>
      <c r="H9" s="14"/>
      <c r="I9" s="1316"/>
      <c r="J9" s="1316"/>
      <c r="K9" s="57"/>
      <c r="L9" s="8"/>
    </row>
    <row r="10" spans="1:12">
      <c r="A10" s="1299" t="s">
        <v>152</v>
      </c>
      <c r="B10" s="1299" t="s">
        <v>157</v>
      </c>
      <c r="C10" s="1299" t="s">
        <v>153</v>
      </c>
      <c r="D10" s="1263" t="s">
        <v>154</v>
      </c>
      <c r="E10" s="1263" t="s">
        <v>155</v>
      </c>
      <c r="F10" s="1263" t="s">
        <v>127</v>
      </c>
      <c r="G10" s="1263" t="s">
        <v>156</v>
      </c>
      <c r="H10" s="1280" t="s">
        <v>129</v>
      </c>
      <c r="I10" s="1281"/>
      <c r="J10" s="1299" t="s">
        <v>158</v>
      </c>
      <c r="K10" s="1263" t="s">
        <v>159</v>
      </c>
      <c r="L10" s="1305" t="s">
        <v>133</v>
      </c>
    </row>
    <row r="11" spans="1:12">
      <c r="A11" s="1300"/>
      <c r="B11" s="1300"/>
      <c r="C11" s="1300"/>
      <c r="D11" s="1300"/>
      <c r="E11" s="1300"/>
      <c r="F11" s="1300"/>
      <c r="G11" s="1300"/>
      <c r="H11" s="1282" t="s">
        <v>763</v>
      </c>
      <c r="I11" s="1283"/>
      <c r="J11" s="1300"/>
      <c r="K11" s="1300"/>
      <c r="L11" s="1262"/>
    </row>
    <row r="12" spans="1:12">
      <c r="A12" s="19"/>
      <c r="B12" s="19"/>
      <c r="C12" s="19"/>
      <c r="D12" s="19"/>
      <c r="E12" s="19"/>
      <c r="F12" s="1370" t="s">
        <v>264</v>
      </c>
      <c r="G12" s="1370"/>
      <c r="H12" s="20"/>
      <c r="I12" s="20"/>
      <c r="J12" s="19"/>
      <c r="K12" s="19"/>
      <c r="L12" s="48"/>
    </row>
    <row r="13" spans="1:12">
      <c r="A13" s="21">
        <v>1</v>
      </c>
      <c r="B13" s="22"/>
      <c r="C13" s="23" t="str">
        <f>IF(B13=0," ",VLOOKUP(B13,Спортсмены!B:H,2,FALSE))</f>
        <v xml:space="preserve"> </v>
      </c>
      <c r="D13" s="24" t="str">
        <f>IF(B13=0," ",VLOOKUP($B13,Спортсмены!$B:$H,3,FALSE))</f>
        <v xml:space="preserve"> </v>
      </c>
      <c r="E13" s="25" t="str">
        <f>IF(B13=0," ",IF(VLOOKUP($B13,Спортсмены!$B:$H,4,FALSE)=0," ",VLOOKUP($B13,Спортсмены!$B:$H,4,FALSE)))</f>
        <v xml:space="preserve"> </v>
      </c>
      <c r="F13" s="23" t="str">
        <f>IF(B13=0," ",VLOOKUP($B13,Спортсмены!$B:$H,5,FALSE))</f>
        <v xml:space="preserve"> </v>
      </c>
      <c r="G13" s="23" t="str">
        <f>IF(B13=0," ",VLOOKUP($B13,Спортсмены!$B:$H,6,FALSE))</f>
        <v xml:space="preserve"> </v>
      </c>
      <c r="H13" s="26"/>
      <c r="I13" s="60"/>
      <c r="J13" s="22" t="str">
        <f>IF(I13=0," ",IF(I13&lt;=Разряды!$D$28,Разряды!$D$3,IF(I13&lt;=Разряды!$E$28,Разряды!$E$3,IF(I13&lt;=Разряды!$F$28,Разряды!$F$3,IF(I13&lt;=Разряды!$G$28,Разряды!$G$3,IF(I13&lt;=Разряды!$H$28,Разряды!$H$3,IF(I13&lt;=Разряды!$I$28,Разряды!$I$3,IF(I13&lt;=Разряды!$J$28,Разряды!$J$3,"б/р"))))))))</f>
        <v xml:space="preserve"> </v>
      </c>
      <c r="K13" s="22"/>
      <c r="L13" s="35" t="str">
        <f>IF(B13=0," ",VLOOKUP($B13,Спортсмены!$B:$H,7,FALSE))</f>
        <v xml:space="preserve"> </v>
      </c>
    </row>
    <row r="14" spans="1:12">
      <c r="A14" s="27">
        <v>2</v>
      </c>
      <c r="B14" s="22"/>
      <c r="C14" s="23" t="str">
        <f>IF(B14=0," ",VLOOKUP(B14,Спортсмены!B:H,2,FALSE))</f>
        <v xml:space="preserve"> </v>
      </c>
      <c r="D14" s="24" t="str">
        <f>IF(B14=0," ",VLOOKUP($B14,Спортсмены!$B:$H,3,FALSE))</f>
        <v xml:space="preserve"> </v>
      </c>
      <c r="E14" s="25" t="str">
        <f>IF(B14=0," ",IF(VLOOKUP($B14,Спортсмены!$B:$H,4,FALSE)=0," ",VLOOKUP($B14,Спортсмены!$B:$H,4,FALSE)))</f>
        <v xml:space="preserve"> </v>
      </c>
      <c r="F14" s="23" t="str">
        <f>IF(B14=0," ",VLOOKUP($B14,Спортсмены!$B:$H,5,FALSE))</f>
        <v xml:space="preserve"> </v>
      </c>
      <c r="G14" s="23" t="str">
        <f>IF(B14=0," ",VLOOKUP($B14,Спортсмены!$B:$H,6,FALSE))</f>
        <v xml:space="preserve"> </v>
      </c>
      <c r="H14" s="26"/>
      <c r="I14" s="60"/>
      <c r="J14" s="22" t="str">
        <f>IF(I14=0," ",IF(I14&lt;=Разряды!$D$28,Разряды!$D$3,IF(I14&lt;=Разряды!$E$28,Разряды!$E$3,IF(I14&lt;=Разряды!$F$28,Разряды!$F$3,IF(I14&lt;=Разряды!$G$28,Разряды!$G$3,IF(I14&lt;=Разряды!$H$28,Разряды!$H$3,IF(I14&lt;=Разряды!$I$28,Разряды!$I$3,IF(I14&lt;=Разряды!$J$28,Разряды!$J$3,"б/р"))))))))</f>
        <v xml:space="preserve"> </v>
      </c>
      <c r="K14" s="22"/>
      <c r="L14" s="35" t="str">
        <f>IF(B14=0," ",VLOOKUP($B14,Спортсмены!$B:$H,7,FALSE))</f>
        <v xml:space="preserve"> </v>
      </c>
    </row>
    <row r="15" spans="1:12" ht="18.75" customHeight="1">
      <c r="A15" s="21">
        <v>3</v>
      </c>
      <c r="B15" s="22"/>
      <c r="C15" s="23" t="str">
        <f>IF(B15=0," ",VLOOKUP(B15,Спортсмены!B:H,2,FALSE))</f>
        <v xml:space="preserve"> </v>
      </c>
      <c r="D15" s="24" t="str">
        <f>IF(B15=0," ",VLOOKUP($B15,Спортсмены!$B:$H,3,FALSE))</f>
        <v xml:space="preserve"> </v>
      </c>
      <c r="E15" s="25" t="str">
        <f>IF(B15=0," ",IF(VLOOKUP($B15,Спортсмены!$B:$H,4,FALSE)=0," ",VLOOKUP($B15,Спортсмены!$B:$H,4,FALSE)))</f>
        <v xml:space="preserve"> </v>
      </c>
      <c r="F15" s="23" t="str">
        <f>IF(B15=0," ",VLOOKUP($B15,Спортсмены!$B:$H,5,FALSE))</f>
        <v xml:space="preserve"> </v>
      </c>
      <c r="G15" s="23" t="str">
        <f>IF(B15=0," ",VLOOKUP($B15,Спортсмены!$B:$H,6,FALSE))</f>
        <v xml:space="preserve"> </v>
      </c>
      <c r="H15" s="26"/>
      <c r="I15" s="60"/>
      <c r="J15" s="22" t="str">
        <f>IF(I15=0," ",IF(I15&lt;=Разряды!$D$28,Разряды!$D$3,IF(I15&lt;=Разряды!$E$28,Разряды!$E$3,IF(I15&lt;=Разряды!$F$28,Разряды!$F$3,IF(I15&lt;=Разряды!$G$28,Разряды!$G$3,IF(I15&lt;=Разряды!$H$28,Разряды!$H$3,IF(I15&lt;=Разряды!$I$28,Разряды!$I$3,IF(I15&lt;=Разряды!$J$28,Разряды!$J$3,"б/р"))))))))</f>
        <v xml:space="preserve"> </v>
      </c>
      <c r="K15" s="25"/>
      <c r="L15" s="23" t="str">
        <f>IF(B15=0," ",VLOOKUP($B15,Спортсмены!$B:$H,7,FALSE))</f>
        <v xml:space="preserve"> </v>
      </c>
    </row>
    <row r="16" spans="1:12">
      <c r="A16" s="27"/>
      <c r="B16" s="28"/>
      <c r="C16" s="29" t="str">
        <f>IF(B16=0," ",VLOOKUP(B16,Спортсмены!B:H,2,FALSE))</f>
        <v xml:space="preserve"> </v>
      </c>
      <c r="D16" s="30" t="str">
        <f>IF(B16=0," ",VLOOKUP($B16,Спортсмены!$B:$H,3,FALSE))</f>
        <v xml:space="preserve"> </v>
      </c>
      <c r="E16" s="31" t="str">
        <f>IF(B16=0," ",IF(VLOOKUP($B16,Спортсмены!$B:$H,4,FALSE)=0," ",VLOOKUP($B16,Спортсмены!$B:$H,4,FALSE)))</f>
        <v xml:space="preserve"> </v>
      </c>
      <c r="F16" s="29" t="str">
        <f>IF(B16=0," ",VLOOKUP($B16,Спортсмены!$B:$H,5,FALSE))</f>
        <v xml:space="preserve"> </v>
      </c>
      <c r="G16" s="29" t="str">
        <f>IF(B16=0," ",VLOOKUP($B16,Спортсмены!$B:$H,6,FALSE))</f>
        <v xml:space="preserve"> </v>
      </c>
      <c r="H16" s="32"/>
      <c r="I16" s="61"/>
      <c r="J16" s="62" t="str">
        <f>IF(I16=0," ",IF(I16&lt;=Разряды!$D$28,Разряды!$D$3,IF(I16&lt;=Разряды!$E$28,Разряды!$E$3,IF(I16&lt;=Разряды!$F$28,Разряды!$F$3,IF(I16&lt;=Разряды!$G$28,Разряды!$G$3,IF(I16&lt;=Разряды!$H$28,Разряды!$H$3,IF(I16&lt;=Разряды!$I$28,Разряды!$I$3,IF(I16&lt;=Разряды!$J$28,Разряды!$J$3,"б/р"))))))))</f>
        <v xml:space="preserve"> </v>
      </c>
      <c r="K16" s="62"/>
      <c r="L16" s="29" t="str">
        <f>IF(B16=0," ",VLOOKUP($B16,Спортсмены!$B:$H,7,FALSE))</f>
        <v xml:space="preserve"> </v>
      </c>
    </row>
    <row r="17" spans="1:12" ht="18.75" customHeight="1">
      <c r="A17" s="33"/>
      <c r="B17" s="33"/>
      <c r="C17" s="33"/>
      <c r="D17" s="28"/>
      <c r="E17" s="33"/>
      <c r="F17" s="1370" t="s">
        <v>266</v>
      </c>
      <c r="G17" s="1370"/>
      <c r="H17" s="34"/>
      <c r="I17" s="63"/>
    </row>
    <row r="18" spans="1:12" ht="19.5" customHeight="1">
      <c r="A18" s="21">
        <v>1</v>
      </c>
      <c r="B18" s="22"/>
      <c r="C18" s="23" t="str">
        <f>IF(B18=0," ",VLOOKUP(B18,Спортсмены!B:H,2,FALSE))</f>
        <v xml:space="preserve"> </v>
      </c>
      <c r="D18" s="24" t="str">
        <f>IF(B18=0," ",VLOOKUP($B18,Спортсмены!$B:$H,3,FALSE))</f>
        <v xml:space="preserve"> </v>
      </c>
      <c r="E18" s="25" t="str">
        <f>IF(B18=0," ",IF(VLOOKUP($B18,Спортсмены!$B:$H,4,FALSE)=0," ",VLOOKUP($B18,Спортсмены!$B:$H,4,FALSE)))</f>
        <v xml:space="preserve"> </v>
      </c>
      <c r="F18" s="23" t="s">
        <v>147</v>
      </c>
      <c r="G18" s="23" t="str">
        <f>IF(B18=0," ",VLOOKUP($B18,Спортсмены!$B:$H,6,FALSE))</f>
        <v xml:space="preserve"> </v>
      </c>
      <c r="H18" s="26"/>
      <c r="I18" s="60"/>
      <c r="J18" s="22" t="str">
        <f>IF(I18=0," ",IF(I18&lt;=Разряды!$D$28,Разряды!$D$3,IF(I18&lt;=Разряды!$E$28,Разряды!$E$3,IF(I18&lt;=Разряды!$F$28,Разряды!$F$3,IF(I18&lt;=Разряды!$G$28,Разряды!$G$3,IF(I18&lt;=Разряды!$H$28,Разряды!$H$3,IF(I18&lt;=Разряды!$I$28,Разряды!$I$3,IF(I18&lt;=Разряды!$J$28,Разряды!$J$3,"б/р"))))))))</f>
        <v xml:space="preserve"> </v>
      </c>
      <c r="K18" s="25"/>
      <c r="L18" s="23" t="str">
        <f>IF(B18=0," ",VLOOKUP($B18,Спортсмены!$B:$H,7,FALSE))</f>
        <v xml:space="preserve"> </v>
      </c>
    </row>
    <row r="19" spans="1:12" ht="16.5" customHeight="1">
      <c r="A19" s="33"/>
      <c r="B19" s="33"/>
      <c r="C19" s="33"/>
      <c r="D19" s="28"/>
      <c r="E19" s="33"/>
      <c r="F19" s="1370" t="s">
        <v>268</v>
      </c>
      <c r="G19" s="1370"/>
      <c r="H19" s="34"/>
      <c r="I19" s="63"/>
    </row>
    <row r="20" spans="1:12" ht="24" customHeight="1">
      <c r="A20" s="21">
        <v>1</v>
      </c>
      <c r="B20" s="22"/>
      <c r="C20" s="23" t="str">
        <f>IF(B20=0," ",VLOOKUP(B20,Спортсмены!B:H,2,FALSE))</f>
        <v xml:space="preserve"> </v>
      </c>
      <c r="D20" s="24" t="str">
        <f>IF(B20=0," ",VLOOKUP($B20,Спортсмены!$B:$H,3,FALSE))</f>
        <v xml:space="preserve"> </v>
      </c>
      <c r="E20" s="25" t="str">
        <f>IF(B20=0," ",IF(VLOOKUP($B20,Спортсмены!$B:$H,4,FALSE)=0," ",VLOOKUP($B20,Спортсмены!$B:$H,4,FALSE)))</f>
        <v xml:space="preserve"> </v>
      </c>
      <c r="F20" s="35" t="str">
        <f>IF(B20=0," ",VLOOKUP($B20,Спортсмены!$B:$H,5,FALSE))</f>
        <v xml:space="preserve"> </v>
      </c>
      <c r="G20" s="23" t="str">
        <f>IF(B20=0," ",VLOOKUP($B20,Спортсмены!$B:$H,6,FALSE))</f>
        <v xml:space="preserve"> </v>
      </c>
      <c r="H20" s="26"/>
      <c r="I20" s="60"/>
      <c r="J20" s="22" t="str">
        <f>IF(I20=0," ",IF(I20&lt;=Разряды!$D$28,Разряды!$D$3,IF(I20&lt;=Разряды!$E$28,Разряды!$E$3,IF(I20&lt;=Разряды!$F$28,Разряды!$F$3,IF(I20&lt;=Разряды!$G$28,Разряды!$G$3,IF(I20&lt;=Разряды!$H$28,Разряды!$H$3,IF(I20&lt;=Разряды!$I$28,Разряды!$I$3,IF(I20&lt;=Разряды!$J$28,Разряды!$J$3,"б/р"))))))))</f>
        <v xml:space="preserve"> </v>
      </c>
      <c r="K20" s="22"/>
      <c r="L20" s="35" t="str">
        <f>IF(B20=0," ",VLOOKUP($B20,Спортсмены!$B:$H,7,FALSE))</f>
        <v xml:space="preserve"> </v>
      </c>
    </row>
    <row r="21" spans="1:12">
      <c r="A21" s="36"/>
      <c r="B21" s="37"/>
      <c r="C21" s="38"/>
      <c r="D21" s="39"/>
      <c r="E21" s="33"/>
      <c r="F21" s="1370" t="s">
        <v>143</v>
      </c>
      <c r="G21" s="1370"/>
      <c r="H21" s="40"/>
      <c r="I21" s="64"/>
      <c r="J21" s="64"/>
      <c r="K21" s="55"/>
      <c r="L21" s="8"/>
    </row>
    <row r="22" spans="1:12" ht="18.75" customHeight="1">
      <c r="A22" s="21">
        <v>1</v>
      </c>
      <c r="B22" s="41"/>
      <c r="C22" s="23" t="s">
        <v>147</v>
      </c>
      <c r="D22" s="24" t="str">
        <f>IF(B22=0," ",VLOOKUP($B22,Спортсмены!$B:$H,3,FALSE))</f>
        <v xml:space="preserve"> </v>
      </c>
      <c r="E22" s="25" t="s">
        <v>147</v>
      </c>
      <c r="F22" s="23" t="s">
        <v>147</v>
      </c>
      <c r="G22" s="23" t="s">
        <v>147</v>
      </c>
      <c r="H22" s="42"/>
      <c r="I22" s="60"/>
      <c r="J22" s="22" t="str">
        <f>IF(I22=0," ",IF(I22&lt;=Разряды!$D$28,Разряды!$D$3,IF(I22&lt;=Разряды!$E$28,Разряды!$E$3,IF(I22&lt;=Разряды!$F$28,Разряды!$F$3,IF(I22&lt;=Разряды!$G$28,Разряды!$G$3,IF(I22&lt;=Разряды!$H$28,Разряды!$H$3,IF(I22&lt;=Разряды!$I$28,Разряды!$I$3,IF(I22&lt;=Разряды!$J$28,Разряды!$J$3,"б/р"))))))))</f>
        <v xml:space="preserve"> </v>
      </c>
      <c r="K22" s="22"/>
      <c r="L22" s="23" t="str">
        <f>IF(B22=0," ",VLOOKUP($B22,Спортсмены!$B:$H,7,FALSE))</f>
        <v xml:space="preserve"> </v>
      </c>
    </row>
    <row r="23" spans="1:12">
      <c r="A23" s="43"/>
      <c r="B23" s="44"/>
      <c r="C23" s="45" t="str">
        <f>IF(B23=0," ",VLOOKUP(B23,Спортсмены!B:H,2,FALSE))</f>
        <v xml:space="preserve"> </v>
      </c>
      <c r="D23" s="46" t="str">
        <f>IF(B23=0," ",VLOOKUP($B23,Спортсмены!$B:$H,3,FALSE))</f>
        <v xml:space="preserve"> </v>
      </c>
      <c r="E23" s="46" t="str">
        <f>IF(B23=0," ",IF(VLOOKUP($B23,Спортсмены!$B:$H,4,FALSE)=0," ",VLOOKUP($B23,Спортсмены!$B:$H,4,FALSE)))</f>
        <v xml:space="preserve"> </v>
      </c>
      <c r="F23" s="45" t="str">
        <f>IF(B23=0," ",VLOOKUP($B23,Спортсмены!$B:$H,5,FALSE))</f>
        <v xml:space="preserve"> </v>
      </c>
      <c r="G23" s="45" t="str">
        <f>IF(B23=0," ",VLOOKUP($B23,Спортсмены!$B:$H,6,FALSE))</f>
        <v xml:space="preserve"> </v>
      </c>
      <c r="H23" s="47"/>
      <c r="I23" s="65"/>
      <c r="J23" s="66" t="str">
        <f>IF(I23=0," ",IF(I23&lt;=Разряды!$D$28,Разряды!$D$3,IF(I23&lt;=Разряды!$E$28,Разряды!$E$3,IF(I23&lt;=Разряды!$F$28,Разряды!$F$3,IF(I23&lt;=Разряды!$G$28,Разряды!$G$3,IF(I23&lt;=Разряды!$H$28,Разряды!$H$3,IF(I23&lt;=Разряды!$I$28,Разряды!$I$3,IF(I23&lt;=Разряды!$J$28,Разряды!$J$3,"б/р"))))))))</f>
        <v xml:space="preserve"> </v>
      </c>
      <c r="K23" s="66"/>
      <c r="L23" s="45" t="str">
        <f>IF(B23=0," ",VLOOKUP($B23,Спортсмены!$B:$H,7,FALSE))</f>
        <v xml:space="preserve"> </v>
      </c>
    </row>
    <row r="24" spans="1:12">
      <c r="A24" s="48"/>
      <c r="B24" s="49"/>
      <c r="C24" s="50"/>
      <c r="D24" s="51"/>
      <c r="E24" s="51"/>
      <c r="F24" s="50"/>
      <c r="G24" s="50"/>
      <c r="H24" s="52"/>
      <c r="I24" s="67"/>
      <c r="J24" s="68"/>
      <c r="K24" s="68"/>
      <c r="L24" s="50"/>
    </row>
    <row r="25" spans="1:12">
      <c r="A25" s="48"/>
      <c r="B25" s="49"/>
      <c r="C25" s="50"/>
      <c r="D25" s="51"/>
      <c r="E25" s="51"/>
      <c r="F25" s="50"/>
      <c r="G25" s="50"/>
      <c r="H25" s="52"/>
      <c r="I25" s="67"/>
      <c r="J25" s="68"/>
      <c r="K25" s="68"/>
      <c r="L25" s="50"/>
    </row>
    <row r="26" spans="1:12">
      <c r="A26" s="48"/>
      <c r="B26" s="49"/>
      <c r="C26" s="50"/>
      <c r="D26" s="51"/>
      <c r="E26" s="51"/>
      <c r="F26" s="50"/>
      <c r="G26" s="50"/>
      <c r="H26" s="52"/>
      <c r="I26" s="67"/>
      <c r="J26" s="68"/>
      <c r="K26" s="68"/>
      <c r="L26" s="50"/>
    </row>
    <row r="27" spans="1:12">
      <c r="A27" s="48"/>
      <c r="B27" s="49"/>
      <c r="C27" s="50"/>
      <c r="D27" s="51"/>
      <c r="E27" s="51"/>
      <c r="F27" s="50"/>
      <c r="G27" s="50"/>
      <c r="H27" s="52"/>
      <c r="I27" s="67"/>
      <c r="J27" s="68"/>
      <c r="K27" s="68"/>
      <c r="L27" s="50"/>
    </row>
    <row r="28" spans="1:12">
      <c r="A28" s="48"/>
      <c r="B28" s="49"/>
      <c r="C28" s="50"/>
      <c r="D28" s="51"/>
      <c r="E28" s="51"/>
      <c r="F28" s="50"/>
      <c r="G28" s="50"/>
      <c r="H28" s="52"/>
      <c r="I28" s="67"/>
      <c r="J28" s="68"/>
      <c r="K28" s="68"/>
      <c r="L28" s="50"/>
    </row>
    <row r="29" spans="1:12">
      <c r="A29" s="48"/>
      <c r="B29" s="49"/>
      <c r="C29" s="50"/>
      <c r="D29" s="51"/>
      <c r="E29" s="51"/>
      <c r="F29" s="50"/>
      <c r="G29" s="50"/>
      <c r="H29" s="52"/>
      <c r="I29" s="67"/>
      <c r="J29" s="68"/>
      <c r="K29" s="68"/>
      <c r="L29" s="50"/>
    </row>
    <row r="30" spans="1:12">
      <c r="A30" s="48"/>
      <c r="B30" s="49"/>
      <c r="C30" s="50"/>
      <c r="D30" s="51"/>
      <c r="E30" s="51"/>
      <c r="F30" s="50"/>
      <c r="G30" s="50"/>
      <c r="H30" s="52"/>
      <c r="I30" s="67"/>
      <c r="J30" s="68"/>
      <c r="K30" s="68"/>
      <c r="L30" s="50"/>
    </row>
    <row r="31" spans="1:12">
      <c r="A31" s="48"/>
      <c r="B31" s="49"/>
      <c r="C31" s="50"/>
      <c r="D31" s="51"/>
      <c r="E31" s="51"/>
      <c r="F31" s="50"/>
      <c r="G31" s="50"/>
      <c r="H31" s="52"/>
      <c r="I31" s="67"/>
      <c r="J31" s="68"/>
      <c r="K31" s="68"/>
      <c r="L31" s="50"/>
    </row>
    <row r="32" spans="1:12">
      <c r="A32" s="48"/>
      <c r="B32" s="49"/>
      <c r="C32" s="50"/>
      <c r="D32" s="51"/>
      <c r="E32" s="51"/>
      <c r="F32" s="50"/>
      <c r="G32" s="50"/>
      <c r="H32" s="52"/>
      <c r="I32" s="67"/>
      <c r="J32" s="68"/>
      <c r="K32" s="68"/>
      <c r="L32" s="50"/>
    </row>
    <row r="33" spans="1:12">
      <c r="A33" s="48"/>
      <c r="B33" s="49"/>
      <c r="C33" s="50"/>
      <c r="D33" s="51"/>
      <c r="E33" s="51"/>
      <c r="F33" s="50"/>
      <c r="G33" s="50"/>
      <c r="H33" s="52"/>
      <c r="I33" s="67"/>
      <c r="J33" s="68"/>
      <c r="K33" s="68"/>
      <c r="L33" s="50"/>
    </row>
    <row r="34" spans="1:12">
      <c r="A34" s="48"/>
      <c r="B34" s="49"/>
      <c r="C34" s="50"/>
      <c r="D34" s="51"/>
      <c r="E34" s="51"/>
      <c r="F34" s="50"/>
      <c r="G34" s="50"/>
      <c r="H34" s="52"/>
      <c r="I34" s="67"/>
      <c r="J34" s="68"/>
      <c r="K34" s="68"/>
      <c r="L34" s="50"/>
    </row>
    <row r="35" spans="1:12">
      <c r="A35" s="48"/>
      <c r="B35" s="49"/>
      <c r="C35" s="50"/>
      <c r="D35" s="51"/>
      <c r="E35" s="51"/>
      <c r="F35" s="50"/>
      <c r="G35" s="50"/>
      <c r="H35" s="52"/>
      <c r="I35" s="67"/>
      <c r="J35" s="68"/>
      <c r="K35" s="68"/>
      <c r="L35" s="50"/>
    </row>
    <row r="36" spans="1:12">
      <c r="A36" s="48"/>
      <c r="B36" s="49"/>
      <c r="C36" s="50"/>
      <c r="D36" s="51"/>
      <c r="E36" s="51"/>
      <c r="F36" s="50"/>
      <c r="G36" s="50"/>
      <c r="H36" s="52"/>
      <c r="I36" s="67"/>
      <c r="J36" s="68"/>
      <c r="K36" s="68"/>
      <c r="L36" s="50"/>
    </row>
    <row r="37" spans="1:12">
      <c r="A37" s="48"/>
      <c r="B37" s="49"/>
      <c r="C37" s="50"/>
      <c r="D37" s="51"/>
      <c r="E37" s="51"/>
      <c r="F37" s="50"/>
      <c r="G37" s="50"/>
      <c r="H37" s="52"/>
      <c r="I37" s="67"/>
      <c r="J37" s="68"/>
      <c r="K37" s="68"/>
      <c r="L37" s="50"/>
    </row>
    <row r="38" spans="1:12">
      <c r="A38" s="48"/>
      <c r="B38" s="49"/>
      <c r="C38" s="50"/>
      <c r="D38" s="51"/>
      <c r="E38" s="51"/>
      <c r="F38" s="50"/>
      <c r="G38" s="50"/>
      <c r="H38" s="52"/>
      <c r="I38" s="67"/>
      <c r="J38" s="68"/>
      <c r="K38" s="68"/>
      <c r="L38" s="50"/>
    </row>
    <row r="39" spans="1:12">
      <c r="A39" s="48"/>
      <c r="B39" s="49"/>
      <c r="C39" s="50"/>
      <c r="D39" s="51"/>
      <c r="E39" s="51"/>
      <c r="F39" s="50"/>
      <c r="G39" s="50"/>
      <c r="H39" s="52"/>
      <c r="I39" s="67"/>
      <c r="J39" s="68"/>
      <c r="K39" s="68"/>
      <c r="L39" s="50"/>
    </row>
    <row r="40" spans="1:12" ht="20.25">
      <c r="A40" s="1287" t="s">
        <v>238</v>
      </c>
      <c r="B40" s="1287"/>
      <c r="C40" s="1287"/>
      <c r="D40" s="1287"/>
      <c r="E40" s="1287"/>
      <c r="F40" s="1287"/>
      <c r="G40" s="1287"/>
      <c r="H40" s="1287"/>
      <c r="I40" s="1287"/>
      <c r="J40" s="1287"/>
      <c r="K40" s="1287"/>
      <c r="L40" s="1287"/>
    </row>
    <row r="41" spans="1:12" ht="20.25">
      <c r="A41" s="1287" t="s">
        <v>239</v>
      </c>
      <c r="B41" s="1287"/>
      <c r="C41" s="1287"/>
      <c r="D41" s="1287"/>
      <c r="E41" s="1287"/>
      <c r="F41" s="1287"/>
      <c r="G41" s="1287"/>
      <c r="H41" s="1287"/>
      <c r="I41" s="1287"/>
      <c r="J41" s="1287"/>
      <c r="K41" s="1287"/>
      <c r="L41" s="1287"/>
    </row>
    <row r="42" spans="1:12" ht="19.5" customHeight="1">
      <c r="A42" s="1273" t="s">
        <v>165</v>
      </c>
      <c r="B42" s="1273"/>
      <c r="C42" s="1273"/>
      <c r="D42" s="1273"/>
      <c r="E42" s="1273"/>
      <c r="F42" s="1273"/>
      <c r="G42" s="1273"/>
      <c r="H42" s="1273"/>
      <c r="I42" s="1273"/>
      <c r="J42" s="1273"/>
      <c r="K42" s="1273"/>
      <c r="L42" s="1273"/>
    </row>
    <row r="43" spans="1:12" ht="18.75" customHeight="1">
      <c r="A43" s="1296" t="s">
        <v>240</v>
      </c>
      <c r="B43" s="1296"/>
      <c r="C43" s="1296"/>
      <c r="D43" s="1296"/>
      <c r="E43" s="1296"/>
      <c r="F43" s="1296"/>
      <c r="G43" s="1296"/>
      <c r="H43" s="1296"/>
      <c r="I43" s="1296"/>
      <c r="J43" s="1296"/>
      <c r="K43" s="1296"/>
      <c r="L43" s="1296"/>
    </row>
    <row r="44" spans="1:12" ht="18">
      <c r="A44" s="3"/>
      <c r="B44" s="4"/>
      <c r="C44" s="4"/>
      <c r="D44" s="4"/>
      <c r="E44" s="4"/>
      <c r="F44" s="4" t="s">
        <v>166</v>
      </c>
      <c r="G44" s="4"/>
      <c r="H44" s="4"/>
      <c r="I44" s="4"/>
      <c r="J44" s="4"/>
      <c r="K44" s="4"/>
      <c r="L44" s="4"/>
    </row>
    <row r="45" spans="1:12" ht="19.5" customHeight="1">
      <c r="A45" s="3"/>
      <c r="B45" s="5"/>
      <c r="C45" s="5"/>
      <c r="D45" s="5"/>
      <c r="E45" s="5"/>
      <c r="F45" s="1363" t="s">
        <v>764</v>
      </c>
      <c r="G45" s="1363"/>
      <c r="H45" s="5"/>
      <c r="I45"/>
      <c r="K45" s="6" t="s">
        <v>200</v>
      </c>
    </row>
    <row r="46" spans="1:12">
      <c r="A46" s="3"/>
      <c r="B46" s="6"/>
      <c r="C46" s="7"/>
      <c r="F46" s="3"/>
      <c r="G46" s="3"/>
      <c r="H46" s="8"/>
      <c r="I46" s="8"/>
      <c r="J46" s="8"/>
      <c r="K46" s="8" t="s">
        <v>199</v>
      </c>
      <c r="L46" s="8"/>
    </row>
    <row r="47" spans="1:12" ht="12.75" customHeight="1">
      <c r="A47" s="9"/>
      <c r="B47" s="6"/>
      <c r="C47" s="6"/>
      <c r="E47" s="10"/>
      <c r="F47" s="3"/>
      <c r="G47" s="3"/>
      <c r="H47" s="10"/>
      <c r="I47" s="1278" t="s">
        <v>760</v>
      </c>
      <c r="J47" s="1278"/>
      <c r="K47" s="55"/>
      <c r="L47" s="8" t="s">
        <v>761</v>
      </c>
    </row>
    <row r="48" spans="1:12">
      <c r="A48" s="3" t="s">
        <v>762</v>
      </c>
      <c r="B48" s="11"/>
      <c r="C48" s="11"/>
      <c r="D48" s="12"/>
      <c r="E48" s="13"/>
      <c r="F48" s="3"/>
      <c r="G48" s="3"/>
      <c r="H48" s="14"/>
      <c r="I48" s="1316"/>
      <c r="J48" s="1316"/>
      <c r="K48" s="57"/>
      <c r="L48" s="8"/>
    </row>
    <row r="49" spans="1:12" ht="12.75" customHeight="1">
      <c r="A49" s="1299" t="s">
        <v>152</v>
      </c>
      <c r="B49" s="1299" t="s">
        <v>157</v>
      </c>
      <c r="C49" s="1299" t="s">
        <v>153</v>
      </c>
      <c r="D49" s="1263" t="s">
        <v>154</v>
      </c>
      <c r="E49" s="1263" t="s">
        <v>155</v>
      </c>
      <c r="F49" s="1263" t="s">
        <v>127</v>
      </c>
      <c r="G49" s="1263" t="s">
        <v>156</v>
      </c>
      <c r="H49" s="1280" t="s">
        <v>129</v>
      </c>
      <c r="I49" s="1281"/>
      <c r="J49" s="1299" t="s">
        <v>158</v>
      </c>
      <c r="K49" s="1263" t="s">
        <v>159</v>
      </c>
      <c r="L49" s="1305" t="s">
        <v>133</v>
      </c>
    </row>
    <row r="50" spans="1:12">
      <c r="A50" s="1300"/>
      <c r="B50" s="1300"/>
      <c r="C50" s="1300"/>
      <c r="D50" s="1300"/>
      <c r="E50" s="1300"/>
      <c r="F50" s="1300"/>
      <c r="G50" s="1300"/>
      <c r="H50" s="1282" t="s">
        <v>763</v>
      </c>
      <c r="I50" s="1283"/>
      <c r="J50" s="1300"/>
      <c r="K50" s="1300"/>
      <c r="L50" s="1262"/>
    </row>
    <row r="51" spans="1:12">
      <c r="A51" s="19"/>
      <c r="B51" s="19"/>
      <c r="C51" s="19"/>
      <c r="D51" s="19"/>
      <c r="E51" s="19"/>
      <c r="F51" s="1370" t="s">
        <v>243</v>
      </c>
      <c r="G51" s="1370"/>
      <c r="H51" s="20"/>
      <c r="I51" s="20"/>
      <c r="J51" s="19"/>
      <c r="K51" s="19"/>
      <c r="L51" s="48"/>
    </row>
    <row r="52" spans="1:12" ht="15.95" customHeight="1">
      <c r="A52" s="21">
        <v>1</v>
      </c>
      <c r="B52" s="41"/>
      <c r="C52" s="29" t="str">
        <f>IF(B52=0," ",VLOOKUP(B52,Женщины!B:H,2,FALSE))</f>
        <v xml:space="preserve"> </v>
      </c>
      <c r="D52" s="30" t="str">
        <f>IF(B52=0," ",VLOOKUP($B52,Женщины!$B:$H,3,FALSE))</f>
        <v xml:space="preserve"> </v>
      </c>
      <c r="E52" s="31" t="str">
        <f>IF(B52=0," ",IF(VLOOKUP($B52,Женщины!$B:$H,4,FALSE)=0," ",VLOOKUP($B52,Женщины!$B:$H,4,FALSE)))</f>
        <v xml:space="preserve"> </v>
      </c>
      <c r="F52" s="29" t="str">
        <f>IF(B52=0," ",VLOOKUP($B52,Женщины!$B:$H,5,FALSE))</f>
        <v xml:space="preserve"> </v>
      </c>
      <c r="G52" s="29" t="str">
        <f>IF(B52=0," ",VLOOKUP($B52,Женщины!$B:$H,6,FALSE))</f>
        <v xml:space="preserve"> </v>
      </c>
      <c r="H52" s="32"/>
      <c r="I52" s="69"/>
      <c r="J52" s="31"/>
      <c r="K52" s="31"/>
      <c r="L52" s="70" t="str">
        <f>IF(B52=0," ",VLOOKUP($B52,Женщины!$B:$H,7,FALSE))</f>
        <v xml:space="preserve"> </v>
      </c>
    </row>
    <row r="53" spans="1:12" ht="15.95" customHeight="1">
      <c r="A53" s="21">
        <v>2</v>
      </c>
      <c r="B53" s="41"/>
      <c r="C53" s="29" t="str">
        <f>IF(B53=0," ",VLOOKUP(B53,Женщины!B:H,2,FALSE))</f>
        <v xml:space="preserve"> </v>
      </c>
      <c r="D53" s="30" t="str">
        <f>IF(B53=0," ",VLOOKUP($B53,Женщины!$B:$H,3,FALSE))</f>
        <v xml:space="preserve"> </v>
      </c>
      <c r="E53" s="31" t="str">
        <f>IF(B53=0," ",IF(VLOOKUP($B53,Женщины!$B:$H,4,FALSE)=0," ",VLOOKUP($B53,Женщины!$B:$H,4,FALSE)))</f>
        <v xml:space="preserve"> </v>
      </c>
      <c r="F53" s="29" t="str">
        <f>IF(B53=0," ",VLOOKUP($B53,Женщины!$B:$H,5,FALSE))</f>
        <v xml:space="preserve"> </v>
      </c>
      <c r="G53" s="29" t="str">
        <f>IF(B53=0," ",VLOOKUP($B53,Женщины!$B:$H,6,FALSE))</f>
        <v xml:space="preserve"> </v>
      </c>
      <c r="H53" s="32"/>
      <c r="I53" s="69"/>
      <c r="J53" s="31"/>
      <c r="K53" s="31"/>
      <c r="L53" s="70" t="str">
        <f>IF(B53=0," ",VLOOKUP($B53,Женщины!$B:$H,7,FALSE))</f>
        <v xml:space="preserve"> </v>
      </c>
    </row>
    <row r="54" spans="1:12" ht="15.95" customHeight="1">
      <c r="A54" s="21">
        <v>3</v>
      </c>
      <c r="B54" s="41"/>
      <c r="C54" s="29" t="str">
        <f>IF(B54=0," ",VLOOKUP(B54,Женщины!B:H,2,FALSE))</f>
        <v xml:space="preserve"> </v>
      </c>
      <c r="D54" s="30" t="str">
        <f>IF(B54=0," ",VLOOKUP($B54,Женщины!$B:$H,3,FALSE))</f>
        <v xml:space="preserve"> </v>
      </c>
      <c r="E54" s="31" t="str">
        <f>IF(B54=0," ",IF(VLOOKUP($B54,Женщины!$B:$H,4,FALSE)=0," ",VLOOKUP($B54,Женщины!$B:$H,4,FALSE)))</f>
        <v xml:space="preserve"> </v>
      </c>
      <c r="F54" s="29" t="str">
        <f>IF(B54=0," ",VLOOKUP($B54,Женщины!$B:$H,5,FALSE))</f>
        <v xml:space="preserve"> </v>
      </c>
      <c r="G54" s="29" t="str">
        <f>IF(B54=0," ",VLOOKUP($B54,Женщины!$B:$H,6,FALSE))</f>
        <v xml:space="preserve"> </v>
      </c>
      <c r="H54" s="32"/>
      <c r="I54" s="69"/>
      <c r="J54" s="31"/>
      <c r="K54" s="31"/>
      <c r="L54" s="70" t="str">
        <f>IF(B54=0," ",VLOOKUP($B54,Женщины!$B:$H,7,FALSE))</f>
        <v xml:space="preserve"> </v>
      </c>
    </row>
    <row r="55" spans="1:12" ht="15.95" customHeight="1">
      <c r="A55" s="25">
        <v>4</v>
      </c>
      <c r="B55" s="41"/>
      <c r="C55" s="29" t="str">
        <f>IF(B55=0," ",VLOOKUP(B55,Женщины!B:H,2,FALSE))</f>
        <v xml:space="preserve"> </v>
      </c>
      <c r="D55" s="30" t="str">
        <f>IF(B55=0," ",VLOOKUP($B55,Женщины!$B:$H,3,FALSE))</f>
        <v xml:space="preserve"> </v>
      </c>
      <c r="E55" s="31" t="str">
        <f>IF(B55=0," ",IF(VLOOKUP($B55,Женщины!$B:$H,4,FALSE)=0," ",VLOOKUP($B55,Женщины!$B:$H,4,FALSE)))</f>
        <v xml:space="preserve"> </v>
      </c>
      <c r="F55" s="29" t="str">
        <f>IF(B55=0," ",VLOOKUP($B55,Женщины!$B:$H,5,FALSE))</f>
        <v xml:space="preserve"> </v>
      </c>
      <c r="G55" s="29" t="str">
        <f>IF(B55=0," ",VLOOKUP($B55,Женщины!$B:$H,6,FALSE))</f>
        <v xml:space="preserve"> </v>
      </c>
      <c r="H55" s="32"/>
      <c r="I55" s="69"/>
      <c r="J55" s="31"/>
      <c r="K55" s="31"/>
      <c r="L55" s="70" t="str">
        <f>IF(B55=0," ",VLOOKUP($B55,Женщины!$B:$H,7,FALSE))</f>
        <v xml:space="preserve"> </v>
      </c>
    </row>
    <row r="56" spans="1:12" ht="15.95" customHeight="1">
      <c r="A56" s="25">
        <v>5</v>
      </c>
      <c r="B56" s="37"/>
      <c r="C56" s="29" t="str">
        <f>IF(B56=0," ",VLOOKUP(B56,Женщины!B:H,2,FALSE))</f>
        <v xml:space="preserve"> </v>
      </c>
      <c r="D56" s="30" t="str">
        <f>IF(B56=0," ",VLOOKUP($B56,Женщины!$B:$H,3,FALSE))</f>
        <v xml:space="preserve"> </v>
      </c>
      <c r="E56" s="31" t="str">
        <f>IF(B56=0," ",IF(VLOOKUP($B56,Женщины!$B:$H,4,FALSE)=0," ",VLOOKUP($B56,Женщины!$B:$H,4,FALSE)))</f>
        <v xml:space="preserve"> </v>
      </c>
      <c r="F56" s="29" t="str">
        <f>IF(B56=0," ",VLOOKUP($B56,Женщины!$B:$H,5,FALSE))</f>
        <v xml:space="preserve"> </v>
      </c>
      <c r="G56" s="29" t="str">
        <f>IF(B56=0," ",VLOOKUP($B56,Женщины!$B:$H,6,FALSE))</f>
        <v xml:space="preserve"> </v>
      </c>
      <c r="H56" s="32"/>
      <c r="I56" s="69"/>
      <c r="J56" s="31"/>
      <c r="K56" s="31"/>
      <c r="L56" s="70" t="str">
        <f>IF(B56=0," ",VLOOKUP($B56,Женщины!$B:$H,7,FALSE))</f>
        <v xml:space="preserve"> </v>
      </c>
    </row>
    <row r="57" spans="1:12" ht="15.95" customHeight="1">
      <c r="A57" s="25">
        <v>6</v>
      </c>
      <c r="B57" s="37"/>
      <c r="C57" s="29" t="str">
        <f>IF(B57=0," ",VLOOKUP(B57,Женщины!B:H,2,FALSE))</f>
        <v xml:space="preserve"> </v>
      </c>
      <c r="D57" s="30" t="str">
        <f>IF(B57=0," ",VLOOKUP($B57,Женщины!$B:$H,3,FALSE))</f>
        <v xml:space="preserve"> </v>
      </c>
      <c r="E57" s="31" t="str">
        <f>IF(B57=0," ",IF(VLOOKUP($B57,Женщины!$B:$H,4,FALSE)=0," ",VLOOKUP($B57,Женщины!$B:$H,4,FALSE)))</f>
        <v xml:space="preserve"> </v>
      </c>
      <c r="F57" s="29" t="str">
        <f>IF(B57=0," ",VLOOKUP($B57,Женщины!$B:$H,5,FALSE))</f>
        <v xml:space="preserve"> </v>
      </c>
      <c r="G57" s="29" t="str">
        <f>IF(B57=0," ",VLOOKUP($B57,Женщины!$B:$H,6,FALSE))</f>
        <v xml:space="preserve"> </v>
      </c>
      <c r="H57" s="32"/>
      <c r="I57" s="69"/>
      <c r="J57" s="31"/>
      <c r="K57" s="31"/>
      <c r="L57" s="70" t="str">
        <f>IF(B57=0," ",VLOOKUP($B57,Женщины!$B:$H,7,FALSE))</f>
        <v xml:space="preserve"> </v>
      </c>
    </row>
    <row r="58" spans="1:12" ht="15.75" customHeight="1">
      <c r="A58" s="33"/>
      <c r="B58" s="33"/>
      <c r="C58" s="33"/>
      <c r="D58" s="28"/>
      <c r="E58" s="33"/>
      <c r="F58" s="1370" t="s">
        <v>258</v>
      </c>
      <c r="G58" s="1370"/>
      <c r="H58" s="34"/>
      <c r="I58" s="63"/>
    </row>
    <row r="59" spans="1:12">
      <c r="A59" s="21">
        <v>1</v>
      </c>
      <c r="B59" s="41"/>
      <c r="C59" s="23" t="str">
        <f>IF(B59=0," ",VLOOKUP(B59,Женщины!B:H,2,FALSE))</f>
        <v xml:space="preserve"> </v>
      </c>
      <c r="D59" s="24" t="str">
        <f>IF(B59=0," ",VLOOKUP($B59,Женщины!$B:$H,3,FALSE))</f>
        <v xml:space="preserve"> </v>
      </c>
      <c r="E59" s="25" t="str">
        <f>IF(B59=0," ",IF(VLOOKUP($B59,Женщины!$B:$H,4,FALSE)=0," ",VLOOKUP($B59,Женщины!$B:$H,4,FALSE)))</f>
        <v xml:space="preserve"> </v>
      </c>
      <c r="F59" s="35" t="str">
        <f>IF(B59=0," ",VLOOKUP($B59,Женщины!$B:$H,5,FALSE))</f>
        <v xml:space="preserve"> </v>
      </c>
      <c r="G59" s="35" t="str">
        <f>IF(B59=0," ",VLOOKUP($B59,Женщины!$B:$H,6,FALSE))</f>
        <v xml:space="preserve"> </v>
      </c>
      <c r="H59" s="26"/>
      <c r="I59" s="60"/>
      <c r="J59" s="25"/>
      <c r="K59" s="22"/>
      <c r="L59" s="35" t="str">
        <f>IF(B59=0," ",VLOOKUP($B59,Женщины!$B:$H,7,FALSE))</f>
        <v xml:space="preserve"> </v>
      </c>
    </row>
    <row r="60" spans="1:12">
      <c r="A60" s="27">
        <v>2</v>
      </c>
      <c r="B60" s="41"/>
      <c r="C60" s="23" t="str">
        <f>IF(B60=0," ",VLOOKUP(B60,Женщины!B:H,2,FALSE))</f>
        <v xml:space="preserve"> </v>
      </c>
      <c r="D60" s="24" t="str">
        <f>IF(B60=0," ",VLOOKUP($B60,Женщины!$B:$H,3,FALSE))</f>
        <v xml:space="preserve"> </v>
      </c>
      <c r="E60" s="25" t="str">
        <f>IF(B60=0," ",IF(VLOOKUP($B60,Женщины!$B:$H,4,FALSE)=0," ",VLOOKUP($B60,Женщины!$B:$H,4,FALSE)))</f>
        <v xml:space="preserve"> </v>
      </c>
      <c r="F60" s="35" t="str">
        <f>IF(B60=0," ",VLOOKUP($B60,Женщины!$B:$H,5,FALSE))</f>
        <v xml:space="preserve"> </v>
      </c>
      <c r="G60" s="35" t="str">
        <f>IF(B60=0," ",VLOOKUP($B60,Женщины!$B:$H,6,FALSE))</f>
        <v xml:space="preserve"> </v>
      </c>
      <c r="H60" s="26"/>
      <c r="I60" s="60"/>
      <c r="J60" s="25"/>
      <c r="K60" s="22"/>
      <c r="L60" s="35" t="str">
        <f>IF(B60=0," ",VLOOKUP($B60,Женщины!$B:$H,7,FALSE))</f>
        <v xml:space="preserve"> </v>
      </c>
    </row>
    <row r="61" spans="1:12" ht="18.75" customHeight="1">
      <c r="A61" s="36"/>
      <c r="B61" s="37"/>
      <c r="C61" s="38"/>
      <c r="D61" s="39"/>
      <c r="E61" s="33"/>
      <c r="F61" s="1370" t="s">
        <v>746</v>
      </c>
      <c r="G61" s="1370"/>
      <c r="H61" s="40"/>
      <c r="I61" s="64"/>
      <c r="J61" s="64"/>
      <c r="K61" s="55"/>
      <c r="L61" s="8"/>
    </row>
    <row r="62" spans="1:12" ht="19.5" customHeight="1">
      <c r="A62" s="21">
        <v>1</v>
      </c>
      <c r="B62" s="41"/>
      <c r="C62" s="23" t="str">
        <f>IF(B62=0," ",VLOOKUP(B62,Женщины!B:H,2,FALSE))</f>
        <v xml:space="preserve"> </v>
      </c>
      <c r="D62" s="24" t="str">
        <f>IF(B62=0," ",VLOOKUP($B62,Женщины!$B:$H,3,FALSE))</f>
        <v xml:space="preserve"> </v>
      </c>
      <c r="E62" s="25" t="str">
        <f>IF(B62=0," ",IF(VLOOKUP($B62,Женщины!$B:$H,4,FALSE)=0," ",VLOOKUP($B62,Женщины!$B:$H,4,FALSE)))</f>
        <v xml:space="preserve"> </v>
      </c>
      <c r="F62" s="23" t="str">
        <f>IF(B62=0," ",VLOOKUP($B62,Женщины!$B:$H,5,FALSE))</f>
        <v xml:space="preserve"> </v>
      </c>
      <c r="G62" s="23" t="str">
        <f>IF(B62=0," ",VLOOKUP($B62,Женщины!$B:$H,6,FALSE))</f>
        <v xml:space="preserve"> </v>
      </c>
      <c r="H62" s="42"/>
      <c r="I62" s="60"/>
      <c r="J62" s="25"/>
      <c r="K62" s="22"/>
      <c r="L62" s="35" t="str">
        <f>IF(B62=0," ",VLOOKUP($B62,Женщины!$B:$H,7,FALSE))</f>
        <v xml:space="preserve"> </v>
      </c>
    </row>
    <row r="63" spans="1:12">
      <c r="A63" s="43"/>
      <c r="B63" s="44"/>
      <c r="C63" s="45" t="str">
        <f>IF(B63=0," ",VLOOKUP(B63,Спортсмены!B:H,2,FALSE))</f>
        <v xml:space="preserve"> </v>
      </c>
      <c r="D63" s="46" t="str">
        <f>IF(B63=0," ",VLOOKUP($B63,Спортсмены!$B:$H,3,FALSE))</f>
        <v xml:space="preserve"> </v>
      </c>
      <c r="E63" s="46" t="str">
        <f>IF(B63=0," ",IF(VLOOKUP($B63,Спортсмены!$B:$H,4,FALSE)=0," ",VLOOKUP($B63,Спортсмены!$B:$H,4,FALSE)))</f>
        <v xml:space="preserve"> </v>
      </c>
      <c r="F63" s="45" t="str">
        <f>IF(B63=0," ",VLOOKUP($B63,Спортсмены!$B:$H,5,FALSE))</f>
        <v xml:space="preserve"> </v>
      </c>
      <c r="G63" s="45" t="str">
        <f>IF(B63=0," ",VLOOKUP($B63,Спортсмены!$B:$H,6,FALSE))</f>
        <v xml:space="preserve"> </v>
      </c>
      <c r="H63" s="47"/>
      <c r="I63" s="65"/>
      <c r="J63" s="66"/>
      <c r="K63" s="66"/>
      <c r="L63" s="45" t="str">
        <f>IF(B63=0," ",VLOOKUP($B63,Спортсмены!$B:$H,7,FALSE))</f>
        <v xml:space="preserve"> </v>
      </c>
    </row>
    <row r="64" spans="1:12">
      <c r="A64" s="53"/>
      <c r="B64" s="53"/>
      <c r="C64" s="53"/>
      <c r="D64" s="53"/>
      <c r="E64" s="53"/>
      <c r="F64" s="53"/>
      <c r="G64" s="53"/>
      <c r="H64" s="54"/>
      <c r="I64" s="54"/>
    </row>
    <row r="65" spans="1:9">
      <c r="A65" s="53"/>
      <c r="B65" s="53"/>
      <c r="C65" s="53"/>
      <c r="D65" s="53"/>
      <c r="E65" s="53"/>
      <c r="F65" s="53"/>
      <c r="G65" s="53"/>
      <c r="H65" s="54"/>
      <c r="I65" s="54"/>
    </row>
    <row r="66" spans="1:9">
      <c r="A66" s="53"/>
      <c r="B66" s="53"/>
      <c r="C66" s="53"/>
      <c r="D66" s="53"/>
      <c r="E66" s="53"/>
      <c r="F66" s="53"/>
      <c r="G66" s="53"/>
      <c r="H66" s="54"/>
      <c r="I66" s="54"/>
    </row>
    <row r="67" spans="1:9">
      <c r="A67" s="53"/>
      <c r="B67" s="53"/>
      <c r="C67" s="53"/>
      <c r="D67" s="53"/>
      <c r="E67" s="53"/>
      <c r="F67" s="53"/>
      <c r="G67" s="53"/>
      <c r="H67" s="54"/>
      <c r="I67" s="54"/>
    </row>
    <row r="68" spans="1:9">
      <c r="A68" s="53"/>
      <c r="B68" s="53"/>
      <c r="C68" s="53"/>
      <c r="D68" s="53"/>
      <c r="E68" s="53"/>
      <c r="F68" s="53"/>
      <c r="G68" s="53"/>
      <c r="H68" s="54"/>
      <c r="I68" s="54"/>
    </row>
    <row r="69" spans="1:9">
      <c r="A69" s="53"/>
      <c r="B69" s="53"/>
      <c r="C69" s="53"/>
      <c r="D69" s="53"/>
      <c r="E69" s="53"/>
      <c r="F69" s="53"/>
      <c r="G69" s="53"/>
      <c r="H69" s="54"/>
      <c r="I69" s="54"/>
    </row>
    <row r="70" spans="1:9">
      <c r="A70" s="53"/>
      <c r="B70" s="53"/>
      <c r="C70" s="53"/>
      <c r="D70" s="53"/>
      <c r="E70" s="53"/>
      <c r="F70" s="53"/>
      <c r="G70" s="53"/>
      <c r="H70" s="54"/>
      <c r="I70" s="54"/>
    </row>
    <row r="71" spans="1:9">
      <c r="A71" s="53"/>
      <c r="B71" s="53"/>
      <c r="C71" s="53"/>
      <c r="D71" s="53"/>
      <c r="E71" s="53"/>
      <c r="F71" s="53"/>
      <c r="G71" s="53"/>
      <c r="H71" s="54"/>
      <c r="I71" s="54"/>
    </row>
    <row r="72" spans="1:9">
      <c r="A72" s="53"/>
      <c r="B72" s="53"/>
      <c r="C72" s="53"/>
      <c r="D72" s="53"/>
      <c r="E72" s="53"/>
      <c r="F72" s="53"/>
      <c r="G72" s="53"/>
      <c r="H72" s="54"/>
      <c r="I72" s="54"/>
    </row>
    <row r="73" spans="1:9">
      <c r="A73" s="53"/>
      <c r="B73" s="53"/>
      <c r="C73" s="53"/>
      <c r="D73" s="53"/>
      <c r="E73" s="53"/>
      <c r="F73" s="53"/>
      <c r="G73" s="53"/>
      <c r="H73" s="54"/>
      <c r="I73" s="54"/>
    </row>
    <row r="74" spans="1:9">
      <c r="A74" s="53"/>
      <c r="B74" s="53"/>
      <c r="C74" s="53"/>
      <c r="D74" s="53"/>
      <c r="E74" s="53"/>
      <c r="F74" s="53"/>
      <c r="G74" s="53"/>
      <c r="H74" s="54"/>
      <c r="I74" s="54"/>
    </row>
    <row r="75" spans="1:9">
      <c r="A75" s="53"/>
      <c r="B75" s="53"/>
      <c r="C75" s="53"/>
      <c r="D75" s="53"/>
      <c r="E75" s="53"/>
      <c r="F75" s="53"/>
      <c r="G75" s="53"/>
      <c r="H75" s="54"/>
      <c r="I75" s="54"/>
    </row>
    <row r="76" spans="1:9">
      <c r="A76" s="53"/>
      <c r="B76" s="53"/>
      <c r="C76" s="53"/>
      <c r="D76" s="53"/>
      <c r="E76" s="53"/>
      <c r="F76" s="53"/>
      <c r="G76" s="53"/>
      <c r="H76" s="54"/>
      <c r="I76" s="54"/>
    </row>
    <row r="77" spans="1:9">
      <c r="A77" s="53"/>
      <c r="B77" s="53"/>
      <c r="C77" s="53"/>
      <c r="D77" s="53"/>
      <c r="E77" s="53"/>
      <c r="F77" s="53"/>
      <c r="G77" s="53"/>
      <c r="H77" s="54"/>
      <c r="I77" s="54"/>
    </row>
    <row r="78" spans="1:9">
      <c r="A78" s="53"/>
      <c r="B78" s="53"/>
      <c r="C78" s="53"/>
      <c r="D78" s="53"/>
      <c r="E78" s="53"/>
      <c r="F78" s="53"/>
      <c r="G78" s="53"/>
      <c r="H78" s="54"/>
      <c r="I78" s="54"/>
    </row>
    <row r="79" spans="1:9">
      <c r="A79" s="53"/>
      <c r="B79" s="53"/>
      <c r="C79" s="53"/>
      <c r="D79" s="53"/>
      <c r="E79" s="53"/>
      <c r="F79" s="53"/>
      <c r="G79" s="53"/>
      <c r="H79" s="54"/>
      <c r="I79" s="54"/>
    </row>
    <row r="80" spans="1:9">
      <c r="A80" s="53"/>
      <c r="B80" s="53"/>
      <c r="C80" s="53"/>
      <c r="D80" s="53"/>
      <c r="E80" s="53"/>
      <c r="F80" s="53"/>
      <c r="G80" s="53"/>
      <c r="H80" s="54"/>
      <c r="I80" s="54"/>
    </row>
    <row r="81" spans="1:12">
      <c r="A81" s="53"/>
      <c r="B81" s="53"/>
      <c r="C81" s="53"/>
      <c r="D81" s="53"/>
      <c r="E81" s="53"/>
      <c r="F81" s="53"/>
      <c r="G81" s="53"/>
      <c r="H81" s="54"/>
      <c r="I81" s="54"/>
    </row>
    <row r="82" spans="1:12">
      <c r="A82" s="53"/>
      <c r="B82" s="53"/>
      <c r="C82" s="53"/>
      <c r="D82" s="53"/>
      <c r="E82" s="53"/>
      <c r="F82" s="53"/>
      <c r="G82" s="53"/>
      <c r="H82" s="54"/>
      <c r="I82" s="54"/>
    </row>
    <row r="83" spans="1:12">
      <c r="A83" s="53"/>
      <c r="B83" s="53"/>
      <c r="C83" s="53"/>
      <c r="D83" s="53"/>
      <c r="E83" s="53"/>
      <c r="F83" s="53"/>
      <c r="G83" s="53"/>
      <c r="H83" s="54"/>
      <c r="I83" s="54"/>
    </row>
    <row r="84" spans="1:12">
      <c r="A84" s="53"/>
      <c r="B84" s="53"/>
      <c r="C84" s="53"/>
      <c r="D84" s="53"/>
      <c r="E84" s="53"/>
      <c r="F84" s="53"/>
      <c r="G84" s="53"/>
      <c r="H84" s="54"/>
      <c r="I84" s="54"/>
    </row>
    <row r="85" spans="1:12">
      <c r="A85" s="53"/>
      <c r="B85" s="53"/>
      <c r="C85" s="53"/>
      <c r="D85" s="53"/>
      <c r="E85" s="53"/>
      <c r="F85" s="53"/>
      <c r="G85" s="53"/>
      <c r="H85" s="54"/>
      <c r="I85" s="54"/>
    </row>
    <row r="86" spans="1:12">
      <c r="A86" s="53"/>
      <c r="B86" s="53"/>
      <c r="C86" s="53"/>
      <c r="D86" s="53"/>
      <c r="E86" s="53"/>
      <c r="F86" s="53"/>
      <c r="G86" s="53"/>
      <c r="H86" s="54"/>
      <c r="I86" s="54"/>
    </row>
    <row r="87" spans="1:12">
      <c r="A87" s="53"/>
      <c r="B87" s="53"/>
      <c r="C87" s="53"/>
      <c r="D87" s="53"/>
      <c r="E87" s="53"/>
      <c r="F87" s="53"/>
      <c r="G87" s="53"/>
      <c r="H87" s="54"/>
      <c r="I87" s="54"/>
    </row>
    <row r="88" spans="1:12">
      <c r="A88" s="53"/>
      <c r="B88" s="53"/>
      <c r="C88" s="53"/>
      <c r="D88" s="53"/>
      <c r="E88" s="53"/>
      <c r="F88" s="53"/>
      <c r="G88" s="53"/>
      <c r="H88" s="54"/>
      <c r="I88" s="54"/>
    </row>
    <row r="89" spans="1:12">
      <c r="A89" s="53"/>
      <c r="B89" s="53"/>
      <c r="C89" s="53"/>
      <c r="D89" s="53"/>
      <c r="E89" s="53"/>
      <c r="F89" s="53"/>
      <c r="G89" s="53"/>
      <c r="H89" s="54"/>
      <c r="I89" s="54"/>
    </row>
    <row r="90" spans="1:12">
      <c r="A90" s="53"/>
      <c r="B90" s="53"/>
      <c r="C90" s="53"/>
      <c r="D90" s="53"/>
      <c r="E90" s="53"/>
      <c r="F90" s="53"/>
      <c r="G90" s="53"/>
      <c r="H90" s="54"/>
      <c r="I90" s="54"/>
    </row>
    <row r="91" spans="1:12">
      <c r="A91" s="53"/>
      <c r="B91" s="53"/>
      <c r="C91" s="53"/>
      <c r="D91" s="53"/>
      <c r="E91" s="53"/>
      <c r="F91" s="53"/>
      <c r="G91" s="53"/>
      <c r="H91" s="54"/>
      <c r="I91" s="54"/>
    </row>
    <row r="92" spans="1:12" ht="22.5">
      <c r="A92" s="1273" t="s">
        <v>165</v>
      </c>
      <c r="B92" s="1273"/>
      <c r="C92" s="1273"/>
      <c r="D92" s="1273"/>
      <c r="E92" s="1273"/>
      <c r="F92" s="1273"/>
      <c r="G92" s="1273"/>
      <c r="H92" s="1273"/>
      <c r="I92" s="1273"/>
      <c r="J92" s="1273"/>
      <c r="K92" s="1273"/>
      <c r="L92" s="98"/>
    </row>
    <row r="93" spans="1:12" ht="20.25">
      <c r="A93" s="1296" t="s">
        <v>240</v>
      </c>
      <c r="B93" s="1296"/>
      <c r="C93" s="1296"/>
      <c r="D93" s="1296"/>
      <c r="E93" s="1296"/>
      <c r="F93" s="1296"/>
      <c r="G93" s="1296"/>
      <c r="H93" s="1296"/>
      <c r="I93" s="1296"/>
      <c r="J93" s="1296"/>
      <c r="K93" s="1296"/>
      <c r="L93" s="99"/>
    </row>
    <row r="94" spans="1:12" ht="2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>
      <c r="A95" s="1321" t="s">
        <v>198</v>
      </c>
      <c r="B95" s="1321"/>
      <c r="C95" s="71"/>
      <c r="H95" s="1322" t="s">
        <v>199</v>
      </c>
      <c r="I95" s="1322"/>
      <c r="J95" s="1322"/>
      <c r="K95" s="1322"/>
    </row>
    <row r="96" spans="1:12">
      <c r="A96" s="6" t="s">
        <v>200</v>
      </c>
      <c r="B96" s="6"/>
      <c r="C96" s="6"/>
      <c r="G96" s="73"/>
      <c r="H96" s="74"/>
      <c r="I96" s="100"/>
    </row>
    <row r="97" spans="1:11" ht="20.25">
      <c r="A97" s="1288" t="s">
        <v>765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</row>
    <row r="98" spans="1:11" ht="15">
      <c r="A98" s="1276"/>
      <c r="B98" s="1276"/>
      <c r="C98" s="1276"/>
      <c r="D98" s="1276"/>
      <c r="E98" s="1276"/>
      <c r="F98" s="1276"/>
      <c r="G98" s="1276"/>
      <c r="H98" s="1276"/>
      <c r="I98" s="1276"/>
      <c r="J98" s="1276"/>
      <c r="K98" s="1276"/>
    </row>
    <row r="99" spans="1:11" ht="20.25">
      <c r="A99" s="3"/>
      <c r="B99" s="77"/>
      <c r="C99" s="3"/>
      <c r="H99" s="1290" t="s">
        <v>338</v>
      </c>
      <c r="I99" s="1290"/>
      <c r="J99" s="1290"/>
    </row>
    <row r="100" spans="1:11">
      <c r="A100" s="1263" t="s">
        <v>226</v>
      </c>
      <c r="B100" s="1263" t="s">
        <v>157</v>
      </c>
      <c r="C100" s="1263" t="s">
        <v>153</v>
      </c>
      <c r="D100" s="1263" t="s">
        <v>154</v>
      </c>
      <c r="E100" s="1263" t="s">
        <v>155</v>
      </c>
      <c r="F100" s="1263" t="s">
        <v>127</v>
      </c>
      <c r="G100" s="1261" t="s">
        <v>128</v>
      </c>
      <c r="H100" s="1263" t="s">
        <v>130</v>
      </c>
      <c r="I100" s="1291" t="s">
        <v>183</v>
      </c>
      <c r="J100" s="1292"/>
      <c r="K100" s="1293"/>
    </row>
    <row r="101" spans="1:11">
      <c r="A101" s="1301"/>
      <c r="B101" s="1301"/>
      <c r="C101" s="1301"/>
      <c r="D101" s="1301"/>
      <c r="E101" s="1301"/>
      <c r="F101" s="1301"/>
      <c r="G101" s="1265"/>
      <c r="H101" s="1301"/>
      <c r="I101" s="101">
        <v>1</v>
      </c>
      <c r="J101" s="102">
        <v>2</v>
      </c>
      <c r="K101" s="103">
        <v>3</v>
      </c>
    </row>
    <row r="102" spans="1:11" ht="16.5" customHeight="1">
      <c r="A102" s="81"/>
      <c r="B102" s="22"/>
      <c r="C102" s="22"/>
      <c r="D102" s="22"/>
      <c r="E102" s="22"/>
      <c r="F102" s="82" t="s">
        <v>766</v>
      </c>
      <c r="G102" s="22"/>
      <c r="H102" s="83"/>
      <c r="I102" s="104"/>
      <c r="J102" s="105"/>
      <c r="K102" s="105"/>
    </row>
    <row r="103" spans="1:11" ht="16.5" customHeight="1">
      <c r="A103" s="84">
        <v>1</v>
      </c>
      <c r="B103" s="62"/>
      <c r="C103" s="29" t="str">
        <f>IF(B103=0," ",VLOOKUP(B103,Спортсмены!B:H,2,FALSE))</f>
        <v xml:space="preserve"> </v>
      </c>
      <c r="D103" s="30" t="str">
        <f>IF(B103=0," ",VLOOKUP($B103,Спортсмены!$B:$H,3,FALSE))</f>
        <v xml:space="preserve"> </v>
      </c>
      <c r="E103" s="31" t="str">
        <f>IF(B103=0," ",IF(VLOOKUP($B103,Спортсмены!$B:$H,4,FALSE)=0," ",VLOOKUP($B103,Спортсмены!$B:$H,4,FALSE)))</f>
        <v xml:space="preserve"> </v>
      </c>
      <c r="F103" s="29" t="str">
        <f>IF(B103=0," ",VLOOKUP($B103,Спортсмены!$B:$H,5,FALSE))</f>
        <v xml:space="preserve"> </v>
      </c>
      <c r="G103" s="29" t="str">
        <f>IF(B103=0," ",VLOOKUP($B103,Спортсмены!$B:$H,6,FALSE))</f>
        <v xml:space="preserve"> </v>
      </c>
      <c r="H103" s="83"/>
      <c r="I103" s="104"/>
      <c r="J103" s="105"/>
      <c r="K103" s="105"/>
    </row>
    <row r="104" spans="1:11" ht="26.25" customHeight="1">
      <c r="A104" s="84">
        <v>2</v>
      </c>
      <c r="B104" s="41"/>
      <c r="C104" s="29" t="str">
        <f>IF(B104=0," ",VLOOKUP(B104,Спортсмены!B:H,2,FALSE))</f>
        <v xml:space="preserve"> </v>
      </c>
      <c r="D104" s="30" t="str">
        <f>IF(B104=0," ",VLOOKUP($B104,Спортсмены!$B:$H,3,FALSE))</f>
        <v xml:space="preserve"> </v>
      </c>
      <c r="E104" s="31" t="str">
        <f>IF(B104=0," ",IF(VLOOKUP($B104,Спортсмены!$B:$H,4,FALSE)=0," ",VLOOKUP($B104,Спортсмены!$B:$H,4,FALSE)))</f>
        <v xml:space="preserve"> </v>
      </c>
      <c r="F104" s="85" t="str">
        <f>IF(B104=0," ",VLOOKUP($B104,Спортсмены!$B:$H,5,FALSE))</f>
        <v xml:space="preserve"> </v>
      </c>
      <c r="G104" s="29" t="str">
        <f>IF(B104=0," ",VLOOKUP($B104,Спортсмены!$B:$H,6,FALSE))</f>
        <v xml:space="preserve"> </v>
      </c>
      <c r="H104" s="83"/>
      <c r="I104" s="104"/>
      <c r="J104" s="105"/>
      <c r="K104" s="105"/>
    </row>
    <row r="105" spans="1:11" ht="16.5" customHeight="1">
      <c r="A105" s="84">
        <v>3</v>
      </c>
      <c r="B105" s="31"/>
      <c r="C105" s="29" t="str">
        <f>IF(B105=0," ",VLOOKUP(B105,Спортсмены!B:H,2,FALSE))</f>
        <v xml:space="preserve"> </v>
      </c>
      <c r="D105" s="30" t="str">
        <f>IF(B105=0," ",VLOOKUP($B105,Спортсмены!$B:$H,3,FALSE))</f>
        <v xml:space="preserve"> </v>
      </c>
      <c r="E105" s="31" t="str">
        <f>IF(B105=0," ",IF(VLOOKUP($B105,Спортсмены!$B:$H,4,FALSE)=0," ",VLOOKUP($B105,Спортсмены!$B:$H,4,FALSE)))</f>
        <v xml:space="preserve"> </v>
      </c>
      <c r="F105" s="29" t="str">
        <f>IF(B105=0," ",VLOOKUP($B105,Спортсмены!$B:$H,5,FALSE))</f>
        <v xml:space="preserve"> </v>
      </c>
      <c r="G105" s="29" t="str">
        <f>IF(B105=0," ",VLOOKUP($B105,Спортсмены!$B:$H,6,FALSE))</f>
        <v xml:space="preserve"> </v>
      </c>
      <c r="H105" s="83"/>
      <c r="I105" s="104"/>
      <c r="J105" s="105"/>
      <c r="K105" s="105"/>
    </row>
    <row r="106" spans="1:11" ht="16.5" customHeight="1">
      <c r="A106" s="84">
        <v>4</v>
      </c>
      <c r="B106" s="62"/>
      <c r="C106" s="29" t="str">
        <f>IF(B106=0," ",VLOOKUP(B106,Спортсмены!B:H,2,FALSE))</f>
        <v xml:space="preserve"> </v>
      </c>
      <c r="D106" s="30" t="str">
        <f>IF(B106=0," ",VLOOKUP($B106,Спортсмены!$B:$H,3,FALSE))</f>
        <v xml:space="preserve"> </v>
      </c>
      <c r="E106" s="31" t="str">
        <f>IF(B106=0," ",IF(VLOOKUP($B106,Спортсмены!$B:$H,4,FALSE)=0," ",VLOOKUP($B106,Спортсмены!$B:$H,4,FALSE)))</f>
        <v xml:space="preserve"> </v>
      </c>
      <c r="F106" s="29" t="str">
        <f>IF(B106=0," ",VLOOKUP($B106,Спортсмены!$B:$H,5,FALSE))</f>
        <v xml:space="preserve"> </v>
      </c>
      <c r="G106" s="29" t="str">
        <f>IF(B106=0," ",VLOOKUP($B106,Спортсмены!$B:$H,6,FALSE))</f>
        <v xml:space="preserve"> </v>
      </c>
      <c r="H106" s="83"/>
      <c r="I106" s="104"/>
      <c r="J106" s="105"/>
      <c r="K106" s="105"/>
    </row>
    <row r="107" spans="1:11" ht="16.5" customHeight="1">
      <c r="A107" s="84">
        <v>5</v>
      </c>
      <c r="B107" s="31"/>
      <c r="C107" s="29" t="str">
        <f>IF(B107=0," ",VLOOKUP(B107,Спортсмены!B:H,2,FALSE))</f>
        <v xml:space="preserve"> </v>
      </c>
      <c r="D107" s="30" t="str">
        <f>IF(B107=0," ",VLOOKUP($B107,Спортсмены!$B:$H,3,FALSE))</f>
        <v xml:space="preserve"> </v>
      </c>
      <c r="E107" s="31" t="str">
        <f>IF(B107=0," ",IF(VLOOKUP($B107,Спортсмены!$B:$H,4,FALSE)=0," ",VLOOKUP($B107,Спортсмены!$B:$H,4,FALSE)))</f>
        <v xml:space="preserve"> </v>
      </c>
      <c r="F107" s="29" t="str">
        <f>IF(B107=0," ",VLOOKUP($B107,Спортсмены!$B:$H,5,FALSE))</f>
        <v xml:space="preserve"> </v>
      </c>
      <c r="G107" s="29" t="str">
        <f>IF(B107=0," ",VLOOKUP($B107,Спортсмены!$B:$H,6,FALSE))</f>
        <v xml:space="preserve"> </v>
      </c>
      <c r="H107" s="83"/>
      <c r="I107" s="104"/>
      <c r="J107" s="105"/>
      <c r="K107" s="105"/>
    </row>
    <row r="108" spans="1:11" ht="16.5" customHeight="1">
      <c r="A108" s="84">
        <v>6</v>
      </c>
      <c r="B108" s="41"/>
      <c r="C108" s="29" t="str">
        <f>IF(B108=0," ",VLOOKUP(B108,Спортсмены!B:H,2,FALSE))</f>
        <v xml:space="preserve"> </v>
      </c>
      <c r="D108" s="30" t="str">
        <f>IF(B108=0," ",VLOOKUP($B108,Спортсмены!$B:$H,3,FALSE))</f>
        <v xml:space="preserve"> </v>
      </c>
      <c r="E108" s="31" t="str">
        <f>IF(B108=0," ",IF(VLOOKUP($B108,Спортсмены!$B:$H,4,FALSE)=0," ",VLOOKUP($B108,Спортсмены!$B:$H,4,FALSE)))</f>
        <v xml:space="preserve"> </v>
      </c>
      <c r="F108" s="29" t="str">
        <f>IF(B108=0," ",VLOOKUP($B108,Спортсмены!$B:$H,5,FALSE))</f>
        <v xml:space="preserve"> </v>
      </c>
      <c r="G108" s="29" t="str">
        <f>IF(B108=0," ",VLOOKUP($B108,Спортсмены!$B:$H,6,FALSE))</f>
        <v xml:space="preserve"> </v>
      </c>
      <c r="H108" s="83"/>
      <c r="I108" s="104"/>
      <c r="J108" s="105"/>
      <c r="K108" s="105"/>
    </row>
    <row r="109" spans="1:11" ht="16.5" customHeight="1">
      <c r="A109" s="84"/>
      <c r="B109" s="22"/>
      <c r="C109" s="29" t="str">
        <f>IF(B109=0," ",VLOOKUP(B109,Спортсмены!B:H,2,FALSE))</f>
        <v xml:space="preserve"> </v>
      </c>
      <c r="D109" s="30" t="str">
        <f>IF(B109=0," ",VLOOKUP($B109,Спортсмены!$B:$H,3,FALSE))</f>
        <v xml:space="preserve"> </v>
      </c>
      <c r="E109" s="31" t="str">
        <f>IF(B109=0," ",IF(VLOOKUP($B109,Спортсмены!$B:$H,4,FALSE)=0," ",VLOOKUP($B109,Спортсмены!$B:$H,4,FALSE)))</f>
        <v xml:space="preserve"> </v>
      </c>
      <c r="F109" s="29" t="str">
        <f>IF(B109=0," ",VLOOKUP($B109,Спортсмены!$B:$H,5,FALSE))</f>
        <v xml:space="preserve"> </v>
      </c>
      <c r="G109" s="29" t="str">
        <f>IF(B109=0," ",VLOOKUP($B109,Спортсмены!$B:$H,6,FALSE))</f>
        <v xml:space="preserve"> </v>
      </c>
      <c r="H109" s="83"/>
      <c r="I109" s="104"/>
      <c r="J109" s="105"/>
      <c r="K109" s="105"/>
    </row>
    <row r="110" spans="1:11" ht="16.5" customHeight="1">
      <c r="A110" s="84">
        <v>7</v>
      </c>
      <c r="B110" s="41"/>
      <c r="C110" s="29" t="str">
        <f>IF(B110=0," ",VLOOKUP(B110,Женщины!B:H,2,FALSE))</f>
        <v xml:space="preserve"> </v>
      </c>
      <c r="D110" s="30" t="str">
        <f>IF(B110=0," ",VLOOKUP($B110,Женщины!$B:$H,3,FALSE))</f>
        <v xml:space="preserve"> </v>
      </c>
      <c r="E110" s="31" t="str">
        <f>IF(B110=0," ",IF(VLOOKUP($B110,Женщины!$B:$H,4,FALSE)=0," ",VLOOKUP($B110,Женщины!$B:$H,4,FALSE)))</f>
        <v xml:space="preserve"> </v>
      </c>
      <c r="F110" s="29" t="str">
        <f>IF(B110=0," ",VLOOKUP($B110,Женщины!$B:$H,5,FALSE))</f>
        <v xml:space="preserve"> </v>
      </c>
      <c r="G110" s="29" t="str">
        <f>IF(B110=0," ",VLOOKUP($B110,Женщины!$B:$H,6,FALSE))</f>
        <v xml:space="preserve"> </v>
      </c>
      <c r="H110" s="83"/>
      <c r="I110" s="104"/>
      <c r="J110" s="105"/>
      <c r="K110" s="105"/>
    </row>
    <row r="111" spans="1:11" ht="27.75" customHeight="1">
      <c r="A111" s="84">
        <v>8</v>
      </c>
      <c r="B111" s="41"/>
      <c r="C111" s="29" t="str">
        <f>IF(B111=0," ",VLOOKUP(B111,Женщины!B:H,2,FALSE))</f>
        <v xml:space="preserve"> </v>
      </c>
      <c r="D111" s="30" t="str">
        <f>IF(B111=0," ",VLOOKUP($B111,Женщины!$B:$H,3,FALSE))</f>
        <v xml:space="preserve"> </v>
      </c>
      <c r="E111" s="31" t="str">
        <f>IF(B111=0," ",IF(VLOOKUP($B111,Женщины!$B:$H,4,FALSE)=0," ",VLOOKUP($B111,Женщины!$B:$H,4,FALSE)))</f>
        <v xml:space="preserve"> </v>
      </c>
      <c r="F111" s="86" t="str">
        <f>IF(B111=0," ",VLOOKUP($B111,Женщины!$B:$H,5,FALSE))</f>
        <v xml:space="preserve"> </v>
      </c>
      <c r="G111" s="86" t="str">
        <f>IF(B111=0," ",VLOOKUP($B111,Женщины!$B:$H,6,FALSE))</f>
        <v xml:space="preserve"> </v>
      </c>
      <c r="H111" s="83"/>
      <c r="I111" s="104"/>
      <c r="J111" s="105"/>
      <c r="K111" s="105"/>
    </row>
    <row r="112" spans="1:11" ht="27" customHeight="1">
      <c r="A112" s="84">
        <v>9</v>
      </c>
      <c r="B112" s="31"/>
      <c r="C112" s="29" t="str">
        <f>IF(B112=0," ",VLOOKUP(B112,Женщины!B:H,2,FALSE))</f>
        <v xml:space="preserve"> </v>
      </c>
      <c r="D112" s="30" t="str">
        <f>IF(B112=0," ",VLOOKUP($B112,Женщины!$B:$H,3,FALSE))</f>
        <v xml:space="preserve"> </v>
      </c>
      <c r="E112" s="31" t="str">
        <f>IF(B112=0," ",IF(VLOOKUP($B112,Женщины!$B:$H,4,FALSE)=0," ",VLOOKUP($B112,Женщины!$B:$H,4,FALSE)))</f>
        <v xml:space="preserve"> </v>
      </c>
      <c r="F112" s="86" t="str">
        <f>IF(B112=0," ",VLOOKUP($B112,Женщины!$B:$H,5,FALSE))</f>
        <v xml:space="preserve"> </v>
      </c>
      <c r="G112" s="86" t="str">
        <f>IF(B112=0," ",VLOOKUP($B112,Женщины!$B:$H,6,FALSE))</f>
        <v xml:space="preserve"> </v>
      </c>
      <c r="H112" s="83"/>
      <c r="I112" s="104"/>
      <c r="J112" s="105"/>
      <c r="K112" s="105"/>
    </row>
    <row r="113" spans="1:11" ht="16.5" customHeight="1">
      <c r="A113" s="84">
        <v>10</v>
      </c>
      <c r="B113" s="31"/>
      <c r="C113" s="29" t="str">
        <f>IF(B113=0," ",VLOOKUP(B113,Женщины!B:H,2,FALSE))</f>
        <v xml:space="preserve"> </v>
      </c>
      <c r="D113" s="30" t="str">
        <f>IF(B113=0," ",VLOOKUP($B113,Женщины!$B:$H,3,FALSE))</f>
        <v xml:space="preserve"> </v>
      </c>
      <c r="E113" s="31" t="str">
        <f>IF(B113=0," ",IF(VLOOKUP($B113,Женщины!$B:$H,4,FALSE)=0," ",VLOOKUP($B113,Женщины!$B:$H,4,FALSE)))</f>
        <v xml:space="preserve"> </v>
      </c>
      <c r="F113" s="29" t="str">
        <f>IF(B113=0," ",VLOOKUP($B113,Женщины!$B:$H,5,FALSE))</f>
        <v xml:space="preserve"> </v>
      </c>
      <c r="G113" s="29" t="str">
        <f>IF(B113=0," ",VLOOKUP($B113,Женщины!$B:$H,6,FALSE))</f>
        <v xml:space="preserve"> </v>
      </c>
      <c r="H113" s="83"/>
      <c r="I113" s="104"/>
      <c r="J113" s="105"/>
      <c r="K113" s="105"/>
    </row>
    <row r="114" spans="1:11" ht="16.5" customHeight="1">
      <c r="A114" s="84">
        <v>11</v>
      </c>
      <c r="B114" s="31"/>
      <c r="C114" s="29" t="str">
        <f>IF(B114=0," ",VLOOKUP(B114,Женщины!B:H,2,FALSE))</f>
        <v xml:space="preserve"> </v>
      </c>
      <c r="D114" s="30" t="str">
        <f>IF(B114=0," ",VLOOKUP($B114,Женщины!$B:$H,3,FALSE))</f>
        <v xml:space="preserve"> </v>
      </c>
      <c r="E114" s="31" t="str">
        <f>IF(B114=0," ",IF(VLOOKUP($B114,Женщины!$B:$H,4,FALSE)=0," ",VLOOKUP($B114,Женщины!$B:$H,4,FALSE)))</f>
        <v xml:space="preserve"> </v>
      </c>
      <c r="F114" s="29" t="str">
        <f>IF(B114=0," ",VLOOKUP($B114,Женщины!$B:$H,5,FALSE))</f>
        <v xml:space="preserve"> </v>
      </c>
      <c r="G114" s="29" t="str">
        <f>IF(B114=0," ",VLOOKUP($B114,Женщины!$B:$H,6,FALSE))</f>
        <v xml:space="preserve"> </v>
      </c>
      <c r="H114" s="83"/>
      <c r="I114" s="104"/>
      <c r="J114" s="105"/>
      <c r="K114" s="105"/>
    </row>
    <row r="115" spans="1:11" ht="16.5" customHeight="1">
      <c r="A115" s="84">
        <v>12</v>
      </c>
      <c r="B115" s="31"/>
      <c r="C115" s="29" t="str">
        <f>IF(B115=0," ",VLOOKUP(B115,Женщины!B:H,2,FALSE))</f>
        <v xml:space="preserve"> </v>
      </c>
      <c r="D115" s="30" t="str">
        <f>IF(B115=0," ",VLOOKUP($B115,Женщины!$B:$H,3,FALSE))</f>
        <v xml:space="preserve"> </v>
      </c>
      <c r="E115" s="31" t="str">
        <f>IF(B115=0," ",IF(VLOOKUP($B115,Женщины!$B:$H,4,FALSE)=0," ",VLOOKUP($B115,Женщины!$B:$H,4,FALSE)))</f>
        <v xml:space="preserve"> </v>
      </c>
      <c r="F115" s="29" t="str">
        <f>IF(B115=0," ",VLOOKUP($B115,Женщины!$B:$H,5,FALSE))</f>
        <v xml:space="preserve"> </v>
      </c>
      <c r="G115" s="29" t="str">
        <f>IF(B115=0," ",VLOOKUP($B115,Женщины!$B:$H,6,FALSE))</f>
        <v xml:space="preserve"> </v>
      </c>
      <c r="H115" s="83"/>
      <c r="I115" s="104"/>
      <c r="J115" s="105"/>
      <c r="K115" s="105"/>
    </row>
    <row r="116" spans="1:11" ht="16.5" customHeight="1">
      <c r="A116" s="84">
        <v>13</v>
      </c>
      <c r="B116" s="62"/>
      <c r="C116" s="29" t="str">
        <f>IF(B116=0," ",VLOOKUP(B116,Женщины!B:H,2,FALSE))</f>
        <v xml:space="preserve"> </v>
      </c>
      <c r="D116" s="30" t="str">
        <f>IF(B116=0," ",VLOOKUP($B116,Женщины!$B:$H,3,FALSE))</f>
        <v xml:space="preserve"> </v>
      </c>
      <c r="E116" s="31" t="str">
        <f>IF(B116=0," ",IF(VLOOKUP($B116,Женщины!$B:$H,4,FALSE)=0," ",VLOOKUP($B116,Женщины!$B:$H,4,FALSE)))</f>
        <v xml:space="preserve"> </v>
      </c>
      <c r="F116" s="29" t="str">
        <f>IF(B116=0," ",VLOOKUP($B116,Женщины!$B:$H,5,FALSE))</f>
        <v xml:space="preserve"> </v>
      </c>
      <c r="G116" s="29" t="str">
        <f>IF(B116=0," ",VLOOKUP($B116,Женщины!$B:$H,6,FALSE))</f>
        <v xml:space="preserve"> </v>
      </c>
      <c r="H116" s="83"/>
      <c r="I116" s="104"/>
      <c r="J116" s="105"/>
      <c r="K116" s="105"/>
    </row>
    <row r="117" spans="1:11" ht="16.5" customHeight="1">
      <c r="A117" s="84">
        <v>14</v>
      </c>
      <c r="B117" s="87"/>
      <c r="C117" s="29" t="str">
        <f>IF(B117=0," ",VLOOKUP(B117,Женщины!B:H,2,FALSE))</f>
        <v xml:space="preserve"> </v>
      </c>
      <c r="D117" s="30" t="str">
        <f>IF(B117=0," ",VLOOKUP($B117,Женщины!$B:$H,3,FALSE))</f>
        <v xml:space="preserve"> </v>
      </c>
      <c r="E117" s="31" t="str">
        <f>IF(B117=0," ",IF(VLOOKUP($B117,Женщины!$B:$H,4,FALSE)=0," ",VLOOKUP($B117,Женщины!$B:$H,4,FALSE)))</f>
        <v xml:space="preserve"> </v>
      </c>
      <c r="F117" s="29" t="str">
        <f>IF(B117=0," ",VLOOKUP($B117,Женщины!$B:$H,5,FALSE))</f>
        <v xml:space="preserve"> </v>
      </c>
      <c r="G117" s="29" t="str">
        <f>IF(B117=0," ",VLOOKUP($B117,Женщины!$B:$H,6,FALSE))</f>
        <v xml:space="preserve"> </v>
      </c>
      <c r="H117" s="83"/>
      <c r="I117" s="104"/>
      <c r="J117" s="105"/>
      <c r="K117" s="105"/>
    </row>
    <row r="118" spans="1:11" ht="16.5" customHeight="1">
      <c r="A118" s="84">
        <v>15</v>
      </c>
      <c r="B118" s="31"/>
      <c r="C118" s="29" t="str">
        <f>IF(B118=0," ",VLOOKUP(B118,Женщины!B:H,2,FALSE))</f>
        <v xml:space="preserve"> </v>
      </c>
      <c r="D118" s="30" t="str">
        <f>IF(B118=0," ",VLOOKUP($B118,Женщины!$B:$H,3,FALSE))</f>
        <v xml:space="preserve"> </v>
      </c>
      <c r="E118" s="31" t="str">
        <f>IF(B118=0," ",IF(VLOOKUP($B118,Женщины!$B:$H,4,FALSE)=0," ",VLOOKUP($B118,Женщины!$B:$H,4,FALSE)))</f>
        <v xml:space="preserve"> </v>
      </c>
      <c r="F118" s="29" t="str">
        <f>IF(B118=0," ",VLOOKUP($B118,Женщины!$B:$H,5,FALSE))</f>
        <v xml:space="preserve"> </v>
      </c>
      <c r="G118" s="29" t="str">
        <f>IF(B118=0," ",VLOOKUP($B118,Женщины!$B:$H,6,FALSE))</f>
        <v xml:space="preserve"> </v>
      </c>
      <c r="H118" s="88"/>
      <c r="I118" s="104"/>
      <c r="J118" s="105"/>
      <c r="K118" s="105"/>
    </row>
    <row r="119" spans="1:11" ht="16.5" customHeight="1">
      <c r="A119" s="84"/>
      <c r="B119" s="29"/>
      <c r="C119" s="29" t="str">
        <f>IF(B119=0," ",VLOOKUP(B119,Спортсмены!B:H,2,FALSE))</f>
        <v xml:space="preserve"> </v>
      </c>
      <c r="D119" s="30" t="str">
        <f>IF(B119=0," ",VLOOKUP($B119,Спортсмены!$B:$H,3,FALSE))</f>
        <v xml:space="preserve"> </v>
      </c>
      <c r="E119" s="31" t="str">
        <f>IF(B119=0," ",IF(VLOOKUP($B119,Спортсмены!$B:$H,4,FALSE)=0," ",VLOOKUP($B119,Спортсмены!$B:$H,4,FALSE)))</f>
        <v xml:space="preserve"> </v>
      </c>
      <c r="F119" s="29" t="str">
        <f>IF(B119=0," ",VLOOKUP($B119,Спортсмены!$B:$H,5,FALSE))</f>
        <v xml:space="preserve"> </v>
      </c>
      <c r="G119" s="29" t="str">
        <f>IF(B119=0," ",VLOOKUP($B119,Спортсмены!$B:$H,6,FALSE))</f>
        <v xml:space="preserve"> </v>
      </c>
      <c r="H119" s="83"/>
      <c r="I119" s="104"/>
      <c r="J119" s="105"/>
      <c r="K119" s="105"/>
    </row>
    <row r="120" spans="1:11" ht="16.5" customHeight="1">
      <c r="A120" s="84"/>
      <c r="B120" s="29"/>
      <c r="C120" s="31"/>
      <c r="D120" s="62"/>
      <c r="E120" s="33"/>
      <c r="F120" s="89"/>
      <c r="G120" s="90"/>
      <c r="H120" s="83"/>
      <c r="I120" s="104"/>
      <c r="J120" s="105"/>
      <c r="K120" s="105"/>
    </row>
    <row r="121" spans="1:11" ht="16.5" customHeight="1">
      <c r="A121" s="84"/>
      <c r="B121" s="29"/>
      <c r="C121" s="31"/>
      <c r="D121" s="62"/>
      <c r="E121" s="33"/>
      <c r="F121" s="91"/>
      <c r="G121" s="90"/>
      <c r="H121" s="83"/>
      <c r="I121" s="104"/>
      <c r="J121" s="105"/>
      <c r="K121" s="105"/>
    </row>
    <row r="122" spans="1:11" ht="16.5" customHeight="1">
      <c r="A122" s="84"/>
      <c r="B122" s="92"/>
      <c r="C122" s="93"/>
      <c r="D122" s="94"/>
      <c r="E122" s="31"/>
      <c r="F122" s="90"/>
      <c r="G122" s="90"/>
      <c r="H122" s="83"/>
      <c r="I122" s="104"/>
      <c r="J122" s="105"/>
      <c r="K122" s="105"/>
    </row>
    <row r="123" spans="1:11">
      <c r="A123" s="84"/>
      <c r="B123" s="95"/>
      <c r="C123" s="95"/>
      <c r="D123" s="95"/>
      <c r="E123" s="95"/>
      <c r="F123" s="96"/>
      <c r="G123" s="95"/>
      <c r="H123" s="83"/>
      <c r="I123" s="104"/>
      <c r="J123" s="105"/>
      <c r="K123" s="105"/>
    </row>
    <row r="124" spans="1:11">
      <c r="A124" s="84"/>
      <c r="B124" s="29"/>
      <c r="C124" s="29"/>
      <c r="D124" s="62"/>
      <c r="E124" s="62"/>
      <c r="F124" s="89"/>
      <c r="G124" s="89"/>
      <c r="H124" s="83"/>
      <c r="I124" s="104"/>
      <c r="J124" s="105"/>
      <c r="K124" s="105"/>
    </row>
    <row r="125" spans="1:11">
      <c r="A125" s="84"/>
      <c r="B125" s="29"/>
      <c r="C125" s="31"/>
      <c r="D125" s="62"/>
      <c r="E125" s="31"/>
      <c r="F125" s="90"/>
      <c r="G125" s="89"/>
      <c r="H125" s="83"/>
      <c r="I125" s="104"/>
      <c r="J125" s="105"/>
      <c r="K125" s="105"/>
    </row>
    <row r="126" spans="1:11">
      <c r="A126" s="84"/>
      <c r="B126" s="29"/>
      <c r="C126" s="31"/>
      <c r="D126" s="62"/>
      <c r="E126" s="31"/>
      <c r="F126" s="90"/>
      <c r="G126" s="90"/>
      <c r="H126" s="83"/>
      <c r="I126" s="104"/>
      <c r="J126" s="105"/>
      <c r="K126" s="105"/>
    </row>
    <row r="127" spans="1:11">
      <c r="A127" s="84"/>
      <c r="B127" s="92"/>
      <c r="C127" s="93"/>
      <c r="D127" s="94"/>
      <c r="E127" s="33"/>
      <c r="F127" s="89"/>
      <c r="G127" s="89"/>
      <c r="H127" s="83"/>
      <c r="I127" s="104"/>
      <c r="J127" s="105"/>
      <c r="K127" s="105"/>
    </row>
    <row r="128" spans="1:11">
      <c r="A128" s="84"/>
      <c r="B128" s="29"/>
      <c r="C128" s="31"/>
      <c r="D128" s="62"/>
      <c r="E128" s="33"/>
      <c r="F128" s="97"/>
      <c r="G128" s="90"/>
      <c r="H128" s="83"/>
      <c r="I128" s="104"/>
      <c r="J128" s="105"/>
      <c r="K128" s="105"/>
    </row>
    <row r="129" spans="1:11">
      <c r="A129" s="84"/>
      <c r="B129" s="29"/>
      <c r="C129" s="31"/>
      <c r="D129" s="62"/>
      <c r="E129" s="31"/>
      <c r="F129" s="89"/>
      <c r="G129" s="89"/>
      <c r="H129" s="83"/>
      <c r="I129" s="104"/>
      <c r="J129" s="105"/>
      <c r="K129" s="105"/>
    </row>
    <row r="130" spans="1:11">
      <c r="A130" s="84"/>
      <c r="B130" s="95"/>
      <c r="C130" s="95"/>
      <c r="D130" s="95"/>
      <c r="E130" s="95"/>
      <c r="F130" s="96"/>
      <c r="G130" s="95"/>
      <c r="H130" s="83"/>
      <c r="I130" s="104"/>
      <c r="J130" s="105"/>
      <c r="K130" s="105"/>
    </row>
    <row r="131" spans="1:11">
      <c r="A131" s="84"/>
      <c r="B131" s="90"/>
      <c r="C131" s="62"/>
      <c r="D131" s="62"/>
      <c r="E131" s="31"/>
      <c r="F131" s="106"/>
      <c r="G131" s="90"/>
      <c r="H131" s="83"/>
      <c r="I131" s="104"/>
      <c r="J131" s="105"/>
      <c r="K131" s="105"/>
    </row>
    <row r="132" spans="1:11">
      <c r="A132" s="84"/>
      <c r="B132" s="29"/>
      <c r="C132" s="31"/>
      <c r="D132" s="62"/>
      <c r="E132" s="33"/>
      <c r="F132" s="90"/>
      <c r="G132" s="90"/>
      <c r="H132" s="83"/>
      <c r="I132" s="104"/>
      <c r="J132" s="105"/>
      <c r="K132" s="105"/>
    </row>
    <row r="133" spans="1:11">
      <c r="A133" s="53"/>
      <c r="B133" s="53"/>
      <c r="C133" s="53"/>
      <c r="D133" s="53"/>
      <c r="E133" s="53"/>
      <c r="F133" s="53"/>
      <c r="G133" s="53"/>
      <c r="H133" s="54"/>
      <c r="I133" s="54"/>
    </row>
    <row r="134" spans="1:11">
      <c r="A134" s="53"/>
      <c r="B134" s="53"/>
      <c r="C134" s="53"/>
      <c r="D134" s="53"/>
      <c r="E134" s="53"/>
      <c r="F134" s="53"/>
      <c r="G134" s="53"/>
      <c r="H134" s="54"/>
      <c r="I134" s="54"/>
    </row>
    <row r="135" spans="1:11">
      <c r="A135" s="53"/>
      <c r="B135" s="53"/>
      <c r="C135" s="53"/>
      <c r="D135" s="53"/>
      <c r="E135" s="53"/>
      <c r="F135" s="53"/>
      <c r="G135" s="53"/>
      <c r="H135" s="54"/>
      <c r="I135" s="54"/>
    </row>
    <row r="136" spans="1:11">
      <c r="A136" s="53"/>
      <c r="B136" s="53"/>
      <c r="C136" s="53"/>
      <c r="D136" s="53"/>
      <c r="E136" s="53"/>
      <c r="F136" s="53"/>
      <c r="G136" s="53"/>
      <c r="H136" s="54"/>
      <c r="I136" s="54"/>
    </row>
    <row r="137" spans="1:11">
      <c r="A137" s="53"/>
      <c r="B137" s="53"/>
      <c r="C137" s="53"/>
      <c r="D137" s="53"/>
      <c r="E137" s="53"/>
      <c r="F137" s="53"/>
      <c r="G137" s="53"/>
      <c r="H137" s="54"/>
      <c r="I137" s="54"/>
    </row>
    <row r="138" spans="1:11">
      <c r="A138" s="53"/>
      <c r="B138" s="53"/>
      <c r="C138" s="53"/>
      <c r="D138" s="53"/>
      <c r="E138" s="53"/>
      <c r="F138" s="53"/>
      <c r="G138" s="53"/>
      <c r="H138" s="54"/>
      <c r="I138" s="54"/>
    </row>
    <row r="139" spans="1:11">
      <c r="A139" s="53"/>
      <c r="B139" s="53"/>
      <c r="C139" s="53"/>
      <c r="D139" s="53"/>
      <c r="E139" s="53"/>
      <c r="F139" s="53"/>
      <c r="G139" s="53"/>
      <c r="H139" s="54"/>
      <c r="I139" s="54"/>
    </row>
    <row r="140" spans="1:11">
      <c r="A140" s="53"/>
      <c r="B140" s="53"/>
      <c r="C140" s="53"/>
      <c r="D140" s="53"/>
      <c r="E140" s="53"/>
      <c r="F140" s="53"/>
      <c r="G140" s="53"/>
      <c r="H140" s="54"/>
      <c r="I140" s="54"/>
    </row>
    <row r="141" spans="1:11">
      <c r="A141" s="53"/>
      <c r="B141" s="53"/>
      <c r="C141" s="53"/>
      <c r="D141" s="53"/>
      <c r="E141" s="53"/>
      <c r="F141" s="53"/>
      <c r="G141" s="53"/>
      <c r="H141" s="54"/>
      <c r="I141" s="54"/>
    </row>
    <row r="142" spans="1:11">
      <c r="A142" s="53"/>
      <c r="B142" s="53"/>
      <c r="C142" s="53"/>
      <c r="D142" s="53"/>
      <c r="E142" s="53"/>
      <c r="F142" s="53"/>
      <c r="G142" s="53"/>
      <c r="H142" s="54"/>
      <c r="I142" s="54"/>
    </row>
    <row r="143" spans="1:11">
      <c r="A143" s="53"/>
      <c r="B143" s="53"/>
      <c r="C143" s="53"/>
      <c r="D143" s="53"/>
      <c r="E143" s="53"/>
      <c r="F143" s="53"/>
      <c r="G143" s="53"/>
      <c r="H143" s="54"/>
      <c r="I143" s="54"/>
    </row>
    <row r="144" spans="1:11">
      <c r="A144" s="53"/>
      <c r="B144" s="53"/>
      <c r="C144" s="53"/>
      <c r="D144" s="53"/>
      <c r="E144" s="53"/>
      <c r="F144" s="53"/>
      <c r="G144" s="53"/>
      <c r="H144" s="54"/>
      <c r="I144" s="54"/>
    </row>
    <row r="145" spans="1:9">
      <c r="A145" s="53"/>
      <c r="B145" s="53"/>
      <c r="C145" s="53"/>
      <c r="D145" s="53"/>
      <c r="E145" s="53"/>
      <c r="F145" s="53"/>
      <c r="G145" s="53"/>
      <c r="H145" s="54"/>
      <c r="I145" s="54"/>
    </row>
    <row r="146" spans="1:9">
      <c r="A146" s="53"/>
      <c r="B146" s="53"/>
      <c r="C146" s="53"/>
      <c r="D146" s="53"/>
      <c r="E146" s="53"/>
      <c r="F146" s="53"/>
      <c r="G146" s="53"/>
      <c r="H146" s="54"/>
      <c r="I146" s="54"/>
    </row>
    <row r="147" spans="1:9">
      <c r="A147" s="53"/>
      <c r="B147" s="53"/>
      <c r="C147" s="53"/>
      <c r="D147" s="53"/>
      <c r="E147" s="53"/>
      <c r="F147" s="53"/>
      <c r="G147" s="53"/>
      <c r="H147" s="54"/>
      <c r="I147" s="54"/>
    </row>
    <row r="148" spans="1:9">
      <c r="A148" s="53"/>
      <c r="B148" s="53"/>
      <c r="C148" s="53"/>
      <c r="D148" s="53"/>
      <c r="E148" s="53"/>
      <c r="F148" s="53"/>
      <c r="G148" s="53"/>
      <c r="H148" s="54"/>
      <c r="I148" s="54"/>
    </row>
    <row r="149" spans="1:9">
      <c r="A149" s="53"/>
      <c r="B149" s="53"/>
      <c r="C149" s="53"/>
      <c r="D149" s="53"/>
      <c r="E149" s="53"/>
      <c r="F149" s="53"/>
      <c r="G149" s="53"/>
      <c r="H149" s="54"/>
      <c r="I149" s="54"/>
    </row>
    <row r="150" spans="1:9">
      <c r="A150" s="53"/>
      <c r="B150" s="53"/>
      <c r="C150" s="53"/>
      <c r="D150" s="53"/>
      <c r="E150" s="53"/>
      <c r="F150" s="53"/>
      <c r="G150" s="53"/>
      <c r="H150" s="54"/>
      <c r="I150" s="54"/>
    </row>
    <row r="151" spans="1:9">
      <c r="A151" s="53"/>
      <c r="B151" s="53"/>
      <c r="C151" s="53"/>
      <c r="D151" s="53"/>
      <c r="E151" s="53"/>
      <c r="F151" s="53"/>
      <c r="G151" s="53"/>
      <c r="H151" s="54"/>
      <c r="I151" s="54"/>
    </row>
    <row r="152" spans="1:9">
      <c r="A152" s="53"/>
      <c r="B152" s="53"/>
      <c r="C152" s="53"/>
      <c r="D152" s="53"/>
      <c r="E152" s="53"/>
      <c r="F152" s="53"/>
      <c r="G152" s="53"/>
      <c r="H152" s="54"/>
      <c r="I152" s="54"/>
    </row>
    <row r="153" spans="1:9">
      <c r="A153" s="53"/>
      <c r="B153" s="53"/>
      <c r="C153" s="53"/>
      <c r="D153" s="53"/>
      <c r="E153" s="53"/>
      <c r="F153" s="53"/>
      <c r="G153" s="53"/>
      <c r="H153" s="54"/>
      <c r="I153" s="54"/>
    </row>
    <row r="154" spans="1:9">
      <c r="A154" s="53"/>
      <c r="B154" s="53"/>
      <c r="C154" s="53"/>
      <c r="D154" s="53"/>
      <c r="E154" s="53"/>
      <c r="F154" s="53"/>
      <c r="G154" s="53"/>
      <c r="H154" s="54"/>
      <c r="I154" s="54"/>
    </row>
    <row r="155" spans="1:9">
      <c r="A155" s="53"/>
      <c r="B155" s="53"/>
      <c r="C155" s="53"/>
      <c r="D155" s="53"/>
      <c r="E155" s="53"/>
      <c r="F155" s="53"/>
      <c r="G155" s="53"/>
      <c r="H155" s="54"/>
      <c r="I155" s="54"/>
    </row>
    <row r="156" spans="1:9">
      <c r="A156" s="53"/>
      <c r="B156" s="53"/>
      <c r="C156" s="53"/>
      <c r="D156" s="53"/>
      <c r="E156" s="53"/>
      <c r="F156" s="53"/>
      <c r="G156" s="53"/>
      <c r="H156" s="54"/>
      <c r="I156" s="54"/>
    </row>
    <row r="157" spans="1:9">
      <c r="A157" s="53"/>
      <c r="B157" s="53"/>
      <c r="C157" s="53"/>
      <c r="D157" s="53"/>
      <c r="E157" s="53"/>
      <c r="F157" s="53"/>
      <c r="G157" s="53"/>
      <c r="H157" s="54"/>
      <c r="I157" s="54"/>
    </row>
    <row r="158" spans="1:9">
      <c r="A158" s="53"/>
      <c r="B158" s="53"/>
      <c r="C158" s="53"/>
      <c r="D158" s="53"/>
      <c r="E158" s="53"/>
      <c r="F158" s="53"/>
      <c r="G158" s="53"/>
      <c r="H158" s="54"/>
      <c r="I158" s="54"/>
    </row>
    <row r="159" spans="1:9">
      <c r="A159" s="53"/>
      <c r="B159" s="53"/>
      <c r="C159" s="53"/>
      <c r="D159" s="53"/>
      <c r="E159" s="53"/>
      <c r="F159" s="53"/>
      <c r="G159" s="53"/>
      <c r="H159" s="54"/>
      <c r="I159" s="54"/>
    </row>
    <row r="160" spans="1:9">
      <c r="A160" s="53"/>
      <c r="B160" s="53"/>
      <c r="C160" s="53"/>
      <c r="D160" s="53"/>
      <c r="E160" s="53"/>
      <c r="F160" s="53"/>
      <c r="G160" s="53"/>
      <c r="H160" s="54"/>
      <c r="I160" s="54"/>
    </row>
    <row r="161" spans="1:9">
      <c r="A161" s="53"/>
      <c r="B161" s="53"/>
      <c r="C161" s="53"/>
      <c r="D161" s="53"/>
      <c r="E161" s="53"/>
      <c r="F161" s="53"/>
      <c r="G161" s="53"/>
      <c r="H161" s="54"/>
      <c r="I161" s="54"/>
    </row>
    <row r="162" spans="1:9">
      <c r="A162" s="53"/>
      <c r="B162" s="53"/>
      <c r="C162" s="53"/>
      <c r="D162" s="53"/>
      <c r="E162" s="53"/>
      <c r="F162" s="53"/>
      <c r="G162" s="53"/>
      <c r="H162" s="54"/>
      <c r="I162" s="54"/>
    </row>
  </sheetData>
  <mergeCells count="61">
    <mergeCell ref="L10:L11"/>
    <mergeCell ref="L49:L50"/>
    <mergeCell ref="G100:G101"/>
    <mergeCell ref="H100:H101"/>
    <mergeCell ref="J10:J11"/>
    <mergeCell ref="J49:J50"/>
    <mergeCell ref="K10:K11"/>
    <mergeCell ref="K49:K50"/>
    <mergeCell ref="E49:E50"/>
    <mergeCell ref="E100:E101"/>
    <mergeCell ref="F10:F11"/>
    <mergeCell ref="F49:F50"/>
    <mergeCell ref="F100:F101"/>
    <mergeCell ref="A98:K98"/>
    <mergeCell ref="H99:J99"/>
    <mergeCell ref="I100:K100"/>
    <mergeCell ref="A10:A11"/>
    <mergeCell ref="A49:A50"/>
    <mergeCell ref="A100:A101"/>
    <mergeCell ref="B10:B11"/>
    <mergeCell ref="B49:B50"/>
    <mergeCell ref="B100:B101"/>
    <mergeCell ref="C10:C11"/>
    <mergeCell ref="C49:C50"/>
    <mergeCell ref="C100:C101"/>
    <mergeCell ref="D10:D11"/>
    <mergeCell ref="D49:D50"/>
    <mergeCell ref="D100:D101"/>
    <mergeCell ref="E10:E11"/>
    <mergeCell ref="A92:K92"/>
    <mergeCell ref="A93:K93"/>
    <mergeCell ref="A95:B95"/>
    <mergeCell ref="H95:K95"/>
    <mergeCell ref="A97:K97"/>
    <mergeCell ref="H49:I49"/>
    <mergeCell ref="H50:I50"/>
    <mergeCell ref="F51:G51"/>
    <mergeCell ref="F58:G58"/>
    <mergeCell ref="F61:G61"/>
    <mergeCell ref="G49:G50"/>
    <mergeCell ref="A42:L42"/>
    <mergeCell ref="A43:L43"/>
    <mergeCell ref="F45:G45"/>
    <mergeCell ref="I47:J47"/>
    <mergeCell ref="I48:J48"/>
    <mergeCell ref="F17:G17"/>
    <mergeCell ref="F19:G19"/>
    <mergeCell ref="F21:G21"/>
    <mergeCell ref="A40:L40"/>
    <mergeCell ref="A41:L41"/>
    <mergeCell ref="I8:J8"/>
    <mergeCell ref="I9:J9"/>
    <mergeCell ref="H10:I10"/>
    <mergeCell ref="H11:I11"/>
    <mergeCell ref="F12:G12"/>
    <mergeCell ref="G10:G11"/>
    <mergeCell ref="A1:L1"/>
    <mergeCell ref="A2:L2"/>
    <mergeCell ref="A3:L3"/>
    <mergeCell ref="A4:L4"/>
    <mergeCell ref="F6:G6"/>
  </mergeCells>
  <pageMargins left="0" right="0" top="0.196850393700787" bottom="0.196850393700787" header="0.31496062992126" footer="0.31496062992126"/>
  <pageSetup paperSize="9"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P44"/>
  <sheetViews>
    <sheetView workbookViewId="0"/>
  </sheetViews>
  <sheetFormatPr defaultColWidth="9" defaultRowHeight="12.75"/>
  <cols>
    <col min="1" max="1" width="6.28515625" customWidth="1"/>
    <col min="2" max="2" width="5.5703125" customWidth="1"/>
    <col min="3" max="3" width="16.5703125" customWidth="1"/>
    <col min="4" max="4" width="5" customWidth="1"/>
    <col min="5" max="5" width="7.28515625" customWidth="1"/>
    <col min="6" max="6" width="11.28515625" customWidth="1"/>
    <col min="7" max="7" width="13.7109375" customWidth="1"/>
    <col min="8" max="8" width="9.5703125" customWidth="1"/>
    <col min="9" max="9" width="10.85546875" hidden="1" customWidth="1"/>
    <col min="10" max="10" width="5.5703125" hidden="1" customWidth="1"/>
    <col min="11" max="11" width="7.42578125" hidden="1" customWidth="1"/>
    <col min="12" max="14" width="8" hidden="1" customWidth="1"/>
    <col min="15" max="15" width="7" customWidth="1"/>
    <col min="16" max="16" width="14.42578125" customWidth="1"/>
  </cols>
  <sheetData>
    <row r="1" spans="1:16" ht="15">
      <c r="A1" s="1245" t="s">
        <v>111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</row>
    <row r="2" spans="1:16" ht="15.75">
      <c r="A2" s="1246"/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</row>
    <row r="3" spans="1:16">
      <c r="A3" s="1247" t="s">
        <v>112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</row>
    <row r="4" spans="1:16">
      <c r="A4" s="1248" t="s">
        <v>113</v>
      </c>
      <c r="B4" s="1248"/>
      <c r="C4" s="1248"/>
      <c r="H4" s="1249" t="s">
        <v>114</v>
      </c>
      <c r="I4" s="1249"/>
      <c r="J4" s="1249"/>
      <c r="K4" s="1249"/>
      <c r="L4" s="1249"/>
      <c r="M4" s="1249"/>
      <c r="N4" s="1249"/>
      <c r="O4" s="1249"/>
      <c r="P4" s="1249"/>
    </row>
    <row r="5" spans="1:16" ht="15">
      <c r="A5" s="1248" t="s">
        <v>115</v>
      </c>
      <c r="B5" s="1248"/>
      <c r="C5" s="1248"/>
      <c r="E5" s="1245" t="s">
        <v>116</v>
      </c>
      <c r="F5" s="1245"/>
      <c r="G5" s="1245"/>
    </row>
    <row r="6" spans="1:16">
      <c r="A6" s="1248" t="s">
        <v>117</v>
      </c>
      <c r="B6" s="1248"/>
      <c r="C6" s="1248"/>
      <c r="H6" s="704">
        <v>39809</v>
      </c>
      <c r="I6" s="704"/>
      <c r="J6" s="704"/>
      <c r="K6" s="1250" t="s">
        <v>118</v>
      </c>
      <c r="L6" s="1250"/>
      <c r="M6" s="1250"/>
      <c r="N6" s="1250"/>
    </row>
    <row r="7" spans="1:16">
      <c r="A7" s="1251" t="s">
        <v>119</v>
      </c>
      <c r="B7" s="1251"/>
      <c r="C7" s="1251"/>
      <c r="H7" s="582" t="s">
        <v>120</v>
      </c>
      <c r="I7" s="582"/>
      <c r="J7" s="582"/>
      <c r="K7" s="1252" t="s">
        <v>121</v>
      </c>
      <c r="L7" s="1253"/>
      <c r="M7" s="1253"/>
      <c r="N7" s="1253"/>
    </row>
    <row r="8" spans="1:16">
      <c r="A8" s="1258" t="s">
        <v>122</v>
      </c>
      <c r="B8" s="1258" t="s">
        <v>123</v>
      </c>
      <c r="C8" s="1254" t="s">
        <v>124</v>
      </c>
      <c r="D8" s="1254" t="s">
        <v>125</v>
      </c>
      <c r="E8" s="1254" t="s">
        <v>126</v>
      </c>
      <c r="F8" s="1254" t="s">
        <v>127</v>
      </c>
      <c r="G8" s="1254" t="s">
        <v>128</v>
      </c>
      <c r="H8" s="1259" t="s">
        <v>129</v>
      </c>
      <c r="I8" s="705"/>
      <c r="J8" s="1258" t="s">
        <v>123</v>
      </c>
      <c r="K8" s="1261" t="s">
        <v>130</v>
      </c>
      <c r="L8" s="1254" t="s">
        <v>131</v>
      </c>
      <c r="M8" s="1255"/>
      <c r="N8" s="1255"/>
      <c r="O8" s="1263" t="s">
        <v>132</v>
      </c>
      <c r="P8" s="1254" t="s">
        <v>133</v>
      </c>
    </row>
    <row r="9" spans="1:16">
      <c r="A9" s="1255"/>
      <c r="B9" s="1255"/>
      <c r="C9" s="1255"/>
      <c r="D9" s="1255"/>
      <c r="E9" s="1255"/>
      <c r="F9" s="1254"/>
      <c r="G9" s="1254"/>
      <c r="H9" s="1260"/>
      <c r="I9" s="420"/>
      <c r="J9" s="1255"/>
      <c r="K9" s="1262"/>
      <c r="L9" s="126">
        <v>1</v>
      </c>
      <c r="M9" s="126">
        <v>2</v>
      </c>
      <c r="N9" s="126">
        <v>3</v>
      </c>
      <c r="O9" s="1262"/>
      <c r="P9" s="1254"/>
    </row>
    <row r="10" spans="1:16">
      <c r="F10" s="1256" t="s">
        <v>134</v>
      </c>
      <c r="G10" s="1256"/>
    </row>
    <row r="11" spans="1:16">
      <c r="A11" s="62">
        <v>1</v>
      </c>
      <c r="B11" s="41">
        <v>221</v>
      </c>
      <c r="C11" s="29" t="e">
        <f>IF(B11=0," ",VLOOKUP(B11,Женщины!B:H,2,FALSE))</f>
        <v>#N/A</v>
      </c>
      <c r="D11" s="31" t="e">
        <f>IF(B11=0," ",VLOOKUP($B11,Женщины!$B:$H,3,FALSE))</f>
        <v>#N/A</v>
      </c>
      <c r="E11" s="31" t="e">
        <f>IF(B11=0," ",IF(VLOOKUP($B11,Женщины!$B:$H,4,FALSE)=0," ",VLOOKUP($B11,Женщины!$B:$H,4,FALSE)))</f>
        <v>#N/A</v>
      </c>
      <c r="F11" s="29" t="e">
        <f>IF(B11=0," ",VLOOKUP($B11,Женщины!$B:$H,5,FALSE))</f>
        <v>#N/A</v>
      </c>
      <c r="G11" s="29" t="e">
        <f>IF(B11=0," ",VLOOKUP($B11,Женщины!$B:$H,6,FALSE))</f>
        <v>#N/A</v>
      </c>
      <c r="H11" s="995">
        <v>8.0497685185185203E-3</v>
      </c>
      <c r="I11" s="95"/>
      <c r="J11" s="62">
        <f>B11</f>
        <v>221</v>
      </c>
      <c r="K11" s="709"/>
      <c r="L11" s="709"/>
      <c r="M11" s="709"/>
      <c r="N11" s="709"/>
      <c r="O11" s="62" t="str">
        <f>IF(H11=0," ",IF(H11&lt;=Разряды!$D$35,Разряды!$D$3,IF(H11&lt;=Разряды!$E$35,Разряды!$E$3,IF(H11&lt;=Разряды!$F$35,Разряды!$F$3,IF(H11&lt;=Разряды!$G$35,Разряды!$G$3,IF(H11&lt;=Разряды!$H$35,Разряды!$H$3,IF(H11&lt;=Разряды!$I$35,Разряды!$I$3,IF(H11&lt;=Разряды!$J$35,Разряды!$J$3,"б/р"))))))))</f>
        <v>3р</v>
      </c>
      <c r="P11" s="29" t="e">
        <f>IF(B11=0," ",VLOOKUP($B11,Женщины!$B:$H,7,FALSE))</f>
        <v>#N/A</v>
      </c>
    </row>
    <row r="12" spans="1:16">
      <c r="A12" s="62">
        <v>2</v>
      </c>
      <c r="B12" s="41">
        <v>83</v>
      </c>
      <c r="C12" s="29" t="e">
        <f>IF(B12=0," ",VLOOKUP(B12,Женщины!B:H,2,FALSE))</f>
        <v>#N/A</v>
      </c>
      <c r="D12" s="31" t="e">
        <f>IF(B12=0," ",VLOOKUP($B12,Женщины!$B:$H,3,FALSE))</f>
        <v>#N/A</v>
      </c>
      <c r="E12" s="31" t="e">
        <f>IF(B12=0," ",IF(VLOOKUP($B12,Женщины!$B:$H,4,FALSE)=0," ",VLOOKUP($B12,Женщины!$B:$H,4,FALSE)))</f>
        <v>#N/A</v>
      </c>
      <c r="F12" s="29" t="e">
        <f>IF(B12=0," ",VLOOKUP($B12,Женщины!$B:$H,5,FALSE))</f>
        <v>#N/A</v>
      </c>
      <c r="G12" s="29" t="e">
        <f>IF(B12=0," ",VLOOKUP($B12,Женщины!$B:$H,6,FALSE))</f>
        <v>#N/A</v>
      </c>
      <c r="H12" s="995">
        <v>8.3182870370370407E-3</v>
      </c>
      <c r="I12" s="95"/>
      <c r="J12" s="62">
        <f>B12</f>
        <v>83</v>
      </c>
      <c r="K12" s="709"/>
      <c r="L12" s="709"/>
      <c r="M12" s="709"/>
      <c r="N12" s="709"/>
      <c r="O12" s="62" t="str">
        <f>IF(H12=0," ",IF(H12&lt;=Разряды!$D$35,Разряды!$D$3,IF(H12&lt;=Разряды!$E$35,Разряды!$E$3,IF(H12&lt;=Разряды!$F$35,Разряды!$F$3,IF(H12&lt;=Разряды!$G$35,Разряды!$G$3,IF(H12&lt;=Разряды!$H$35,Разряды!$H$3,IF(H12&lt;=Разряды!$I$35,Разряды!$I$3,IF(H12&lt;=Разряды!$J$35,Разряды!$J$3,"б/р"))))))))</f>
        <v>3р</v>
      </c>
      <c r="P12" s="29" t="e">
        <f>IF(B12=0," ",VLOOKUP($B12,Женщины!$B:$H,7,FALSE))</f>
        <v>#N/A</v>
      </c>
    </row>
    <row r="13" spans="1:16">
      <c r="A13" s="95"/>
      <c r="B13" s="62"/>
      <c r="C13" s="29" t="str">
        <f>IF(B13=0," ",VLOOKUP(B13,Женщины!B:H,2,FALSE))</f>
        <v xml:space="preserve"> </v>
      </c>
      <c r="D13" s="31" t="str">
        <f>IF(B13=0," ",VLOOKUP($B13,Женщины!$B:$H,3,FALSE))</f>
        <v xml:space="preserve"> </v>
      </c>
      <c r="E13" s="31" t="str">
        <f>IF(B13=0," ",IF(VLOOKUP($B13,Женщины!$B:$H,4,FALSE)=0," ",VLOOKUP($B13,Женщины!$B:$H,4,FALSE)))</f>
        <v xml:space="preserve"> </v>
      </c>
      <c r="F13" s="29" t="str">
        <f>IF(B13=0," ",VLOOKUP($B13,Женщины!$B:$H,5,FALSE))</f>
        <v xml:space="preserve"> </v>
      </c>
      <c r="G13" s="29" t="str">
        <f>IF(B13=0," ",VLOOKUP($B13,Женщины!$B:$H,6,FALSE))</f>
        <v xml:space="preserve"> </v>
      </c>
      <c r="H13" s="62"/>
      <c r="I13" s="95"/>
      <c r="J13" s="62"/>
      <c r="K13" s="709"/>
      <c r="L13" s="709"/>
      <c r="M13" s="709"/>
      <c r="N13" s="709"/>
      <c r="O13" s="62" t="str">
        <f>IF(H13=0," ",IF(H13&lt;=Разряды!$D$35,Разряды!$D$3,IF(H13&lt;=Разряды!$E$35,Разряды!$E$3,IF(H13&lt;=Разряды!$F$35,Разряды!$F$3,IF(H13&lt;=Разряды!$G$35,Разряды!$G$3,IF(H13&lt;=Разряды!$H$35,Разряды!$H$3,IF(H13&lt;=Разряды!$I$35,Разряды!$I$3,IF(H13&lt;=Разряды!$J$35,Разряды!$J$3,"б/р"))))))))</f>
        <v xml:space="preserve"> </v>
      </c>
      <c r="P13" s="29" t="str">
        <f>IF(B13=0," ",VLOOKUP($B13,Женщины!$B:$H,7,FALSE))</f>
        <v xml:space="preserve"> </v>
      </c>
    </row>
    <row r="14" spans="1:16">
      <c r="A14" s="95"/>
      <c r="B14" s="62"/>
      <c r="C14" s="95"/>
      <c r="D14" s="62"/>
      <c r="E14" s="62"/>
      <c r="F14" s="1257" t="s">
        <v>135</v>
      </c>
      <c r="G14" s="1257"/>
      <c r="H14" s="62"/>
      <c r="I14" s="95"/>
      <c r="J14" s="62"/>
      <c r="K14" s="709"/>
      <c r="L14" s="709"/>
      <c r="M14" s="709"/>
      <c r="N14" s="709"/>
      <c r="O14" s="62" t="str">
        <f>IF(H14=0," ",IF(H14&lt;=Разряды!$D$35,Разряды!$D$3,IF(H14&lt;=Разряды!$E$35,Разряды!$E$3,IF(H14&lt;=Разряды!$F$35,Разряды!$F$3,IF(H14&lt;=Разряды!$G$35,Разряды!$G$3,IF(H14&lt;=Разряды!$H$35,Разряды!$H$3,IF(H14&lt;=Разряды!$I$35,Разряды!$I$3,IF(H14&lt;=Разряды!$J$35,Разряды!$J$3,"б/р"))))))))</f>
        <v xml:space="preserve"> </v>
      </c>
      <c r="P14" s="29" t="str">
        <f>IF(B14=0," ",VLOOKUP($B14,Женщины!$B:$H,7,FALSE))</f>
        <v xml:space="preserve"> </v>
      </c>
    </row>
    <row r="15" spans="1:16">
      <c r="A15" s="62">
        <v>1</v>
      </c>
      <c r="B15" s="31">
        <v>203</v>
      </c>
      <c r="C15" s="29" t="e">
        <f>IF(B15=0," ",VLOOKUP(B15,Женщины!B:H,2,FALSE))</f>
        <v>#N/A</v>
      </c>
      <c r="D15" s="31" t="e">
        <f>IF(B15=0," ",VLOOKUP($B15,Женщины!$B:$H,3,FALSE))</f>
        <v>#N/A</v>
      </c>
      <c r="E15" s="31" t="e">
        <f>IF(B15=0," ",IF(VLOOKUP($B15,Женщины!$B:$H,4,FALSE)=0," ",VLOOKUP($B15,Женщины!$B:$H,4,FALSE)))</f>
        <v>#N/A</v>
      </c>
      <c r="F15" s="29" t="e">
        <f>IF(B15=0," ",VLOOKUP($B15,Женщины!$B:$H,5,FALSE))</f>
        <v>#N/A</v>
      </c>
      <c r="G15" s="29" t="e">
        <f>IF(B15=0," ",VLOOKUP($B15,Женщины!$B:$H,6,FALSE))</f>
        <v>#N/A</v>
      </c>
      <c r="H15" s="995">
        <v>6.8865740740740701E-3</v>
      </c>
      <c r="I15" s="95"/>
      <c r="J15" s="62">
        <f>B15</f>
        <v>203</v>
      </c>
      <c r="K15" s="709"/>
      <c r="L15" s="709"/>
      <c r="M15" s="709"/>
      <c r="N15" s="709"/>
      <c r="O15" s="62" t="str">
        <f>IF(H15=0," ",IF(H15&lt;=Разряды!$D$35,Разряды!$D$3,IF(H15&lt;=Разряды!$E$35,Разряды!$E$3,IF(H15&lt;=Разряды!$F$35,Разряды!$F$3,IF(H15&lt;=Разряды!$G$35,Разряды!$G$3,IF(H15&lt;=Разряды!$H$35,Разряды!$H$3,IF(H15&lt;=Разряды!$I$35,Разряды!$I$3,IF(H15&lt;=Разряды!$J$35,Разряды!$J$3,"б/р"))))))))</f>
        <v>кмс</v>
      </c>
      <c r="P15" s="29" t="e">
        <f>IF(B15=0," ",VLOOKUP($B15,Женщины!$B:$H,7,FALSE))</f>
        <v>#N/A</v>
      </c>
    </row>
    <row r="16" spans="1:16">
      <c r="A16" s="62">
        <v>2</v>
      </c>
      <c r="B16" s="62">
        <v>303</v>
      </c>
      <c r="C16" s="29" t="str">
        <f>IF(B16=0," ",VLOOKUP(B16,Женщины!B:H,2,FALSE))</f>
        <v>Зайцева Елена</v>
      </c>
      <c r="D16" s="31">
        <f>IF(B16=0," ",VLOOKUP($B16,Женщины!$B:$H,3,FALSE))</f>
        <v>1964</v>
      </c>
      <c r="E16" s="31" t="str">
        <f>IF(B16=0," ",IF(VLOOKUP($B16,Женщины!$B:$H,4,FALSE)=0," ",VLOOKUP($B16,Женщины!$B:$H,4,FALSE)))</f>
        <v>Ж50-59</v>
      </c>
      <c r="F16" s="29">
        <f>IF(B16=0," ",VLOOKUP($B16,Женщины!$B:$H,5,FALSE))</f>
        <v>0</v>
      </c>
      <c r="G16" s="29" t="str">
        <f>IF(B16=0," ",IF(VLOOKUP($B16,Женщины!$B:$H,6,FALSE)=0," ",VLOOKUP($B16,Женщины!$B:$H,6,FALSE)))</f>
        <v>г.Архангельск, БК "Палестра"</v>
      </c>
      <c r="H16" s="995">
        <v>7.1898148148148103E-3</v>
      </c>
      <c r="I16" s="95"/>
      <c r="J16" s="62">
        <f>B16</f>
        <v>303</v>
      </c>
      <c r="K16" s="709"/>
      <c r="L16" s="709"/>
      <c r="M16" s="709"/>
      <c r="N16" s="709"/>
      <c r="O16" s="62" t="str">
        <f>IF(H16=0," ",IF(H16&lt;=Разряды!$D$35,Разряды!$D$3,IF(H16&lt;=Разряды!$E$35,Разряды!$E$3,IF(H16&lt;=Разряды!$F$35,Разряды!$F$3,IF(H16&lt;=Разряды!$G$35,Разряды!$G$3,IF(H16&lt;=Разряды!$H$35,Разряды!$H$3,IF(H16&lt;=Разряды!$I$35,Разряды!$I$3,IF(H16&lt;=Разряды!$J$35,Разряды!$J$3,"б/р"))))))))</f>
        <v>1р</v>
      </c>
      <c r="P16" s="29">
        <f>IF(B16=0," ",VLOOKUP($B16,Женщины!$B:$H,7,FALSE))</f>
        <v>0</v>
      </c>
    </row>
    <row r="17" spans="1:16">
      <c r="A17" s="62">
        <v>3</v>
      </c>
      <c r="B17" s="62">
        <v>85</v>
      </c>
      <c r="C17" s="29" t="e">
        <f>IF(B17=0," ",VLOOKUP(B17,Женщины!B:H,2,FALSE))</f>
        <v>#N/A</v>
      </c>
      <c r="D17" s="31" t="e">
        <f>IF(B17=0," ",VLOOKUP($B17,Женщины!$B:$H,3,FALSE))</f>
        <v>#N/A</v>
      </c>
      <c r="E17" s="31" t="e">
        <f>IF(B17=0," ",IF(VLOOKUP($B17,Женщины!$B:$H,4,FALSE)=0," ",VLOOKUP($B17,Женщины!$B:$H,4,FALSE)))</f>
        <v>#N/A</v>
      </c>
      <c r="F17" s="29" t="e">
        <f>IF(B17=0," ",VLOOKUP($B17,Женщины!$B:$H,5,FALSE))</f>
        <v>#N/A</v>
      </c>
      <c r="G17" s="29" t="e">
        <f>IF(B17=0," ",VLOOKUP($B17,Женщины!$B:$H,6,FALSE))</f>
        <v>#N/A</v>
      </c>
      <c r="H17" s="995">
        <v>7.8668981481481506E-3</v>
      </c>
      <c r="I17" s="95"/>
      <c r="J17" s="997">
        <f>B17</f>
        <v>85</v>
      </c>
      <c r="K17" s="709"/>
      <c r="L17" s="709"/>
      <c r="M17" s="709"/>
      <c r="N17" s="709"/>
      <c r="O17" s="62" t="str">
        <f>IF(H17=0," ",IF(H17&lt;=Разряды!$D$35,Разряды!$D$3,IF(H17&lt;=Разряды!$E$35,Разряды!$E$3,IF(H17&lt;=Разряды!$F$35,Разряды!$F$3,IF(H17&lt;=Разряды!$G$35,Разряды!$G$3,IF(H17&lt;=Разряды!$H$35,Разряды!$H$3,IF(H17&lt;=Разряды!$I$35,Разряды!$I$3,IF(H17&lt;=Разряды!$J$35,Разряды!$J$3,"б/р"))))))))</f>
        <v>2р</v>
      </c>
      <c r="P17" s="29" t="e">
        <f>IF(B17=0," ",VLOOKUP($B17,Женщины!$B:$H,7,FALSE))</f>
        <v>#N/A</v>
      </c>
    </row>
    <row r="18" spans="1:16" hidden="1">
      <c r="A18" s="62"/>
      <c r="B18" s="41">
        <v>76</v>
      </c>
      <c r="C18" s="29" t="e">
        <f>IF(B18=0," ",VLOOKUP(B18,Женщины!B:H,2,FALSE))</f>
        <v>#N/A</v>
      </c>
      <c r="D18" s="31" t="e">
        <f>IF(B18=0," ",VLOOKUP($B18,Женщины!$B:$H,3,FALSE))</f>
        <v>#N/A</v>
      </c>
      <c r="E18" s="31" t="e">
        <f>IF(B18=0," ",IF(VLOOKUP($B18,Женщины!$B:$H,4,FALSE)=0," ",VLOOKUP($B18,Женщины!$B:$H,4,FALSE)))</f>
        <v>#N/A</v>
      </c>
      <c r="F18" s="29" t="e">
        <f>IF(B18=0," ",VLOOKUP($B18,Женщины!$B:$H,5,FALSE))</f>
        <v>#N/A</v>
      </c>
      <c r="G18" s="29" t="e">
        <f>IF(B18=0," ",VLOOKUP($B18,Женщины!$B:$H,6,FALSE))</f>
        <v>#N/A</v>
      </c>
      <c r="H18" s="995"/>
      <c r="I18" s="95"/>
      <c r="J18" s="62"/>
      <c r="K18" s="709"/>
      <c r="L18" s="709"/>
      <c r="M18" s="709"/>
      <c r="N18" s="709"/>
      <c r="O18" s="62" t="str">
        <f>IF(H18=0," ",IF(H18&lt;=Разряды!$D$35,Разряды!$D$3,IF(H18&lt;=Разряды!$E$35,Разряды!$E$3,IF(H18&lt;=Разряды!$F$35,Разряды!$F$3,IF(H18&lt;=Разряды!$G$35,Разряды!$G$3,IF(H18&lt;=Разряды!$H$35,Разряды!$H$3,IF(H18&lt;=Разряды!$I$35,Разряды!$I$3,IF(H18&lt;=Разряды!$J$35,Разряды!$J$3,"б/р"))))))))</f>
        <v xml:space="preserve"> </v>
      </c>
      <c r="P18" s="29" t="e">
        <f>IF(B18=0," ",VLOOKUP($B18,Женщины!$B:$H,7,FALSE))</f>
        <v>#N/A</v>
      </c>
    </row>
    <row r="19" spans="1:16">
      <c r="A19" s="62"/>
      <c r="B19" s="62"/>
      <c r="C19" s="29" t="str">
        <f>IF(B19=0," ",VLOOKUP(B19,Женщины!B:H,2,FALSE))</f>
        <v xml:space="preserve"> </v>
      </c>
      <c r="D19" s="31" t="str">
        <f>IF(B19=0," ",VLOOKUP($B19,Женщины!$B:$H,3,FALSE))</f>
        <v xml:space="preserve"> </v>
      </c>
      <c r="E19" s="31" t="str">
        <f>IF(B19=0," ",IF(VLOOKUP($B19,Женщины!$B:$H,4,FALSE)=0," ",VLOOKUP($B19,Женщины!$B:$H,4,FALSE)))</f>
        <v xml:space="preserve"> </v>
      </c>
      <c r="F19" s="29" t="str">
        <f>IF(B19=0," ",VLOOKUP($B19,Женщины!$B:$H,5,FALSE))</f>
        <v xml:space="preserve"> </v>
      </c>
      <c r="G19" s="29" t="str">
        <f>IF(B19=0," ",VLOOKUP($B19,Женщины!$B:$H,6,FALSE))</f>
        <v xml:space="preserve"> </v>
      </c>
      <c r="H19" s="995"/>
      <c r="I19" s="95"/>
      <c r="J19" s="62"/>
      <c r="K19" s="709"/>
      <c r="L19" s="709"/>
      <c r="M19" s="709"/>
      <c r="N19" s="709"/>
      <c r="O19" s="62" t="str">
        <f>IF(H19=0," ",IF(H19&lt;=Разряды!$D$35,Разряды!$D$3,IF(H19&lt;=Разряды!$E$35,Разряды!$E$3,IF(H19&lt;=Разряды!$F$35,Разряды!$F$3,IF(H19&lt;=Разряды!$G$35,Разряды!$G$3,IF(H19&lt;=Разряды!$H$35,Разряды!$H$3,IF(H19&lt;=Разряды!$I$35,Разряды!$I$3,IF(H19&lt;=Разряды!$J$35,Разряды!$J$3,"б/р"))))))))</f>
        <v xml:space="preserve"> </v>
      </c>
      <c r="P19" s="29" t="str">
        <f>IF(B19=0," ",VLOOKUP($B19,Женщины!$B:$H,7,FALSE))</f>
        <v xml:space="preserve"> </v>
      </c>
    </row>
    <row r="20" spans="1:16">
      <c r="A20" s="62"/>
      <c r="B20" s="62"/>
      <c r="C20" s="29" t="str">
        <f>IF(B20=0," ",VLOOKUP(B20,Женщины!B:H,2,FALSE))</f>
        <v xml:space="preserve"> </v>
      </c>
      <c r="D20" s="31" t="str">
        <f>IF(B20=0," ",VLOOKUP($B20,Женщины!$B:$H,3,FALSE))</f>
        <v xml:space="preserve"> </v>
      </c>
      <c r="E20" s="31" t="str">
        <f>IF(B20=0," ",IF(VLOOKUP($B20,Женщины!$B:$H,4,FALSE)=0," ",VLOOKUP($B20,Женщины!$B:$H,4,FALSE)))</f>
        <v xml:space="preserve"> </v>
      </c>
      <c r="F20" s="29" t="str">
        <f>IF(B20=0," ",VLOOKUP($B20,Женщины!$B:$H,5,FALSE))</f>
        <v xml:space="preserve"> </v>
      </c>
      <c r="G20" s="29" t="str">
        <f>IF(B20=0," ",VLOOKUP($B20,Женщины!$B:$H,6,FALSE))</f>
        <v xml:space="preserve"> </v>
      </c>
      <c r="H20" s="995"/>
      <c r="I20" s="95"/>
      <c r="J20" s="62"/>
      <c r="K20" s="709"/>
      <c r="L20" s="709"/>
      <c r="M20" s="709"/>
      <c r="N20" s="709"/>
      <c r="O20" s="62" t="str">
        <f>IF(H20=0," ",IF(H20&lt;=Разряды!$D$35,Разряды!$D$3,IF(H20&lt;=Разряды!$E$35,Разряды!$E$3,IF(H20&lt;=Разряды!$F$35,Разряды!$F$3,IF(H20&lt;=Разряды!$G$35,Разряды!$G$3,IF(H20&lt;=Разряды!$H$35,Разряды!$H$3,IF(H20&lt;=Разряды!$I$35,Разряды!$I$3,IF(H20&lt;=Разряды!$J$35,Разряды!$J$3,"б/р"))))))))</f>
        <v xml:space="preserve"> </v>
      </c>
      <c r="P20" s="29" t="str">
        <f>IF(B20=0," ",VLOOKUP($B20,Женщины!$B:$H,7,FALSE))</f>
        <v xml:space="preserve"> </v>
      </c>
    </row>
    <row r="21" spans="1:16">
      <c r="A21" s="62"/>
      <c r="B21" s="62"/>
      <c r="C21" s="29" t="str">
        <f>IF(B21=0," ",VLOOKUP(B21,Женщины!B:H,2,FALSE))</f>
        <v xml:space="preserve"> </v>
      </c>
      <c r="D21" s="31" t="str">
        <f>IF(B21=0," ",VLOOKUP($B21,Женщины!$B:$H,3,FALSE))</f>
        <v xml:space="preserve"> </v>
      </c>
      <c r="E21" s="31" t="str">
        <f>IF(B21=0," ",IF(VLOOKUP($B21,Женщины!$B:$H,4,FALSE)=0," ",VLOOKUP($B21,Женщины!$B:$H,4,FALSE)))</f>
        <v xml:space="preserve"> </v>
      </c>
      <c r="F21" s="29" t="str">
        <f>IF(B21=0," ",VLOOKUP($B21,Женщины!$B:$H,5,FALSE))</f>
        <v xml:space="preserve"> </v>
      </c>
      <c r="G21" s="29" t="str">
        <f>IF(B21=0," ",VLOOKUP($B21,Женщины!$B:$H,6,FALSE))</f>
        <v xml:space="preserve"> </v>
      </c>
      <c r="H21" s="995"/>
      <c r="I21" s="95"/>
      <c r="J21" s="62"/>
      <c r="K21" s="709"/>
      <c r="L21" s="709"/>
      <c r="M21" s="709"/>
      <c r="N21" s="709"/>
      <c r="O21" s="62" t="str">
        <f>IF(H21=0," ",IF(H21&lt;=Разряды!$D$35,Разряды!$D$3,IF(H21&lt;=Разряды!$E$35,Разряды!$E$3,IF(H21&lt;=Разряды!$F$35,Разряды!$F$3,IF(H21&lt;=Разряды!$G$35,Разряды!$G$3,IF(H21&lt;=Разряды!$H$35,Разряды!$H$3,IF(H21&lt;=Разряды!$I$35,Разряды!$I$3,IF(H21&lt;=Разряды!$J$35,Разряды!$J$3,"б/р"))))))))</f>
        <v xml:space="preserve"> </v>
      </c>
      <c r="P21" s="29" t="str">
        <f>IF(B21=0," ",VLOOKUP($B21,Женщины!$B:$H,7,FALSE))</f>
        <v xml:space="preserve"> </v>
      </c>
    </row>
    <row r="22" spans="1:16">
      <c r="A22" s="62"/>
      <c r="B22" s="62"/>
      <c r="C22" s="29" t="str">
        <f>IF(B22=0," ",VLOOKUP(B22,Женщины!B:H,2,FALSE))</f>
        <v xml:space="preserve"> </v>
      </c>
      <c r="D22" s="31" t="str">
        <f>IF(B22=0," ",VLOOKUP($B22,Женщины!$B:$H,3,FALSE))</f>
        <v xml:space="preserve"> </v>
      </c>
      <c r="E22" s="31" t="str">
        <f>IF(B22=0," ",IF(VLOOKUP($B22,Женщины!$B:$H,4,FALSE)=0," ",VLOOKUP($B22,Женщины!$B:$H,4,FALSE)))</f>
        <v xml:space="preserve"> </v>
      </c>
      <c r="F22" s="29" t="str">
        <f>IF(B22=0," ",VLOOKUP($B22,Женщины!$B:$H,5,FALSE))</f>
        <v xml:space="preserve"> </v>
      </c>
      <c r="G22" s="29" t="str">
        <f>IF(B22=0," ",VLOOKUP($B22,Женщины!$B:$H,6,FALSE))</f>
        <v xml:space="preserve"> </v>
      </c>
      <c r="H22" s="95"/>
      <c r="I22" s="95"/>
      <c r="J22" s="62"/>
      <c r="K22" s="709"/>
      <c r="L22" s="709"/>
      <c r="M22" s="709"/>
      <c r="N22" s="709"/>
      <c r="O22" s="62" t="str">
        <f>IF(H22=0," ",IF(H22&lt;=Разряды!$D$35,Разряды!$D$3,IF(H22&lt;=Разряды!$E$35,Разряды!$E$3,IF(H22&lt;=Разряды!$F$35,Разряды!$F$3,IF(H22&lt;=Разряды!$G$35,Разряды!$G$3,IF(H22&lt;=Разряды!$H$35,Разряды!$H$3,IF(H22&lt;=Разряды!$I$35,Разряды!$I$3,IF(H22&lt;=Разряды!$J$35,Разряды!$J$3,"б/р"))))))))</f>
        <v xml:space="preserve"> </v>
      </c>
      <c r="P22" s="29" t="str">
        <f>IF(B22=0," ",VLOOKUP($B22,Женщины!$B:$H,7,FALSE))</f>
        <v xml:space="preserve"> </v>
      </c>
    </row>
    <row r="23" spans="1:16">
      <c r="A23" s="326"/>
      <c r="B23" s="561"/>
      <c r="C23" s="326"/>
      <c r="D23" s="561"/>
      <c r="E23" s="561"/>
      <c r="F23" s="326"/>
      <c r="G23" s="326"/>
      <c r="H23" s="326"/>
      <c r="I23" s="326"/>
      <c r="J23" s="561"/>
      <c r="K23" s="716"/>
      <c r="L23" s="716"/>
      <c r="M23" s="716"/>
      <c r="N23" s="716"/>
      <c r="O23" s="561" t="str">
        <f>IF(H23=0," ",IF(H23&lt;=Разряды!$D$35,Разряды!$D$3,IF(H23&lt;=Разряды!$E$35,Разряды!$E$3,IF(H23&lt;=Разряды!$F$35,Разряды!$F$3,IF(H23&lt;=Разряды!$G$35,Разряды!$G$3,IF(H23&lt;=Разряды!$H$35,Разряды!$H$3,IF(H23&lt;=Разряды!$I$35,Разряды!$I$3,IF(H23&lt;=Разряды!$J$35,Разряды!$J$3,"б/р"))))))))</f>
        <v xml:space="preserve"> </v>
      </c>
      <c r="P23" s="29" t="str">
        <f>IF(B23=0," ",VLOOKUP($B23,Женщины!$B:$H,7,FALSE))</f>
        <v xml:space="preserve"> </v>
      </c>
    </row>
    <row r="24" spans="1:16">
      <c r="A24" s="95"/>
      <c r="B24" s="62"/>
      <c r="C24" s="95"/>
      <c r="D24" s="62"/>
      <c r="E24" s="62"/>
      <c r="F24" s="95"/>
      <c r="G24" s="95"/>
      <c r="H24" s="95"/>
      <c r="I24" s="95"/>
      <c r="J24" s="62"/>
      <c r="K24" s="709"/>
      <c r="L24" s="709"/>
      <c r="M24" s="709"/>
      <c r="N24" s="709"/>
      <c r="O24" s="62" t="str">
        <f>IF(H24=0," ",IF(H24&lt;=Разряды!$D$35,Разряды!$D$3,IF(H24&lt;=Разряды!$E$35,Разряды!$E$3,IF(H24&lt;=Разряды!$F$35,Разряды!$F$3,IF(H24&lt;=Разряды!$G$35,Разряды!$G$3,IF(H24&lt;=Разряды!$H$35,Разряды!$H$3,IF(H24&lt;=Разряды!$I$35,Разряды!$I$3,IF(H24&lt;=Разряды!$J$35,Разряды!$J$3,"б/р"))))))))</f>
        <v xml:space="preserve"> </v>
      </c>
      <c r="P24" s="29" t="str">
        <f>IF(B24=0," ",VLOOKUP($B24,Женщины!$B:$H,7,FALSE))</f>
        <v xml:space="preserve"> </v>
      </c>
    </row>
    <row r="25" spans="1:16">
      <c r="B25" s="87"/>
      <c r="D25" s="87"/>
      <c r="E25" s="87"/>
      <c r="K25" s="53"/>
      <c r="L25" s="53"/>
      <c r="M25" s="53"/>
      <c r="N25" s="53"/>
    </row>
    <row r="26" spans="1:16">
      <c r="B26" s="87"/>
      <c r="D26" s="87"/>
      <c r="E26" s="87"/>
      <c r="K26" s="53"/>
      <c r="L26" s="53"/>
      <c r="M26" s="53"/>
      <c r="N26" s="53"/>
    </row>
    <row r="27" spans="1:16">
      <c r="B27" s="87"/>
      <c r="D27" s="87"/>
      <c r="E27" s="87"/>
      <c r="K27" s="53"/>
      <c r="L27" s="53"/>
      <c r="M27" s="53"/>
      <c r="N27" s="53"/>
    </row>
    <row r="28" spans="1:16">
      <c r="B28" s="87"/>
      <c r="D28" s="87"/>
      <c r="E28" s="87"/>
      <c r="K28" s="53"/>
      <c r="L28" s="53"/>
      <c r="M28" s="53"/>
      <c r="N28" s="53"/>
    </row>
    <row r="29" spans="1:16">
      <c r="B29" s="87"/>
      <c r="D29" s="87"/>
      <c r="E29" s="87"/>
      <c r="K29" s="53"/>
      <c r="L29" s="53"/>
      <c r="M29" s="53"/>
      <c r="N29" s="53"/>
    </row>
    <row r="30" spans="1:16">
      <c r="B30" s="87"/>
      <c r="D30" s="87"/>
      <c r="E30" s="87"/>
      <c r="K30" s="53"/>
      <c r="L30" s="53"/>
      <c r="M30" s="53"/>
      <c r="N30" s="53"/>
    </row>
    <row r="31" spans="1:16">
      <c r="B31" s="87"/>
      <c r="D31" s="87"/>
      <c r="E31" s="87"/>
      <c r="K31" s="53"/>
      <c r="L31" s="53"/>
      <c r="M31" s="53"/>
      <c r="N31" s="53"/>
    </row>
    <row r="32" spans="1:16">
      <c r="B32" s="87"/>
      <c r="D32" s="87"/>
      <c r="E32" s="87"/>
      <c r="K32" s="53"/>
      <c r="L32" s="53"/>
      <c r="M32" s="53"/>
      <c r="N32" s="53"/>
    </row>
    <row r="33" spans="2:14">
      <c r="B33" s="87"/>
      <c r="D33" s="87"/>
      <c r="E33" s="87"/>
      <c r="K33" s="53"/>
      <c r="L33" s="53"/>
      <c r="M33" s="53"/>
      <c r="N33" s="53"/>
    </row>
    <row r="34" spans="2:14">
      <c r="B34" s="87"/>
      <c r="D34" s="87"/>
      <c r="E34" s="87"/>
      <c r="K34" s="53"/>
      <c r="L34" s="53"/>
      <c r="M34" s="53"/>
      <c r="N34" s="53"/>
    </row>
    <row r="35" spans="2:14">
      <c r="B35" s="87"/>
      <c r="D35" s="87"/>
      <c r="E35" s="87"/>
      <c r="K35" s="53"/>
      <c r="L35" s="53"/>
      <c r="M35" s="53"/>
      <c r="N35" s="53"/>
    </row>
    <row r="36" spans="2:14">
      <c r="B36" s="87"/>
      <c r="D36" s="87"/>
      <c r="E36" s="87"/>
    </row>
    <row r="37" spans="2:14">
      <c r="B37" s="87"/>
      <c r="D37" s="87"/>
      <c r="E37" s="87"/>
    </row>
    <row r="38" spans="2:14">
      <c r="B38" s="87"/>
      <c r="D38" s="87"/>
      <c r="E38" s="87"/>
    </row>
    <row r="39" spans="2:14">
      <c r="B39" s="87"/>
      <c r="D39" s="87"/>
      <c r="E39" s="87"/>
    </row>
    <row r="40" spans="2:14">
      <c r="B40" s="87"/>
      <c r="D40" s="87"/>
      <c r="E40" s="87"/>
    </row>
    <row r="41" spans="2:14">
      <c r="B41" s="87"/>
      <c r="D41" s="87"/>
      <c r="E41" s="87"/>
    </row>
    <row r="42" spans="2:14">
      <c r="B42" s="87"/>
      <c r="D42" s="87"/>
      <c r="E42" s="87"/>
    </row>
    <row r="43" spans="2:14">
      <c r="B43" s="87"/>
      <c r="D43" s="87"/>
      <c r="E43" s="87"/>
    </row>
    <row r="44" spans="2:14">
      <c r="B44" s="87"/>
    </row>
  </sheetData>
  <mergeCells count="26">
    <mergeCell ref="O8:O9"/>
    <mergeCell ref="P8:P9"/>
    <mergeCell ref="L8:N8"/>
    <mergeCell ref="F10:G10"/>
    <mergeCell ref="F14:G14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K8:K9"/>
    <mergeCell ref="A5:C5"/>
    <mergeCell ref="E5:G5"/>
    <mergeCell ref="A6:C6"/>
    <mergeCell ref="K6:N6"/>
    <mergeCell ref="A7:C7"/>
    <mergeCell ref="K7:N7"/>
    <mergeCell ref="A1:P1"/>
    <mergeCell ref="A2:O2"/>
    <mergeCell ref="A3:P3"/>
    <mergeCell ref="A4:C4"/>
    <mergeCell ref="H4:P4"/>
  </mergeCells>
  <printOptions horizontalCentered="1"/>
  <pageMargins left="0.31496062992126" right="0.118110236220472" top="0.74803149606299202" bottom="0.74803149606299202" header="0.31496062992126" footer="0.3149606299212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P35"/>
  <sheetViews>
    <sheetView workbookViewId="0"/>
  </sheetViews>
  <sheetFormatPr defaultColWidth="9" defaultRowHeight="12.75"/>
  <cols>
    <col min="1" max="1" width="7" customWidth="1"/>
    <col min="2" max="2" width="6" customWidth="1"/>
    <col min="3" max="3" width="20.42578125" customWidth="1"/>
    <col min="4" max="4" width="5" customWidth="1"/>
    <col min="5" max="5" width="7.28515625" customWidth="1"/>
    <col min="6" max="6" width="10.7109375" customWidth="1"/>
    <col min="7" max="7" width="13.7109375" customWidth="1"/>
    <col min="8" max="8" width="9.5703125" customWidth="1"/>
    <col min="9" max="9" width="12.28515625" hidden="1" customWidth="1"/>
    <col min="10" max="10" width="5.5703125" hidden="1" customWidth="1"/>
    <col min="11" max="11" width="7.42578125" hidden="1" customWidth="1"/>
    <col min="12" max="14" width="8" hidden="1" customWidth="1"/>
    <col min="15" max="15" width="7" customWidth="1"/>
    <col min="16" max="16" width="14.42578125" customWidth="1"/>
  </cols>
  <sheetData>
    <row r="1" spans="1:16" ht="15">
      <c r="A1" s="1245" t="s">
        <v>111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</row>
    <row r="2" spans="1:16" ht="15.75">
      <c r="A2" s="1246"/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</row>
    <row r="3" spans="1:16">
      <c r="A3" s="1247" t="s">
        <v>112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</row>
    <row r="4" spans="1:16">
      <c r="A4" s="1248" t="s">
        <v>136</v>
      </c>
      <c r="B4" s="1248"/>
      <c r="C4" s="1248"/>
      <c r="H4" s="1249" t="s">
        <v>114</v>
      </c>
      <c r="I4" s="1249"/>
      <c r="J4" s="1249"/>
      <c r="K4" s="1249"/>
      <c r="L4" s="1249"/>
      <c r="M4" s="1249"/>
      <c r="N4" s="1249"/>
      <c r="O4" s="1249"/>
      <c r="P4" s="1249"/>
    </row>
    <row r="5" spans="1:16" ht="27.75" customHeight="1">
      <c r="A5" s="1264" t="s">
        <v>137</v>
      </c>
      <c r="B5" s="1264"/>
      <c r="C5" s="1264"/>
      <c r="E5" s="1245" t="s">
        <v>116</v>
      </c>
      <c r="F5" s="1245"/>
      <c r="G5" s="1245"/>
    </row>
    <row r="6" spans="1:16" ht="25.5" customHeight="1">
      <c r="A6" s="1264" t="s">
        <v>138</v>
      </c>
      <c r="B6" s="1264"/>
      <c r="C6" s="1264"/>
      <c r="H6" s="723">
        <v>39809</v>
      </c>
      <c r="I6" s="723"/>
      <c r="J6" s="723"/>
      <c r="K6" s="1250" t="s">
        <v>118</v>
      </c>
      <c r="L6" s="1250"/>
      <c r="M6" s="1250"/>
      <c r="N6" s="1250"/>
    </row>
    <row r="7" spans="1:16">
      <c r="A7" s="1251" t="s">
        <v>139</v>
      </c>
      <c r="B7" s="1251"/>
      <c r="C7" s="1251"/>
      <c r="H7" s="582" t="s">
        <v>120</v>
      </c>
      <c r="I7" s="116"/>
      <c r="J7" s="116"/>
      <c r="K7" s="1252" t="s">
        <v>121</v>
      </c>
      <c r="L7" s="1253"/>
      <c r="M7" s="1253"/>
      <c r="N7" s="1253"/>
    </row>
    <row r="8" spans="1:16">
      <c r="A8" s="1258" t="s">
        <v>140</v>
      </c>
      <c r="B8" s="1258" t="s">
        <v>123</v>
      </c>
      <c r="C8" s="1254" t="s">
        <v>124</v>
      </c>
      <c r="D8" s="1254" t="s">
        <v>125</v>
      </c>
      <c r="E8" s="1254" t="s">
        <v>126</v>
      </c>
      <c r="F8" s="1254" t="s">
        <v>127</v>
      </c>
      <c r="G8" s="1254" t="s">
        <v>128</v>
      </c>
      <c r="H8" s="1259" t="s">
        <v>129</v>
      </c>
      <c r="I8" s="705"/>
      <c r="J8" s="1258" t="s">
        <v>123</v>
      </c>
      <c r="K8" s="1261" t="s">
        <v>130</v>
      </c>
      <c r="L8" s="1254" t="s">
        <v>131</v>
      </c>
      <c r="M8" s="1255"/>
      <c r="N8" s="1255"/>
      <c r="O8" s="1263" t="s">
        <v>132</v>
      </c>
      <c r="P8" s="1261" t="s">
        <v>133</v>
      </c>
    </row>
    <row r="9" spans="1:16">
      <c r="A9" s="1255"/>
      <c r="B9" s="1255"/>
      <c r="C9" s="1255"/>
      <c r="D9" s="1255"/>
      <c r="E9" s="1255"/>
      <c r="F9" s="1254"/>
      <c r="G9" s="1254"/>
      <c r="H9" s="1260"/>
      <c r="I9" s="420" t="s">
        <v>141</v>
      </c>
      <c r="J9" s="1255"/>
      <c r="K9" s="1262"/>
      <c r="L9" s="126">
        <v>1</v>
      </c>
      <c r="M9" s="126">
        <v>2</v>
      </c>
      <c r="N9" s="126">
        <v>3</v>
      </c>
      <c r="O9" s="1262"/>
      <c r="P9" s="1265"/>
    </row>
    <row r="10" spans="1:16">
      <c r="B10" s="87"/>
      <c r="F10" s="1256" t="s">
        <v>142</v>
      </c>
      <c r="G10" s="1256"/>
    </row>
    <row r="11" spans="1:16">
      <c r="A11" s="62">
        <v>1</v>
      </c>
      <c r="B11" s="41">
        <v>18</v>
      </c>
      <c r="C11" s="29" t="e">
        <f>IF(B11=0," ",VLOOKUP(B11,Спортсмены!B:H,2,FALSE))</f>
        <v>#N/A</v>
      </c>
      <c r="D11" s="31" t="e">
        <f>IF(B11=0," ",VLOOKUP($B11,Спортсмены!$B:$H,3,FALSE))</f>
        <v>#N/A</v>
      </c>
      <c r="E11" s="31" t="e">
        <f>IF(B11=0," ",IF(VLOOKUP($B11,Спортсмены!$B:$H,4,FALSE)=0," ",VLOOKUP($B11,Спортсмены!$B:$H,4,FALSE)))</f>
        <v>#N/A</v>
      </c>
      <c r="F11" s="29" t="e">
        <f>IF(B11=0," ",VLOOKUP($B11,Спортсмены!$B:$H,5,FALSE))</f>
        <v>#N/A</v>
      </c>
      <c r="G11" s="29" t="e">
        <f>IF(B11=0," ",VLOOKUP($B11,Спортсмены!$B:$H,6,FALSE))</f>
        <v>#N/A</v>
      </c>
      <c r="H11" s="995">
        <v>6.5763888888888903E-3</v>
      </c>
      <c r="I11" s="95"/>
      <c r="J11" s="62">
        <f>B11</f>
        <v>18</v>
      </c>
      <c r="K11" s="709"/>
      <c r="L11" s="709"/>
      <c r="M11" s="709"/>
      <c r="N11" s="709"/>
      <c r="O11" s="62" t="str">
        <f>IF(H11=0," ",IF(H11&lt;=Разряды!$D$9,Разряды!$D$3,IF(H11&lt;=Разряды!$E$9,Разряды!$E$3,IF(H11&lt;=Разряды!$F$9,Разряды!$F$3,IF(H11&lt;=Разряды!$G$9,Разряды!$G$3,IF(H11&lt;=Разряды!$H$9,Разряды!$H$3,IF(H11&lt;=Разряды!$I$9,Разряды!$I$3,IF(H11&lt;=Разряды!$J$9,Разряды!$J$3,"б/р"))))))))</f>
        <v>2р</v>
      </c>
      <c r="P11" s="29" t="e">
        <f>IF(B11=0," ",VLOOKUP($B11,Спортсмены!$B:$H,7,FALSE))</f>
        <v>#N/A</v>
      </c>
    </row>
    <row r="12" spans="1:16">
      <c r="A12" s="62">
        <v>2</v>
      </c>
      <c r="B12" s="41">
        <v>243</v>
      </c>
      <c r="C12" s="29" t="e">
        <f>IF(B12=0," ",VLOOKUP(B12,Спортсмены!B:H,2,FALSE))</f>
        <v>#N/A</v>
      </c>
      <c r="D12" s="31" t="e">
        <f>IF(B12=0," ",VLOOKUP($B12,Спортсмены!$B:$H,3,FALSE))</f>
        <v>#N/A</v>
      </c>
      <c r="E12" s="31" t="e">
        <f>IF(B12=0," ",IF(VLOOKUP($B12,Спортсмены!$B:$H,4,FALSE)=0," ",VLOOKUP($B12,Спортсмены!$B:$H,4,FALSE)))</f>
        <v>#N/A</v>
      </c>
      <c r="F12" s="29" t="e">
        <f>IF(B12=0," ",VLOOKUP($B12,Спортсмены!$B:$H,5,FALSE))</f>
        <v>#N/A</v>
      </c>
      <c r="G12" s="29" t="e">
        <f>IF(B12=0," ",VLOOKUP($B12,Спортсмены!$B:$H,6,FALSE))</f>
        <v>#N/A</v>
      </c>
      <c r="H12" s="995">
        <v>6.9652777777777803E-3</v>
      </c>
      <c r="I12" s="95"/>
      <c r="J12" s="62">
        <f t="shared" ref="J12:J32" si="0">B12</f>
        <v>243</v>
      </c>
      <c r="K12" s="709"/>
      <c r="L12" s="709"/>
      <c r="M12" s="709"/>
      <c r="N12" s="709"/>
      <c r="O12" s="62" t="str">
        <f>IF(H12=0," ",IF(H12&lt;=Разряды!$D$9,Разряды!$D$3,IF(H12&lt;=Разряды!$E$9,Разряды!$E$3,IF(H12&lt;=Разряды!$F$9,Разряды!$F$3,IF(H12&lt;=Разряды!$G$9,Разряды!$G$3,IF(H12&lt;=Разряды!$H$9,Разряды!$H$3,IF(H12&lt;=Разряды!$I$9,Разряды!$I$3,IF(H12&lt;=Разряды!$J$9,Разряды!$J$3,"б/р"))))))))</f>
        <v>3р</v>
      </c>
      <c r="P12" s="29" t="e">
        <f>IF(B12=0," ",VLOOKUP($B12,Спортсмены!$B:$H,7,FALSE))</f>
        <v>#N/A</v>
      </c>
    </row>
    <row r="13" spans="1:16">
      <c r="A13" s="62">
        <v>3</v>
      </c>
      <c r="B13" s="41">
        <v>244</v>
      </c>
      <c r="C13" s="29" t="e">
        <f>IF(B13=0," ",VLOOKUP(B13,Спортсмены!B:H,2,FALSE))</f>
        <v>#N/A</v>
      </c>
      <c r="D13" s="31" t="e">
        <f>IF(B13=0," ",VLOOKUP($B13,Спортсмены!$B:$H,3,FALSE))</f>
        <v>#N/A</v>
      </c>
      <c r="E13" s="31" t="e">
        <f>IF(B13=0," ",IF(VLOOKUP($B13,Спортсмены!$B:$H,4,FALSE)=0," ",VLOOKUP($B13,Спортсмены!$B:$H,4,FALSE)))</f>
        <v>#N/A</v>
      </c>
      <c r="F13" s="29" t="e">
        <f>IF(B13=0," ",VLOOKUP($B13,Спортсмены!$B:$H,5,FALSE))</f>
        <v>#N/A</v>
      </c>
      <c r="G13" s="29" t="e">
        <f>IF(B13=0," ",VLOOKUP($B13,Спортсмены!$B:$H,6,FALSE))</f>
        <v>#N/A</v>
      </c>
      <c r="H13" s="995">
        <v>7.0740740740740703E-3</v>
      </c>
      <c r="I13" s="95"/>
      <c r="J13" s="62">
        <f t="shared" si="0"/>
        <v>244</v>
      </c>
      <c r="K13" s="709"/>
      <c r="L13" s="709"/>
      <c r="M13" s="709"/>
      <c r="N13" s="709"/>
      <c r="O13" s="62" t="str">
        <f>IF(H13=0," ",IF(H13&lt;=Разряды!$D$9,Разряды!$D$3,IF(H13&lt;=Разряды!$E$9,Разряды!$E$3,IF(H13&lt;=Разряды!$F$9,Разряды!$F$3,IF(H13&lt;=Разряды!$G$9,Разряды!$G$3,IF(H13&lt;=Разряды!$H$9,Разряды!$H$3,IF(H13&lt;=Разряды!$I$9,Разряды!$I$3,IF(H13&lt;=Разряды!$J$9,Разряды!$J$3,"б/р"))))))))</f>
        <v>3р</v>
      </c>
      <c r="P13" s="29" t="e">
        <f>IF(B13=0," ",VLOOKUP($B13,Спортсмены!$B:$H,7,FALSE))</f>
        <v>#N/A</v>
      </c>
    </row>
    <row r="14" spans="1:16">
      <c r="A14" s="62">
        <v>4</v>
      </c>
      <c r="B14" s="25">
        <v>42</v>
      </c>
      <c r="C14" s="29" t="str">
        <f>IF(B14=0," ",VLOOKUP(B14,Спортсмены!B:H,2,FALSE))</f>
        <v>Симков Дмитрий</v>
      </c>
      <c r="D14" s="31">
        <f>IF(B14=0," ",VLOOKUP($B14,Спортсмены!$B:$H,3,FALSE))</f>
        <v>1999</v>
      </c>
      <c r="E14" s="31" t="str">
        <f>IF(B14=0," ",IF(VLOOKUP($B14,Спортсмены!$B:$H,4,FALSE)=0," ",VLOOKUP($B14,Спортсмены!$B:$H,4,FALSE)))</f>
        <v>М18-22</v>
      </c>
      <c r="F14" s="29">
        <f>IF(B14=0," ",VLOOKUP($B14,Спортсмены!$B:$H,5,FALSE))</f>
        <v>0</v>
      </c>
      <c r="G14" s="29" t="str">
        <f>IF(B14=0," ",VLOOKUP($B14,Спортсмены!$B:$H,6,FALSE))</f>
        <v>г.Архангельск</v>
      </c>
      <c r="H14" s="995">
        <v>7.3217592592592596E-3</v>
      </c>
      <c r="I14" s="95"/>
      <c r="J14" s="62">
        <f t="shared" si="0"/>
        <v>42</v>
      </c>
      <c r="K14" s="709"/>
      <c r="L14" s="709"/>
      <c r="M14" s="709"/>
      <c r="N14" s="709"/>
      <c r="O14" s="62" t="str">
        <f>IF(H14=0," ",IF(H14&lt;=Разряды!$D$9,Разряды!$D$3,IF(H14&lt;=Разряды!$E$9,Разряды!$E$3,IF(H14&lt;=Разряды!$F$9,Разряды!$F$3,IF(H14&lt;=Разряды!$G$9,Разряды!$G$3,IF(H14&lt;=Разряды!$H$9,Разряды!$H$3,IF(H14&lt;=Разряды!$I$9,Разряды!$I$3,IF(H14&lt;=Разряды!$J$9,Разряды!$J$3,"б/р"))))))))</f>
        <v>1юр</v>
      </c>
      <c r="P14" s="29">
        <f>IF(B14=0," ",VLOOKUP($B14,Спортсмены!$B:$H,7,FALSE))</f>
        <v>0</v>
      </c>
    </row>
    <row r="15" spans="1:16" hidden="1">
      <c r="A15" s="62"/>
      <c r="B15" s="41">
        <v>862</v>
      </c>
      <c r="C15" s="29" t="e">
        <f>IF(B15=0," ",VLOOKUP(B15,Спортсмены!B:H,2,FALSE))</f>
        <v>#N/A</v>
      </c>
      <c r="D15" s="31" t="e">
        <f>IF(B15=0," ",VLOOKUP($B15,Спортсмены!$B:$H,3,FALSE))</f>
        <v>#N/A</v>
      </c>
      <c r="E15" s="31" t="e">
        <f>IF(B15=0," ",IF(VLOOKUP($B15,Спортсмены!$B:$H,4,FALSE)=0," ",VLOOKUP($B15,Спортсмены!$B:$H,4,FALSE)))</f>
        <v>#N/A</v>
      </c>
      <c r="F15" s="29" t="e">
        <f>IF(B15=0," ",VLOOKUP($B15,Спортсмены!$B:$H,5,FALSE))</f>
        <v>#N/A</v>
      </c>
      <c r="G15" s="29" t="e">
        <f>IF(B15=0," ",VLOOKUP($B15,Спортсмены!$B:$H,6,FALSE))</f>
        <v>#N/A</v>
      </c>
      <c r="H15" s="995"/>
      <c r="I15" s="95"/>
      <c r="J15" s="62">
        <f t="shared" si="0"/>
        <v>862</v>
      </c>
      <c r="K15" s="709"/>
      <c r="L15" s="709"/>
      <c r="M15" s="709"/>
      <c r="N15" s="709"/>
      <c r="O15" s="62" t="str">
        <f>IF(H15=0," ",IF(H15&lt;=Разряды!$D$9,Разряды!$D$3,IF(H15&lt;=Разряды!$E$9,Разряды!$E$3,IF(H15&lt;=Разряды!$F$9,Разряды!$F$3,IF(H15&lt;=Разряды!$G$9,Разряды!$G$3,IF(H15&lt;=Разряды!$H$9,Разряды!$H$3,IF(H15&lt;=Разряды!$I$9,Разряды!$I$3,IF(H15&lt;=Разряды!$J$9,Разряды!$J$3,"б/р"))))))))</f>
        <v xml:space="preserve"> </v>
      </c>
      <c r="P15" s="29" t="e">
        <f>IF(B15=0," ",VLOOKUP($B15,Спортсмены!$B:$H,7,FALSE))</f>
        <v>#N/A</v>
      </c>
    </row>
    <row r="16" spans="1:16">
      <c r="A16" s="95"/>
      <c r="B16" s="62"/>
      <c r="C16" s="29" t="str">
        <f>IF(B16=0," ",VLOOKUP(B16,Спортсмены!B:H,2,FALSE))</f>
        <v xml:space="preserve"> </v>
      </c>
      <c r="D16" s="31" t="str">
        <f>IF(B16=0," ",VLOOKUP($B16,Спортсмены!$B:$H,3,FALSE))</f>
        <v xml:space="preserve"> </v>
      </c>
      <c r="E16" s="31" t="str">
        <f>IF(B16=0," ",IF(VLOOKUP($B16,Спортсмены!$B:$H,4,FALSE)=0," ",VLOOKUP($B16,Спортсмены!$B:$H,4,FALSE)))</f>
        <v xml:space="preserve"> </v>
      </c>
      <c r="F16" s="29" t="str">
        <f>IF(B16=0," ",VLOOKUP($B16,Спортсмены!$B:$H,5,FALSE))</f>
        <v xml:space="preserve"> </v>
      </c>
      <c r="G16" s="29" t="str">
        <f>IF(B16=0," ",VLOOKUP($B16,Спортсмены!$B:$H,6,FALSE))</f>
        <v xml:space="preserve"> </v>
      </c>
      <c r="H16" s="95"/>
      <c r="I16" s="95"/>
      <c r="J16" s="62"/>
      <c r="K16" s="709"/>
      <c r="L16" s="709"/>
      <c r="M16" s="709"/>
      <c r="N16" s="709"/>
      <c r="O16" s="62" t="str">
        <f>IF(H16=0," ",IF(H16&lt;=Разряды!$D$9,Разряды!$D$3,IF(H16&lt;=Разряды!$E$9,Разряды!$E$3,IF(H16&lt;=Разряды!$F$9,Разряды!$F$3,IF(H16&lt;=Разряды!$G$9,Разряды!$G$3,IF(H16&lt;=Разряды!$H$9,Разряды!$H$3,IF(H16&lt;=Разряды!$I$9,Разряды!$I$3,IF(H16&lt;=Разряды!$J$9,Разряды!$J$3,"б/р"))))))))</f>
        <v xml:space="preserve"> </v>
      </c>
      <c r="P16" s="29" t="str">
        <f>IF(B16=0," ",VLOOKUP($B16,Спортсмены!$B:$H,7,FALSE))</f>
        <v xml:space="preserve"> </v>
      </c>
    </row>
    <row r="17" spans="1:16">
      <c r="A17" s="95"/>
      <c r="B17" s="62"/>
      <c r="C17" s="95"/>
      <c r="D17" s="62"/>
      <c r="E17" s="62"/>
      <c r="F17" s="1257" t="s">
        <v>143</v>
      </c>
      <c r="G17" s="1257"/>
      <c r="H17" s="95"/>
      <c r="I17" s="95"/>
      <c r="J17" s="62"/>
      <c r="K17" s="709"/>
      <c r="L17" s="709"/>
      <c r="M17" s="709"/>
      <c r="N17" s="709"/>
      <c r="O17" s="62" t="str">
        <f>IF(H17=0," ",IF(H17&lt;=Разряды!$D$9,Разряды!$D$3,IF(H17&lt;=Разряды!$E$9,Разряды!$E$3,IF(H17&lt;=Разряды!$F$9,Разряды!$F$3,IF(H17&lt;=Разряды!$G$9,Разряды!$G$3,IF(H17&lt;=Разряды!$H$9,Разряды!$H$3,IF(H17&lt;=Разряды!$I$9,Разряды!$I$3,IF(H17&lt;=Разряды!$J$9,Разряды!$J$3,"б/р"))))))))</f>
        <v xml:space="preserve"> </v>
      </c>
      <c r="P17" s="29" t="str">
        <f>IF(B17=0," ",VLOOKUP($B17,Спортсмены!$B:$H,7,FALSE))</f>
        <v xml:space="preserve"> </v>
      </c>
    </row>
    <row r="18" spans="1:16">
      <c r="A18" s="62">
        <v>1</v>
      </c>
      <c r="B18" s="62" t="s">
        <v>144</v>
      </c>
      <c r="C18" s="29" t="e">
        <f>IF(B18=0," ",VLOOKUP(B18,Спортсмены!B:H,2,FALSE))</f>
        <v>#N/A</v>
      </c>
      <c r="D18" s="31" t="e">
        <f>IF(B18=0," ",VLOOKUP($B18,Спортсмены!$B:$H,3,FALSE))</f>
        <v>#N/A</v>
      </c>
      <c r="E18" s="31" t="e">
        <f>IF(B18=0," ",IF(VLOOKUP($B18,Спортсмены!$B:$H,4,FALSE)=0," ",VLOOKUP($B18,Спортсмены!$B:$H,4,FALSE)))</f>
        <v>#N/A</v>
      </c>
      <c r="F18" s="29" t="e">
        <f>IF(B18=0," ",VLOOKUP($B18,Спортсмены!$B:$H,5,FALSE))</f>
        <v>#N/A</v>
      </c>
      <c r="G18" s="29" t="e">
        <f>IF(B18=0," ",IF(VLOOKUP($B18,Спортсмены!$B:$H,6,FALSE)=0," ",VLOOKUP($B18,Спортсмены!$B:$H,6,FALSE)))</f>
        <v>#N/A</v>
      </c>
      <c r="H18" s="351">
        <v>5.8275462962963003E-3</v>
      </c>
      <c r="I18" s="95"/>
      <c r="J18" s="997" t="str">
        <f t="shared" si="0"/>
        <v>1    25    1</v>
      </c>
      <c r="K18" s="709"/>
      <c r="L18" s="709"/>
      <c r="M18" s="709"/>
      <c r="N18" s="709"/>
      <c r="O18" s="62" t="str">
        <f>IF(H18=0," ",IF(H18&lt;=Разряды!$D$9,Разряды!$D$3,IF(H18&lt;=Разряды!$E$9,Разряды!$E$3,IF(H18&lt;=Разряды!$F$9,Разряды!$F$3,IF(H18&lt;=Разряды!$G$9,Разряды!$G$3,IF(H18&lt;=Разряды!$H$9,Разряды!$H$3,IF(H18&lt;=Разряды!$I$9,Разряды!$I$3,IF(H18&lt;=Разряды!$J$9,Разряды!$J$3,"б/р"))))))))</f>
        <v>кмс</v>
      </c>
      <c r="P18" s="29" t="e">
        <f>IF(B18=0," ",VLOOKUP($B18,Спортсмены!$B:$H,7,FALSE))</f>
        <v>#N/A</v>
      </c>
    </row>
    <row r="19" spans="1:16">
      <c r="A19" s="62">
        <v>2</v>
      </c>
      <c r="B19" s="62" t="s">
        <v>145</v>
      </c>
      <c r="C19" s="29" t="e">
        <f>IF(B19=0," ",VLOOKUP(B19,Спортсмены!B:H,2,FALSE))</f>
        <v>#N/A</v>
      </c>
      <c r="D19" s="31" t="e">
        <f>IF(B19=0," ",VLOOKUP($B19,Спортсмены!$B:$H,3,FALSE))</f>
        <v>#N/A</v>
      </c>
      <c r="E19" s="31" t="e">
        <f>IF(B19=0," ",IF(VLOOKUP($B19,Спортсмены!$B:$H,4,FALSE)=0," ",VLOOKUP($B19,Спортсмены!$B:$H,4,FALSE)))</f>
        <v>#N/A</v>
      </c>
      <c r="F19" s="29" t="e">
        <f>IF(B19=0," ",VLOOKUP($B19,Спортсмены!$B:$H,5,FALSE))</f>
        <v>#N/A</v>
      </c>
      <c r="G19" s="29" t="e">
        <f>IF(B19=0," ",VLOOKUP($B19,Спортсмены!$B:$H,6,FALSE))</f>
        <v>#N/A</v>
      </c>
      <c r="H19" s="351">
        <v>5.8703703703703704E-3</v>
      </c>
      <c r="I19" s="95"/>
      <c r="J19" s="62" t="str">
        <f t="shared" si="0"/>
        <v>1     6     1</v>
      </c>
      <c r="K19" s="709"/>
      <c r="L19" s="709"/>
      <c r="M19" s="709"/>
      <c r="N19" s="709"/>
      <c r="O19" s="62" t="str">
        <f>IF(H19=0," ",IF(H19&lt;=Разряды!$D$9,Разряды!$D$3,IF(H19&lt;=Разряды!$E$9,Разряды!$E$3,IF(H19&lt;=Разряды!$F$9,Разряды!$F$3,IF(H19&lt;=Разряды!$G$9,Разряды!$G$3,IF(H19&lt;=Разряды!$H$9,Разряды!$H$3,IF(H19&lt;=Разряды!$I$9,Разряды!$I$3,IF(H19&lt;=Разряды!$J$9,Разряды!$J$3,"б/р"))))))))</f>
        <v>кмс</v>
      </c>
      <c r="P19" s="29" t="e">
        <f>IF(B19=0," ",VLOOKUP($B19,Спортсмены!$B:$H,7,FALSE))</f>
        <v>#N/A</v>
      </c>
    </row>
    <row r="20" spans="1:16">
      <c r="A20" s="62">
        <v>3</v>
      </c>
      <c r="B20" s="62">
        <v>100</v>
      </c>
      <c r="C20" s="29" t="str">
        <f>IF(B20=0," ",VLOOKUP(B20,Спортсмены!B:H,2,FALSE))</f>
        <v>Сластилин Валерий</v>
      </c>
      <c r="D20" s="31">
        <f>IF(B20=0," ",VLOOKUP($B20,Спортсмены!$B:$H,3,FALSE))</f>
        <v>1957</v>
      </c>
      <c r="E20" s="31" t="str">
        <f>IF(B20=0," ",IF(VLOOKUP($B20,Спортсмены!$B:$H,4,FALSE)=0," ",VLOOKUP($B20,Спортсмены!$B:$H,4,FALSE)))</f>
        <v>М60-69</v>
      </c>
      <c r="F20" s="29">
        <f>IF(B20=0," ",VLOOKUP($B20,Спортсмены!$B:$H,5,FALSE))</f>
        <v>0</v>
      </c>
      <c r="G20" s="29" t="str">
        <f>IF(B20=0," ",VLOOKUP($B20,Спортсмены!$B:$H,6,FALSE))</f>
        <v>г.Архангельск, ЛАВА</v>
      </c>
      <c r="H20" s="351">
        <v>6.0532407407407401E-3</v>
      </c>
      <c r="I20" s="95"/>
      <c r="J20" s="62">
        <f t="shared" si="0"/>
        <v>100</v>
      </c>
      <c r="K20" s="709"/>
      <c r="L20" s="709"/>
      <c r="M20" s="709"/>
      <c r="N20" s="709"/>
      <c r="O20" s="62" t="str">
        <f>IF(H20=0," ",IF(H20&lt;=Разряды!$D$9,Разряды!$D$3,IF(H20&lt;=Разряды!$E$9,Разряды!$E$3,IF(H20&lt;=Разряды!$F$9,Разряды!$F$3,IF(H20&lt;=Разряды!$G$9,Разряды!$G$3,IF(H20&lt;=Разряды!$H$9,Разряды!$H$3,IF(H20&lt;=Разряды!$I$9,Разряды!$I$3,IF(H20&lt;=Разряды!$J$9,Разряды!$J$3,"б/р"))))))))</f>
        <v>1р</v>
      </c>
      <c r="P20" s="29">
        <f>IF(B20=0," ",VLOOKUP($B20,Спортсмены!$B:$H,7,FALSE))</f>
        <v>0</v>
      </c>
    </row>
    <row r="21" spans="1:16">
      <c r="A21" s="62">
        <v>4</v>
      </c>
      <c r="B21" s="25" t="s">
        <v>146</v>
      </c>
      <c r="C21" s="29" t="e">
        <f>IF(B21=0," ",VLOOKUP(B21,Спортсмены!B:H,2,FALSE))</f>
        <v>#N/A</v>
      </c>
      <c r="D21" s="31" t="e">
        <f>IF(B21=0," ",VLOOKUP($B21,Спортсмены!$B:$H,3,FALSE))</f>
        <v>#N/A</v>
      </c>
      <c r="E21" s="31" t="e">
        <f>IF(B21=0," ",IF(VLOOKUP($B21,Спортсмены!$B:$H,4,FALSE)=0," ",VLOOKUP($B21,Спортсмены!$B:$H,4,FALSE)))</f>
        <v>#N/A</v>
      </c>
      <c r="F21" s="29" t="e">
        <f>IF(B21=0," ",VLOOKUP($B21,Спортсмены!$B:$H,5,FALSE))</f>
        <v>#N/A</v>
      </c>
      <c r="G21" s="29" t="e">
        <f>IF(B21=0," ",VLOOKUP($B21,Спортсмены!$B:$H,6,FALSE))</f>
        <v>#N/A</v>
      </c>
      <c r="H21" s="351">
        <v>6.1018518518518496E-3</v>
      </c>
      <c r="I21" s="95"/>
      <c r="J21" s="62" t="str">
        <f t="shared" si="0"/>
        <v>1    9    1</v>
      </c>
      <c r="K21" s="709"/>
      <c r="L21" s="709"/>
      <c r="M21" s="709"/>
      <c r="N21" s="709"/>
      <c r="O21" s="62" t="str">
        <f>IF(H21=0," ",IF(H21&lt;=Разряды!$D$9,Разряды!$D$3,IF(H21&lt;=Разряды!$E$9,Разряды!$E$3,IF(H21&lt;=Разряды!$F$9,Разряды!$F$3,IF(H21&lt;=Разряды!$G$9,Разряды!$G$3,IF(H21&lt;=Разряды!$H$9,Разряды!$H$3,IF(H21&lt;=Разряды!$I$9,Разряды!$I$3,IF(H21&lt;=Разряды!$J$9,Разряды!$J$3,"б/р"))))))))</f>
        <v>1р</v>
      </c>
      <c r="P21" s="29" t="e">
        <f>IF(B21=0," ",VLOOKUP($B21,Спортсмены!$B:$H,7,FALSE))</f>
        <v>#N/A</v>
      </c>
    </row>
    <row r="22" spans="1:16">
      <c r="A22" s="62">
        <v>5</v>
      </c>
      <c r="B22" s="62">
        <v>106</v>
      </c>
      <c r="C22" s="29" t="e">
        <f>IF(B22=0," ",VLOOKUP(B22,Спортсмены!B:H,2,FALSE))</f>
        <v>#N/A</v>
      </c>
      <c r="D22" s="31" t="e">
        <f>IF(B22=0," ",VLOOKUP($B22,Спортсмены!$B:$H,3,FALSE))</f>
        <v>#N/A</v>
      </c>
      <c r="E22" s="31" t="e">
        <f>IF(B22=0," ",IF(VLOOKUP($B22,Спортсмены!$B:$H,4,FALSE)=0," ",VLOOKUP($B22,Спортсмены!$B:$H,4,FALSE)))</f>
        <v>#N/A</v>
      </c>
      <c r="F22" s="29" t="e">
        <f>IF(B22=0," ",VLOOKUP($B22,Спортсмены!$B:$H,5,FALSE))</f>
        <v>#N/A</v>
      </c>
      <c r="G22" s="29" t="e">
        <f>IF(B22=0," ",VLOOKUP($B22,Спортсмены!$B:$H,6,FALSE))</f>
        <v>#N/A</v>
      </c>
      <c r="H22" s="351">
        <v>6.11921296296296E-3</v>
      </c>
      <c r="I22" s="95"/>
      <c r="J22" s="62">
        <f t="shared" si="0"/>
        <v>106</v>
      </c>
      <c r="K22" s="709"/>
      <c r="L22" s="709"/>
      <c r="M22" s="709"/>
      <c r="N22" s="709"/>
      <c r="O22" s="62" t="str">
        <f>IF(H22=0," ",IF(H22&lt;=Разряды!$D$9,Разряды!$D$3,IF(H22&lt;=Разряды!$E$9,Разряды!$E$3,IF(H22&lt;=Разряды!$F$9,Разряды!$F$3,IF(H22&lt;=Разряды!$G$9,Разряды!$G$3,IF(H22&lt;=Разряды!$H$9,Разряды!$H$3,IF(H22&lt;=Разряды!$I$9,Разряды!$I$3,IF(H22&lt;=Разряды!$J$9,Разряды!$J$3,"б/р"))))))))</f>
        <v>1р</v>
      </c>
      <c r="P22" s="29" t="e">
        <f>IF(B22=0," ",VLOOKUP($B22,Спортсмены!$B:$H,7,FALSE))</f>
        <v>#N/A</v>
      </c>
    </row>
    <row r="23" spans="1:16">
      <c r="A23" s="62">
        <v>6</v>
      </c>
      <c r="B23" s="25">
        <v>777</v>
      </c>
      <c r="C23" s="29" t="str">
        <f>IF(B23=0," ",VLOOKUP(B23,Спортсмены!B:H,2,FALSE))</f>
        <v>Поляков  Владимир</v>
      </c>
      <c r="D23" s="31">
        <f>IF(B23=0," ",VLOOKUP($B23,Спортсмены!$B:$H,3,FALSE))</f>
        <v>1962</v>
      </c>
      <c r="E23" s="31" t="str">
        <f>IF(B23=0," ",IF(VLOOKUP($B23,Спортсмены!$B:$H,4,FALSE)=0," ",VLOOKUP($B23,Спортсмены!$B:$H,4,FALSE)))</f>
        <v>М50-59</v>
      </c>
      <c r="F23" s="29">
        <f>IF(B23=0," ",VLOOKUP($B23,Спортсмены!$B:$H,5,FALSE))</f>
        <v>0</v>
      </c>
      <c r="G23" s="29" t="str">
        <f>IF(B23=0," ",VLOOKUP($B23,Спортсмены!$B:$H,6,FALSE))</f>
        <v>г.Архангельск</v>
      </c>
      <c r="H23" s="351">
        <v>6.1620370370370397E-3</v>
      </c>
      <c r="I23" s="29" t="s">
        <v>147</v>
      </c>
      <c r="J23" s="62">
        <f t="shared" si="0"/>
        <v>777</v>
      </c>
      <c r="K23" s="724" t="s">
        <v>147</v>
      </c>
      <c r="L23" s="709"/>
      <c r="M23" s="709"/>
      <c r="N23" s="709"/>
      <c r="O23" s="62" t="str">
        <f>IF(H23=0," ",IF(H23&lt;=Разряды!$D$9,Разряды!$D$3,IF(H23&lt;=Разряды!$E$9,Разряды!$E$3,IF(H23&lt;=Разряды!$F$9,Разряды!$F$3,IF(H23&lt;=Разряды!$G$9,Разряды!$G$3,IF(H23&lt;=Разряды!$H$9,Разряды!$H$3,IF(H23&lt;=Разряды!$I$9,Разряды!$I$3,IF(H23&lt;=Разряды!$J$9,Разряды!$J$3,"б/р"))))))))</f>
        <v>1р</v>
      </c>
      <c r="P23" s="29">
        <f>IF(B23=0," ",VLOOKUP($B23,Спортсмены!$B:$H,7,FALSE))</f>
        <v>0</v>
      </c>
    </row>
    <row r="24" spans="1:16">
      <c r="A24" s="62">
        <v>7</v>
      </c>
      <c r="B24" s="31">
        <v>80</v>
      </c>
      <c r="C24" s="29" t="e">
        <f>IF(B24=0," ",VLOOKUP(B24,Спортсмены!B:H,2,FALSE))</f>
        <v>#N/A</v>
      </c>
      <c r="D24" s="31" t="e">
        <f>IF(B24=0," ",VLOOKUP($B24,Спортсмены!$B:$H,3,FALSE))</f>
        <v>#N/A</v>
      </c>
      <c r="E24" s="31" t="e">
        <f>IF(B24=0," ",IF(VLOOKUP($B24,Спортсмены!$B:$H,4,FALSE)=0," ",VLOOKUP($B24,Спортсмены!$B:$H,4,FALSE)))</f>
        <v>#N/A</v>
      </c>
      <c r="F24" s="29" t="e">
        <f>IF(B24=0," ",VLOOKUP($B24,Спортсмены!$B:$H,5,FALSE))</f>
        <v>#N/A</v>
      </c>
      <c r="G24" s="29" t="e">
        <f>IF(B24=0," ",VLOOKUP($B24,Спортсмены!$B:$H,6,FALSE))</f>
        <v>#N/A</v>
      </c>
      <c r="H24" s="351">
        <v>6.1990740740740704E-3</v>
      </c>
      <c r="I24" s="95" t="s">
        <v>147</v>
      </c>
      <c r="J24" s="62">
        <f t="shared" si="0"/>
        <v>80</v>
      </c>
      <c r="K24" s="709" t="s">
        <v>147</v>
      </c>
      <c r="L24" s="709"/>
      <c r="M24" s="709"/>
      <c r="N24" s="709"/>
      <c r="O24" s="62" t="str">
        <f>IF(H24=0," ",IF(H24&lt;=Разряды!$D$9,Разряды!$D$3,IF(H24&lt;=Разряды!$E$9,Разряды!$E$3,IF(H24&lt;=Разряды!$F$9,Разряды!$F$3,IF(H24&lt;=Разряды!$G$9,Разряды!$G$3,IF(H24&lt;=Разряды!$H$9,Разряды!$H$3,IF(H24&lt;=Разряды!$I$9,Разряды!$I$3,IF(H24&lt;=Разряды!$J$9,Разряды!$J$3,"б/р"))))))))</f>
        <v>1р</v>
      </c>
      <c r="P24" s="29" t="e">
        <f>IF(B24=0," ",VLOOKUP($B24,Спортсмены!$B:$H,7,FALSE))</f>
        <v>#N/A</v>
      </c>
    </row>
    <row r="25" spans="1:16">
      <c r="A25" s="62">
        <v>8</v>
      </c>
      <c r="B25" s="62">
        <v>124</v>
      </c>
      <c r="C25" s="29" t="e">
        <f>IF(B25=0," ",VLOOKUP(B25,Спортсмены!B:H,2,FALSE))</f>
        <v>#N/A</v>
      </c>
      <c r="D25" s="31" t="e">
        <f>IF(B25=0," ",VLOOKUP($B25,Спортсмены!$B:$H,3,FALSE))</f>
        <v>#N/A</v>
      </c>
      <c r="E25" s="31" t="e">
        <f>IF(B25=0," ",IF(VLOOKUP($B25,Спортсмены!$B:$H,4,FALSE)=0," ",VLOOKUP($B25,Спортсмены!$B:$H,4,FALSE)))</f>
        <v>#N/A</v>
      </c>
      <c r="F25" s="29" t="e">
        <f>IF(B25=0," ",VLOOKUP($B25,Спортсмены!$B:$H,5,FALSE))</f>
        <v>#N/A</v>
      </c>
      <c r="G25" s="29" t="e">
        <f>IF(B25=0," ",VLOOKUP($B25,Спортсмены!$B:$H,6,FALSE))</f>
        <v>#N/A</v>
      </c>
      <c r="H25" s="351">
        <v>6.3692129629629602E-3</v>
      </c>
      <c r="I25" s="95" t="s">
        <v>147</v>
      </c>
      <c r="J25" s="62">
        <f t="shared" si="0"/>
        <v>124</v>
      </c>
      <c r="K25" s="709" t="s">
        <v>147</v>
      </c>
      <c r="L25" s="709"/>
      <c r="M25" s="709"/>
      <c r="N25" s="709"/>
      <c r="O25" s="62" t="str">
        <f>IF(H25=0," ",IF(H25&lt;=Разряды!$D$9,Разряды!$D$3,IF(H25&lt;=Разряды!$E$9,Разряды!$E$3,IF(H25&lt;=Разряды!$F$9,Разряды!$F$3,IF(H25&lt;=Разряды!$G$9,Разряды!$G$3,IF(H25&lt;=Разряды!$H$9,Разряды!$H$3,IF(H25&lt;=Разряды!$I$9,Разряды!$I$3,IF(H25&lt;=Разряды!$J$9,Разряды!$J$3,"б/р"))))))))</f>
        <v>2р</v>
      </c>
      <c r="P25" s="29" t="e">
        <f>IF(B25=0," ",VLOOKUP($B25,Спортсмены!$B:$H,7,FALSE))</f>
        <v>#N/A</v>
      </c>
    </row>
    <row r="26" spans="1:16">
      <c r="A26" s="62">
        <v>9</v>
      </c>
      <c r="B26" s="25">
        <v>35</v>
      </c>
      <c r="C26" s="29" t="e">
        <f>IF(B26=0," ",VLOOKUP(B26,Спортсмены!B:H,2,FALSE))</f>
        <v>#N/A</v>
      </c>
      <c r="D26" s="31" t="e">
        <f>IF(B26=0," ",VLOOKUP($B26,Спортсмены!$B:$H,3,FALSE))</f>
        <v>#N/A</v>
      </c>
      <c r="E26" s="31" t="e">
        <f>IF(B26=0," ",IF(VLOOKUP($B26,Спортсмены!$B:$H,4,FALSE)=0," ",VLOOKUP($B26,Спортсмены!$B:$H,4,FALSE)))</f>
        <v>#N/A</v>
      </c>
      <c r="F26" s="29" t="e">
        <f>IF(B26=0," ",VLOOKUP($B26,Спортсмены!$B:$H,5,FALSE))</f>
        <v>#N/A</v>
      </c>
      <c r="G26" s="29" t="e">
        <f>IF(B26=0," ",VLOOKUP($B26,Спортсмены!$B:$H,6,FALSE))</f>
        <v>#N/A</v>
      </c>
      <c r="H26" s="351">
        <v>6.6712962962963002E-3</v>
      </c>
      <c r="I26" s="29" t="s">
        <v>147</v>
      </c>
      <c r="J26" s="62">
        <f t="shared" si="0"/>
        <v>35</v>
      </c>
      <c r="K26" s="724" t="s">
        <v>147</v>
      </c>
      <c r="L26" s="709"/>
      <c r="M26" s="709"/>
      <c r="N26" s="709"/>
      <c r="O26" s="62" t="str">
        <f>IF(H26=0," ",IF(H26&lt;=Разряды!$D$9,Разряды!$D$3,IF(H26&lt;=Разряды!$E$9,Разряды!$E$3,IF(H26&lt;=Разряды!$F$9,Разряды!$F$3,IF(H26&lt;=Разряды!$G$9,Разряды!$G$3,IF(H26&lt;=Разряды!$H$9,Разряды!$H$3,IF(H26&lt;=Разряды!$I$9,Разряды!$I$3,IF(H26&lt;=Разряды!$J$9,Разряды!$J$3,"б/р"))))))))</f>
        <v>2р</v>
      </c>
      <c r="P26" s="29" t="e">
        <f>IF(B26=0," ",VLOOKUP($B26,Спортсмены!$B:$H,7,FALSE))</f>
        <v>#N/A</v>
      </c>
    </row>
    <row r="27" spans="1:16">
      <c r="A27" s="62">
        <v>10</v>
      </c>
      <c r="B27" s="25">
        <v>25</v>
      </c>
      <c r="C27" s="29" t="str">
        <f>IF(B27=0," ",VLOOKUP(B27,Спортсмены!B:H,2,FALSE))</f>
        <v>Колпачников Виталий</v>
      </c>
      <c r="D27" s="31">
        <f>IF(B27=0," ",VLOOKUP($B27,Спортсмены!$B:$H,3,FALSE))</f>
        <v>1966</v>
      </c>
      <c r="E27" s="31" t="str">
        <f>IF(B27=0," ",IF(VLOOKUP($B27,Спортсмены!$B:$H,4,FALSE)=0," ",VLOOKUP($B27,Спортсмены!$B:$H,4,FALSE)))</f>
        <v>М50-59</v>
      </c>
      <c r="F27" s="29">
        <f>IF(B27=0," ",VLOOKUP($B27,Спортсмены!$B:$H,5,FALSE))</f>
        <v>0</v>
      </c>
      <c r="G27" s="29" t="str">
        <f>IF(B27=0," ",VLOOKUP($B27,Спортсмены!$B:$H,6,FALSE))</f>
        <v>г.Архангельск,Гандвик</v>
      </c>
      <c r="H27" s="351">
        <v>6.9722222222222199E-3</v>
      </c>
      <c r="I27" s="95"/>
      <c r="J27" s="62">
        <f t="shared" si="0"/>
        <v>25</v>
      </c>
      <c r="K27" s="709"/>
      <c r="L27" s="709"/>
      <c r="M27" s="709"/>
      <c r="N27" s="709"/>
      <c r="O27" s="62" t="str">
        <f>IF(H27=0," ",IF(H27&lt;=Разряды!$D$9,Разряды!$D$3,IF(H27&lt;=Разряды!$E$9,Разряды!$E$3,IF(H27&lt;=Разряды!$F$9,Разряды!$F$3,IF(H27&lt;=Разряды!$G$9,Разряды!$G$3,IF(H27&lt;=Разряды!$H$9,Разряды!$H$3,IF(H27&lt;=Разряды!$I$9,Разряды!$I$3,IF(H27&lt;=Разряды!$J$9,Разряды!$J$3,"б/р"))))))))</f>
        <v>3р</v>
      </c>
      <c r="P27" s="29">
        <f>IF(B27=0," ",VLOOKUP($B27,Спортсмены!$B:$H,7,FALSE))</f>
        <v>0</v>
      </c>
    </row>
    <row r="28" spans="1:16">
      <c r="A28" s="62"/>
      <c r="B28" s="62">
        <v>156</v>
      </c>
      <c r="C28" s="29" t="e">
        <f>IF(B28=0," ",VLOOKUP(B28,Спортсмены!B:H,2,FALSE))</f>
        <v>#N/A</v>
      </c>
      <c r="D28" s="31" t="e">
        <f>IF(B28=0," ",VLOOKUP($B28,Спортсмены!$B:$H,3,FALSE))</f>
        <v>#N/A</v>
      </c>
      <c r="E28" s="31" t="e">
        <f>IF(B28=0," ",IF(VLOOKUP($B28,Спортсмены!$B:$H,4,FALSE)=0," ",VLOOKUP($B28,Спортсмены!$B:$H,4,FALSE)))</f>
        <v>#N/A</v>
      </c>
      <c r="F28" s="29" t="e">
        <f>IF(B28=0," ",VLOOKUP($B28,Спортсмены!$B:$H,5,FALSE))</f>
        <v>#N/A</v>
      </c>
      <c r="G28" s="29" t="e">
        <f>IF(B28=0," ",VLOOKUP($B28,Спортсмены!$B:$H,6,FALSE))</f>
        <v>#N/A</v>
      </c>
      <c r="H28" s="996" t="s">
        <v>148</v>
      </c>
      <c r="I28" s="95"/>
      <c r="J28" s="62">
        <f t="shared" si="0"/>
        <v>156</v>
      </c>
      <c r="K28" s="709"/>
      <c r="L28" s="709"/>
      <c r="M28" s="709"/>
      <c r="N28" s="709"/>
      <c r="O28" s="62" t="str">
        <f>IF(H28=0," ",IF(H28&lt;=Разряды!$D$9,Разряды!$D$3,IF(H28&lt;=Разряды!$E$9,Разряды!$E$3,IF(H28&lt;=Разряды!$F$9,Разряды!$F$3,IF(H28&lt;=Разряды!$G$9,Разряды!$G$3,IF(H28&lt;=Разряды!$H$9,Разряды!$H$3,IF(H28&lt;=Разряды!$I$9,Разряды!$I$3,IF(H28&lt;=Разряды!$J$9,Разряды!$J$3,"б/р"))))))))</f>
        <v>б/р</v>
      </c>
      <c r="P28" s="29" t="e">
        <f>IF(B28=0," ",VLOOKUP($B28,Спортсмены!$B:$H,7,FALSE))</f>
        <v>#N/A</v>
      </c>
    </row>
    <row r="29" spans="1:16">
      <c r="A29" s="31" t="s">
        <v>147</v>
      </c>
      <c r="B29" s="31" t="s">
        <v>149</v>
      </c>
      <c r="C29" s="29" t="e">
        <f>IF(B29=0," ",VLOOKUP(B29,Спортсмены!B:H,2,FALSE))</f>
        <v>#N/A</v>
      </c>
      <c r="D29" s="31" t="e">
        <f>IF(B29=0," ",VLOOKUP($B29,Спортсмены!$B:$H,3,FALSE))</f>
        <v>#N/A</v>
      </c>
      <c r="E29" s="31" t="e">
        <f>IF(B29=0," ",IF(VLOOKUP($B29,Спортсмены!$B:$H,4,FALSE)=0," ",VLOOKUP($B29,Спортсмены!$B:$H,4,FALSE)))</f>
        <v>#N/A</v>
      </c>
      <c r="F29" s="29" t="e">
        <f>IF(B29=0," ",VLOOKUP($B29,Спортсмены!$B:$H,5,FALSE))</f>
        <v>#N/A</v>
      </c>
      <c r="G29" s="29" t="e">
        <f>IF(B29=0," ",VLOOKUP($B29,Спортсмены!$B:$H,6,FALSE))</f>
        <v>#N/A</v>
      </c>
      <c r="H29" s="996" t="s">
        <v>148</v>
      </c>
      <c r="I29" s="95"/>
      <c r="J29" s="997" t="str">
        <f t="shared" si="0"/>
        <v>2    9    2</v>
      </c>
      <c r="K29" s="709"/>
      <c r="L29" s="709"/>
      <c r="M29" s="709"/>
      <c r="N29" s="709"/>
      <c r="O29" s="62" t="str">
        <f>IF(H29=0," ",IF(H29&lt;=Разряды!$D$9,Разряды!$D$3,IF(H29&lt;=Разряды!$E$9,Разряды!$E$3,IF(H29&lt;=Разряды!$F$9,Разряды!$F$3,IF(H29&lt;=Разряды!$G$9,Разряды!$G$3,IF(H29&lt;=Разряды!$H$9,Разряды!$H$3,IF(H29&lt;=Разряды!$I$9,Разряды!$I$3,IF(H29&lt;=Разряды!$J$9,Разряды!$J$3,"б/р"))))))))</f>
        <v>б/р</v>
      </c>
      <c r="P29" s="29" t="e">
        <f>IF(B29=0," ",VLOOKUP($B29,Спортсмены!$B:$H,7,FALSE))</f>
        <v>#N/A</v>
      </c>
    </row>
    <row r="30" spans="1:16" hidden="1">
      <c r="A30" s="62"/>
      <c r="B30" s="62">
        <v>56</v>
      </c>
      <c r="C30" s="29" t="str">
        <f>IF(B30=0," ",VLOOKUP(B30,Спортсмены!B:H,2,FALSE))</f>
        <v>Хадарин Александр</v>
      </c>
      <c r="D30" s="31">
        <f>IF(B30=0," ",VLOOKUP($B30,Спортсмены!$B:$H,3,FALSE))</f>
        <v>1990</v>
      </c>
      <c r="E30" s="31" t="str">
        <f>IF(B30=0," ",IF(VLOOKUP($B30,Спортсмены!$B:$H,4,FALSE)=0," ",VLOOKUP($B30,Спортсмены!$B:$H,4,FALSE)))</f>
        <v>М30-39</v>
      </c>
      <c r="F30" s="29">
        <f>IF(B30=0," ",VLOOKUP($B30,Спортсмены!$B:$H,5,FALSE))</f>
        <v>0</v>
      </c>
      <c r="G30" s="29" t="str">
        <f>IF(B30=0," ",VLOOKUP($B30,Спортсмены!$B:$H,6,FALSE))</f>
        <v>г.Архангельск</v>
      </c>
      <c r="H30" s="351"/>
      <c r="I30" s="29" t="s">
        <v>147</v>
      </c>
      <c r="J30" s="31">
        <f t="shared" si="0"/>
        <v>56</v>
      </c>
      <c r="K30" s="724" t="s">
        <v>147</v>
      </c>
      <c r="L30" s="709"/>
      <c r="M30" s="709"/>
      <c r="N30" s="709"/>
      <c r="O30" s="62" t="str">
        <f>IF(H30=0," ",IF(H30&lt;=Разряды!$D$9,Разряды!$D$3,IF(H30&lt;=Разряды!$E$9,Разряды!$E$3,IF(H30&lt;=Разряды!$F$9,Разряды!$F$3,IF(H30&lt;=Разряды!$G$9,Разряды!$G$3,IF(H30&lt;=Разряды!$H$9,Разряды!$H$3,IF(H30&lt;=Разряды!$I$9,Разряды!$I$3,IF(H30&lt;=Разряды!$J$9,Разряды!$J$3,"б/р"))))))))</f>
        <v xml:space="preserve"> </v>
      </c>
      <c r="P30" s="29">
        <f>IF(B30=0," ",VLOOKUP($B30,Спортсмены!$B:$H,7,FALSE))</f>
        <v>0</v>
      </c>
    </row>
    <row r="31" spans="1:16" hidden="1">
      <c r="A31" s="62"/>
      <c r="B31" s="41">
        <v>532</v>
      </c>
      <c r="C31" s="29" t="e">
        <f>IF(B31=0," ",VLOOKUP(B31,Спортсмены!B:H,2,FALSE))</f>
        <v>#N/A</v>
      </c>
      <c r="D31" s="31" t="e">
        <f>IF(B31=0," ",VLOOKUP($B31,Спортсмены!$B:$H,3,FALSE))</f>
        <v>#N/A</v>
      </c>
      <c r="E31" s="31" t="e">
        <f>IF(B31=0," ",IF(VLOOKUP($B31,Спортсмены!$B:$H,4,FALSE)=0," ",VLOOKUP($B31,Спортсмены!$B:$H,4,FALSE)))</f>
        <v>#N/A</v>
      </c>
      <c r="F31" s="29" t="e">
        <f>IF(B31=0," ",VLOOKUP($B31,Спортсмены!$B:$H,5,FALSE))</f>
        <v>#N/A</v>
      </c>
      <c r="G31" s="29" t="e">
        <f>IF(B31=0," ",VLOOKUP($B31,Спортсмены!$B:$H,6,FALSE))</f>
        <v>#N/A</v>
      </c>
      <c r="H31" s="351"/>
      <c r="I31" s="29" t="s">
        <v>147</v>
      </c>
      <c r="J31" s="62">
        <f t="shared" si="0"/>
        <v>532</v>
      </c>
      <c r="K31" s="724" t="s">
        <v>147</v>
      </c>
      <c r="L31" s="709"/>
      <c r="M31" s="709"/>
      <c r="N31" s="709"/>
      <c r="O31" s="62" t="str">
        <f>IF(H31=0," ",IF(H31&lt;=Разряды!$D$9,Разряды!$D$3,IF(H31&lt;=Разряды!$E$9,Разряды!$E$3,IF(H31&lt;=Разряды!$F$9,Разряды!$F$3,IF(H31&lt;=Разряды!$G$9,Разряды!$G$3,IF(H31&lt;=Разряды!$H$9,Разряды!$H$3,IF(H31&lt;=Разряды!$I$9,Разряды!$I$3,IF(H31&lt;=Разряды!$J$9,Разряды!$J$3,"б/р"))))))))</f>
        <v xml:space="preserve"> </v>
      </c>
      <c r="P31" s="29" t="e">
        <f>IF(B31=0," ",VLOOKUP($B31,Спортсмены!$B:$H,7,FALSE))</f>
        <v>#N/A</v>
      </c>
    </row>
    <row r="32" spans="1:16" hidden="1">
      <c r="A32" s="62"/>
      <c r="B32" s="997">
        <v>911</v>
      </c>
      <c r="C32" s="29" t="e">
        <f>IF(B32=0," ",VLOOKUP(B32,Спортсмены!B:H,2,FALSE))</f>
        <v>#N/A</v>
      </c>
      <c r="D32" s="31" t="e">
        <f>IF(B32=0," ",VLOOKUP($B32,Спортсмены!$B:$H,3,FALSE))</f>
        <v>#N/A</v>
      </c>
      <c r="E32" s="31" t="e">
        <f>IF(B32=0," ",IF(VLOOKUP($B32,Спортсмены!$B:$H,4,FALSE)=0," ",VLOOKUP($B32,Спортсмены!$B:$H,4,FALSE)))</f>
        <v>#N/A</v>
      </c>
      <c r="F32" s="29" t="e">
        <f>IF(B32=0," ",VLOOKUP($B32,Спортсмены!$B:$H,5,FALSE))</f>
        <v>#N/A</v>
      </c>
      <c r="G32" s="29" t="e">
        <f>IF(B32=0," ",VLOOKUP($B32,Спортсмены!$B:$H,6,FALSE))</f>
        <v>#N/A</v>
      </c>
      <c r="H32" s="351"/>
      <c r="I32" s="95" t="s">
        <v>147</v>
      </c>
      <c r="J32" s="62">
        <f t="shared" si="0"/>
        <v>911</v>
      </c>
      <c r="K32" s="709" t="s">
        <v>147</v>
      </c>
      <c r="L32" s="709"/>
      <c r="M32" s="709"/>
      <c r="N32" s="709"/>
      <c r="O32" s="62" t="str">
        <f>IF(H32=0," ",IF(H32&lt;=Разряды!$D$9,Разряды!$D$3,IF(H32&lt;=Разряды!$E$9,Разряды!$E$3,IF(H32&lt;=Разряды!$F$9,Разряды!$F$3,IF(H32&lt;=Разряды!$G$9,Разряды!$G$3,IF(H32&lt;=Разряды!$H$9,Разряды!$H$3,IF(H32&lt;=Разряды!$I$9,Разряды!$I$3,IF(H32&lt;=Разряды!$J$9,Разряды!$J$3,"б/р"))))))))</f>
        <v xml:space="preserve"> </v>
      </c>
      <c r="P32" s="29" t="e">
        <f>IF(B32=0," ",VLOOKUP($B32,Спортсмены!$B:$H,7,FALSE))</f>
        <v>#N/A</v>
      </c>
    </row>
    <row r="33" spans="1:16">
      <c r="A33" s="62"/>
      <c r="B33" s="62"/>
      <c r="C33" s="29" t="str">
        <f>IF(B33=0," ",VLOOKUP(B33,Спортсмены!B:H,2,FALSE))</f>
        <v xml:space="preserve"> </v>
      </c>
      <c r="D33" s="31" t="str">
        <f>IF(B33=0," ",VLOOKUP($B33,Спортсмены!$B:$H,3,FALSE))</f>
        <v xml:space="preserve"> </v>
      </c>
      <c r="E33" s="31" t="str">
        <f>IF(B33=0," ",IF(VLOOKUP($B33,Спортсмены!$B:$H,4,FALSE)=0," ",VLOOKUP($B33,Спортсмены!$B:$H,4,FALSE)))</f>
        <v xml:space="preserve"> </v>
      </c>
      <c r="F33" s="29" t="str">
        <f>IF(B33=0," ",VLOOKUP($B33,Спортсмены!$B:$H,5,FALSE))</f>
        <v xml:space="preserve"> </v>
      </c>
      <c r="G33" s="29" t="str">
        <f>IF(B33=0," ",VLOOKUP($B33,Спортсмены!$B:$H,6,FALSE))</f>
        <v xml:space="preserve"> </v>
      </c>
      <c r="H33" s="351"/>
      <c r="I33" s="95"/>
      <c r="J33" s="62"/>
      <c r="K33" s="709"/>
      <c r="L33" s="709"/>
      <c r="M33" s="709"/>
      <c r="N33" s="709"/>
      <c r="O33" s="62" t="str">
        <f>IF(H33=0," ",IF(H33&lt;=Разряды!$D$9,Разряды!$D$3,IF(H33&lt;=Разряды!$E$9,Разряды!$E$3,IF(H33&lt;=Разряды!$F$9,Разряды!$F$3,IF(H33&lt;=Разряды!$G$9,Разряды!$G$3,IF(H33&lt;=Разряды!$H$9,Разряды!$H$3,IF(H33&lt;=Разряды!$I$9,Разряды!$I$3,IF(H33&lt;=Разряды!$J$9,Разряды!$J$3,"б/р"))))))))</f>
        <v xml:space="preserve"> </v>
      </c>
      <c r="P33" s="29" t="str">
        <f>IF(B33=0," ",VLOOKUP($B33,Спортсмены!$B:$H,7,FALSE))</f>
        <v xml:space="preserve"> </v>
      </c>
    </row>
    <row r="34" spans="1:16">
      <c r="A34" s="326"/>
      <c r="B34" s="326"/>
      <c r="C34" s="326"/>
      <c r="D34" s="326"/>
      <c r="E34" s="326"/>
      <c r="F34" s="326"/>
      <c r="G34" s="326"/>
      <c r="H34" s="998"/>
      <c r="I34" s="326"/>
      <c r="J34" s="326"/>
      <c r="K34" s="716"/>
      <c r="L34" s="716"/>
      <c r="M34" s="716"/>
      <c r="N34" s="716"/>
      <c r="O34" s="561" t="str">
        <f>IF(H34=0," ",IF(H34&lt;=Разряды!$D$9,Разряды!$D$3,IF(H34&lt;=Разряды!$E$9,Разряды!$E$3,IF(H34&lt;=Разряды!$F$9,Разряды!$F$3,IF(H34&lt;=Разряды!$G$9,Разряды!$G$3,IF(H34&lt;=Разряды!$H$9,Разряды!$H$3,IF(H34&lt;=Разряды!$I$9,Разряды!$I$3,IF(H34&lt;=Разряды!$J$9,Разряды!$J$3,"б/р"))))))))</f>
        <v xml:space="preserve"> </v>
      </c>
    </row>
    <row r="35" spans="1:16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</sheetData>
  <mergeCells count="26">
    <mergeCell ref="O8:O9"/>
    <mergeCell ref="P8:P9"/>
    <mergeCell ref="L8:N8"/>
    <mergeCell ref="F10:G10"/>
    <mergeCell ref="F17:G1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K8:K9"/>
    <mergeCell ref="A5:C5"/>
    <mergeCell ref="E5:G5"/>
    <mergeCell ref="A6:C6"/>
    <mergeCell ref="K6:N6"/>
    <mergeCell ref="A7:C7"/>
    <mergeCell ref="K7:N7"/>
    <mergeCell ref="A1:O1"/>
    <mergeCell ref="A2:O2"/>
    <mergeCell ref="A3:O3"/>
    <mergeCell ref="A4:C4"/>
    <mergeCell ref="H4:P4"/>
  </mergeCells>
  <printOptions horizontalCentered="1"/>
  <pageMargins left="0.31496062992126" right="0.118110236220472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B1:O373"/>
  <sheetViews>
    <sheetView workbookViewId="0">
      <selection activeCell="B1" sqref="B1:M6"/>
    </sheetView>
  </sheetViews>
  <sheetFormatPr defaultColWidth="9" defaultRowHeight="12.75"/>
  <cols>
    <col min="2" max="2" width="5.140625" customWidth="1"/>
    <col min="3" max="3" width="25.28515625" customWidth="1"/>
    <col min="4" max="4" width="11.85546875" customWidth="1"/>
    <col min="5" max="5" width="6" customWidth="1"/>
    <col min="6" max="6" width="14" hidden="1" customWidth="1"/>
    <col min="7" max="7" width="27.85546875" customWidth="1"/>
    <col min="8" max="8" width="9" customWidth="1"/>
    <col min="9" max="9" width="1.5703125" style="1" customWidth="1"/>
    <col min="10" max="10" width="12.7109375" style="1" customWidth="1"/>
    <col min="11" max="11" width="0.42578125" customWidth="1"/>
    <col min="12" max="12" width="8.42578125" hidden="1" customWidth="1"/>
    <col min="13" max="13" width="27.140625" customWidth="1"/>
    <col min="14" max="15" width="9.140625" style="497"/>
  </cols>
  <sheetData>
    <row r="1" spans="2:15" ht="20.25"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2:15" ht="20.25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2:15" ht="22.5"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</row>
    <row r="4" spans="2:15" ht="20.25" customHeight="1"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</row>
    <row r="5" spans="2:15" ht="20.25" customHeight="1">
      <c r="B5" s="118"/>
      <c r="C5" s="118"/>
      <c r="D5" s="513"/>
      <c r="E5" s="513"/>
      <c r="F5" s="513"/>
      <c r="G5" s="513"/>
      <c r="H5" s="513"/>
      <c r="I5" s="513"/>
      <c r="J5" s="513"/>
      <c r="K5" s="513"/>
      <c r="L5" s="513"/>
      <c r="M5" s="513"/>
    </row>
    <row r="6" spans="2:15" ht="14.25" customHeight="1">
      <c r="B6" s="953"/>
      <c r="C6" s="953"/>
      <c r="D6" s="953"/>
      <c r="E6" s="953"/>
      <c r="F6" s="954"/>
      <c r="G6" s="955"/>
      <c r="H6" s="955"/>
      <c r="I6" s="955"/>
      <c r="J6" s="955"/>
      <c r="K6" s="955"/>
      <c r="L6" s="957"/>
      <c r="M6" s="579"/>
    </row>
    <row r="7" spans="2:15" ht="15.75" customHeight="1">
      <c r="B7" s="1266" t="s">
        <v>150</v>
      </c>
      <c r="C7" s="1266"/>
      <c r="D7" s="1266"/>
      <c r="E7" s="1266"/>
      <c r="F7" s="3"/>
      <c r="G7" s="397"/>
      <c r="H7" s="501"/>
      <c r="I7" s="418"/>
      <c r="J7" s="1267" t="s">
        <v>151</v>
      </c>
      <c r="K7" s="1267"/>
      <c r="L7" s="1267"/>
      <c r="M7" s="1267"/>
    </row>
    <row r="8" spans="2:15" s="118" customFormat="1" ht="12.75" customHeight="1">
      <c r="B8" s="1297" t="s">
        <v>152</v>
      </c>
      <c r="C8" s="1297" t="s">
        <v>153</v>
      </c>
      <c r="D8" s="1302" t="s">
        <v>154</v>
      </c>
      <c r="E8" s="1302" t="s">
        <v>155</v>
      </c>
      <c r="F8" s="1302" t="s">
        <v>127</v>
      </c>
      <c r="G8" s="1302" t="s">
        <v>156</v>
      </c>
      <c r="H8" s="1297" t="s">
        <v>157</v>
      </c>
      <c r="I8" s="1268" t="s">
        <v>129</v>
      </c>
      <c r="J8" s="1269"/>
      <c r="K8" s="1297" t="s">
        <v>158</v>
      </c>
      <c r="L8" s="1302" t="s">
        <v>159</v>
      </c>
      <c r="M8" s="1303" t="s">
        <v>133</v>
      </c>
      <c r="N8" s="497"/>
      <c r="O8" s="497"/>
    </row>
    <row r="9" spans="2:15" s="118" customFormat="1">
      <c r="B9" s="1298"/>
      <c r="C9" s="1298"/>
      <c r="D9" s="1298"/>
      <c r="E9" s="1298"/>
      <c r="F9" s="1298"/>
      <c r="G9" s="1298"/>
      <c r="H9" s="1298"/>
      <c r="I9" s="1270" t="s">
        <v>160</v>
      </c>
      <c r="J9" s="1271"/>
      <c r="K9" s="1298"/>
      <c r="L9" s="1298"/>
      <c r="M9" s="1304"/>
      <c r="N9" s="497"/>
      <c r="O9" s="497"/>
    </row>
    <row r="10" spans="2:15" s="118" customFormat="1">
      <c r="B10" s="408">
        <v>1</v>
      </c>
      <c r="C10" s="400" t="str">
        <f>IF(H10=0," ",VLOOKUP(H10,Женщины!B:H,2,FALSE))</f>
        <v xml:space="preserve"> </v>
      </c>
      <c r="D10" s="401" t="str">
        <f>IF(H10=0," ",VLOOKUP($H10,Женщины!$B:$H,3,FALSE))</f>
        <v xml:space="preserve"> </v>
      </c>
      <c r="E10" s="402" t="str">
        <f>IF(H10=0," ",IF(VLOOKUP($H10,Женщины!$B:$H,4,FALSE)=0," ",VLOOKUP($H10,Женщины!$B:$H,4,FALSE)))</f>
        <v xml:space="preserve"> </v>
      </c>
      <c r="F10" s="400" t="str">
        <f>IF(H10=0," ",VLOOKUP($H10,Женщины!$B:$H,5,FALSE))</f>
        <v xml:space="preserve"> </v>
      </c>
      <c r="G10" s="400" t="str">
        <f>IF(H10=0," ",VLOOKUP($H10,Женщины!$B:$H,6,FALSE))</f>
        <v xml:space="preserve"> </v>
      </c>
      <c r="H10" s="402"/>
      <c r="I10" s="421"/>
      <c r="J10" s="958"/>
      <c r="K10" s="402"/>
      <c r="L10" s="402"/>
      <c r="M10" s="400" t="str">
        <f>IF(H10=0," ",VLOOKUP($H10,Женщины!$B:$H,7,FALSE))</f>
        <v xml:space="preserve"> </v>
      </c>
      <c r="N10" s="497"/>
      <c r="O10" s="497"/>
    </row>
    <row r="11" spans="2:15" s="118" customFormat="1">
      <c r="B11" s="408">
        <v>2</v>
      </c>
      <c r="C11" s="400" t="str">
        <f>IF(H11=0," ",VLOOKUP(H11,Женщины!B:H,2,FALSE))</f>
        <v xml:space="preserve"> </v>
      </c>
      <c r="D11" s="401" t="str">
        <f>IF(H11=0," ",VLOOKUP($H11,Женщины!$B:$H,3,FALSE))</f>
        <v xml:space="preserve"> </v>
      </c>
      <c r="E11" s="402" t="str">
        <f>IF(H11=0," ",IF(VLOOKUP($H11,Женщины!$B:$H,4,FALSE)=0," ",VLOOKUP($H11,Женщины!$B:$H,4,FALSE)))</f>
        <v xml:space="preserve"> </v>
      </c>
      <c r="F11" s="400" t="str">
        <f>IF(H11=0," ",VLOOKUP($H11,Женщины!$B:$H,5,FALSE))</f>
        <v xml:space="preserve"> </v>
      </c>
      <c r="G11" s="400" t="str">
        <f>IF(H11=0," ",VLOOKUP($H11,Женщины!$B:$H,6,FALSE))</f>
        <v xml:space="preserve"> </v>
      </c>
      <c r="H11" s="402"/>
      <c r="I11" s="421"/>
      <c r="J11" s="958"/>
      <c r="K11" s="402"/>
      <c r="L11" s="402"/>
      <c r="M11" s="400" t="str">
        <f>IF(H11=0," ",VLOOKUP($H11,Женщины!$B:$H,7,FALSE))</f>
        <v xml:space="preserve"> </v>
      </c>
      <c r="N11" s="497"/>
      <c r="O11" s="497"/>
    </row>
    <row r="12" spans="2:15" s="118" customFormat="1">
      <c r="B12" s="408">
        <v>3</v>
      </c>
      <c r="C12" s="400" t="str">
        <f>IF(H12=0," ",VLOOKUP(H12,Женщины!B:H,2,FALSE))</f>
        <v xml:space="preserve"> </v>
      </c>
      <c r="D12" s="401" t="str">
        <f>IF(H12=0," ",VLOOKUP($H12,Женщины!$B:$H,3,FALSE))</f>
        <v xml:space="preserve"> </v>
      </c>
      <c r="E12" s="402" t="str">
        <f>IF(H12=0," ",IF(VLOOKUP($H12,Женщины!$B:$H,4,FALSE)=0," ",VLOOKUP($H12,Женщины!$B:$H,4,FALSE)))</f>
        <v xml:space="preserve"> </v>
      </c>
      <c r="F12" s="400" t="str">
        <f>IF(H12=0," ",VLOOKUP($H12,Женщины!$B:$H,5,FALSE))</f>
        <v xml:space="preserve"> </v>
      </c>
      <c r="G12" s="400" t="str">
        <f>IF(H12=0," ",VLOOKUP($H12,Женщины!$B:$H,6,FALSE))</f>
        <v xml:space="preserve"> </v>
      </c>
      <c r="H12" s="413"/>
      <c r="I12" s="421"/>
      <c r="J12" s="958"/>
      <c r="K12" s="402"/>
      <c r="L12" s="402"/>
      <c r="M12" s="400" t="str">
        <f>IF(H12=0," ",VLOOKUP($H12,Женщины!$B:$H,7,FALSE))</f>
        <v xml:space="preserve"> </v>
      </c>
      <c r="N12" s="497"/>
      <c r="O12" s="497"/>
    </row>
    <row r="13" spans="2:15" s="118" customFormat="1">
      <c r="B13" s="411">
        <v>4</v>
      </c>
      <c r="C13" s="400" t="str">
        <f>IF(H13=0," ",VLOOKUP(H13,Женщины!B:H,2,FALSE))</f>
        <v xml:space="preserve"> </v>
      </c>
      <c r="D13" s="401" t="str">
        <f>IF(H13=0," ",VLOOKUP($H13,Женщины!$B:$H,3,FALSE))</f>
        <v xml:space="preserve"> </v>
      </c>
      <c r="E13" s="402" t="str">
        <f>IF(H13=0," ",IF(VLOOKUP($H13,Женщины!$B:$H,4,FALSE)=0," ",VLOOKUP($H13,Женщины!$B:$H,4,FALSE)))</f>
        <v xml:space="preserve"> </v>
      </c>
      <c r="F13" s="400" t="str">
        <f>IF(H13=0," ",VLOOKUP($H13,Женщины!$B:$H,5,FALSE))</f>
        <v xml:space="preserve"> </v>
      </c>
      <c r="G13" s="400" t="str">
        <f>IF(H13=0," ",VLOOKUP($H13,Женщины!$B:$H,6,FALSE))</f>
        <v xml:space="preserve"> </v>
      </c>
      <c r="H13" s="402"/>
      <c r="I13" s="421"/>
      <c r="J13" s="958"/>
      <c r="K13" s="402"/>
      <c r="L13" s="402"/>
      <c r="M13" s="400" t="str">
        <f>IF(H13=0," ",VLOOKUP($H13,Женщины!$B:$H,7,FALSE))</f>
        <v xml:space="preserve"> </v>
      </c>
      <c r="N13" s="497"/>
      <c r="O13" s="497"/>
    </row>
    <row r="14" spans="2:15" s="118" customFormat="1">
      <c r="B14" s="411">
        <v>5</v>
      </c>
      <c r="C14" s="400" t="str">
        <f>IF(H14=0," ",VLOOKUP(H14,Женщины!B:H,2,FALSE))</f>
        <v xml:space="preserve"> </v>
      </c>
      <c r="D14" s="401" t="str">
        <f>IF(H14=0," ",VLOOKUP($H14,Женщины!$B:$H,3,FALSE))</f>
        <v xml:space="preserve"> </v>
      </c>
      <c r="E14" s="402" t="str">
        <f>IF(H14=0," ",IF(VLOOKUP($H14,Женщины!$B:$H,4,FALSE)=0," ",VLOOKUP($H14,Женщины!$B:$H,4,FALSE)))</f>
        <v xml:space="preserve"> </v>
      </c>
      <c r="F14" s="400" t="str">
        <f>IF(H14=0," ",VLOOKUP($H14,Женщины!$B:$H,5,FALSE))</f>
        <v xml:space="preserve"> </v>
      </c>
      <c r="G14" s="400" t="str">
        <f>IF(H14=0," ",VLOOKUP($H14,Женщины!$B:$H,6,FALSE))</f>
        <v xml:space="preserve"> </v>
      </c>
      <c r="H14" s="402"/>
      <c r="I14" s="421"/>
      <c r="J14" s="958"/>
      <c r="K14" s="402"/>
      <c r="L14" s="402"/>
      <c r="M14" s="400" t="str">
        <f>IF(H14=0," ",VLOOKUP($H14,Женщины!$B:$H,7,FALSE))</f>
        <v xml:space="preserve"> </v>
      </c>
      <c r="N14" s="497"/>
      <c r="O14" s="497"/>
    </row>
    <row r="15" spans="2:15" s="118" customFormat="1">
      <c r="B15" s="411">
        <v>6</v>
      </c>
      <c r="C15" s="400" t="str">
        <f>IF(H15=0," ",VLOOKUP(H15,Женщины!B:H,2,FALSE))</f>
        <v xml:space="preserve"> </v>
      </c>
      <c r="D15" s="401" t="str">
        <f>IF(H15=0," ",VLOOKUP($H15,Женщины!$B:$H,3,FALSE))</f>
        <v xml:space="preserve"> </v>
      </c>
      <c r="E15" s="402" t="str">
        <f>IF(H15=0," ",IF(VLOOKUP($H15,Женщины!$B:$H,4,FALSE)=0," ",VLOOKUP($H15,Женщины!$B:$H,4,FALSE)))</f>
        <v xml:space="preserve"> </v>
      </c>
      <c r="F15" s="400" t="str">
        <f>IF(H15=0," ",VLOOKUP($H15,Женщины!$B:$H,5,FALSE))</f>
        <v xml:space="preserve"> </v>
      </c>
      <c r="G15" s="400" t="str">
        <f>IF(H15=0," ",VLOOKUP($H15,Женщины!$B:$H,6,FALSE))</f>
        <v xml:space="preserve"> </v>
      </c>
      <c r="H15" s="504"/>
      <c r="I15" s="421"/>
      <c r="J15" s="958"/>
      <c r="K15" s="402"/>
      <c r="L15" s="402"/>
      <c r="M15" s="400" t="str">
        <f>IF(H15=0," ",VLOOKUP($H15,Женщины!$B:$H,7,FALSE))</f>
        <v xml:space="preserve"> </v>
      </c>
      <c r="N15" s="497"/>
      <c r="O15" s="497"/>
    </row>
    <row r="16" spans="2:15" s="118" customFormat="1">
      <c r="B16" s="411">
        <v>7</v>
      </c>
      <c r="C16" s="400" t="str">
        <f>IF(H16=0," ",VLOOKUP(H16,Женщины!B:H,2,FALSE))</f>
        <v xml:space="preserve"> </v>
      </c>
      <c r="D16" s="401" t="str">
        <f>IF(H16=0," ",VLOOKUP($H16,Женщины!$B:$H,3,FALSE))</f>
        <v xml:space="preserve"> </v>
      </c>
      <c r="E16" s="402" t="str">
        <f>IF(H16=0," ",IF(VLOOKUP($H16,Женщины!$B:$H,4,FALSE)=0," ",VLOOKUP($H16,Женщины!$B:$H,4,FALSE)))</f>
        <v xml:space="preserve"> </v>
      </c>
      <c r="F16" s="400" t="str">
        <f>IF(H16=0," ",VLOOKUP($H16,Женщины!$B:$H,5,FALSE))</f>
        <v xml:space="preserve"> </v>
      </c>
      <c r="G16" s="400" t="str">
        <f>IF(H16=0," ",VLOOKUP($H16,Женщины!$B:$H,6,FALSE))</f>
        <v xml:space="preserve"> </v>
      </c>
      <c r="H16" s="402"/>
      <c r="I16" s="421"/>
      <c r="J16" s="958"/>
      <c r="K16" s="402"/>
      <c r="L16" s="402"/>
      <c r="M16" s="400" t="str">
        <f>IF(H16=0," ",VLOOKUP($H16,Женщины!$B:$H,7,FALSE))</f>
        <v xml:space="preserve"> </v>
      </c>
      <c r="N16" s="497"/>
      <c r="O16" s="497"/>
    </row>
    <row r="17" spans="2:13">
      <c r="B17" s="411">
        <v>8</v>
      </c>
      <c r="C17" s="400" t="str">
        <f>IF(H17=0," ",VLOOKUP(H17,Женщины!B:H,2,FALSE))</f>
        <v xml:space="preserve"> </v>
      </c>
      <c r="D17" s="401" t="str">
        <f>IF(H17=0," ",VLOOKUP($H17,Женщины!$B:$H,3,FALSE))</f>
        <v xml:space="preserve"> </v>
      </c>
      <c r="E17" s="402" t="str">
        <f>IF(H17=0," ",IF(VLOOKUP($H17,Женщины!$B:$H,4,FALSE)=0," ",VLOOKUP($H17,Женщины!$B:$H,4,FALSE)))</f>
        <v xml:space="preserve"> </v>
      </c>
      <c r="F17" s="400" t="str">
        <f>IF(H17=0," ",VLOOKUP($H17,Женщины!$B:$H,5,FALSE))</f>
        <v xml:space="preserve"> </v>
      </c>
      <c r="G17" s="400" t="str">
        <f>IF(H17=0," ",VLOOKUP($H17,Женщины!$B:$H,6,FALSE))</f>
        <v xml:space="preserve"> </v>
      </c>
      <c r="H17" s="413"/>
      <c r="I17" s="421"/>
      <c r="J17" s="958"/>
      <c r="K17" s="402"/>
      <c r="L17" s="402"/>
      <c r="M17" s="400" t="str">
        <f>IF(H17=0," ",VLOOKUP($H17,Женщины!$B:$H,7,FALSE))</f>
        <v xml:space="preserve"> </v>
      </c>
    </row>
    <row r="18" spans="2:13">
      <c r="B18" s="411">
        <v>9</v>
      </c>
      <c r="C18" s="400" t="str">
        <f>IF(H18=0," ",VLOOKUP(H18,Женщины!B:H,2,FALSE))</f>
        <v xml:space="preserve"> </v>
      </c>
      <c r="D18" s="401" t="str">
        <f>IF(H18=0," ",VLOOKUP($H18,Женщины!$B:$H,3,FALSE))</f>
        <v xml:space="preserve"> </v>
      </c>
      <c r="E18" s="402" t="str">
        <f>IF(H18=0," ",IF(VLOOKUP($H18,Женщины!$B:$H,4,FALSE)=0," ",VLOOKUP($H18,Женщины!$B:$H,4,FALSE)))</f>
        <v xml:space="preserve"> </v>
      </c>
      <c r="F18" s="400" t="str">
        <f>IF(H18=0," ",VLOOKUP($H18,Женщины!$B:$H,5,FALSE))</f>
        <v xml:space="preserve"> </v>
      </c>
      <c r="G18" s="400" t="str">
        <f>IF(H18=0," ",VLOOKUP($H18,Женщины!$B:$H,6,FALSE))</f>
        <v xml:space="preserve"> </v>
      </c>
      <c r="H18" s="402"/>
      <c r="I18" s="421"/>
      <c r="J18" s="958"/>
      <c r="K18" s="402"/>
      <c r="L18" s="402"/>
      <c r="M18" s="400" t="str">
        <f>IF(H18=0," ",VLOOKUP($H18,Женщины!$B:$H,7,FALSE))</f>
        <v xml:space="preserve"> </v>
      </c>
    </row>
    <row r="19" spans="2:13">
      <c r="B19" s="411">
        <v>10</v>
      </c>
      <c r="C19" s="400" t="str">
        <f>IF(H19=0," ",VLOOKUP(H19,Женщины!B:H,2,FALSE))</f>
        <v xml:space="preserve"> </v>
      </c>
      <c r="D19" s="401" t="str">
        <f>IF(H19=0," ",VLOOKUP($H19,Женщины!$B:$H,3,FALSE))</f>
        <v xml:space="preserve"> </v>
      </c>
      <c r="E19" s="402" t="str">
        <f>IF(H19=0," ",IF(VLOOKUP($H19,Женщины!$B:$H,4,FALSE)=0," ",VLOOKUP($H19,Женщины!$B:$H,4,FALSE)))</f>
        <v xml:space="preserve"> </v>
      </c>
      <c r="F19" s="400" t="str">
        <f>IF(H19=0," ",VLOOKUP($H19,Женщины!$B:$H,5,FALSE))</f>
        <v xml:space="preserve"> </v>
      </c>
      <c r="G19" s="400" t="str">
        <f>IF(H19=0," ",VLOOKUP($H19,Женщины!$B:$H,6,FALSE))</f>
        <v xml:space="preserve"> </v>
      </c>
      <c r="H19" s="413"/>
      <c r="I19" s="421"/>
      <c r="J19" s="958"/>
      <c r="K19" s="402"/>
      <c r="L19" s="402"/>
      <c r="M19" s="400" t="str">
        <f>IF(H19=0," ",VLOOKUP($H19,Женщины!$B:$H,7,FALSE))</f>
        <v xml:space="preserve"> </v>
      </c>
    </row>
    <row r="20" spans="2:13">
      <c r="B20" s="411">
        <v>11</v>
      </c>
      <c r="C20" s="400" t="str">
        <f>IF(H20=0," ",VLOOKUP(H20,Женщины!B:H,2,FALSE))</f>
        <v xml:space="preserve"> </v>
      </c>
      <c r="D20" s="401" t="str">
        <f>IF(H20=0," ",VLOOKUP($H20,Женщины!$B:$H,3,FALSE))</f>
        <v xml:space="preserve"> </v>
      </c>
      <c r="E20" s="402" t="s">
        <v>147</v>
      </c>
      <c r="F20" s="400" t="str">
        <f>IF(H20=0," ",VLOOKUP($H20,Женщины!$B:$H,5,FALSE))</f>
        <v xml:space="preserve"> </v>
      </c>
      <c r="G20" s="400" t="str">
        <f>IF(H20=0," ",VLOOKUP($H20,Женщины!$B:$H,6,FALSE))</f>
        <v xml:space="preserve"> </v>
      </c>
      <c r="H20" s="413"/>
      <c r="I20" s="421"/>
      <c r="J20" s="958"/>
      <c r="K20" s="402"/>
      <c r="L20" s="402"/>
      <c r="M20" s="400" t="str">
        <f>IF(H20=0," ",VLOOKUP($H20,Женщины!$B:$H,7,FALSE))</f>
        <v xml:space="preserve"> </v>
      </c>
    </row>
    <row r="21" spans="2:13">
      <c r="B21" s="411">
        <v>12</v>
      </c>
      <c r="C21" s="400" t="str">
        <f>IF(H21=0," ",VLOOKUP(H21,Женщины!B:H,2,FALSE))</f>
        <v xml:space="preserve"> </v>
      </c>
      <c r="D21" s="401" t="str">
        <f>IF(H21=0," ",VLOOKUP($H21,Женщины!$B:$H,3,FALSE))</f>
        <v xml:space="preserve"> </v>
      </c>
      <c r="E21" s="402" t="str">
        <f>IF(H21=0," ",IF(VLOOKUP($H21,Женщины!$B:$H,4,FALSE)=0," ",VLOOKUP($H21,Женщины!$B:$H,4,FALSE)))</f>
        <v xml:space="preserve"> </v>
      </c>
      <c r="F21" s="400" t="str">
        <f>IF(H21=0," ",VLOOKUP($H21,Женщины!$B:$H,5,FALSE))</f>
        <v xml:space="preserve"> </v>
      </c>
      <c r="G21" s="400" t="str">
        <f>IF(H21=0," ",VLOOKUP($H21,Женщины!$B:$H,6,FALSE))</f>
        <v xml:space="preserve"> </v>
      </c>
      <c r="H21" s="413"/>
      <c r="I21" s="421"/>
      <c r="J21" s="958"/>
      <c r="K21" s="402"/>
      <c r="L21" s="402"/>
      <c r="M21" s="400" t="str">
        <f>IF(H21=0," ",VLOOKUP($H21,Женщины!$B:$H,7,FALSE))</f>
        <v xml:space="preserve"> </v>
      </c>
    </row>
    <row r="22" spans="2:13">
      <c r="B22" s="411">
        <v>13</v>
      </c>
      <c r="C22" s="400" t="str">
        <f>IF(H22=0," ",VLOOKUP(H22,Женщины!B:H,2,FALSE))</f>
        <v xml:space="preserve"> </v>
      </c>
      <c r="D22" s="401" t="str">
        <f>IF(H22=0," ",VLOOKUP($H22,Женщины!$B:$H,3,FALSE))</f>
        <v xml:space="preserve"> </v>
      </c>
      <c r="E22" s="402" t="str">
        <f>IF(H22=0," ",IF(VLOOKUP($H22,Женщины!$B:$H,4,FALSE)=0," ",VLOOKUP($H22,Женщины!$B:$H,4,FALSE)))</f>
        <v xml:space="preserve"> </v>
      </c>
      <c r="F22" s="400" t="str">
        <f>IF(H22=0," ",VLOOKUP($H22,Женщины!$B:$H,5,FALSE))</f>
        <v xml:space="preserve"> </v>
      </c>
      <c r="G22" s="400" t="str">
        <f>IF(H22=0," ",VLOOKUP($H22,Женщины!$B:$H,6,FALSE))</f>
        <v xml:space="preserve"> </v>
      </c>
      <c r="H22" s="413"/>
      <c r="I22" s="421"/>
      <c r="J22" s="958"/>
      <c r="K22" s="402"/>
      <c r="L22" s="402"/>
      <c r="M22" s="400" t="str">
        <f>IF(H22=0," ",VLOOKUP($H22,Женщины!$B:$H,7,FALSE))</f>
        <v xml:space="preserve"> </v>
      </c>
    </row>
    <row r="23" spans="2:13">
      <c r="B23" s="411">
        <v>14</v>
      </c>
      <c r="C23" s="400" t="str">
        <f>IF(H23=0," ",VLOOKUP(H23,Женщины!B:H,2,FALSE))</f>
        <v xml:space="preserve"> </v>
      </c>
      <c r="D23" s="956" t="str">
        <f>IF(H23=0," ",VLOOKUP($H23,Женщины!$B:$H,3,FALSE))</f>
        <v xml:space="preserve"> </v>
      </c>
      <c r="E23" s="402" t="str">
        <f>IF(H23=0," ",IF(VLOOKUP($H23,Женщины!$B:$H,4,FALSE)=0," ",VLOOKUP($H23,Женщины!$B:$H,4,FALSE)))</f>
        <v xml:space="preserve"> </v>
      </c>
      <c r="F23" s="400" t="str">
        <f>IF(H23=0," ",VLOOKUP($H23,Женщины!$B:$H,5,FALSE))</f>
        <v xml:space="preserve"> </v>
      </c>
      <c r="G23" s="400" t="str">
        <f>IF(H23=0," ",VLOOKUP($H23,Женщины!$B:$H,6,FALSE))</f>
        <v xml:space="preserve"> </v>
      </c>
      <c r="H23" s="504"/>
      <c r="I23" s="421"/>
      <c r="J23" s="958"/>
      <c r="K23" s="402"/>
      <c r="L23" s="402"/>
      <c r="M23" s="400" t="str">
        <f>IF(H23=0," ",VLOOKUP($H23,Женщины!$B:$H,7,FALSE))</f>
        <v xml:space="preserve"> </v>
      </c>
    </row>
    <row r="24" spans="2:13">
      <c r="B24" s="411">
        <v>15</v>
      </c>
      <c r="C24" s="400" t="str">
        <f>IF(H24=0," ",VLOOKUP(H24,Женщины!B:H,2,FALSE))</f>
        <v xml:space="preserve"> </v>
      </c>
      <c r="D24" s="401" t="str">
        <f>IF(H24=0," ",VLOOKUP($H24,Женщины!$B:$H,3,FALSE))</f>
        <v xml:space="preserve"> </v>
      </c>
      <c r="E24" s="402" t="str">
        <f>IF(H24=0," ",IF(VLOOKUP($H24,Женщины!$B:$H,4,FALSE)=0," ",VLOOKUP($H24,Женщины!$B:$H,4,FALSE)))</f>
        <v xml:space="preserve"> </v>
      </c>
      <c r="F24" s="400" t="str">
        <f>IF(H24=0," ",VLOOKUP($H24,Женщины!$B:$H,5,FALSE))</f>
        <v xml:space="preserve"> </v>
      </c>
      <c r="G24" s="400" t="str">
        <f>IF(H24=0," ",VLOOKUP($H24,Женщины!$B:$H,6,FALSE))</f>
        <v xml:space="preserve"> </v>
      </c>
      <c r="H24" s="413"/>
      <c r="I24" s="421"/>
      <c r="J24" s="958"/>
      <c r="K24" s="402"/>
      <c r="L24" s="402"/>
      <c r="M24" s="400" t="str">
        <f>IF(H24=0," ",VLOOKUP($H24,Женщины!$B:$H,7,FALSE))</f>
        <v xml:space="preserve"> </v>
      </c>
    </row>
    <row r="25" spans="2:13">
      <c r="B25" s="411">
        <v>16</v>
      </c>
      <c r="C25" s="400" t="str">
        <f>IF(H25=0," ",VLOOKUP(H25,Женщины!B:H,2,FALSE))</f>
        <v xml:space="preserve"> </v>
      </c>
      <c r="D25" s="401" t="str">
        <f>IF(H25=0," ",VLOOKUP($H25,Женщины!$B:$H,3,FALSE))</f>
        <v xml:space="preserve"> </v>
      </c>
      <c r="E25" s="402" t="str">
        <f>IF(H25=0," ",IF(VLOOKUP($H25,Женщины!$B:$H,4,FALSE)=0," ",VLOOKUP($H25,Женщины!$B:$H,4,FALSE)))</f>
        <v xml:space="preserve"> </v>
      </c>
      <c r="F25" s="400" t="str">
        <f>IF(H25=0," ",VLOOKUP($H25,Женщины!$B:$H,5,FALSE))</f>
        <v xml:space="preserve"> </v>
      </c>
      <c r="G25" s="400" t="str">
        <f>IF(H25=0," ",VLOOKUP($H25,Женщины!$B:$H,6,FALSE))</f>
        <v xml:space="preserve"> </v>
      </c>
      <c r="H25" s="413"/>
      <c r="I25" s="421"/>
      <c r="J25" s="958"/>
      <c r="K25" s="402"/>
      <c r="L25" s="402"/>
      <c r="M25" s="400" t="str">
        <f>IF(H25=0," ",VLOOKUP($H25,Женщины!$B:$H,7,FALSE))</f>
        <v xml:space="preserve"> </v>
      </c>
    </row>
    <row r="26" spans="2:13">
      <c r="B26" s="411">
        <v>17</v>
      </c>
      <c r="C26" s="400" t="str">
        <f>IF(H26=0," ",VLOOKUP(H26,Женщины!B:H,2,FALSE))</f>
        <v xml:space="preserve"> </v>
      </c>
      <c r="D26" s="401" t="str">
        <f>IF(H26=0," ",VLOOKUP($H26,Женщины!$B:$H,3,FALSE))</f>
        <v xml:space="preserve"> </v>
      </c>
      <c r="E26" s="402" t="str">
        <f>IF(H26=0," ",IF(VLOOKUP($H26,Женщины!$B:$H,4,FALSE)=0," ",VLOOKUP($H26,Женщины!$B:$H,4,FALSE)))</f>
        <v xml:space="preserve"> </v>
      </c>
      <c r="F26" s="400" t="str">
        <f>IF(H26=0," ",VLOOKUP($H26,Женщины!$B:$H,5,FALSE))</f>
        <v xml:space="preserve"> </v>
      </c>
      <c r="G26" s="400" t="str">
        <f>IF(H26=0," ",VLOOKUP($H26,Женщины!$B:$H,6,FALSE))</f>
        <v xml:space="preserve"> </v>
      </c>
      <c r="H26" s="504"/>
      <c r="I26" s="421"/>
      <c r="J26" s="958"/>
      <c r="K26" s="402"/>
      <c r="L26" s="402"/>
      <c r="M26" s="400" t="str">
        <f>IF(H26=0," ",VLOOKUP($H26,Женщины!$B:$H,7,FALSE))</f>
        <v xml:space="preserve"> </v>
      </c>
    </row>
    <row r="27" spans="2:13">
      <c r="B27" s="411">
        <v>18</v>
      </c>
      <c r="C27" s="400" t="str">
        <f>IF(H27=0," ",VLOOKUP(H27,Женщины!B:H,2,FALSE))</f>
        <v xml:space="preserve"> </v>
      </c>
      <c r="D27" s="401" t="str">
        <f>IF(H27=0," ",VLOOKUP($H27,Женщины!$B:$H,3,FALSE))</f>
        <v xml:space="preserve"> </v>
      </c>
      <c r="E27" s="402" t="str">
        <f>IF(H27=0," ",IF(VLOOKUP($H27,Женщины!$B:$H,4,FALSE)=0," ",VLOOKUP($H27,Женщины!$B:$H,4,FALSE)))</f>
        <v xml:space="preserve"> </v>
      </c>
      <c r="F27" s="400" t="str">
        <f>IF(H27=0," ",VLOOKUP($H27,Женщины!$B:$H,5,FALSE))</f>
        <v xml:space="preserve"> </v>
      </c>
      <c r="G27" s="400" t="str">
        <f>IF(H27=0," ",VLOOKUP($H27,Женщины!$B:$H,6,FALSE))</f>
        <v xml:space="preserve"> </v>
      </c>
      <c r="H27" s="411"/>
      <c r="I27" s="421"/>
      <c r="J27" s="958"/>
      <c r="K27" s="402"/>
      <c r="L27" s="402"/>
      <c r="M27" s="400" t="str">
        <f>IF(H27=0," ",VLOOKUP($H27,Женщины!$B:$H,7,FALSE))</f>
        <v xml:space="preserve"> </v>
      </c>
    </row>
    <row r="28" spans="2:13">
      <c r="B28" s="411">
        <v>19</v>
      </c>
      <c r="C28" s="400" t="s">
        <v>147</v>
      </c>
      <c r="D28" s="401" t="str">
        <f>IF(H28=0," ",VLOOKUP($H28,Женщины!$B:$H,3,FALSE))</f>
        <v xml:space="preserve"> </v>
      </c>
      <c r="E28" s="402" t="str">
        <f>IF(H28=0," ",IF(VLOOKUP($H28,Женщины!$B:$H,4,FALSE)=0," ",VLOOKUP($H28,Женщины!$B:$H,4,FALSE)))</f>
        <v xml:space="preserve"> </v>
      </c>
      <c r="F28" s="400" t="str">
        <f>IF(H28=0," ",VLOOKUP($H28,Женщины!$B:$H,5,FALSE))</f>
        <v xml:space="preserve"> </v>
      </c>
      <c r="G28" s="400" t="str">
        <f>IF(H28=0," ",VLOOKUP($H28,Женщины!$B:$H,6,FALSE))</f>
        <v xml:space="preserve"> </v>
      </c>
      <c r="H28" s="402"/>
      <c r="I28" s="421"/>
      <c r="J28" s="958"/>
      <c r="K28" s="402"/>
      <c r="L28" s="402"/>
      <c r="M28" s="400" t="str">
        <f>IF(H28=0," ",VLOOKUP($H28,Женщины!$B:$H,7,FALSE))</f>
        <v xml:space="preserve"> </v>
      </c>
    </row>
    <row r="29" spans="2:13">
      <c r="B29" s="411">
        <v>20</v>
      </c>
      <c r="C29" s="400" t="str">
        <f>IF(H29=0," ",VLOOKUP(H29,Женщины!B:H,2,FALSE))</f>
        <v xml:space="preserve"> </v>
      </c>
      <c r="D29" s="401" t="str">
        <f>IF(H29=0," ",VLOOKUP($H29,Женщины!$B:$H,3,FALSE))</f>
        <v xml:space="preserve"> </v>
      </c>
      <c r="E29" s="402" t="str">
        <f>IF(H29=0," ",IF(VLOOKUP($H29,Женщины!$B:$H,4,FALSE)=0," ",VLOOKUP($H29,Женщины!$B:$H,4,FALSE)))</f>
        <v xml:space="preserve"> </v>
      </c>
      <c r="F29" s="400" t="str">
        <f>IF(H29=0," ",VLOOKUP($H29,Женщины!$B:$H,5,FALSE))</f>
        <v xml:space="preserve"> </v>
      </c>
      <c r="G29" s="400" t="str">
        <f>IF(H29=0," ",VLOOKUP($H29,Женщины!$B:$H,6,FALSE))</f>
        <v xml:space="preserve"> </v>
      </c>
      <c r="H29" s="413"/>
      <c r="I29" s="421"/>
      <c r="J29" s="958"/>
      <c r="K29" s="402"/>
      <c r="L29" s="402"/>
      <c r="M29" s="400" t="str">
        <f>IF(H29=0," ",VLOOKUP($H29,Женщины!$B:$H,7,FALSE))</f>
        <v xml:space="preserve"> </v>
      </c>
    </row>
    <row r="30" spans="2:13">
      <c r="B30" s="411">
        <v>21</v>
      </c>
      <c r="C30" s="400" t="str">
        <f>IF(H30=0," ",VLOOKUP(H30,Женщины!B:H,2,FALSE))</f>
        <v xml:space="preserve"> </v>
      </c>
      <c r="D30" s="401" t="str">
        <f>IF(H30=0," ",VLOOKUP($H30,Женщины!$B:$H,3,FALSE))</f>
        <v xml:space="preserve"> </v>
      </c>
      <c r="E30" s="402" t="str">
        <f>IF(H30=0," ",IF(VLOOKUP($H30,Женщины!$B:$H,4,FALSE)=0," ",VLOOKUP($H30,Женщины!$B:$H,4,FALSE)))</f>
        <v xml:space="preserve"> </v>
      </c>
      <c r="F30" s="400" t="s">
        <v>147</v>
      </c>
      <c r="G30" s="400" t="str">
        <f>IF(H30=0," ",VLOOKUP($H30,Женщины!$B:$H,6,FALSE))</f>
        <v xml:space="preserve"> </v>
      </c>
      <c r="H30" s="504"/>
      <c r="I30" s="421"/>
      <c r="J30" s="958"/>
      <c r="K30" s="402"/>
      <c r="L30" s="402"/>
      <c r="M30" s="400" t="str">
        <f>IF(H30=0," ",VLOOKUP($H30,Женщины!$B:$H,7,FALSE))</f>
        <v xml:space="preserve"> </v>
      </c>
    </row>
    <row r="31" spans="2:13">
      <c r="B31" s="411">
        <v>22</v>
      </c>
      <c r="C31" s="400" t="str">
        <f>IF(H31=0," ",VLOOKUP(H31,Женщины!B:H,2,FALSE))</f>
        <v xml:space="preserve"> </v>
      </c>
      <c r="D31" s="401" t="str">
        <f>IF(H31=0," ",VLOOKUP($H31,Женщины!$B:$H,3,FALSE))</f>
        <v xml:space="preserve"> </v>
      </c>
      <c r="E31" s="402" t="str">
        <f>IF(H31=0," ",IF(VLOOKUP($H31,Женщины!$B:$H,4,FALSE)=0," ",VLOOKUP($H31,Женщины!$B:$H,4,FALSE)))</f>
        <v xml:space="preserve"> </v>
      </c>
      <c r="F31" s="400" t="str">
        <f>IF(H31=0," ",VLOOKUP($H31,Женщины!$B:$H,5,FALSE))</f>
        <v xml:space="preserve"> </v>
      </c>
      <c r="G31" s="400" t="str">
        <f>IF(H31=0," ",VLOOKUP($H31,Женщины!$B:$H,6,FALSE))</f>
        <v xml:space="preserve"> </v>
      </c>
      <c r="H31" s="504"/>
      <c r="I31" s="421"/>
      <c r="J31" s="958"/>
      <c r="K31" s="402"/>
      <c r="L31" s="402"/>
      <c r="M31" s="400" t="str">
        <f>IF(H31=0," ",VLOOKUP($H31,Женщины!$B:$H,7,FALSE))</f>
        <v xml:space="preserve"> </v>
      </c>
    </row>
    <row r="32" spans="2:13">
      <c r="B32" s="411">
        <v>23</v>
      </c>
      <c r="C32" s="400" t="str">
        <f>IF(H32=0," ",VLOOKUP(H32,Женщины!B:H,2,FALSE))</f>
        <v xml:space="preserve"> </v>
      </c>
      <c r="D32" s="401" t="str">
        <f>IF(H32=0," ",VLOOKUP($H32,Женщины!$B:$H,3,FALSE))</f>
        <v xml:space="preserve"> </v>
      </c>
      <c r="E32" s="402" t="str">
        <f>IF(H32=0," ",IF(VLOOKUP($H32,Женщины!$B:$H,4,FALSE)=0," ",VLOOKUP($H32,Женщины!$B:$H,4,FALSE)))</f>
        <v xml:space="preserve"> </v>
      </c>
      <c r="F32" s="400" t="s">
        <v>147</v>
      </c>
      <c r="G32" s="400" t="str">
        <f>IF(H32=0," ",VLOOKUP($H32,Женщины!$B:$H,6,FALSE))</f>
        <v xml:space="preserve"> </v>
      </c>
      <c r="H32" s="402"/>
      <c r="I32" s="421"/>
      <c r="J32" s="958"/>
      <c r="K32" s="402"/>
      <c r="L32" s="402"/>
      <c r="M32" s="400" t="str">
        <f>IF(H32=0," ",VLOOKUP($H32,Женщины!$B:$H,7,FALSE))</f>
        <v xml:space="preserve"> </v>
      </c>
    </row>
    <row r="33" spans="2:13">
      <c r="B33" s="411">
        <v>24</v>
      </c>
      <c r="C33" s="400" t="str">
        <f>IF(H33=0," ",VLOOKUP(H33,Женщины!B:H,2,FALSE))</f>
        <v xml:space="preserve"> </v>
      </c>
      <c r="D33" s="401" t="str">
        <f>IF(H33=0," ",VLOOKUP($H33,Женщины!$B:$H,3,FALSE))</f>
        <v xml:space="preserve"> </v>
      </c>
      <c r="E33" s="402" t="str">
        <f>IF(H33=0," ",IF(VLOOKUP($H33,Женщины!$B:$H,4,FALSE)=0," ",VLOOKUP($H33,Женщины!$B:$H,4,FALSE)))</f>
        <v xml:space="preserve"> </v>
      </c>
      <c r="F33" s="400" t="str">
        <f>IF(H33=0," ",VLOOKUP($H33,Женщины!$B:$H,5,FALSE))</f>
        <v xml:space="preserve"> </v>
      </c>
      <c r="G33" s="400" t="str">
        <f>IF(H33=0," ",VLOOKUP($H33,Женщины!$B:$H,6,FALSE))</f>
        <v xml:space="preserve"> </v>
      </c>
      <c r="H33" s="413"/>
      <c r="I33" s="421"/>
      <c r="J33" s="958"/>
      <c r="K33" s="402"/>
      <c r="L33" s="402"/>
      <c r="M33" s="400" t="str">
        <f>IF(H33=0," ",VLOOKUP($H33,Женщины!$B:$H,7,FALSE))</f>
        <v xml:space="preserve"> </v>
      </c>
    </row>
    <row r="34" spans="2:13">
      <c r="B34" s="411">
        <v>25</v>
      </c>
      <c r="C34" s="400" t="str">
        <f>IF(H34=0," ",VLOOKUP(H34,Женщины!B:H,2,FALSE))</f>
        <v xml:space="preserve"> </v>
      </c>
      <c r="D34" s="401" t="str">
        <f>IF(H34=0," ",VLOOKUP($H34,Женщины!$B:$H,3,FALSE))</f>
        <v xml:space="preserve"> </v>
      </c>
      <c r="E34" s="402" t="str">
        <f>IF(H34=0," ",IF(VLOOKUP($H34,Женщины!$B:$H,4,FALSE)=0," ",VLOOKUP($H34,Женщины!$B:$H,4,FALSE)))</f>
        <v xml:space="preserve"> </v>
      </c>
      <c r="F34" s="400" t="str">
        <f>IF(H34=0," ",VLOOKUP($H34,Женщины!$B:$H,5,FALSE))</f>
        <v xml:space="preserve"> </v>
      </c>
      <c r="G34" s="400" t="str">
        <f>IF(H34=0," ",VLOOKUP($H34,Женщины!$B:$H,6,FALSE))</f>
        <v xml:space="preserve"> </v>
      </c>
      <c r="H34" s="413"/>
      <c r="I34" s="421"/>
      <c r="J34" s="958"/>
      <c r="K34" s="402"/>
      <c r="L34" s="402"/>
      <c r="M34" s="400" t="str">
        <f>IF(H34=0," ",VLOOKUP($H34,Женщины!$B:$H,7,FALSE))</f>
        <v xml:space="preserve"> </v>
      </c>
    </row>
    <row r="35" spans="2:13">
      <c r="B35" s="411">
        <v>26</v>
      </c>
      <c r="C35" s="400" t="str">
        <f>IF(H35=0," ",VLOOKUP(H35,Женщины!B:H,2,FALSE))</f>
        <v xml:space="preserve"> </v>
      </c>
      <c r="D35" s="401" t="str">
        <f>IF(H35=0," ",VLOOKUP($H35,Женщины!$B:$H,3,FALSE))</f>
        <v xml:space="preserve"> </v>
      </c>
      <c r="E35" s="402" t="str">
        <f>IF(H35=0," ",IF(VLOOKUP($H35,Женщины!$B:$H,4,FALSE)=0," ",VLOOKUP($H35,Женщины!$B:$H,4,FALSE)))</f>
        <v xml:space="preserve"> </v>
      </c>
      <c r="F35" s="400" t="str">
        <f>IF(H35=0," ",VLOOKUP($H35,Женщины!$B:$H,5,FALSE))</f>
        <v xml:space="preserve"> </v>
      </c>
      <c r="G35" s="400" t="str">
        <f>IF(H35=0," ",VLOOKUP($H35,Женщины!$B:$H,6,FALSE))</f>
        <v xml:space="preserve"> </v>
      </c>
      <c r="H35" s="413"/>
      <c r="I35" s="421"/>
      <c r="J35" s="958"/>
      <c r="K35" s="402"/>
      <c r="L35" s="402"/>
      <c r="M35" s="400" t="str">
        <f>IF(H35=0," ",VLOOKUP($H35,Женщины!$B:$H,7,FALSE))</f>
        <v xml:space="preserve"> </v>
      </c>
    </row>
    <row r="36" spans="2:13">
      <c r="B36" s="411">
        <v>27</v>
      </c>
      <c r="C36" s="400" t="str">
        <f>IF(H36=0," ",VLOOKUP(H36,Женщины!B:H,2,FALSE))</f>
        <v xml:space="preserve"> </v>
      </c>
      <c r="D36" s="401" t="str">
        <f>IF(H36=0," ",VLOOKUP($H36,Женщины!$B:$H,3,FALSE))</f>
        <v xml:space="preserve"> </v>
      </c>
      <c r="E36" s="402" t="str">
        <f>IF(H36=0," ",IF(VLOOKUP($H36,Женщины!$B:$H,4,FALSE)=0," ",VLOOKUP($H36,Женщины!$B:$H,4,FALSE)))</f>
        <v xml:space="preserve"> </v>
      </c>
      <c r="F36" s="400" t="str">
        <f>IF(H36=0," ",VLOOKUP($H36,Женщины!$B:$H,5,FALSE))</f>
        <v xml:space="preserve"> </v>
      </c>
      <c r="G36" s="400" t="str">
        <f>IF(H36=0," ",VLOOKUP($H36,Женщины!$B:$H,6,FALSE))</f>
        <v xml:space="preserve"> </v>
      </c>
      <c r="H36" s="413"/>
      <c r="I36" s="421"/>
      <c r="J36" s="958"/>
      <c r="K36" s="402"/>
      <c r="L36" s="402"/>
      <c r="M36" s="400" t="str">
        <f>IF(H36=0," ",VLOOKUP($H36,Женщины!$B:$H,7,FALSE))</f>
        <v xml:space="preserve"> </v>
      </c>
    </row>
    <row r="37" spans="2:13">
      <c r="B37" s="411">
        <v>28</v>
      </c>
      <c r="C37" s="400" t="str">
        <f>IF(H37=0," ",VLOOKUP(H37,Женщины!B:H,2,FALSE))</f>
        <v xml:space="preserve"> </v>
      </c>
      <c r="D37" s="401" t="str">
        <f>IF(H37=0," ",VLOOKUP($H37,Женщины!$B:$H,3,FALSE))</f>
        <v xml:space="preserve"> </v>
      </c>
      <c r="E37" s="402" t="str">
        <f>IF(H37=0," ",IF(VLOOKUP($H37,Женщины!$B:$H,4,FALSE)=0," ",VLOOKUP($H37,Женщины!$B:$H,4,FALSE)))</f>
        <v xml:space="preserve"> </v>
      </c>
      <c r="F37" s="400" t="str">
        <f>IF(H37=0," ",VLOOKUP($H37,Женщины!$B:$H,5,FALSE))</f>
        <v xml:space="preserve"> </v>
      </c>
      <c r="G37" s="400" t="str">
        <f>IF(H37=0," ",VLOOKUP($H37,Женщины!$B:$H,6,FALSE))</f>
        <v xml:space="preserve"> </v>
      </c>
      <c r="H37" s="413"/>
      <c r="I37" s="421"/>
      <c r="J37" s="958"/>
      <c r="K37" s="402"/>
      <c r="L37" s="402"/>
      <c r="M37" s="400" t="str">
        <f>IF(H37=0," ",VLOOKUP($H37,Женщины!$B:$H,7,FALSE))</f>
        <v xml:space="preserve"> </v>
      </c>
    </row>
    <row r="38" spans="2:13">
      <c r="B38" s="840"/>
      <c r="C38" s="841" t="str">
        <f>IF(H38=0," ",VLOOKUP(H38,Женщины!B:H,2,FALSE))</f>
        <v xml:space="preserve"> </v>
      </c>
      <c r="D38" s="842" t="str">
        <f>IF(H38=0," ",VLOOKUP($H38,Женщины!$B:$H,3,FALSE))</f>
        <v xml:space="preserve"> </v>
      </c>
      <c r="E38" s="843" t="str">
        <f>IF(H38=0," ",IF(VLOOKUP($H38,Женщины!$B:$H,4,FALSE)=0," ",VLOOKUP($H38,Женщины!$B:$H,4,FALSE)))</f>
        <v xml:space="preserve"> </v>
      </c>
      <c r="F38" s="841" t="str">
        <f>IF(H38=0," ",VLOOKUP($H38,Женщины!$B:$H,5,FALSE))</f>
        <v xml:space="preserve"> </v>
      </c>
      <c r="G38" s="841" t="str">
        <f>IF(H38=0," ",VLOOKUP($H38,Женщины!$B:$H,6,FALSE))</f>
        <v xml:space="preserve"> </v>
      </c>
      <c r="H38" s="844"/>
      <c r="I38" s="915"/>
      <c r="J38" s="916"/>
      <c r="K38" s="843"/>
      <c r="L38" s="843"/>
      <c r="M38" s="841" t="str">
        <f>IF(H38=0," ",VLOOKUP($H38,Женщины!$B:$H,7,FALSE))</f>
        <v xml:space="preserve"> </v>
      </c>
    </row>
    <row r="39" spans="2:13">
      <c r="B39" s="20"/>
      <c r="C39" s="50"/>
      <c r="D39" s="155"/>
      <c r="E39" s="51"/>
      <c r="F39" s="50"/>
      <c r="G39" s="50"/>
      <c r="H39" s="50"/>
      <c r="I39" s="52"/>
      <c r="J39" s="959"/>
      <c r="K39" s="51"/>
      <c r="L39" s="68"/>
      <c r="M39" s="50"/>
    </row>
    <row r="40" spans="2:13">
      <c r="B40" s="20"/>
      <c r="C40" s="1250" t="s">
        <v>161</v>
      </c>
      <c r="D40" s="1250"/>
      <c r="F40" s="1272"/>
      <c r="G40" s="1272"/>
      <c r="H40" s="119" t="s">
        <v>162</v>
      </c>
      <c r="I40" s="119"/>
      <c r="J40" s="119"/>
      <c r="K40" s="119"/>
      <c r="L40" s="119"/>
      <c r="M40" s="50"/>
    </row>
    <row r="41" spans="2:13">
      <c r="B41" s="20"/>
      <c r="H41" s="117"/>
      <c r="I41" s="132"/>
      <c r="J41" s="51"/>
      <c r="K41" s="339"/>
      <c r="L41" s="339"/>
      <c r="M41" s="50"/>
    </row>
    <row r="42" spans="2:13">
      <c r="B42" s="20"/>
      <c r="C42" s="1250" t="s">
        <v>163</v>
      </c>
      <c r="D42" s="1250"/>
      <c r="E42" s="1272"/>
      <c r="F42" s="1272"/>
      <c r="G42" s="1272"/>
      <c r="H42" s="339" t="s">
        <v>164</v>
      </c>
      <c r="I42" s="339"/>
      <c r="J42" s="339"/>
      <c r="M42" s="50"/>
    </row>
    <row r="43" spans="2:13">
      <c r="B43" s="20"/>
      <c r="C43" s="50"/>
      <c r="D43" s="155"/>
      <c r="E43" s="51"/>
      <c r="F43" s="50"/>
      <c r="G43" s="50"/>
      <c r="H43" s="50"/>
      <c r="I43" s="52"/>
      <c r="J43" s="959"/>
      <c r="K43" s="51"/>
      <c r="L43" s="68"/>
      <c r="M43" s="50"/>
    </row>
    <row r="44" spans="2:13">
      <c r="B44" s="20"/>
      <c r="C44" s="50"/>
      <c r="D44" s="155"/>
      <c r="E44" s="51"/>
      <c r="F44" s="50"/>
      <c r="G44" s="50"/>
      <c r="H44" s="50"/>
      <c r="I44" s="52"/>
      <c r="J44" s="959"/>
      <c r="K44" s="51"/>
      <c r="L44" s="68"/>
      <c r="M44" s="50"/>
    </row>
    <row r="45" spans="2:13">
      <c r="B45" s="20"/>
      <c r="C45" s="50"/>
      <c r="D45" s="155"/>
      <c r="E45" s="51"/>
      <c r="F45" s="50"/>
      <c r="G45" s="50"/>
      <c r="H45" s="50"/>
      <c r="I45" s="52"/>
      <c r="J45" s="959"/>
      <c r="K45" s="51"/>
      <c r="L45" s="68"/>
      <c r="M45" s="50"/>
    </row>
    <row r="46" spans="2:13">
      <c r="B46" s="20"/>
      <c r="C46" s="50"/>
      <c r="D46" s="155"/>
      <c r="E46" s="51"/>
      <c r="F46" s="50"/>
      <c r="G46" s="50"/>
      <c r="H46" s="50"/>
      <c r="I46" s="52"/>
      <c r="J46" s="959"/>
      <c r="K46" s="51"/>
      <c r="L46" s="68"/>
      <c r="M46" s="50"/>
    </row>
    <row r="47" spans="2:13" ht="20.25"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</row>
    <row r="48" spans="2:13" ht="20.25"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</row>
    <row r="49" spans="2:13" ht="22.5">
      <c r="B49" s="1273" t="s">
        <v>165</v>
      </c>
      <c r="C49" s="1273"/>
      <c r="D49" s="1273"/>
      <c r="E49" s="1273"/>
      <c r="F49" s="1273"/>
      <c r="G49" s="1273"/>
      <c r="H49" s="1273"/>
      <c r="I49" s="1273"/>
      <c r="J49" s="1273"/>
      <c r="K49" s="1273"/>
      <c r="L49" s="1273"/>
      <c r="M49" s="1273"/>
    </row>
    <row r="50" spans="2:13" ht="18">
      <c r="B50" s="1274" t="s">
        <v>166</v>
      </c>
      <c r="C50" s="1274"/>
      <c r="D50" s="1274"/>
      <c r="E50" s="1274"/>
      <c r="F50" s="1274"/>
      <c r="G50" s="1274"/>
      <c r="H50" s="1274"/>
      <c r="I50" s="1274"/>
      <c r="J50" s="1274"/>
      <c r="K50" s="1274"/>
      <c r="L50" s="1274"/>
      <c r="M50" s="1274"/>
    </row>
    <row r="51" spans="2:13" ht="20.25">
      <c r="B51" s="393"/>
      <c r="C51" s="393"/>
      <c r="D51" s="1275" t="s">
        <v>167</v>
      </c>
      <c r="E51" s="1275"/>
      <c r="F51" s="1275"/>
      <c r="G51" s="1275"/>
      <c r="H51" s="1275"/>
      <c r="I51" s="1275"/>
      <c r="J51" s="1275"/>
      <c r="K51" s="416"/>
      <c r="L51" s="416"/>
      <c r="M51" s="416"/>
    </row>
    <row r="52" spans="2:13" ht="15">
      <c r="B52" s="393"/>
      <c r="C52" s="396"/>
      <c r="D52" s="1276" t="s">
        <v>168</v>
      </c>
      <c r="E52" s="1276"/>
      <c r="F52" s="1276"/>
      <c r="G52" s="1276"/>
      <c r="H52" s="1276"/>
      <c r="I52" s="1276"/>
      <c r="J52" s="1276"/>
      <c r="K52" s="396"/>
      <c r="L52" s="396"/>
      <c r="M52" s="393"/>
    </row>
    <row r="53" spans="2:13" ht="18.75">
      <c r="B53" s="1277" t="s">
        <v>169</v>
      </c>
      <c r="C53" s="1277"/>
      <c r="D53" s="1277"/>
      <c r="E53" s="1277"/>
      <c r="F53" s="3"/>
      <c r="G53" s="10"/>
      <c r="H53" s="10"/>
      <c r="I53" s="1278"/>
      <c r="J53" s="1278"/>
      <c r="K53" s="55"/>
      <c r="L53" s="8" t="s">
        <v>170</v>
      </c>
      <c r="M53" s="960" t="s">
        <v>171</v>
      </c>
    </row>
    <row r="54" spans="2:13">
      <c r="B54" s="1266" t="s">
        <v>150</v>
      </c>
      <c r="C54" s="1266"/>
      <c r="D54" s="1266"/>
      <c r="E54" s="1266"/>
      <c r="F54" s="3"/>
      <c r="G54" s="397"/>
      <c r="H54" s="501"/>
      <c r="I54" s="418"/>
      <c r="J54" s="1279" t="s">
        <v>172</v>
      </c>
      <c r="K54" s="1279"/>
      <c r="L54" s="344"/>
      <c r="M54" s="419" t="s">
        <v>173</v>
      </c>
    </row>
    <row r="55" spans="2:13">
      <c r="B55" s="1299" t="s">
        <v>152</v>
      </c>
      <c r="C55" s="1299" t="s">
        <v>153</v>
      </c>
      <c r="D55" s="1263" t="s">
        <v>154</v>
      </c>
      <c r="E55" s="1263" t="s">
        <v>155</v>
      </c>
      <c r="F55" s="1263" t="s">
        <v>127</v>
      </c>
      <c r="G55" s="1263" t="s">
        <v>156</v>
      </c>
      <c r="H55" s="1299" t="s">
        <v>157</v>
      </c>
      <c r="I55" s="1280" t="s">
        <v>129</v>
      </c>
      <c r="J55" s="1281"/>
      <c r="K55" s="1299" t="s">
        <v>158</v>
      </c>
      <c r="L55" s="1263" t="s">
        <v>159</v>
      </c>
      <c r="M55" s="1305" t="s">
        <v>133</v>
      </c>
    </row>
    <row r="56" spans="2:13">
      <c r="B56" s="1300"/>
      <c r="C56" s="1300"/>
      <c r="D56" s="1300"/>
      <c r="E56" s="1300"/>
      <c r="F56" s="1300"/>
      <c r="G56" s="1300"/>
      <c r="H56" s="1300"/>
      <c r="I56" s="1282" t="s">
        <v>160</v>
      </c>
      <c r="J56" s="1283"/>
      <c r="K56" s="1300"/>
      <c r="L56" s="1300"/>
      <c r="M56" s="1262"/>
    </row>
    <row r="57" spans="2:13">
      <c r="B57" s="20"/>
      <c r="C57" s="50"/>
      <c r="D57" s="155"/>
      <c r="E57" s="51"/>
      <c r="F57" s="50"/>
      <c r="G57" s="50"/>
      <c r="H57" s="49"/>
      <c r="I57" s="52"/>
      <c r="J57" s="959"/>
      <c r="K57" s="51"/>
      <c r="L57" s="68"/>
      <c r="M57" s="50"/>
    </row>
    <row r="58" spans="2:13">
      <c r="B58" s="411">
        <v>27</v>
      </c>
      <c r="C58" s="400" t="str">
        <f>IF(H58=0," ",VLOOKUP(H58,Женщины!B:H,2,FALSE))</f>
        <v xml:space="preserve"> </v>
      </c>
      <c r="D58" s="401" t="str">
        <f>IF(H58=0," ",VLOOKUP($H58,Женщины!$B:$H,3,FALSE))</f>
        <v xml:space="preserve"> </v>
      </c>
      <c r="E58" s="402" t="s">
        <v>147</v>
      </c>
      <c r="F58" s="400" t="str">
        <f>IF(H58=0," ",VLOOKUP($H58,Женщины!$B:$H,5,FALSE))</f>
        <v xml:space="preserve"> </v>
      </c>
      <c r="G58" s="400" t="str">
        <f>IF(H58=0," ",VLOOKUP($H58,Женщины!$B:$H,6,FALSE))</f>
        <v xml:space="preserve"> </v>
      </c>
      <c r="H58" s="413"/>
      <c r="I58" s="421"/>
      <c r="J58" s="961"/>
      <c r="K58" s="402"/>
      <c r="L58" s="402"/>
      <c r="M58" s="400" t="str">
        <f>IF(H58=0," ",VLOOKUP($H58,Женщины!$B:$H,7,FALSE))</f>
        <v xml:space="preserve"> </v>
      </c>
    </row>
    <row r="59" spans="2:13">
      <c r="B59" s="411">
        <v>28</v>
      </c>
      <c r="C59" s="400" t="str">
        <f>IF(H59=0," ",VLOOKUP(H59,Женщины!B:H,2,FALSE))</f>
        <v xml:space="preserve"> </v>
      </c>
      <c r="D59" s="401" t="str">
        <f>IF(H59=0," ",VLOOKUP($H59,Женщины!$B:$H,3,FALSE))</f>
        <v xml:space="preserve"> </v>
      </c>
      <c r="E59" s="402" t="str">
        <f>IF(H59=0," ",IF(VLOOKUP($H59,Женщины!$B:$H,4,FALSE)=0," ",VLOOKUP($H59,Женщины!$B:$H,4,FALSE)))</f>
        <v xml:space="preserve"> </v>
      </c>
      <c r="F59" s="400" t="str">
        <f>IF(H59=0," ",VLOOKUP($H59,Женщины!$B:$H,5,FALSE))</f>
        <v xml:space="preserve"> </v>
      </c>
      <c r="G59" s="400" t="str">
        <f>IF(H59=0," ",VLOOKUP($H59,Женщины!$B:$H,6,FALSE))</f>
        <v xml:space="preserve"> </v>
      </c>
      <c r="H59" s="504"/>
      <c r="I59" s="421"/>
      <c r="J59" s="961"/>
      <c r="K59" s="402"/>
      <c r="L59" s="402"/>
      <c r="M59" s="400" t="str">
        <f>IF(H59=0," ",VLOOKUP($H59,Женщины!$B:$H,7,FALSE))</f>
        <v xml:space="preserve"> </v>
      </c>
    </row>
    <row r="60" spans="2:13">
      <c r="B60" s="411">
        <v>29</v>
      </c>
      <c r="C60" s="400" t="str">
        <f>IF(H60=0," ",VLOOKUP(H60,Женщины!B:H,2,FALSE))</f>
        <v xml:space="preserve"> </v>
      </c>
      <c r="D60" s="401" t="str">
        <f>IF(H60=0," ",VLOOKUP($H60,Женщины!$B:$H,3,FALSE))</f>
        <v xml:space="preserve"> </v>
      </c>
      <c r="E60" s="402" t="str">
        <f>IF(H60=0," ",IF(VLOOKUP($H60,Женщины!$B:$H,4,FALSE)=0," ",VLOOKUP($H60,Женщины!$B:$H,4,FALSE)))</f>
        <v xml:space="preserve"> </v>
      </c>
      <c r="F60" s="400" t="str">
        <f>IF(H60=0," ",VLOOKUP($H60,Женщины!$B:$H,5,FALSE))</f>
        <v xml:space="preserve"> </v>
      </c>
      <c r="G60" s="400" t="str">
        <f>IF(H60=0," ",VLOOKUP($H60,Женщины!$B:$H,6,FALSE))</f>
        <v xml:space="preserve"> </v>
      </c>
      <c r="H60" s="504"/>
      <c r="I60" s="421"/>
      <c r="J60" s="961"/>
      <c r="K60" s="402"/>
      <c r="L60" s="402"/>
      <c r="M60" s="400" t="str">
        <f>IF(H60=0," ",VLOOKUP($H60,Женщины!$B:$H,7,FALSE))</f>
        <v xml:space="preserve"> </v>
      </c>
    </row>
    <row r="61" spans="2:13">
      <c r="B61" s="411">
        <v>30</v>
      </c>
      <c r="C61" s="400" t="str">
        <f>IF(H61=0," ",VLOOKUP(H61,Женщины!B:H,2,FALSE))</f>
        <v xml:space="preserve"> </v>
      </c>
      <c r="D61" s="401" t="str">
        <f>IF(H61=0," ",VLOOKUP($H61,Женщины!$B:$H,3,FALSE))</f>
        <v xml:space="preserve"> </v>
      </c>
      <c r="E61" s="402" t="str">
        <f>IF(H61=0," ",IF(VLOOKUP($H61,Женщины!$B:$H,4,FALSE)=0," ",VLOOKUP($H61,Женщины!$B:$H,4,FALSE)))</f>
        <v xml:space="preserve"> </v>
      </c>
      <c r="F61" s="400" t="str">
        <f>IF(H61=0," ",VLOOKUP($H61,Женщины!$B:$H,5,FALSE))</f>
        <v xml:space="preserve"> </v>
      </c>
      <c r="G61" s="400" t="str">
        <f>IF(H61=0," ",VLOOKUP($H61,Женщины!$B:$H,6,FALSE))</f>
        <v xml:space="preserve"> </v>
      </c>
      <c r="H61" s="504"/>
      <c r="I61" s="421"/>
      <c r="J61" s="961"/>
      <c r="K61" s="402"/>
      <c r="L61" s="402"/>
      <c r="M61" s="400" t="str">
        <f>IF(H61=0," ",VLOOKUP($H61,Женщины!$B:$H,7,FALSE))</f>
        <v xml:space="preserve"> </v>
      </c>
    </row>
    <row r="62" spans="2:13">
      <c r="B62" s="411">
        <v>31</v>
      </c>
      <c r="C62" s="400" t="str">
        <f>IF(H62=0," ",VLOOKUP(H62,Женщины!B:H,2,FALSE))</f>
        <v xml:space="preserve"> </v>
      </c>
      <c r="D62" s="401" t="str">
        <f>IF(H62=0," ",VLOOKUP($H62,Женщины!$B:$H,3,FALSE))</f>
        <v xml:space="preserve"> </v>
      </c>
      <c r="E62" s="402" t="s">
        <v>147</v>
      </c>
      <c r="F62" s="400" t="str">
        <f>IF(H62=0," ",VLOOKUP($H62,Женщины!$B:$H,5,FALSE))</f>
        <v xml:space="preserve"> </v>
      </c>
      <c r="G62" s="400" t="str">
        <f>IF(H62=0," ",VLOOKUP($H62,Женщины!$B:$H,6,FALSE))</f>
        <v xml:space="preserve"> </v>
      </c>
      <c r="H62" s="413"/>
      <c r="I62" s="421"/>
      <c r="J62" s="961"/>
      <c r="K62" s="402"/>
      <c r="L62" s="402"/>
      <c r="M62" s="400" t="str">
        <f>IF(H62=0," ",VLOOKUP($H62,Женщины!$B:$H,7,FALSE))</f>
        <v xml:space="preserve"> </v>
      </c>
    </row>
    <row r="63" spans="2:13">
      <c r="B63" s="411">
        <v>32</v>
      </c>
      <c r="C63" s="400" t="s">
        <v>147</v>
      </c>
      <c r="D63" s="401" t="str">
        <f>IF(H63=0," ",VLOOKUP($H63,Женщины!$B:$H,3,FALSE))</f>
        <v xml:space="preserve"> </v>
      </c>
      <c r="E63" s="402" t="str">
        <f>IF(H63=0," ",IF(VLOOKUP($H63,Женщины!$B:$H,4,FALSE)=0," ",VLOOKUP($H63,Женщины!$B:$H,4,FALSE)))</f>
        <v xml:space="preserve"> </v>
      </c>
      <c r="F63" s="400" t="str">
        <f>IF(H63=0," ",VLOOKUP($H63,Женщины!$B:$H,5,FALSE))</f>
        <v xml:space="preserve"> </v>
      </c>
      <c r="G63" s="400" t="str">
        <f>IF(H63=0," ",VLOOKUP($H63,Женщины!$B:$H,6,FALSE))</f>
        <v xml:space="preserve"> </v>
      </c>
      <c r="H63" s="504"/>
      <c r="I63" s="421"/>
      <c r="J63" s="961"/>
      <c r="K63" s="402"/>
      <c r="L63" s="402"/>
      <c r="M63" s="400" t="str">
        <f>IF(H63=0," ",VLOOKUP($H63,Женщины!$B:$H,7,FALSE))</f>
        <v xml:space="preserve"> </v>
      </c>
    </row>
    <row r="64" spans="2:13">
      <c r="B64" s="411">
        <v>33</v>
      </c>
      <c r="C64" s="400" t="str">
        <f>IF(H64=0," ",VLOOKUP(H64,Женщины!B:H,2,FALSE))</f>
        <v xml:space="preserve"> </v>
      </c>
      <c r="D64" s="401" t="str">
        <f>IF(H64=0," ",VLOOKUP($H64,Женщины!$B:$H,3,FALSE))</f>
        <v xml:space="preserve"> </v>
      </c>
      <c r="E64" s="402" t="str">
        <f>IF(H64=0," ",IF(VLOOKUP($H64,Женщины!$B:$H,4,FALSE)=0," ",VLOOKUP($H64,Женщины!$B:$H,4,FALSE)))</f>
        <v xml:space="preserve"> </v>
      </c>
      <c r="F64" s="400" t="str">
        <f>IF(H64=0," ",VLOOKUP($H64,Женщины!$B:$H,5,FALSE))</f>
        <v xml:space="preserve"> </v>
      </c>
      <c r="G64" s="400" t="str">
        <f>IF(H64=0," ",VLOOKUP($H64,Женщины!$B:$H,6,FALSE))</f>
        <v xml:space="preserve"> </v>
      </c>
      <c r="H64" s="413"/>
      <c r="I64" s="421"/>
      <c r="J64" s="961"/>
      <c r="K64" s="402"/>
      <c r="L64" s="402"/>
      <c r="M64" s="400" t="str">
        <f>IF(H64=0," ",VLOOKUP($H64,Женщины!$B:$H,7,FALSE))</f>
        <v xml:space="preserve"> </v>
      </c>
    </row>
    <row r="65" spans="2:13">
      <c r="B65" s="411">
        <v>34</v>
      </c>
      <c r="C65" s="400" t="str">
        <f>IF(H65=0," ",VLOOKUP(H65,Женщины!B:H,2,FALSE))</f>
        <v xml:space="preserve"> </v>
      </c>
      <c r="D65" s="401" t="str">
        <f>IF(H65=0," ",VLOOKUP($H65,Женщины!$B:$H,3,FALSE))</f>
        <v xml:space="preserve"> </v>
      </c>
      <c r="E65" s="402" t="str">
        <f>IF(H65=0," ",IF(VLOOKUP($H65,Женщины!$B:$H,4,FALSE)=0," ",VLOOKUP($H65,Женщины!$B:$H,4,FALSE)))</f>
        <v xml:space="preserve"> </v>
      </c>
      <c r="F65" s="400" t="s">
        <v>147</v>
      </c>
      <c r="G65" s="400" t="str">
        <f>IF(H65=0," ",VLOOKUP($H65,Женщины!$B:$H,6,FALSE))</f>
        <v xml:space="preserve"> </v>
      </c>
      <c r="H65" s="413"/>
      <c r="I65" s="421"/>
      <c r="J65" s="961"/>
      <c r="K65" s="402"/>
      <c r="L65" s="402"/>
      <c r="M65" s="400" t="s">
        <v>147</v>
      </c>
    </row>
    <row r="66" spans="2:13">
      <c r="B66" s="411">
        <v>35</v>
      </c>
      <c r="C66" s="400" t="str">
        <f>IF(H66=0," ",VLOOKUP(H66,Женщины!B:H,2,FALSE))</f>
        <v xml:space="preserve"> </v>
      </c>
      <c r="D66" s="401" t="str">
        <f>IF(H66=0," ",VLOOKUP($H66,Женщины!$B:$H,3,FALSE))</f>
        <v xml:space="preserve"> </v>
      </c>
      <c r="E66" s="402" t="str">
        <f>IF(H66=0," ",IF(VLOOKUP($H66,Женщины!$B:$H,4,FALSE)=0," ",VLOOKUP($H66,Женщины!$B:$H,4,FALSE)))</f>
        <v xml:space="preserve"> </v>
      </c>
      <c r="F66" s="400" t="str">
        <f>IF(H66=0," ",VLOOKUP($H66,Женщины!$B:$H,5,FALSE))</f>
        <v xml:space="preserve"> </v>
      </c>
      <c r="G66" s="400" t="str">
        <f>IF(H66=0," ",VLOOKUP($H66,Женщины!$B:$H,6,FALSE))</f>
        <v xml:space="preserve"> </v>
      </c>
      <c r="H66" s="413"/>
      <c r="I66" s="421"/>
      <c r="J66" s="961"/>
      <c r="K66" s="402"/>
      <c r="L66" s="402"/>
      <c r="M66" s="400" t="str">
        <f>IF(H66=0," ",VLOOKUP($H66,Женщины!$B:$H,7,FALSE))</f>
        <v xml:space="preserve"> </v>
      </c>
    </row>
    <row r="67" spans="2:13">
      <c r="B67" s="411">
        <v>36</v>
      </c>
      <c r="C67" s="400" t="str">
        <f>IF(H67=0," ",VLOOKUP(H67,Женщины!B:H,2,FALSE))</f>
        <v xml:space="preserve"> </v>
      </c>
      <c r="D67" s="401" t="str">
        <f>IF(H67=0," ",VLOOKUP($H67,Женщины!$B:$H,3,FALSE))</f>
        <v xml:space="preserve"> </v>
      </c>
      <c r="E67" s="402" t="str">
        <f>IF(H67=0," ",IF(VLOOKUP($H67,Женщины!$B:$H,4,FALSE)=0," ",VLOOKUP($H67,Женщины!$B:$H,4,FALSE)))</f>
        <v xml:space="preserve"> </v>
      </c>
      <c r="F67" s="400" t="str">
        <f>IF(H67=0," ",VLOOKUP($H67,Женщины!$B:$H,5,FALSE))</f>
        <v xml:space="preserve"> </v>
      </c>
      <c r="G67" s="400" t="str">
        <f>IF(H67=0," ",VLOOKUP($H67,Женщины!$B:$H,6,FALSE))</f>
        <v xml:space="preserve"> </v>
      </c>
      <c r="H67" s="413"/>
      <c r="I67" s="421"/>
      <c r="J67" s="961"/>
      <c r="K67" s="402"/>
      <c r="L67" s="402"/>
      <c r="M67" s="400" t="str">
        <f>IF(H67=0," ",VLOOKUP($H67,Женщины!$B:$H,7,FALSE))</f>
        <v xml:space="preserve"> </v>
      </c>
    </row>
    <row r="68" spans="2:13">
      <c r="B68" s="411">
        <v>37</v>
      </c>
      <c r="C68" s="400" t="str">
        <f>IF(H68=0," ",VLOOKUP(H68,Женщины!B:H,2,FALSE))</f>
        <v xml:space="preserve"> </v>
      </c>
      <c r="D68" s="401" t="str">
        <f>IF(H68=0," ",VLOOKUP($H68,Женщины!$B:$H,3,FALSE))</f>
        <v xml:space="preserve"> </v>
      </c>
      <c r="E68" s="402" t="str">
        <f>IF(H68=0," ",IF(VLOOKUP($H68,Женщины!$B:$H,4,FALSE)=0," ",VLOOKUP($H68,Женщины!$B:$H,4,FALSE)))</f>
        <v xml:space="preserve"> </v>
      </c>
      <c r="F68" s="400" t="str">
        <f>IF(H68=0," ",VLOOKUP($H68,Женщины!$B:$H,5,FALSE))</f>
        <v xml:space="preserve"> </v>
      </c>
      <c r="G68" s="400" t="str">
        <f>IF(H68=0," ",VLOOKUP($H68,Женщины!$B:$H,6,FALSE))</f>
        <v xml:space="preserve"> </v>
      </c>
      <c r="H68" s="413"/>
      <c r="I68" s="421"/>
      <c r="J68" s="961"/>
      <c r="K68" s="402"/>
      <c r="L68" s="402"/>
      <c r="M68" s="400" t="str">
        <f>IF(H68=0," ",VLOOKUP($H68,Женщины!$B:$H,7,FALSE))</f>
        <v xml:space="preserve"> </v>
      </c>
    </row>
    <row r="69" spans="2:13">
      <c r="B69" s="411">
        <v>38</v>
      </c>
      <c r="C69" s="400" t="str">
        <f>IF(H69=0," ",VLOOKUP(H69,Женщины!B:H,2,FALSE))</f>
        <v xml:space="preserve"> </v>
      </c>
      <c r="D69" s="401" t="str">
        <f>IF(H69=0," ",VLOOKUP($H69,Женщины!$B:$H,3,FALSE))</f>
        <v xml:space="preserve"> </v>
      </c>
      <c r="E69" s="402" t="str">
        <f>IF(H69=0," ",IF(VLOOKUP($H69,Женщины!$B:$H,4,FALSE)=0," ",VLOOKUP($H69,Женщины!$B:$H,4,FALSE)))</f>
        <v xml:space="preserve"> </v>
      </c>
      <c r="F69" s="400" t="str">
        <f>IF(H69=0," ",VLOOKUP($H69,Женщины!$B:$H,5,FALSE))</f>
        <v xml:space="preserve"> </v>
      </c>
      <c r="G69" s="400" t="str">
        <f>IF(H69=0," ",VLOOKUP($H69,Женщины!$B:$H,6,FALSE))</f>
        <v xml:space="preserve"> </v>
      </c>
      <c r="H69" s="413"/>
      <c r="I69" s="421"/>
      <c r="J69" s="961"/>
      <c r="K69" s="402"/>
      <c r="L69" s="402"/>
      <c r="M69" s="400" t="str">
        <f>IF(H69=0," ",VLOOKUP($H69,Женщины!$B:$H,7,FALSE))</f>
        <v xml:space="preserve"> </v>
      </c>
    </row>
    <row r="70" spans="2:13">
      <c r="B70" s="411">
        <v>39</v>
      </c>
      <c r="C70" s="400" t="str">
        <f>IF(H70=0," ",VLOOKUP(H70,Женщины!B:H,2,FALSE))</f>
        <v xml:space="preserve"> </v>
      </c>
      <c r="D70" s="401" t="str">
        <f>IF(H70=0," ",VLOOKUP($H70,Женщины!$B:$H,3,FALSE))</f>
        <v xml:space="preserve"> </v>
      </c>
      <c r="E70" s="402" t="str">
        <f>IF(H70=0," ",IF(VLOOKUP($H70,Женщины!$B:$H,4,FALSE)=0," ",VLOOKUP($H70,Женщины!$B:$H,4,FALSE)))</f>
        <v xml:space="preserve"> </v>
      </c>
      <c r="F70" s="400" t="str">
        <f>IF(H70=0," ",VLOOKUP($H70,Женщины!$B:$H,5,FALSE))</f>
        <v xml:space="preserve"> </v>
      </c>
      <c r="G70" s="400" t="str">
        <f>IF(H70=0," ",VLOOKUP($H70,Женщины!$B:$H,6,FALSE))</f>
        <v xml:space="preserve"> </v>
      </c>
      <c r="H70" s="504"/>
      <c r="I70" s="421"/>
      <c r="J70" s="961"/>
      <c r="K70" s="402"/>
      <c r="L70" s="402"/>
      <c r="M70" s="400" t="str">
        <f>IF(H70=0," ",VLOOKUP($H70,Женщины!$B:$H,7,FALSE))</f>
        <v xml:space="preserve"> </v>
      </c>
    </row>
    <row r="71" spans="2:13">
      <c r="B71" s="408"/>
      <c r="C71" s="400" t="str">
        <f>IF(H71=0," ",VLOOKUP(H71,Женщины!B:H,2,FALSE))</f>
        <v xml:space="preserve"> </v>
      </c>
      <c r="D71" s="401" t="str">
        <f>IF(H71=0," ",VLOOKUP($H71,Женщины!$B:$H,3,FALSE))</f>
        <v xml:space="preserve"> </v>
      </c>
      <c r="E71" s="402" t="str">
        <f>IF(H71=0," ",IF(VLOOKUP($H71,Женщины!$B:$H,4,FALSE)=0," ",VLOOKUP($H71,Женщины!$B:$H,4,FALSE)))</f>
        <v xml:space="preserve"> </v>
      </c>
      <c r="F71" s="400" t="str">
        <f>IF(H71=0," ",VLOOKUP($H71,Женщины!$B:$H,5,FALSE))</f>
        <v xml:space="preserve"> </v>
      </c>
      <c r="G71" s="400" t="str">
        <f>IF(H71=0," ",VLOOKUP($H71,Женщины!$B:$H,6,FALSE))</f>
        <v xml:space="preserve"> </v>
      </c>
      <c r="H71" s="413"/>
      <c r="I71" s="421"/>
      <c r="J71" s="961"/>
      <c r="K71" s="402"/>
      <c r="L71" s="402"/>
      <c r="M71" s="400" t="str">
        <f>IF(H71=0," ",VLOOKUP($H71,Женщины!$B:$H,7,FALSE))</f>
        <v xml:space="preserve"> </v>
      </c>
    </row>
    <row r="72" spans="2:13">
      <c r="B72" s="408"/>
      <c r="C72" s="400" t="str">
        <f>IF(H72=0," ",VLOOKUP(H72,Женщины!B:H,2,FALSE))</f>
        <v xml:space="preserve"> </v>
      </c>
      <c r="D72" s="401" t="str">
        <f>IF(H72=0," ",VLOOKUP($H72,Женщины!$B:$H,3,FALSE))</f>
        <v xml:space="preserve"> </v>
      </c>
      <c r="E72" s="402" t="str">
        <f>IF(H72=0," ",IF(VLOOKUP($H72,Женщины!$B:$H,4,FALSE)=0," ",VLOOKUP($H72,Женщины!$B:$H,4,FALSE)))</f>
        <v xml:space="preserve"> </v>
      </c>
      <c r="F72" s="400" t="str">
        <f>IF(H72=0," ",VLOOKUP($H72,Женщины!$B:$H,5,FALSE))</f>
        <v xml:space="preserve"> </v>
      </c>
      <c r="G72" s="400" t="str">
        <f>IF(H72=0," ",VLOOKUP($H72,Женщины!$B:$H,6,FALSE))</f>
        <v xml:space="preserve"> </v>
      </c>
      <c r="H72" s="413"/>
      <c r="I72" s="421"/>
      <c r="J72" s="961"/>
      <c r="K72" s="402"/>
      <c r="L72" s="402"/>
      <c r="M72" s="400" t="str">
        <f>IF(H72=0," ",VLOOKUP($H72,Женщины!$B:$H,7,FALSE))</f>
        <v xml:space="preserve"> </v>
      </c>
    </row>
    <row r="73" spans="2:13">
      <c r="B73" s="408"/>
      <c r="C73" s="400" t="s">
        <v>147</v>
      </c>
      <c r="D73" s="401" t="str">
        <f>IF(H73=0," ",VLOOKUP($H73,Женщины!$B:$H,3,FALSE))</f>
        <v xml:space="preserve"> </v>
      </c>
      <c r="E73" s="402" t="str">
        <f>IF(H73=0," ",IF(VLOOKUP($H73,Женщины!$B:$H,4,FALSE)=0," ",VLOOKUP($H73,Женщины!$B:$H,4,FALSE)))</f>
        <v xml:space="preserve"> </v>
      </c>
      <c r="F73" s="400" t="str">
        <f>IF(H73=0," ",VLOOKUP($H73,Женщины!$B:$H,5,FALSE))</f>
        <v xml:space="preserve"> </v>
      </c>
      <c r="G73" s="400" t="str">
        <f>IF(H73=0," ",VLOOKUP($H73,Женщины!$B:$H,6,FALSE))</f>
        <v xml:space="preserve"> </v>
      </c>
      <c r="H73" s="413"/>
      <c r="I73" s="421"/>
      <c r="J73" s="961"/>
      <c r="K73" s="402"/>
      <c r="L73" s="402"/>
      <c r="M73" s="400" t="str">
        <f>IF(H73=0," ",VLOOKUP($H73,Женщины!$B:$H,7,FALSE))</f>
        <v xml:space="preserve"> </v>
      </c>
    </row>
    <row r="74" spans="2:13">
      <c r="B74" s="408"/>
      <c r="C74" s="400" t="str">
        <f>IF(H74=0," ",VLOOKUP(H74,Женщины!B:H,2,FALSE))</f>
        <v xml:space="preserve"> </v>
      </c>
      <c r="D74" s="401" t="str">
        <f>IF(H74=0," ",VLOOKUP($H74,Женщины!$B:$H,3,FALSE))</f>
        <v xml:space="preserve"> </v>
      </c>
      <c r="E74" s="402" t="s">
        <v>147</v>
      </c>
      <c r="F74" s="400" t="str">
        <f>IF(H74=0," ",VLOOKUP($H74,Женщины!$B:$H,5,FALSE))</f>
        <v xml:space="preserve"> </v>
      </c>
      <c r="G74" s="400" t="str">
        <f>IF(H74=0," ",VLOOKUP($H74,Женщины!$B:$H,6,FALSE))</f>
        <v xml:space="preserve"> </v>
      </c>
      <c r="H74" s="504"/>
      <c r="I74" s="421"/>
      <c r="J74" s="961"/>
      <c r="K74" s="402"/>
      <c r="L74" s="402"/>
      <c r="M74" s="400" t="str">
        <f>IF(H74=0," ",VLOOKUP($H74,Женщины!$B:$H,7,FALSE))</f>
        <v xml:space="preserve"> </v>
      </c>
    </row>
    <row r="75" spans="2:13">
      <c r="B75" s="20"/>
      <c r="C75" s="50"/>
      <c r="D75" s="155"/>
      <c r="E75" s="51"/>
      <c r="F75" s="50"/>
      <c r="G75" s="50"/>
      <c r="H75" s="50"/>
      <c r="I75" s="52"/>
      <c r="J75" s="959"/>
      <c r="K75" s="51"/>
      <c r="L75" s="68"/>
      <c r="M75" s="50"/>
    </row>
    <row r="76" spans="2:13">
      <c r="B76" s="294"/>
      <c r="C76" s="150"/>
      <c r="D76" s="151"/>
      <c r="E76" s="152"/>
      <c r="F76" s="150"/>
      <c r="G76" s="150"/>
      <c r="H76" s="150"/>
      <c r="I76" s="153"/>
      <c r="J76" s="968"/>
      <c r="K76" s="152"/>
      <c r="L76" s="161"/>
      <c r="M76" s="150"/>
    </row>
    <row r="77" spans="2:13">
      <c r="B77" s="20"/>
      <c r="C77" s="50"/>
      <c r="D77" s="155"/>
      <c r="E77" s="51"/>
      <c r="F77" s="50"/>
      <c r="G77" s="50"/>
      <c r="H77" s="50"/>
      <c r="I77" s="52"/>
      <c r="J77" s="959"/>
      <c r="K77" s="51"/>
      <c r="L77" s="68"/>
      <c r="M77" s="50"/>
    </row>
    <row r="78" spans="2:13">
      <c r="B78" s="20"/>
      <c r="C78" s="50"/>
      <c r="D78" s="155"/>
      <c r="E78" s="51"/>
      <c r="F78" s="50"/>
      <c r="G78" s="50"/>
      <c r="H78" s="50"/>
      <c r="I78" s="52"/>
      <c r="J78" s="959"/>
      <c r="K78" s="51"/>
      <c r="L78" s="68"/>
      <c r="M78" s="50"/>
    </row>
    <row r="79" spans="2:13">
      <c r="B79" s="20"/>
      <c r="C79" s="1284" t="s">
        <v>174</v>
      </c>
      <c r="D79" s="1284"/>
      <c r="E79" s="53"/>
      <c r="F79" s="1285"/>
      <c r="G79" s="1285"/>
      <c r="H79" s="51"/>
      <c r="I79" s="1286" t="s">
        <v>164</v>
      </c>
      <c r="J79" s="1286"/>
      <c r="K79" s="1286"/>
      <c r="L79" s="1286"/>
      <c r="M79" s="50"/>
    </row>
    <row r="80" spans="2:13">
      <c r="B80" s="20"/>
      <c r="C80" s="53"/>
      <c r="D80" s="53"/>
      <c r="E80" s="53"/>
      <c r="F80" s="53"/>
      <c r="G80" s="53"/>
      <c r="H80" s="53"/>
      <c r="I80" s="117"/>
      <c r="J80" s="132"/>
      <c r="K80" s="51"/>
      <c r="L80" s="50"/>
      <c r="M80" s="50"/>
    </row>
    <row r="81" spans="2:13">
      <c r="B81" s="20"/>
      <c r="I81" s="117"/>
      <c r="J81" s="132"/>
      <c r="K81" s="51"/>
      <c r="L81" s="50"/>
      <c r="M81" s="50"/>
    </row>
    <row r="82" spans="2:13">
      <c r="B82" s="20"/>
      <c r="C82" s="118" t="s">
        <v>175</v>
      </c>
      <c r="E82" s="1272"/>
      <c r="F82" s="1272"/>
      <c r="G82" s="1272"/>
      <c r="H82" s="116"/>
      <c r="I82" s="1250" t="s">
        <v>162</v>
      </c>
      <c r="J82" s="1250"/>
      <c r="K82" s="1250"/>
      <c r="L82" s="1250"/>
      <c r="M82" s="50"/>
    </row>
    <row r="83" spans="2:13">
      <c r="B83" s="20"/>
      <c r="C83" s="50"/>
      <c r="D83" s="155"/>
      <c r="E83" s="51"/>
      <c r="F83" s="50"/>
      <c r="G83" s="50"/>
      <c r="H83" s="50"/>
      <c r="I83" s="52"/>
      <c r="J83" s="959"/>
      <c r="K83" s="51"/>
      <c r="L83" s="68"/>
      <c r="M83" s="50"/>
    </row>
    <row r="84" spans="2:13">
      <c r="B84" s="20"/>
      <c r="C84" s="50"/>
      <c r="D84" s="155"/>
      <c r="E84" s="51"/>
      <c r="F84" s="50"/>
      <c r="G84" s="50"/>
      <c r="H84" s="50"/>
      <c r="I84" s="52"/>
      <c r="J84" s="959"/>
      <c r="K84" s="51"/>
      <c r="L84" s="68"/>
      <c r="M84" s="50"/>
    </row>
    <row r="85" spans="2:13">
      <c r="B85" s="20"/>
      <c r="C85" s="50"/>
      <c r="D85" s="155"/>
      <c r="E85" s="51"/>
      <c r="F85" s="50"/>
      <c r="G85" s="50"/>
      <c r="H85" s="50"/>
      <c r="I85" s="52"/>
      <c r="J85" s="959"/>
      <c r="K85" s="51"/>
      <c r="L85" s="68"/>
      <c r="M85" s="50"/>
    </row>
    <row r="86" spans="2:13">
      <c r="B86" s="20"/>
      <c r="C86" s="50"/>
      <c r="D86" s="155"/>
      <c r="E86" s="51"/>
      <c r="F86" s="50"/>
      <c r="G86" s="50"/>
      <c r="H86" s="50"/>
      <c r="I86" s="52"/>
      <c r="J86" s="959"/>
      <c r="K86" s="51"/>
      <c r="L86" s="68"/>
      <c r="M86" s="50"/>
    </row>
    <row r="87" spans="2:13">
      <c r="B87" s="20"/>
      <c r="C87" s="50"/>
      <c r="D87" s="155"/>
      <c r="E87" s="51"/>
      <c r="F87" s="50"/>
      <c r="G87" s="50"/>
      <c r="H87" s="50"/>
      <c r="I87" s="52"/>
      <c r="J87" s="959"/>
      <c r="K87" s="51"/>
      <c r="L87" s="68"/>
      <c r="M87" s="50"/>
    </row>
    <row r="88" spans="2:13">
      <c r="B88" s="20"/>
      <c r="C88" s="50"/>
      <c r="D88" s="155"/>
      <c r="E88" s="51"/>
      <c r="F88" s="50"/>
      <c r="G88" s="50"/>
      <c r="H88" s="50"/>
      <c r="I88" s="52"/>
      <c r="J88" s="959"/>
      <c r="K88" s="51"/>
      <c r="L88" s="68"/>
      <c r="M88" s="50"/>
    </row>
    <row r="89" spans="2:13">
      <c r="B89" s="20"/>
      <c r="C89" s="50"/>
      <c r="D89" s="155"/>
      <c r="E89" s="51"/>
      <c r="F89" s="50"/>
      <c r="G89" s="50"/>
      <c r="H89" s="50"/>
      <c r="I89" s="52"/>
      <c r="J89" s="959"/>
      <c r="K89" s="51"/>
      <c r="L89" s="68"/>
      <c r="M89" s="50"/>
    </row>
    <row r="90" spans="2:13">
      <c r="B90" s="20"/>
      <c r="C90" s="50"/>
      <c r="D90" s="155"/>
      <c r="E90" s="51"/>
      <c r="F90" s="50"/>
      <c r="G90" s="50"/>
      <c r="H90" s="50"/>
      <c r="I90" s="52"/>
      <c r="J90" s="959"/>
      <c r="K90" s="51"/>
      <c r="L90" s="68"/>
      <c r="M90" s="50"/>
    </row>
    <row r="91" spans="2:13">
      <c r="B91" s="20"/>
      <c r="C91" s="50"/>
      <c r="D91" s="155"/>
      <c r="E91" s="51"/>
      <c r="F91" s="50"/>
      <c r="G91" s="50"/>
      <c r="H91" s="50"/>
      <c r="I91" s="52"/>
      <c r="J91" s="959"/>
      <c r="K91" s="51"/>
      <c r="L91" s="68"/>
      <c r="M91" s="50"/>
    </row>
    <row r="92" spans="2:13">
      <c r="B92" s="20"/>
      <c r="C92" s="50"/>
      <c r="D92" s="155"/>
      <c r="E92" s="51"/>
      <c r="F92" s="50"/>
      <c r="G92" s="50"/>
      <c r="H92" s="50"/>
      <c r="I92" s="52"/>
      <c r="J92" s="959"/>
      <c r="K92" s="51"/>
      <c r="L92" s="68"/>
      <c r="M92" s="50"/>
    </row>
    <row r="93" spans="2:13">
      <c r="B93" s="20"/>
      <c r="C93" s="50"/>
      <c r="D93" s="155"/>
      <c r="E93" s="51"/>
      <c r="F93" s="50"/>
      <c r="G93" s="50"/>
      <c r="H93" s="50"/>
      <c r="I93" s="52"/>
      <c r="J93" s="959"/>
      <c r="K93" s="51"/>
      <c r="L93" s="68"/>
      <c r="M93" s="50"/>
    </row>
    <row r="94" spans="2:13">
      <c r="B94" s="20"/>
      <c r="C94" s="50"/>
      <c r="D94" s="155"/>
      <c r="E94" s="51"/>
      <c r="F94" s="50"/>
      <c r="G94" s="50"/>
      <c r="H94" s="50"/>
      <c r="I94" s="52"/>
      <c r="J94" s="959"/>
      <c r="K94" s="51"/>
      <c r="L94" s="68"/>
      <c r="M94" s="50"/>
    </row>
    <row r="95" spans="2:13">
      <c r="B95" s="20"/>
      <c r="C95" s="50"/>
      <c r="D95" s="155"/>
      <c r="E95" s="51"/>
      <c r="F95" s="50"/>
      <c r="G95" s="50"/>
      <c r="H95" s="50"/>
      <c r="I95" s="52"/>
      <c r="J95" s="959"/>
      <c r="K95" s="51"/>
      <c r="L95" s="68"/>
      <c r="M95" s="50"/>
    </row>
    <row r="96" spans="2:13">
      <c r="B96" s="20"/>
      <c r="C96" s="50"/>
      <c r="D96" s="155"/>
      <c r="E96" s="51"/>
      <c r="F96" s="50"/>
      <c r="G96" s="50"/>
      <c r="H96" s="50"/>
      <c r="I96" s="52"/>
      <c r="J96" s="959"/>
      <c r="K96" s="51"/>
      <c r="L96" s="68"/>
      <c r="M96" s="50"/>
    </row>
    <row r="97" spans="2:13">
      <c r="B97" s="20"/>
      <c r="C97" s="50"/>
      <c r="D97" s="155"/>
      <c r="E97" s="51"/>
      <c r="F97" s="50"/>
      <c r="G97" s="50"/>
      <c r="H97" s="50"/>
      <c r="I97" s="52"/>
      <c r="J97" s="959"/>
      <c r="K97" s="51"/>
      <c r="L97" s="68"/>
      <c r="M97" s="50"/>
    </row>
    <row r="98" spans="2:13" ht="20.25">
      <c r="B98" s="1287"/>
      <c r="C98" s="1287"/>
      <c r="D98" s="1287"/>
      <c r="E98" s="1287"/>
      <c r="F98" s="1287"/>
      <c r="G98" s="1287"/>
      <c r="H98" s="1287"/>
      <c r="I98" s="1287"/>
      <c r="J98" s="1287"/>
      <c r="K98" s="1287"/>
      <c r="L98" s="1287"/>
      <c r="M98" s="1287"/>
    </row>
    <row r="99" spans="2:13" ht="20.25">
      <c r="B99" s="1287"/>
      <c r="C99" s="1287"/>
      <c r="D99" s="1287"/>
      <c r="E99" s="1287"/>
      <c r="F99" s="1287"/>
      <c r="G99" s="1287"/>
      <c r="H99" s="1287"/>
      <c r="I99" s="1287"/>
      <c r="J99" s="1287"/>
      <c r="K99" s="1287"/>
      <c r="L99" s="1287"/>
      <c r="M99" s="1287"/>
    </row>
    <row r="100" spans="2:13" ht="22.5">
      <c r="B100" s="1273" t="s">
        <v>165</v>
      </c>
      <c r="C100" s="1273"/>
      <c r="D100" s="1273"/>
      <c r="E100" s="1273"/>
      <c r="F100" s="1273"/>
      <c r="G100" s="1273"/>
      <c r="H100" s="1273"/>
      <c r="I100" s="1273"/>
      <c r="J100" s="1273"/>
      <c r="K100" s="1273"/>
      <c r="L100" s="1273"/>
      <c r="M100" s="1273"/>
    </row>
    <row r="101" spans="2:13" ht="18">
      <c r="B101" s="1274" t="s">
        <v>166</v>
      </c>
      <c r="C101" s="1274"/>
      <c r="D101" s="1274"/>
      <c r="E101" s="1274"/>
      <c r="F101" s="1274"/>
      <c r="G101" s="1274"/>
      <c r="H101" s="1274"/>
      <c r="I101" s="1274"/>
      <c r="J101" s="1274"/>
      <c r="K101" s="1274"/>
      <c r="L101" s="1274"/>
      <c r="M101" s="1274"/>
    </row>
    <row r="102" spans="2:13" ht="18" customHeight="1">
      <c r="D102" s="1288"/>
      <c r="E102" s="1288"/>
      <c r="F102" s="1288"/>
      <c r="G102" s="1288"/>
      <c r="H102" s="1288"/>
      <c r="I102" s="1288"/>
      <c r="J102" s="1288"/>
      <c r="K102" s="513"/>
      <c r="L102" s="513"/>
      <c r="M102" s="513"/>
    </row>
    <row r="103" spans="2:13" ht="15">
      <c r="C103" s="396"/>
      <c r="D103" s="1276" t="s">
        <v>176</v>
      </c>
      <c r="E103" s="1276"/>
      <c r="F103" s="1276"/>
      <c r="G103" s="1276"/>
      <c r="H103" s="1276"/>
      <c r="I103" s="1276"/>
      <c r="J103" s="1276"/>
      <c r="K103" s="396"/>
      <c r="L103" s="396"/>
    </row>
    <row r="104" spans="2:13" ht="15" customHeight="1">
      <c r="B104" s="1277" t="s">
        <v>169</v>
      </c>
      <c r="C104" s="1277"/>
      <c r="D104" s="1277"/>
      <c r="E104" s="1277"/>
      <c r="F104" s="3"/>
      <c r="G104" s="10"/>
      <c r="H104" s="10"/>
      <c r="I104" s="1278"/>
      <c r="J104" s="1278"/>
      <c r="K104" s="55"/>
      <c r="L104" s="8" t="s">
        <v>170</v>
      </c>
    </row>
    <row r="105" spans="2:13" ht="12.75" customHeight="1">
      <c r="B105" s="1266" t="s">
        <v>150</v>
      </c>
      <c r="C105" s="1266"/>
      <c r="D105" s="1266"/>
      <c r="E105" s="1266"/>
      <c r="F105" s="3"/>
      <c r="G105" s="14"/>
      <c r="H105" s="962"/>
      <c r="J105" s="1279" t="s">
        <v>172</v>
      </c>
      <c r="K105" s="1279"/>
      <c r="L105" s="344"/>
      <c r="M105" s="419" t="s">
        <v>177</v>
      </c>
    </row>
    <row r="106" spans="2:13">
      <c r="B106" s="1299" t="s">
        <v>152</v>
      </c>
      <c r="C106" s="1299" t="s">
        <v>153</v>
      </c>
      <c r="D106" s="1263" t="s">
        <v>154</v>
      </c>
      <c r="E106" s="1263" t="s">
        <v>155</v>
      </c>
      <c r="F106" s="1263" t="s">
        <v>127</v>
      </c>
      <c r="G106" s="1263" t="s">
        <v>156</v>
      </c>
      <c r="H106" s="1299" t="s">
        <v>157</v>
      </c>
      <c r="I106" s="1280" t="s">
        <v>129</v>
      </c>
      <c r="J106" s="1281"/>
      <c r="K106" s="1299" t="s">
        <v>158</v>
      </c>
      <c r="L106" s="1263" t="s">
        <v>159</v>
      </c>
      <c r="M106" s="1305" t="s">
        <v>133</v>
      </c>
    </row>
    <row r="107" spans="2:13">
      <c r="B107" s="1300"/>
      <c r="C107" s="1300"/>
      <c r="D107" s="1300"/>
      <c r="E107" s="1300"/>
      <c r="F107" s="1300"/>
      <c r="G107" s="1300"/>
      <c r="H107" s="1300"/>
      <c r="I107" s="1282" t="s">
        <v>160</v>
      </c>
      <c r="J107" s="1283"/>
      <c r="K107" s="1300"/>
      <c r="L107" s="1300"/>
      <c r="M107" s="1262"/>
    </row>
    <row r="108" spans="2:13">
      <c r="B108" s="963">
        <v>1</v>
      </c>
      <c r="C108" s="554" t="str">
        <f>IF(H108=0," ",VLOOKUP(H108,Женщины!B:H,2,FALSE))</f>
        <v xml:space="preserve"> </v>
      </c>
      <c r="D108" s="964" t="str">
        <f>IF(H108=0," ",VLOOKUP($H108,Женщины!$B:$H,3,FALSE))</f>
        <v xml:space="preserve"> </v>
      </c>
      <c r="E108" s="963" t="str">
        <f>IF(H108=0," ",IF(VLOOKUP($H108,Женщины!$B:$H,4,FALSE)=0," ",VLOOKUP($H108,Женщины!$B:$H,4,FALSE)))</f>
        <v xml:space="preserve"> </v>
      </c>
      <c r="F108" s="554" t="str">
        <f>IF(H108=0," ",VLOOKUP($H108,Женщины!$B:$H,5,FALSE))</f>
        <v xml:space="preserve"> </v>
      </c>
      <c r="G108" s="554" t="str">
        <f>IF(H108=0," ",VLOOKUP($H108,Женщины!$B:$H,6,FALSE))</f>
        <v xml:space="preserve"> </v>
      </c>
      <c r="H108" s="965"/>
      <c r="I108" s="969"/>
      <c r="J108" s="970">
        <v>4.9884259259259304E-4</v>
      </c>
      <c r="K108" s="963"/>
      <c r="L108" s="963"/>
      <c r="M108" s="554" t="str">
        <f>IF(H108=0," ",VLOOKUP($H108,Женщины!$B:$H,7,FALSE))</f>
        <v xml:space="preserve"> </v>
      </c>
    </row>
    <row r="109" spans="2:13">
      <c r="B109" s="963">
        <v>2</v>
      </c>
      <c r="C109" s="554" t="str">
        <f>IF(H109=0," ",VLOOKUP(H109,Женщины!B:H,2,FALSE))</f>
        <v xml:space="preserve"> </v>
      </c>
      <c r="D109" s="964" t="str">
        <f>IF(H109=0," ",VLOOKUP($H109,Женщины!$B:$H,3,FALSE))</f>
        <v xml:space="preserve"> </v>
      </c>
      <c r="E109" s="963" t="str">
        <f>IF(H109=0," ",IF(VLOOKUP($H109,Женщины!$B:$H,4,FALSE)=0," ",VLOOKUP($H109,Женщины!$B:$H,4,FALSE)))</f>
        <v xml:space="preserve"> </v>
      </c>
      <c r="F109" s="554" t="str">
        <f>IF(H109=0," ",VLOOKUP($H109,Женщины!$B:$H,5,FALSE))</f>
        <v xml:space="preserve"> </v>
      </c>
      <c r="G109" s="554" t="str">
        <f>IF(H109=0," ",VLOOKUP($H109,Женщины!$B:$H,6,FALSE))</f>
        <v xml:space="preserve"> </v>
      </c>
      <c r="H109" s="966"/>
      <c r="I109" s="969"/>
      <c r="J109" s="970">
        <v>5.0115740740740698E-4</v>
      </c>
      <c r="K109" s="963"/>
      <c r="L109" s="963"/>
      <c r="M109" s="554" t="str">
        <f>IF(H109=0," ",VLOOKUP($H109,Женщины!$B:$H,7,FALSE))</f>
        <v xml:space="preserve"> </v>
      </c>
    </row>
    <row r="110" spans="2:13">
      <c r="B110" s="963">
        <v>3</v>
      </c>
      <c r="C110" s="554" t="str">
        <f>IF(H110=0," ",VLOOKUP(H110,Женщины!B:H,2,FALSE))</f>
        <v xml:space="preserve"> </v>
      </c>
      <c r="D110" s="964" t="str">
        <f>IF(H110=0," ",VLOOKUP($H110,Женщины!$B:$H,3,FALSE))</f>
        <v xml:space="preserve"> </v>
      </c>
      <c r="E110" s="963" t="str">
        <f>IF(H110=0," ",IF(VLOOKUP($H110,Женщины!$B:$H,4,FALSE)=0," ",VLOOKUP($H110,Женщины!$B:$H,4,FALSE)))</f>
        <v xml:space="preserve"> </v>
      </c>
      <c r="F110" s="554" t="str">
        <f>IF(H110=0," ",VLOOKUP($H110,Женщины!$B:$H,5,FALSE))</f>
        <v xml:space="preserve"> </v>
      </c>
      <c r="G110" s="554" t="str">
        <f>IF(H110=0," ",VLOOKUP($H110,Женщины!$B:$H,6,FALSE))</f>
        <v xml:space="preserve"> </v>
      </c>
      <c r="H110" s="963"/>
      <c r="I110" s="969"/>
      <c r="J110" s="970">
        <v>5.0231481481481503E-4</v>
      </c>
      <c r="K110" s="963"/>
      <c r="L110" s="963"/>
      <c r="M110" s="554" t="str">
        <f>IF(H110=0," ",VLOOKUP($H110,Женщины!$B:$H,7,FALSE))</f>
        <v xml:space="preserve"> </v>
      </c>
    </row>
    <row r="111" spans="2:13">
      <c r="B111" s="963">
        <v>4</v>
      </c>
      <c r="C111" s="554" t="str">
        <f>IF(H111=0," ",VLOOKUP(H111,Женщины!B:H,2,FALSE))</f>
        <v xml:space="preserve"> </v>
      </c>
      <c r="D111" s="964" t="str">
        <f>IF(H111=0," ",VLOOKUP($H111,Женщины!$B:$H,3,FALSE))</f>
        <v xml:space="preserve"> </v>
      </c>
      <c r="E111" s="963" t="str">
        <f>IF(H111=0," ",IF(VLOOKUP($H111,Женщины!$B:$H,4,FALSE)=0," ",VLOOKUP($H111,Женщины!$B:$H,4,FALSE)))</f>
        <v xml:space="preserve"> </v>
      </c>
      <c r="F111" s="554" t="str">
        <f>IF(H111=0," ",VLOOKUP($H111,Женщины!$B:$H,5,FALSE))</f>
        <v xml:space="preserve"> </v>
      </c>
      <c r="G111" s="554" t="str">
        <f>IF(H111=0," ",VLOOKUP($H111,Женщины!$B:$H,6,FALSE))</f>
        <v xml:space="preserve"> </v>
      </c>
      <c r="H111" s="965"/>
      <c r="I111" s="969"/>
      <c r="J111" s="970"/>
      <c r="K111" s="963"/>
      <c r="L111" s="963"/>
      <c r="M111" s="554" t="str">
        <f>IF(H111=0," ",VLOOKUP($H111,Женщины!$B:$H,7,FALSE))</f>
        <v xml:space="preserve"> </v>
      </c>
    </row>
    <row r="112" spans="2:13">
      <c r="B112" s="963">
        <v>5</v>
      </c>
      <c r="C112" s="554" t="str">
        <f>IF(H112=0," ",VLOOKUP(H112,Женщины!B:H,2,FALSE))</f>
        <v xml:space="preserve"> </v>
      </c>
      <c r="D112" s="964" t="str">
        <f>IF(H112=0," ",VLOOKUP($H112,Женщины!$B:$H,3,FALSE))</f>
        <v xml:space="preserve"> </v>
      </c>
      <c r="E112" s="963" t="str">
        <f>IF(H112=0," ",IF(VLOOKUP($H112,Женщины!$B:$H,4,FALSE)=0," ",VLOOKUP($H112,Женщины!$B:$H,4,FALSE)))</f>
        <v xml:space="preserve"> </v>
      </c>
      <c r="F112" s="554" t="str">
        <f>IF(H112=0," ",VLOOKUP($H112,Женщины!$B:$H,5,FALSE))</f>
        <v xml:space="preserve"> </v>
      </c>
      <c r="G112" s="554" t="str">
        <f>IF(H112=0," ",VLOOKUP($H112,Женщины!$B:$H,6,FALSE))</f>
        <v xml:space="preserve"> </v>
      </c>
      <c r="H112" s="965"/>
      <c r="I112" s="969"/>
      <c r="J112" s="970"/>
      <c r="K112" s="963"/>
      <c r="L112" s="963"/>
      <c r="M112" s="554" t="str">
        <f>IF(H112=0," ",VLOOKUP($H112,Женщины!$B:$H,7,FALSE))</f>
        <v xml:space="preserve"> </v>
      </c>
    </row>
    <row r="113" spans="2:13">
      <c r="B113" s="963">
        <v>6</v>
      </c>
      <c r="C113" s="554" t="str">
        <f>IF(H113=0," ",VLOOKUP(H113,Женщины!B:H,2,FALSE))</f>
        <v xml:space="preserve"> </v>
      </c>
      <c r="D113" s="964" t="str">
        <f>IF(H113=0," ",VLOOKUP($H113,Женщины!$B:$H,3,FALSE))</f>
        <v xml:space="preserve"> </v>
      </c>
      <c r="E113" s="963" t="str">
        <f>IF(H113=0," ",IF(VLOOKUP($H113,Женщины!$B:$H,4,FALSE)=0," ",VLOOKUP($H113,Женщины!$B:$H,4,FALSE)))</f>
        <v xml:space="preserve"> </v>
      </c>
      <c r="F113" s="554" t="str">
        <f>IF(H113=0," ",VLOOKUP($H113,Женщины!$B:$H,5,FALSE))</f>
        <v xml:space="preserve"> </v>
      </c>
      <c r="G113" s="554" t="str">
        <f>IF(H113=0," ",VLOOKUP($H113,Женщины!$B:$H,6,FALSE))</f>
        <v xml:space="preserve"> </v>
      </c>
      <c r="H113" s="965"/>
      <c r="I113" s="969"/>
      <c r="J113" s="970"/>
      <c r="K113" s="963"/>
      <c r="L113" s="963"/>
      <c r="M113" s="554" t="str">
        <f>IF(H113=0," ",VLOOKUP($H113,Женщины!$B:$H,7,FALSE))</f>
        <v xml:space="preserve"> </v>
      </c>
    </row>
    <row r="114" spans="2:13">
      <c r="B114" s="963">
        <v>7</v>
      </c>
      <c r="C114" s="554" t="str">
        <f>IF(H114=0," ",VLOOKUP(H114,Женщины!B:H,2,FALSE))</f>
        <v xml:space="preserve"> </v>
      </c>
      <c r="D114" s="964" t="str">
        <f>IF(H114=0," ",VLOOKUP($H114,Женщины!$B:$H,3,FALSE))</f>
        <v xml:space="preserve"> </v>
      </c>
      <c r="E114" s="963" t="str">
        <f>IF(H114=0," ",IF(VLOOKUP($H114,Женщины!$B:$H,4,FALSE)=0," ",VLOOKUP($H114,Женщины!$B:$H,4,FALSE)))</f>
        <v xml:space="preserve"> </v>
      </c>
      <c r="F114" s="554" t="str">
        <f>IF(H114=0," ",VLOOKUP($H114,Женщины!$B:$H,5,FALSE))</f>
        <v xml:space="preserve"> </v>
      </c>
      <c r="G114" s="554" t="str">
        <f>IF(H114=0," ",VLOOKUP($H114,Женщины!$B:$H,6,FALSE))</f>
        <v xml:space="preserve"> </v>
      </c>
      <c r="H114" s="965"/>
      <c r="I114" s="969"/>
      <c r="J114" s="970"/>
      <c r="K114" s="963"/>
      <c r="L114" s="963"/>
      <c r="M114" s="554" t="str">
        <f>IF(H114=0," ",VLOOKUP($H114,Женщины!$B:$H,7,FALSE))</f>
        <v xml:space="preserve"> </v>
      </c>
    </row>
    <row r="115" spans="2:13">
      <c r="B115" s="963">
        <v>8</v>
      </c>
      <c r="C115" s="554" t="str">
        <f>IF(H115=0," ",VLOOKUP(H115,Женщины!B:H,2,FALSE))</f>
        <v xml:space="preserve"> </v>
      </c>
      <c r="D115" s="964" t="str">
        <f>IF(H115=0," ",VLOOKUP($H115,Женщины!$B:$H,3,FALSE))</f>
        <v xml:space="preserve"> </v>
      </c>
      <c r="E115" s="963" t="str">
        <f>IF(H115=0," ",IF(VLOOKUP($H115,Женщины!$B:$H,4,FALSE)=0," ",VLOOKUP($H115,Женщины!$B:$H,4,FALSE)))</f>
        <v xml:space="preserve"> </v>
      </c>
      <c r="F115" s="554" t="str">
        <f>IF(H115=0," ",VLOOKUP($H115,Женщины!$B:$H,5,FALSE))</f>
        <v xml:space="preserve"> </v>
      </c>
      <c r="G115" s="554" t="str">
        <f>IF(H115=0," ",VLOOKUP($H115,Женщины!$B:$H,6,FALSE))</f>
        <v xml:space="preserve"> </v>
      </c>
      <c r="H115" s="967"/>
      <c r="I115" s="969"/>
      <c r="J115" s="970"/>
      <c r="K115" s="963"/>
      <c r="L115" s="963"/>
      <c r="M115" s="554" t="str">
        <f>IF(H115=0," ",VLOOKUP($H115,Женщины!$B:$H,7,FALSE))</f>
        <v xml:space="preserve"> </v>
      </c>
    </row>
    <row r="116" spans="2:13">
      <c r="B116" s="963">
        <v>9</v>
      </c>
      <c r="C116" s="554" t="str">
        <f>IF(H116=0," ",VLOOKUP(H116,Женщины!B:H,2,FALSE))</f>
        <v xml:space="preserve"> </v>
      </c>
      <c r="D116" s="964" t="str">
        <f>IF(H116=0," ",VLOOKUP($H116,Женщины!$B:$H,3,FALSE))</f>
        <v xml:space="preserve"> </v>
      </c>
      <c r="E116" s="963" t="str">
        <f>IF(H116=0," ",IF(VLOOKUP($H116,Женщины!$B:$H,4,FALSE)=0," ",VLOOKUP($H116,Женщины!$B:$H,4,FALSE)))</f>
        <v xml:space="preserve"> </v>
      </c>
      <c r="F116" s="554" t="str">
        <f>IF(H116=0," ",VLOOKUP($H116,Женщины!$B:$H,5,FALSE))</f>
        <v xml:space="preserve"> </v>
      </c>
      <c r="G116" s="554" t="str">
        <f>IF(H116=0," ",VLOOKUP($H116,Женщины!$B:$H,6,FALSE))</f>
        <v xml:space="preserve"> </v>
      </c>
      <c r="H116" s="963"/>
      <c r="I116" s="969"/>
      <c r="J116" s="970"/>
      <c r="K116" s="963"/>
      <c r="L116" s="963"/>
      <c r="M116" s="554" t="str">
        <f>IF(H116=0," ",VLOOKUP($H116,Женщины!$B:$H,7,FALSE))</f>
        <v xml:space="preserve"> </v>
      </c>
    </row>
    <row r="117" spans="2:13">
      <c r="B117" s="963">
        <v>10</v>
      </c>
      <c r="C117" s="554" t="str">
        <f>IF(H117=0," ",VLOOKUP(H117,Женщины!B:H,2,FALSE))</f>
        <v xml:space="preserve"> </v>
      </c>
      <c r="D117" s="964" t="str">
        <f>IF(H117=0," ",VLOOKUP($H117,Женщины!$B:$H,3,FALSE))</f>
        <v xml:space="preserve"> </v>
      </c>
      <c r="E117" s="963" t="str">
        <f>IF(H117=0," ",IF(VLOOKUP($H117,Женщины!$B:$H,4,FALSE)=0," ",VLOOKUP($H117,Женщины!$B:$H,4,FALSE)))</f>
        <v xml:space="preserve"> </v>
      </c>
      <c r="F117" s="554" t="str">
        <f>IF(H117=0," ",VLOOKUP($H117,Женщины!$B:$H,5,FALSE))</f>
        <v xml:space="preserve"> </v>
      </c>
      <c r="G117" s="554" t="str">
        <f>IF(H117=0," ",VLOOKUP($H117,Женщины!$B:$H,6,FALSE))</f>
        <v xml:space="preserve"> </v>
      </c>
      <c r="H117" s="965"/>
      <c r="I117" s="969"/>
      <c r="J117" s="970"/>
      <c r="K117" s="963"/>
      <c r="L117" s="963"/>
      <c r="M117" s="554" t="str">
        <f>IF(H117=0," ",VLOOKUP($H117,Женщины!$B:$H,7,FALSE))</f>
        <v xml:space="preserve"> </v>
      </c>
    </row>
    <row r="118" spans="2:13">
      <c r="B118" s="963">
        <v>11</v>
      </c>
      <c r="C118" s="554" t="str">
        <f>IF(H118=0," ",VLOOKUP(H118,Женщины!B:H,2,FALSE))</f>
        <v xml:space="preserve"> </v>
      </c>
      <c r="D118" s="964" t="str">
        <f>IF(H118=0," ",VLOOKUP($H118,Женщины!$B:$H,3,FALSE))</f>
        <v xml:space="preserve"> </v>
      </c>
      <c r="E118" s="963" t="str">
        <f>IF(H118=0," ",IF(VLOOKUP($H118,Женщины!$B:$H,4,FALSE)=0," ",VLOOKUP($H118,Женщины!$B:$H,4,FALSE)))</f>
        <v xml:space="preserve"> </v>
      </c>
      <c r="F118" s="554" t="str">
        <f>IF(H118=0," ",VLOOKUP($H118,Женщины!$B:$H,5,FALSE))</f>
        <v xml:space="preserve"> </v>
      </c>
      <c r="G118" s="554" t="str">
        <f>IF(H118=0," ",VLOOKUP($H118,Женщины!$B:$H,6,FALSE))</f>
        <v xml:space="preserve"> </v>
      </c>
      <c r="H118" s="965"/>
      <c r="I118" s="969"/>
      <c r="J118" s="970"/>
      <c r="K118" s="963"/>
      <c r="L118" s="963"/>
      <c r="M118" s="554" t="str">
        <f>IF(H118=0," ",VLOOKUP($H118,Женщины!$B:$H,7,FALSE))</f>
        <v xml:space="preserve"> </v>
      </c>
    </row>
    <row r="119" spans="2:13">
      <c r="B119" s="963">
        <v>12</v>
      </c>
      <c r="C119" s="554" t="str">
        <f>IF(H119=0," ",VLOOKUP(H119,Женщины!B:H,2,FALSE))</f>
        <v xml:space="preserve"> </v>
      </c>
      <c r="D119" s="964" t="str">
        <f>IF(H119=0," ",VLOOKUP($H119,Женщины!$B:$H,3,FALSE))</f>
        <v xml:space="preserve"> </v>
      </c>
      <c r="E119" s="963" t="str">
        <f>IF(H119=0," ",IF(VLOOKUP($H119,Женщины!$B:$H,4,FALSE)=0," ",VLOOKUP($H119,Женщины!$B:$H,4,FALSE)))</f>
        <v xml:space="preserve"> </v>
      </c>
      <c r="F119" s="554" t="str">
        <f>IF(H119=0," ",VLOOKUP($H119,Женщины!$B:$H,5,FALSE))</f>
        <v xml:space="preserve"> </v>
      </c>
      <c r="G119" s="554" t="str">
        <f>IF(H119=0," ",VLOOKUP($H119,Женщины!$B:$H,6,FALSE))</f>
        <v xml:space="preserve"> </v>
      </c>
      <c r="H119" s="965"/>
      <c r="I119" s="969"/>
      <c r="J119" s="970"/>
      <c r="K119" s="963"/>
      <c r="L119" s="963"/>
      <c r="M119" s="554" t="str">
        <f>IF(H119=0," ",VLOOKUP($H119,Женщины!$B:$H,7,FALSE))</f>
        <v xml:space="preserve"> </v>
      </c>
    </row>
    <row r="120" spans="2:13">
      <c r="B120" s="963">
        <v>13</v>
      </c>
      <c r="C120" s="554" t="str">
        <f>IF(H120=0," ",VLOOKUP(H120,Женщины!B:H,2,FALSE))</f>
        <v xml:space="preserve"> </v>
      </c>
      <c r="D120" s="964" t="str">
        <f>IF(H120=0," ",VLOOKUP($H120,Женщины!$B:$H,3,FALSE))</f>
        <v xml:space="preserve"> </v>
      </c>
      <c r="E120" s="963" t="str">
        <f>IF(H120=0," ",IF(VLOOKUP($H120,Женщины!$B:$H,4,FALSE)=0," ",VLOOKUP($H120,Женщины!$B:$H,4,FALSE)))</f>
        <v xml:space="preserve"> </v>
      </c>
      <c r="F120" s="554" t="str">
        <f>IF(H120=0," ",VLOOKUP($H120,Женщины!$B:$H,5,FALSE))</f>
        <v xml:space="preserve"> </v>
      </c>
      <c r="G120" s="554" t="str">
        <f>IF(H120=0," ",VLOOKUP($H120,Женщины!$B:$H,6,FALSE))</f>
        <v xml:space="preserve"> </v>
      </c>
      <c r="H120" s="965"/>
      <c r="I120" s="969"/>
      <c r="J120" s="970"/>
      <c r="K120" s="963"/>
      <c r="L120" s="963"/>
      <c r="M120" s="554" t="str">
        <f>IF(H120=0," ",VLOOKUP($H120,Женщины!$B:$H,7,FALSE))</f>
        <v xml:space="preserve"> </v>
      </c>
    </row>
    <row r="121" spans="2:13">
      <c r="B121" s="963">
        <v>14</v>
      </c>
      <c r="C121" s="554" t="str">
        <f>IF(H121=0," ",VLOOKUP(H121,Женщины!B:H,2,FALSE))</f>
        <v xml:space="preserve"> </v>
      </c>
      <c r="D121" s="964" t="str">
        <f>IF(H121=0," ",VLOOKUP($H121,Женщины!$B:$H,3,FALSE))</f>
        <v xml:space="preserve"> </v>
      </c>
      <c r="E121" s="963" t="str">
        <f>IF(H121=0," ",IF(VLOOKUP($H121,Женщины!$B:$H,4,FALSE)=0," ",VLOOKUP($H121,Женщины!$B:$H,4,FALSE)))</f>
        <v xml:space="preserve"> </v>
      </c>
      <c r="F121" s="554" t="str">
        <f>IF(H121=0," ",VLOOKUP($H121,Женщины!$B:$H,5,FALSE))</f>
        <v xml:space="preserve"> </v>
      </c>
      <c r="G121" s="554" t="str">
        <f>IF(H121=0," ",VLOOKUP($H121,Женщины!$B:$H,6,FALSE))</f>
        <v xml:space="preserve"> </v>
      </c>
      <c r="H121" s="965"/>
      <c r="I121" s="969"/>
      <c r="J121" s="970"/>
      <c r="K121" s="963"/>
      <c r="L121" s="963"/>
      <c r="M121" s="554" t="str">
        <f>IF(H121=0," ",VLOOKUP($H121,Женщины!$B:$H,7,FALSE))</f>
        <v xml:space="preserve"> </v>
      </c>
    </row>
    <row r="122" spans="2:13">
      <c r="B122" s="963">
        <v>15</v>
      </c>
      <c r="C122" s="554" t="str">
        <f>IF(H122=0," ",VLOOKUP(H122,Женщины!B:H,2,FALSE))</f>
        <v xml:space="preserve"> </v>
      </c>
      <c r="D122" s="964" t="str">
        <f>IF(H122=0," ",VLOOKUP($H122,Женщины!$B:$H,3,FALSE))</f>
        <v xml:space="preserve"> </v>
      </c>
      <c r="E122" s="963" t="str">
        <f>IF(H122=0," ",IF(VLOOKUP($H122,Женщины!$B:$H,4,FALSE)=0," ",VLOOKUP($H122,Женщины!$B:$H,4,FALSE)))</f>
        <v xml:space="preserve"> </v>
      </c>
      <c r="F122" s="554" t="str">
        <f>IF(H122=0," ",VLOOKUP($H122,Женщины!$B:$H,5,FALSE))</f>
        <v xml:space="preserve"> </v>
      </c>
      <c r="G122" s="554" t="str">
        <f>IF(H122=0," ",VLOOKUP($H122,Женщины!$B:$H,6,FALSE))</f>
        <v xml:space="preserve"> </v>
      </c>
      <c r="H122" s="965"/>
      <c r="I122" s="969"/>
      <c r="J122" s="970"/>
      <c r="K122" s="963"/>
      <c r="L122" s="963"/>
      <c r="M122" s="554" t="str">
        <f>IF(H122=0," ",VLOOKUP($H122,Женщины!$B:$H,7,FALSE))</f>
        <v xml:space="preserve"> </v>
      </c>
    </row>
    <row r="123" spans="2:13">
      <c r="B123" s="963">
        <v>16</v>
      </c>
      <c r="C123" s="554" t="str">
        <f>IF(H123=0," ",VLOOKUP(H123,Женщины!B:H,2,FALSE))</f>
        <v xml:space="preserve"> </v>
      </c>
      <c r="D123" s="964" t="str">
        <f>IF(H123=0," ",VLOOKUP($H123,Женщины!$B:$H,3,FALSE))</f>
        <v xml:space="preserve"> </v>
      </c>
      <c r="E123" s="963" t="str">
        <f>IF(H123=0," ",IF(VLOOKUP($H123,Женщины!$B:$H,4,FALSE)=0," ",VLOOKUP($H123,Женщины!$B:$H,4,FALSE)))</f>
        <v xml:space="preserve"> </v>
      </c>
      <c r="F123" s="554" t="str">
        <f>IF(H123=0," ",VLOOKUP($H123,Женщины!$B:$H,5,FALSE))</f>
        <v xml:space="preserve"> </v>
      </c>
      <c r="G123" s="554" t="str">
        <f>IF(H123=0," ",VLOOKUP($H123,Женщины!$B:$H,6,FALSE))</f>
        <v xml:space="preserve"> </v>
      </c>
      <c r="H123" s="967"/>
      <c r="I123" s="969"/>
      <c r="J123" s="970"/>
      <c r="K123" s="963"/>
      <c r="L123" s="963"/>
      <c r="M123" s="554" t="str">
        <f>IF(H123=0," ",VLOOKUP($H123,Женщины!$B:$H,7,FALSE))</f>
        <v xml:space="preserve"> </v>
      </c>
    </row>
    <row r="124" spans="2:13">
      <c r="B124" s="963">
        <v>17</v>
      </c>
      <c r="C124" s="554" t="str">
        <f>IF(H124=0," ",VLOOKUP(H124,Женщины!B:H,2,FALSE))</f>
        <v xml:space="preserve"> </v>
      </c>
      <c r="D124" s="964" t="str">
        <f>IF(H124=0," ",VLOOKUP($H124,Женщины!$B:$H,3,FALSE))</f>
        <v xml:space="preserve"> </v>
      </c>
      <c r="E124" s="963" t="str">
        <f>IF(H124=0," ",IF(VLOOKUP($H124,Женщины!$B:$H,4,FALSE)=0," ",VLOOKUP($H124,Женщины!$B:$H,4,FALSE)))</f>
        <v xml:space="preserve"> </v>
      </c>
      <c r="F124" s="554" t="str">
        <f>IF(H124=0," ",VLOOKUP($H124,Женщины!$B:$H,5,FALSE))</f>
        <v xml:space="preserve"> </v>
      </c>
      <c r="G124" s="554" t="str">
        <f>IF(H124=0," ",VLOOKUP($H124,Женщины!$B:$H,6,FALSE))</f>
        <v xml:space="preserve"> </v>
      </c>
      <c r="H124" s="965"/>
      <c r="I124" s="969"/>
      <c r="J124" s="970"/>
      <c r="K124" s="963"/>
      <c r="L124" s="963"/>
      <c r="M124" s="554" t="str">
        <f>IF(H124=0," ",VLOOKUP($H124,Женщины!$B:$H,7,FALSE))</f>
        <v xml:space="preserve"> </v>
      </c>
    </row>
    <row r="125" spans="2:13">
      <c r="B125" s="963">
        <v>18</v>
      </c>
      <c r="C125" s="554" t="str">
        <f>IF(H125=0," ",VLOOKUP(H125,Женщины!B:H,2,FALSE))</f>
        <v xml:space="preserve"> </v>
      </c>
      <c r="D125" s="964" t="str">
        <f>IF(H125=0," ",VLOOKUP($H125,Женщины!$B:$H,3,FALSE))</f>
        <v xml:space="preserve"> </v>
      </c>
      <c r="E125" s="963" t="str">
        <f>IF(H125=0," ",IF(VLOOKUP($H125,Женщины!$B:$H,4,FALSE)=0," ",VLOOKUP($H125,Женщины!$B:$H,4,FALSE)))</f>
        <v xml:space="preserve"> </v>
      </c>
      <c r="F125" s="554" t="str">
        <f>IF(H125=0," ",VLOOKUP($H125,Женщины!$B:$H,5,FALSE))</f>
        <v xml:space="preserve"> </v>
      </c>
      <c r="G125" s="554" t="str">
        <f>IF(H125=0," ",VLOOKUP($H125,Женщины!$B:$H,6,FALSE))</f>
        <v xml:space="preserve"> </v>
      </c>
      <c r="H125" s="965"/>
      <c r="I125" s="969"/>
      <c r="J125" s="970"/>
      <c r="K125" s="963"/>
      <c r="L125" s="963"/>
      <c r="M125" s="554" t="str">
        <f>IF(H125=0," ",VLOOKUP($H125,Женщины!$B:$H,7,FALSE))</f>
        <v xml:space="preserve"> </v>
      </c>
    </row>
    <row r="126" spans="2:13">
      <c r="B126" s="963">
        <v>19</v>
      </c>
      <c r="C126" s="554" t="str">
        <f>IF(H126=0," ",VLOOKUP(H126,Женщины!B:H,2,FALSE))</f>
        <v xml:space="preserve"> </v>
      </c>
      <c r="D126" s="964" t="str">
        <f>IF(H126=0," ",VLOOKUP($H126,Женщины!$B:$H,3,FALSE))</f>
        <v xml:space="preserve"> </v>
      </c>
      <c r="E126" s="963" t="str">
        <f>IF(H126=0," ",IF(VLOOKUP($H126,Женщины!$B:$H,4,FALSE)=0," ",VLOOKUP($H126,Женщины!$B:$H,4,FALSE)))</f>
        <v xml:space="preserve"> </v>
      </c>
      <c r="F126" s="554" t="str">
        <f>IF(H126=0," ",VLOOKUP($H126,Женщины!$B:$H,5,FALSE))</f>
        <v xml:space="preserve"> </v>
      </c>
      <c r="G126" s="554" t="str">
        <f>IF(H126=0," ",VLOOKUP($H126,Женщины!$B:$H,6,FALSE))</f>
        <v xml:space="preserve"> </v>
      </c>
      <c r="H126" s="965"/>
      <c r="I126" s="969"/>
      <c r="J126" s="970"/>
      <c r="K126" s="963"/>
      <c r="L126" s="963"/>
      <c r="M126" s="554" t="str">
        <f>IF(H126=0," ",VLOOKUP($H126,Женщины!$B:$H,7,FALSE))</f>
        <v xml:space="preserve"> </v>
      </c>
    </row>
    <row r="127" spans="2:13">
      <c r="B127" s="963">
        <v>20</v>
      </c>
      <c r="C127" s="554" t="str">
        <f>IF(H127=0," ",VLOOKUP(H127,Женщины!B:H,2,FALSE))</f>
        <v xml:space="preserve"> </v>
      </c>
      <c r="D127" s="964" t="str">
        <f>IF(H127=0," ",VLOOKUP($H127,Женщины!$B:$H,3,FALSE))</f>
        <v xml:space="preserve"> </v>
      </c>
      <c r="E127" s="963" t="str">
        <f>IF(H127=0," ",IF(VLOOKUP($H127,Женщины!$B:$H,4,FALSE)=0," ",VLOOKUP($H127,Женщины!$B:$H,4,FALSE)))</f>
        <v xml:space="preserve"> </v>
      </c>
      <c r="F127" s="554" t="str">
        <f>IF(H127=0," ",VLOOKUP($H127,Женщины!$B:$H,5,FALSE))</f>
        <v xml:space="preserve"> </v>
      </c>
      <c r="G127" s="554" t="str">
        <f>IF(H127=0," ",VLOOKUP($H127,Женщины!$B:$H,6,FALSE))</f>
        <v xml:space="preserve"> </v>
      </c>
      <c r="H127" s="965"/>
      <c r="I127" s="969"/>
      <c r="J127" s="970"/>
      <c r="K127" s="963"/>
      <c r="L127" s="963"/>
      <c r="M127" s="554" t="str">
        <f>IF(H127=0," ",VLOOKUP($H127,Женщины!$B:$H,7,FALSE))</f>
        <v xml:space="preserve"> </v>
      </c>
    </row>
    <row r="128" spans="2:13">
      <c r="B128" s="963">
        <v>21</v>
      </c>
      <c r="C128" s="554" t="str">
        <f>IF(H128=0," ",VLOOKUP(H128,Женщины!B:H,2,FALSE))</f>
        <v xml:space="preserve"> </v>
      </c>
      <c r="D128" s="964" t="str">
        <f>IF(H128=0," ",VLOOKUP($H128,Женщины!$B:$H,3,FALSE))</f>
        <v xml:space="preserve"> </v>
      </c>
      <c r="E128" s="963" t="str">
        <f>IF(H128=0," ",IF(VLOOKUP($H128,Женщины!$B:$H,4,FALSE)=0," ",VLOOKUP($H128,Женщины!$B:$H,4,FALSE)))</f>
        <v xml:space="preserve"> </v>
      </c>
      <c r="F128" s="554" t="str">
        <f>IF(H128=0," ",VLOOKUP($H128,Женщины!$B:$H,5,FALSE))</f>
        <v xml:space="preserve"> </v>
      </c>
      <c r="G128" s="554" t="str">
        <f>IF(H128=0," ",VLOOKUP($H128,Женщины!$B:$H,6,FALSE))</f>
        <v xml:space="preserve"> </v>
      </c>
      <c r="H128" s="965"/>
      <c r="I128" s="969"/>
      <c r="J128" s="970"/>
      <c r="K128" s="963"/>
      <c r="L128" s="963"/>
      <c r="M128" s="554" t="str">
        <f>IF(H128=0," ",VLOOKUP($H128,Женщины!$B:$H,7,FALSE))</f>
        <v xml:space="preserve"> </v>
      </c>
    </row>
    <row r="129" spans="2:13">
      <c r="B129" s="963">
        <v>22</v>
      </c>
      <c r="C129" s="554" t="str">
        <f>IF(H129=0," ",VLOOKUP(H129,Женщины!B:H,2,FALSE))</f>
        <v xml:space="preserve"> </v>
      </c>
      <c r="D129" s="964" t="str">
        <f>IF(H129=0," ",VLOOKUP($H129,Женщины!$B:$H,3,FALSE))</f>
        <v xml:space="preserve"> </v>
      </c>
      <c r="E129" s="963" t="str">
        <f>IF(H129=0," ",IF(VLOOKUP($H129,Женщины!$B:$H,4,FALSE)=0," ",VLOOKUP($H129,Женщины!$B:$H,4,FALSE)))</f>
        <v xml:space="preserve"> </v>
      </c>
      <c r="F129" s="554" t="str">
        <f>IF(H129=0," ",VLOOKUP($H129,Женщины!$B:$H,5,FALSE))</f>
        <v xml:space="preserve"> </v>
      </c>
      <c r="G129" s="554" t="str">
        <f>IF(H129=0," ",VLOOKUP($H129,Женщины!$B:$H,6,FALSE))</f>
        <v xml:space="preserve"> </v>
      </c>
      <c r="H129" s="965"/>
      <c r="I129" s="969"/>
      <c r="J129" s="970"/>
      <c r="K129" s="963"/>
      <c r="L129" s="963"/>
      <c r="M129" s="554" t="str">
        <f>IF(H129=0," ",VLOOKUP($H129,Женщины!$B:$H,7,FALSE))</f>
        <v xml:space="preserve"> </v>
      </c>
    </row>
    <row r="130" spans="2:13">
      <c r="B130" s="963">
        <v>23</v>
      </c>
      <c r="C130" s="554" t="str">
        <f>IF(H130=0," ",VLOOKUP(H130,Женщины!B:H,2,FALSE))</f>
        <v xml:space="preserve"> </v>
      </c>
      <c r="D130" s="964" t="str">
        <f>IF(H130=0," ",VLOOKUP($H130,Женщины!$B:$H,3,FALSE))</f>
        <v xml:space="preserve"> </v>
      </c>
      <c r="E130" s="963" t="str">
        <f>IF(H130=0," ",IF(VLOOKUP($H130,Женщины!$B:$H,4,FALSE)=0," ",VLOOKUP($H130,Женщины!$B:$H,4,FALSE)))</f>
        <v xml:space="preserve"> </v>
      </c>
      <c r="F130" s="554" t="str">
        <f>IF(H130=0," ",VLOOKUP($H130,Женщины!$B:$H,5,FALSE))</f>
        <v xml:space="preserve"> </v>
      </c>
      <c r="G130" s="554" t="str">
        <f>IF(H130=0," ",VLOOKUP($H130,Женщины!$B:$H,6,FALSE))</f>
        <v xml:space="preserve"> </v>
      </c>
      <c r="H130" s="967"/>
      <c r="I130" s="969"/>
      <c r="J130" s="970"/>
      <c r="K130" s="963"/>
      <c r="L130" s="963"/>
      <c r="M130" s="554" t="str">
        <f>IF(H130=0," ",VLOOKUP($H130,Женщины!$B:$H,7,FALSE))</f>
        <v xml:space="preserve"> </v>
      </c>
    </row>
    <row r="131" spans="2:13">
      <c r="B131" s="963">
        <v>24</v>
      </c>
      <c r="C131" s="554" t="str">
        <f>IF(H131=0," ",VLOOKUP(H131,Женщины!B:H,2,FALSE))</f>
        <v xml:space="preserve"> </v>
      </c>
      <c r="D131" s="964" t="str">
        <f>IF(H131=0," ",VLOOKUP($H131,Женщины!$B:$H,3,FALSE))</f>
        <v xml:space="preserve"> </v>
      </c>
      <c r="E131" s="963" t="str">
        <f>IF(H131=0," ",IF(VLOOKUP($H131,Женщины!$B:$H,4,FALSE)=0," ",VLOOKUP($H131,Женщины!$B:$H,4,FALSE)))</f>
        <v xml:space="preserve"> </v>
      </c>
      <c r="F131" s="554" t="str">
        <f>IF(H131=0," ",VLOOKUP($H131,Женщины!$B:$H,5,FALSE))</f>
        <v xml:space="preserve"> </v>
      </c>
      <c r="G131" s="554" t="str">
        <f>IF(H131=0," ",VLOOKUP($H131,Женщины!$B:$H,6,FALSE))</f>
        <v xml:space="preserve"> </v>
      </c>
      <c r="H131" s="967"/>
      <c r="I131" s="969"/>
      <c r="J131" s="970"/>
      <c r="K131" s="963"/>
      <c r="L131" s="963"/>
      <c r="M131" s="554" t="str">
        <f>IF(H131=0," ",VLOOKUP($H131,Женщины!$B:$H,7,FALSE))</f>
        <v xml:space="preserve"> </v>
      </c>
    </row>
    <row r="132" spans="2:13">
      <c r="B132" s="963">
        <v>25</v>
      </c>
      <c r="C132" s="554" t="str">
        <f>IF(H132=0," ",VLOOKUP(H132,Женщины!B:H,2,FALSE))</f>
        <v xml:space="preserve"> </v>
      </c>
      <c r="D132" s="964" t="str">
        <f>IF(H132=0," ",VLOOKUP($H132,Женщины!$B:$H,3,FALSE))</f>
        <v xml:space="preserve"> </v>
      </c>
      <c r="E132" s="963" t="str">
        <f>IF(H132=0," ",IF(VLOOKUP($H132,Женщины!$B:$H,4,FALSE)=0," ",VLOOKUP($H132,Женщины!$B:$H,4,FALSE)))</f>
        <v xml:space="preserve"> </v>
      </c>
      <c r="F132" s="554" t="str">
        <f>IF(H132=0," ",VLOOKUP($H132,Женщины!$B:$H,5,FALSE))</f>
        <v xml:space="preserve"> </v>
      </c>
      <c r="G132" s="554" t="str">
        <f>IF(H132=0," ",VLOOKUP($H132,Женщины!$B:$H,6,FALSE))</f>
        <v xml:space="preserve"> </v>
      </c>
      <c r="H132" s="967"/>
      <c r="I132" s="969"/>
      <c r="J132" s="970"/>
      <c r="K132" s="963"/>
      <c r="L132" s="963"/>
      <c r="M132" s="554" t="str">
        <f>IF(H132=0," ",VLOOKUP($H132,Женщины!$B:$H,7,FALSE))</f>
        <v xml:space="preserve"> </v>
      </c>
    </row>
    <row r="133" spans="2:13">
      <c r="B133" s="963">
        <v>26</v>
      </c>
      <c r="C133" s="554" t="str">
        <f>IF(H133=0," ",VLOOKUP(H133,Женщины!B:H,2,FALSE))</f>
        <v xml:space="preserve"> </v>
      </c>
      <c r="D133" s="964" t="str">
        <f>IF(H133=0," ",VLOOKUP($H133,Женщины!$B:$H,3,FALSE))</f>
        <v xml:space="preserve"> </v>
      </c>
      <c r="E133" s="963" t="str">
        <f>IF(H133=0," ",IF(VLOOKUP($H133,Женщины!$B:$H,4,FALSE)=0," ",VLOOKUP($H133,Женщины!$B:$H,4,FALSE)))</f>
        <v xml:space="preserve"> </v>
      </c>
      <c r="F133" s="554" t="str">
        <f>IF(H133=0," ",VLOOKUP($H133,Женщины!$B:$H,5,FALSE))</f>
        <v xml:space="preserve"> </v>
      </c>
      <c r="G133" s="554" t="str">
        <f>IF(H133=0," ",VLOOKUP($H133,Женщины!$B:$H,6,FALSE))</f>
        <v xml:space="preserve"> </v>
      </c>
      <c r="H133" s="967"/>
      <c r="I133" s="969"/>
      <c r="J133" s="970"/>
      <c r="K133" s="963"/>
      <c r="L133" s="963"/>
      <c r="M133" s="554" t="str">
        <f>IF(H133=0," ",VLOOKUP($H133,Женщины!$B:$H,7,FALSE))</f>
        <v xml:space="preserve"> </v>
      </c>
    </row>
    <row r="134" spans="2:13">
      <c r="B134" s="963">
        <v>27</v>
      </c>
      <c r="C134" s="554" t="str">
        <f>IF(H134=0," ",VLOOKUP(H134,Женщины!B:H,2,FALSE))</f>
        <v xml:space="preserve"> </v>
      </c>
      <c r="D134" s="964" t="str">
        <f>IF(H134=0," ",VLOOKUP($H134,Женщины!$B:$H,3,FALSE))</f>
        <v xml:space="preserve"> </v>
      </c>
      <c r="E134" s="963" t="str">
        <f>IF(H134=0," ",IF(VLOOKUP($H134,Женщины!$B:$H,4,FALSE)=0," ",VLOOKUP($H134,Женщины!$B:$H,4,FALSE)))</f>
        <v xml:space="preserve"> </v>
      </c>
      <c r="F134" s="554" t="str">
        <f>IF(H134=0," ",VLOOKUP($H134,Женщины!$B:$H,5,FALSE))</f>
        <v xml:space="preserve"> </v>
      </c>
      <c r="G134" s="554" t="str">
        <f>IF(H134=0," ",VLOOKUP($H134,Женщины!$B:$H,6,FALSE))</f>
        <v xml:space="preserve"> </v>
      </c>
      <c r="H134" s="965"/>
      <c r="I134" s="969"/>
      <c r="J134" s="970"/>
      <c r="K134" s="963"/>
      <c r="L134" s="963"/>
      <c r="M134" s="554" t="str">
        <f>IF(H134=0," ",VLOOKUP($H134,Женщины!$B:$H,7,FALSE))</f>
        <v xml:space="preserve"> </v>
      </c>
    </row>
    <row r="135" spans="2:13">
      <c r="B135" s="963">
        <v>28</v>
      </c>
      <c r="C135" s="554" t="str">
        <f>IF(H135=0," ",VLOOKUP(H135,Женщины!B:H,2,FALSE))</f>
        <v xml:space="preserve"> </v>
      </c>
      <c r="D135" s="964" t="str">
        <f>IF(H135=0," ",VLOOKUP($H135,Женщины!$B:$H,3,FALSE))</f>
        <v xml:space="preserve"> </v>
      </c>
      <c r="E135" s="963" t="str">
        <f>IF(H135=0," ",IF(VLOOKUP($H135,Женщины!$B:$H,4,FALSE)=0," ",VLOOKUP($H135,Женщины!$B:$H,4,FALSE)))</f>
        <v xml:space="preserve"> </v>
      </c>
      <c r="F135" s="554" t="str">
        <f>IF(H135=0," ",VLOOKUP($H135,Женщины!$B:$H,5,FALSE))</f>
        <v xml:space="preserve"> </v>
      </c>
      <c r="G135" s="554" t="str">
        <f>IF(H135=0," ",VLOOKUP($H135,Женщины!$B:$H,6,FALSE))</f>
        <v xml:space="preserve"> </v>
      </c>
      <c r="H135" s="965"/>
      <c r="I135" s="969"/>
      <c r="J135" s="970"/>
      <c r="K135" s="963"/>
      <c r="L135" s="963"/>
      <c r="M135" s="554" t="str">
        <f>IF(H135=0," ",VLOOKUP($H135,Женщины!$B:$H,7,FALSE))</f>
        <v xml:space="preserve"> </v>
      </c>
    </row>
    <row r="136" spans="2:13">
      <c r="B136" s="963">
        <v>29</v>
      </c>
      <c r="C136" s="554" t="str">
        <f>IF(H136=0," ",VLOOKUP(H136,Женщины!B:H,2,FALSE))</f>
        <v xml:space="preserve"> </v>
      </c>
      <c r="D136" s="964" t="str">
        <f>IF(H136=0," ",VLOOKUP($H136,Женщины!$B:$H,3,FALSE))</f>
        <v xml:space="preserve"> </v>
      </c>
      <c r="E136" s="963" t="str">
        <f>IF(H136=0," ",IF(VLOOKUP($H136,Женщины!$B:$H,4,FALSE)=0," ",VLOOKUP($H136,Женщины!$B:$H,4,FALSE)))</f>
        <v xml:space="preserve"> </v>
      </c>
      <c r="F136" s="554" t="str">
        <f>IF(H136=0," ",VLOOKUP($H136,Женщины!$B:$H,5,FALSE))</f>
        <v xml:space="preserve"> </v>
      </c>
      <c r="G136" s="554" t="str">
        <f>IF(H136=0," ",VLOOKUP($H136,Женщины!$B:$H,6,FALSE))</f>
        <v xml:space="preserve"> </v>
      </c>
      <c r="H136" s="965"/>
      <c r="I136" s="969"/>
      <c r="J136" s="970"/>
      <c r="K136" s="963"/>
      <c r="L136" s="963"/>
      <c r="M136" s="554" t="str">
        <f>IF(H136=0," ",VLOOKUP($H136,Женщины!$B:$H,7,FALSE))</f>
        <v xml:space="preserve"> </v>
      </c>
    </row>
    <row r="137" spans="2:13">
      <c r="B137" s="963">
        <v>30</v>
      </c>
      <c r="C137" s="554" t="str">
        <f>IF(H137=0," ",VLOOKUP(H137,Женщины!B:H,2,FALSE))</f>
        <v xml:space="preserve"> </v>
      </c>
      <c r="D137" s="964" t="str">
        <f>IF(H137=0," ",VLOOKUP($H137,Женщины!$B:$H,3,FALSE))</f>
        <v xml:space="preserve"> </v>
      </c>
      <c r="E137" s="963" t="str">
        <f>IF(H137=0," ",IF(VLOOKUP($H137,Женщины!$B:$H,4,FALSE)=0," ",VLOOKUP($H137,Женщины!$B:$H,4,FALSE)))</f>
        <v xml:space="preserve"> </v>
      </c>
      <c r="F137" s="554" t="str">
        <f>IF(H137=0," ",VLOOKUP($H137,Женщины!$B:$H,5,FALSE))</f>
        <v xml:space="preserve"> </v>
      </c>
      <c r="G137" s="554" t="str">
        <f>IF(H137=0," ",VLOOKUP($H137,Женщины!$B:$H,6,FALSE))</f>
        <v xml:space="preserve"> </v>
      </c>
      <c r="H137" s="965"/>
      <c r="I137" s="969"/>
      <c r="J137" s="970"/>
      <c r="K137" s="963"/>
      <c r="L137" s="963"/>
      <c r="M137" s="554" t="str">
        <f>IF(H137=0," ",VLOOKUP($H137,Женщины!$B:$H,7,FALSE))</f>
        <v xml:space="preserve"> </v>
      </c>
    </row>
    <row r="138" spans="2:13">
      <c r="B138" s="963">
        <v>31</v>
      </c>
      <c r="C138" s="554" t="str">
        <f>IF(H138=0," ",VLOOKUP(H138,Женщины!B:H,2,FALSE))</f>
        <v xml:space="preserve"> </v>
      </c>
      <c r="D138" s="964" t="str">
        <f>IF(H138=0," ",VLOOKUP($H138,Женщины!$B:$H,3,FALSE))</f>
        <v xml:space="preserve"> </v>
      </c>
      <c r="E138" s="963" t="str">
        <f>IF(H138=0," ",IF(VLOOKUP($H138,Женщины!$B:$H,4,FALSE)=0," ",VLOOKUP($H138,Женщины!$B:$H,4,FALSE)))</f>
        <v xml:space="preserve"> </v>
      </c>
      <c r="F138" s="554" t="str">
        <f>IF(H138=0," ",VLOOKUP($H138,Женщины!$B:$H,5,FALSE))</f>
        <v xml:space="preserve"> </v>
      </c>
      <c r="G138" s="554" t="str">
        <f>IF(H138=0," ",VLOOKUP($H138,Женщины!$B:$H,6,FALSE))</f>
        <v xml:space="preserve"> </v>
      </c>
      <c r="H138" s="967"/>
      <c r="I138" s="969"/>
      <c r="J138" s="970"/>
      <c r="K138" s="963"/>
      <c r="L138" s="963"/>
      <c r="M138" s="554" t="str">
        <f>IF(H138=0," ",VLOOKUP($H138,Женщины!$B:$H,7,FALSE))</f>
        <v xml:space="preserve"> </v>
      </c>
    </row>
    <row r="139" spans="2:13">
      <c r="B139" s="963">
        <v>32</v>
      </c>
      <c r="C139" s="554" t="str">
        <f>IF(H139=0," ",VLOOKUP(H139,Женщины!B:H,2,FALSE))</f>
        <v xml:space="preserve"> </v>
      </c>
      <c r="D139" s="964" t="str">
        <f>IF(H139=0," ",VLOOKUP($H139,Женщины!$B:$H,3,FALSE))</f>
        <v xml:space="preserve"> </v>
      </c>
      <c r="E139" s="963" t="str">
        <f>IF(H139=0," ",IF(VLOOKUP($H139,Женщины!$B:$H,4,FALSE)=0," ",VLOOKUP($H139,Женщины!$B:$H,4,FALSE)))</f>
        <v xml:space="preserve"> </v>
      </c>
      <c r="F139" s="554" t="str">
        <f>IF(H139=0," ",VLOOKUP($H139,Женщины!$B:$H,5,FALSE))</f>
        <v xml:space="preserve"> </v>
      </c>
      <c r="G139" s="554" t="str">
        <f>IF(H139=0," ",VLOOKUP($H139,Женщины!$B:$H,6,FALSE))</f>
        <v xml:space="preserve"> </v>
      </c>
      <c r="H139" s="965"/>
      <c r="I139" s="969"/>
      <c r="J139" s="970"/>
      <c r="K139" s="963"/>
      <c r="L139" s="963"/>
      <c r="M139" s="554" t="str">
        <f>IF(H139=0," ",VLOOKUP($H139,Женщины!$B:$H,7,FALSE))</f>
        <v xml:space="preserve"> </v>
      </c>
    </row>
    <row r="140" spans="2:13">
      <c r="B140" s="971">
        <v>33</v>
      </c>
      <c r="C140" s="972" t="str">
        <f>IF(H140=0," ",VLOOKUP(H140,Женщины!B:H,2,FALSE))</f>
        <v xml:space="preserve"> </v>
      </c>
      <c r="D140" s="973" t="str">
        <f>IF(H140=0," ",VLOOKUP($H140,Женщины!$B:$H,3,FALSE))</f>
        <v xml:space="preserve"> </v>
      </c>
      <c r="E140" s="971" t="str">
        <f>IF(H140=0," ",IF(VLOOKUP($H140,Женщины!$B:$H,4,FALSE)=0," ",VLOOKUP($H140,Женщины!$B:$H,4,FALSE)))</f>
        <v xml:space="preserve"> </v>
      </c>
      <c r="F140" s="972" t="str">
        <f>IF(H140=0," ",VLOOKUP($H140,Женщины!$B:$H,5,FALSE))</f>
        <v xml:space="preserve"> </v>
      </c>
      <c r="G140" s="972" t="str">
        <f>IF(H140=0," ",VLOOKUP($H140,Женщины!$B:$H,6,FALSE))</f>
        <v xml:space="preserve"> </v>
      </c>
      <c r="H140" s="974"/>
      <c r="I140" s="989"/>
      <c r="J140" s="990"/>
      <c r="K140" s="971"/>
      <c r="L140" s="971"/>
      <c r="M140" s="972" t="str">
        <f>IF(H140=0," ",VLOOKUP($H140,Женщины!$B:$H,7,FALSE))</f>
        <v xml:space="preserve"> </v>
      </c>
    </row>
    <row r="141" spans="2:13">
      <c r="B141" s="48"/>
      <c r="C141" s="975"/>
      <c r="D141" s="975"/>
      <c r="F141" s="975"/>
      <c r="G141" s="975"/>
      <c r="H141" s="975"/>
      <c r="I141" s="991"/>
      <c r="J141" s="991"/>
      <c r="K141" s="991"/>
      <c r="L141" s="991"/>
      <c r="M141" s="50"/>
    </row>
    <row r="142" spans="2:13">
      <c r="B142" s="48"/>
      <c r="C142" s="118"/>
      <c r="E142" s="119"/>
      <c r="F142" s="119"/>
      <c r="G142" s="119"/>
      <c r="H142" s="119"/>
      <c r="I142" s="119"/>
      <c r="J142" s="119"/>
      <c r="K142" s="119"/>
      <c r="L142" s="119"/>
      <c r="M142" s="50"/>
    </row>
    <row r="143" spans="2:13">
      <c r="B143" s="48"/>
      <c r="C143" s="50"/>
      <c r="D143" s="406"/>
      <c r="E143" s="51"/>
      <c r="F143" s="50"/>
      <c r="G143" s="50"/>
      <c r="H143" s="50"/>
      <c r="I143" s="52"/>
      <c r="J143" s="67"/>
      <c r="K143" s="68"/>
      <c r="L143" s="68"/>
      <c r="M143" s="50"/>
    </row>
    <row r="144" spans="2:13">
      <c r="B144" s="48"/>
      <c r="C144" s="50"/>
      <c r="D144" s="406"/>
      <c r="E144" s="51"/>
      <c r="F144" s="50"/>
      <c r="G144" s="50"/>
      <c r="H144" s="50"/>
      <c r="I144" s="52"/>
      <c r="J144" s="67"/>
      <c r="K144" s="68"/>
      <c r="L144" s="68"/>
      <c r="M144" s="50"/>
    </row>
    <row r="145" spans="2:13" ht="22.5">
      <c r="B145" s="1273" t="s">
        <v>165</v>
      </c>
      <c r="C145" s="1273"/>
      <c r="D145" s="1273"/>
      <c r="E145" s="1273"/>
      <c r="F145" s="1273"/>
      <c r="G145" s="1273"/>
      <c r="H145" s="1273"/>
      <c r="I145" s="1273"/>
      <c r="J145" s="1273"/>
      <c r="K145" s="1273"/>
      <c r="L145" s="1273"/>
      <c r="M145" s="50"/>
    </row>
    <row r="146" spans="2:13" ht="15">
      <c r="B146" s="976" t="s">
        <v>169</v>
      </c>
      <c r="C146" s="977"/>
      <c r="D146" s="978"/>
      <c r="E146" s="978"/>
      <c r="F146" s="978"/>
      <c r="G146" s="978"/>
      <c r="H146" s="978"/>
      <c r="I146" s="1289" t="s">
        <v>178</v>
      </c>
      <c r="J146" s="1289"/>
      <c r="K146" s="1289"/>
      <c r="L146" s="1289"/>
      <c r="M146" s="50"/>
    </row>
    <row r="147" spans="2:13" ht="20.25">
      <c r="B147" s="1288" t="s">
        <v>179</v>
      </c>
      <c r="C147" s="1288"/>
      <c r="D147" s="1288"/>
      <c r="E147" s="1288"/>
      <c r="F147" s="1288"/>
      <c r="G147" s="1288"/>
      <c r="H147" s="1288"/>
      <c r="I147" s="1288"/>
      <c r="J147" s="1288"/>
      <c r="K147" s="1288"/>
      <c r="L147" s="1288"/>
      <c r="M147" s="50"/>
    </row>
    <row r="148" spans="2:13" ht="15">
      <c r="B148" s="1276" t="s">
        <v>180</v>
      </c>
      <c r="C148" s="1276"/>
      <c r="D148" s="1276"/>
      <c r="E148" s="1276"/>
      <c r="F148" s="1276"/>
      <c r="G148" s="1276"/>
      <c r="H148" s="1276"/>
      <c r="I148" s="1276"/>
      <c r="J148" s="1276"/>
      <c r="K148" s="1276"/>
      <c r="L148" s="1276"/>
      <c r="M148" s="50"/>
    </row>
    <row r="149" spans="2:13">
      <c r="B149" s="77"/>
      <c r="C149" s="3"/>
      <c r="I149" s="1290" t="s">
        <v>181</v>
      </c>
      <c r="J149" s="1290"/>
      <c r="K149" s="1290"/>
      <c r="M149" s="50"/>
    </row>
    <row r="150" spans="2:13">
      <c r="B150" s="1263" t="s">
        <v>182</v>
      </c>
      <c r="C150" s="1263" t="s">
        <v>153</v>
      </c>
      <c r="D150" s="1263" t="s">
        <v>154</v>
      </c>
      <c r="E150" s="1263" t="s">
        <v>155</v>
      </c>
      <c r="F150" s="1263" t="s">
        <v>127</v>
      </c>
      <c r="G150" s="1261" t="s">
        <v>128</v>
      </c>
      <c r="H150" s="1263" t="s">
        <v>157</v>
      </c>
      <c r="I150" s="1263" t="s">
        <v>130</v>
      </c>
      <c r="J150" s="1291" t="s">
        <v>183</v>
      </c>
      <c r="K150" s="1292"/>
      <c r="L150" s="1293"/>
      <c r="M150" s="50"/>
    </row>
    <row r="151" spans="2:13">
      <c r="B151" s="1301"/>
      <c r="C151" s="1301"/>
      <c r="D151" s="1301"/>
      <c r="E151" s="1301"/>
      <c r="F151" s="1301"/>
      <c r="G151" s="1265"/>
      <c r="H151" s="1301"/>
      <c r="I151" s="1301"/>
      <c r="J151" s="101">
        <v>1</v>
      </c>
      <c r="K151" s="102">
        <v>2</v>
      </c>
      <c r="L151" s="103">
        <v>3</v>
      </c>
      <c r="M151" s="50"/>
    </row>
    <row r="152" spans="2:13" ht="14.1" customHeight="1">
      <c r="B152" s="121"/>
      <c r="C152" s="251" t="s">
        <v>184</v>
      </c>
      <c r="D152" s="122"/>
      <c r="E152" s="122"/>
      <c r="F152" s="123" t="s">
        <v>184</v>
      </c>
      <c r="G152" s="502"/>
      <c r="H152" s="122"/>
      <c r="I152" s="124"/>
      <c r="J152" s="133"/>
      <c r="K152" s="134"/>
      <c r="L152" s="105"/>
      <c r="M152" s="50"/>
    </row>
    <row r="153" spans="2:13" ht="14.1" customHeight="1">
      <c r="B153" s="979">
        <v>1</v>
      </c>
      <c r="C153" s="980" t="e">
        <f>IF(H153=0," ",VLOOKUP(H153,Женщины!B:H,2,FALSE))</f>
        <v>#N/A</v>
      </c>
      <c r="D153" s="981" t="e">
        <f>IF(H153=0," ",VLOOKUP($H153,Женщины!$B:$H,3,FALSE))</f>
        <v>#N/A</v>
      </c>
      <c r="E153" s="275" t="e">
        <f>IF(H153=0," ",IF(VLOOKUP($H153,Женщины!$B:$H,4,FALSE)=0," ",VLOOKUP($H153,Женщины!$B:$H,4,FALSE)))</f>
        <v>#N/A</v>
      </c>
      <c r="F153" s="980" t="e">
        <f>IF(H153=0," ",VLOOKUP($H153,Женщины!$B:$H,5,FALSE))</f>
        <v>#N/A</v>
      </c>
      <c r="G153" s="980" t="e">
        <f>IF(H153=0," ",VLOOKUP($H153,Женщины!$B:$H,6,FALSE))</f>
        <v>#N/A</v>
      </c>
      <c r="H153" s="982">
        <v>104</v>
      </c>
      <c r="I153" s="126"/>
      <c r="J153" s="18"/>
      <c r="K153" s="211"/>
      <c r="L153" s="105"/>
      <c r="M153" s="50"/>
    </row>
    <row r="154" spans="2:13" ht="14.1" customHeight="1">
      <c r="B154" s="979">
        <v>2</v>
      </c>
      <c r="C154" s="980" t="e">
        <f>IF(H154=0," ",VLOOKUP(H154,Женщины!B:H,2,FALSE))</f>
        <v>#N/A</v>
      </c>
      <c r="D154" s="981" t="e">
        <f>IF(H154=0," ",VLOOKUP($H154,Женщины!$B:$H,3,FALSE))</f>
        <v>#N/A</v>
      </c>
      <c r="E154" s="275" t="e">
        <f>IF(H154=0," ",IF(VLOOKUP($H154,Женщины!$B:$H,4,FALSE)=0," ",VLOOKUP($H154,Женщины!$B:$H,4,FALSE)))</f>
        <v>#N/A</v>
      </c>
      <c r="F154" s="980" t="e">
        <f>IF(H154=0," ",VLOOKUP($H154,Женщины!$B:$H,5,FALSE))</f>
        <v>#N/A</v>
      </c>
      <c r="G154" s="980" t="e">
        <f>IF(H154=0," ",VLOOKUP($H154,Женщины!$B:$H,6,FALSE))</f>
        <v>#N/A</v>
      </c>
      <c r="H154" s="982">
        <v>1028</v>
      </c>
      <c r="I154" s="126"/>
      <c r="J154" s="18"/>
      <c r="K154" s="211"/>
      <c r="L154" s="105"/>
      <c r="M154" s="50"/>
    </row>
    <row r="155" spans="2:13" ht="14.1" customHeight="1">
      <c r="B155" s="979">
        <v>3</v>
      </c>
      <c r="C155" s="980" t="e">
        <f>IF(H155=0," ",VLOOKUP(H155,Женщины!B:H,2,FALSE))</f>
        <v>#N/A</v>
      </c>
      <c r="D155" s="981" t="e">
        <f>IF(H155=0," ",VLOOKUP($H155,Женщины!$B:$H,3,FALSE))</f>
        <v>#N/A</v>
      </c>
      <c r="E155" s="275" t="e">
        <f>IF(H155=0," ",IF(VLOOKUP($H155,Женщины!$B:$H,4,FALSE)=0," ",VLOOKUP($H155,Женщины!$B:$H,4,FALSE)))</f>
        <v>#N/A</v>
      </c>
      <c r="F155" s="980" t="e">
        <f>IF(H155=0," ",VLOOKUP($H155,Женщины!$B:$H,5,FALSE))</f>
        <v>#N/A</v>
      </c>
      <c r="G155" s="980" t="e">
        <f>IF(H155=0," ",VLOOKUP($H155,Женщины!$B:$H,6,FALSE))</f>
        <v>#N/A</v>
      </c>
      <c r="H155" s="982">
        <v>21</v>
      </c>
      <c r="I155" s="126"/>
      <c r="J155" s="18"/>
      <c r="K155" s="211"/>
      <c r="L155" s="105"/>
      <c r="M155" s="50"/>
    </row>
    <row r="156" spans="2:13" ht="14.1" customHeight="1">
      <c r="B156" s="979">
        <v>4</v>
      </c>
      <c r="C156" s="980" t="e">
        <f>IF(H156=0," ",VLOOKUP(H156,Женщины!B:H,2,FALSE))</f>
        <v>#N/A</v>
      </c>
      <c r="D156" s="981" t="e">
        <f>IF(H156=0," ",VLOOKUP($H156,Женщины!$B:$H,3,FALSE))</f>
        <v>#N/A</v>
      </c>
      <c r="E156" s="275" t="e">
        <f>IF(H156=0," ",IF(VLOOKUP($H156,Женщины!$B:$H,4,FALSE)=0," ",VLOOKUP($H156,Женщины!$B:$H,4,FALSE)))</f>
        <v>#N/A</v>
      </c>
      <c r="F156" s="980" t="e">
        <f>IF(H156=0," ",VLOOKUP($H156,Женщины!$B:$H,5,FALSE))</f>
        <v>#N/A</v>
      </c>
      <c r="G156" s="980" t="e">
        <f>IF(H156=0," ",VLOOKUP($H156,Женщины!$B:$H,6,FALSE))</f>
        <v>#N/A</v>
      </c>
      <c r="H156" s="982">
        <v>112</v>
      </c>
      <c r="I156" s="126"/>
      <c r="J156" s="18"/>
      <c r="K156" s="211"/>
      <c r="L156" s="105"/>
      <c r="M156" s="50"/>
    </row>
    <row r="157" spans="2:13" ht="14.1" customHeight="1">
      <c r="B157" s="979">
        <v>5</v>
      </c>
      <c r="C157" s="980" t="e">
        <f>IF(H157=0," ",VLOOKUP(H157,Женщины!B:H,2,FALSE))</f>
        <v>#N/A</v>
      </c>
      <c r="D157" s="981" t="e">
        <f>IF(H157=0," ",VLOOKUP($H157,Женщины!$B:$H,3,FALSE))</f>
        <v>#N/A</v>
      </c>
      <c r="E157" s="275" t="e">
        <f>IF(H157=0," ",IF(VLOOKUP($H157,Женщины!$B:$H,4,FALSE)=0," ",VLOOKUP($H157,Женщины!$B:$H,4,FALSE)))</f>
        <v>#N/A</v>
      </c>
      <c r="F157" s="980" t="e">
        <f>IF(H157=0," ",VLOOKUP($H157,Женщины!$B:$H,5,FALSE))</f>
        <v>#N/A</v>
      </c>
      <c r="G157" s="980" t="e">
        <f>IF(H157=0," ",VLOOKUP($H157,Женщины!$B:$H,6,FALSE))</f>
        <v>#N/A</v>
      </c>
      <c r="H157" s="982">
        <v>109</v>
      </c>
      <c r="I157" s="126"/>
      <c r="J157" s="18"/>
      <c r="K157" s="211"/>
      <c r="L157" s="105"/>
      <c r="M157" s="50"/>
    </row>
    <row r="158" spans="2:13" ht="14.1" customHeight="1">
      <c r="B158" s="979">
        <v>6</v>
      </c>
      <c r="C158" s="980" t="e">
        <f>IF(H158=0," ",VLOOKUP(H158,Женщины!B:H,2,FALSE))</f>
        <v>#N/A</v>
      </c>
      <c r="D158" s="981" t="e">
        <f>IF(H158=0," ",VLOOKUP($H158,Женщины!$B:$H,3,FALSE))</f>
        <v>#N/A</v>
      </c>
      <c r="E158" s="275" t="e">
        <f>IF(H158=0," ",IF(VLOOKUP($H158,Женщины!$B:$H,4,FALSE)=0," ",VLOOKUP($H158,Женщины!$B:$H,4,FALSE)))</f>
        <v>#N/A</v>
      </c>
      <c r="F158" s="980" t="e">
        <f>IF(H158=0," ",VLOOKUP($H158,Женщины!$B:$H,5,FALSE))</f>
        <v>#N/A</v>
      </c>
      <c r="G158" s="980" t="e">
        <f>IF(H158=0," ",VLOOKUP($H158,Женщины!$B:$H,6,FALSE))</f>
        <v>#N/A</v>
      </c>
      <c r="H158" s="982">
        <v>45</v>
      </c>
      <c r="I158" s="126"/>
      <c r="J158" s="18"/>
      <c r="K158" s="211"/>
      <c r="L158" s="105"/>
      <c r="M158" s="50"/>
    </row>
    <row r="159" spans="2:13" ht="14.1" customHeight="1">
      <c r="B159" s="979">
        <v>7</v>
      </c>
      <c r="C159" s="980"/>
      <c r="D159" s="981"/>
      <c r="E159" s="275"/>
      <c r="F159" s="980"/>
      <c r="G159" s="980"/>
      <c r="H159" s="982"/>
      <c r="I159" s="126"/>
      <c r="J159" s="18"/>
      <c r="K159" s="211"/>
      <c r="L159" s="105"/>
      <c r="M159" s="50"/>
    </row>
    <row r="160" spans="2:13" ht="14.1" customHeight="1">
      <c r="B160" s="979"/>
      <c r="C160" s="980" t="str">
        <f>IF(H160=0," ",VLOOKUP(H160,Женщины!B:H,2,FALSE))</f>
        <v xml:space="preserve"> </v>
      </c>
      <c r="D160" s="981" t="str">
        <f>IF(H160=0," ",VLOOKUP($H160,Женщины!$B:$H,3,FALSE))</f>
        <v xml:space="preserve"> </v>
      </c>
      <c r="E160" s="275" t="str">
        <f>IF(H160=0," ",IF(VLOOKUP($H160,Женщины!$B:$H,4,FALSE)=0," ",VLOOKUP($H160,Женщины!$B:$H,4,FALSE)))</f>
        <v xml:space="preserve"> </v>
      </c>
      <c r="F160" s="980" t="str">
        <f>IF(H160=0," ",VLOOKUP($H160,Женщины!$B:$H,5,FALSE))</f>
        <v xml:space="preserve"> </v>
      </c>
      <c r="G160" s="980" t="str">
        <f>IF(H160=0," ",VLOOKUP($H160,Женщины!$B:$H,6,FALSE))</f>
        <v xml:space="preserve"> </v>
      </c>
      <c r="H160" s="982"/>
      <c r="I160" s="126"/>
      <c r="J160" s="18"/>
      <c r="K160" s="211"/>
      <c r="L160" s="105"/>
      <c r="M160" s="50"/>
    </row>
    <row r="161" spans="2:13" ht="14.1" customHeight="1">
      <c r="B161" s="979"/>
      <c r="C161" s="983" t="s">
        <v>185</v>
      </c>
      <c r="D161" s="981" t="str">
        <f>IF(H161=0," ",VLOOKUP($H161,Женщины!$B:$H,3,FALSE))</f>
        <v xml:space="preserve"> </v>
      </c>
      <c r="E161" s="275" t="str">
        <f>IF(H161=0," ",IF(VLOOKUP($H161,Женщины!$B:$H,4,FALSE)=0," ",VLOOKUP($H161,Женщины!$B:$H,4,FALSE)))</f>
        <v xml:space="preserve"> </v>
      </c>
      <c r="F161" s="980" t="str">
        <f>IF(H161=0," ",VLOOKUP($H161,Женщины!$B:$H,5,FALSE))</f>
        <v xml:space="preserve"> </v>
      </c>
      <c r="G161" s="980" t="str">
        <f>IF(H161=0," ",VLOOKUP($H161,Женщины!$B:$H,6,FALSE))</f>
        <v xml:space="preserve"> </v>
      </c>
      <c r="H161" s="984"/>
      <c r="I161" s="126"/>
      <c r="J161" s="18"/>
      <c r="K161" s="211"/>
      <c r="L161" s="105"/>
      <c r="M161" s="50"/>
    </row>
    <row r="162" spans="2:13" ht="14.1" customHeight="1">
      <c r="B162" s="979">
        <v>1</v>
      </c>
      <c r="C162" s="980" t="e">
        <f>IF(H162=0," ",VLOOKUP(H162,Женщины!B:H,2,FALSE))</f>
        <v>#N/A</v>
      </c>
      <c r="D162" s="981" t="e">
        <f>IF(H162=0," ",VLOOKUP($H162,Женщины!$B:$H,3,FALSE))</f>
        <v>#N/A</v>
      </c>
      <c r="E162" s="275" t="e">
        <f>IF(H162=0," ",IF(VLOOKUP($H162,Женщины!$B:$H,4,FALSE)=0," ",VLOOKUP($H162,Женщины!$B:$H,4,FALSE)))</f>
        <v>#N/A</v>
      </c>
      <c r="F162" s="980" t="e">
        <f>IF(H162=0," ",VLOOKUP($H162,Женщины!$B:$H,5,FALSE))</f>
        <v>#N/A</v>
      </c>
      <c r="G162" s="980" t="e">
        <f>IF(H162=0," ",VLOOKUP($H162,Женщины!$B:$H,6,FALSE))</f>
        <v>#N/A</v>
      </c>
      <c r="H162" s="982">
        <v>262</v>
      </c>
      <c r="I162" s="126"/>
      <c r="J162" s="18"/>
      <c r="K162" s="211"/>
      <c r="L162" s="105"/>
      <c r="M162" s="50"/>
    </row>
    <row r="163" spans="2:13" ht="14.1" customHeight="1">
      <c r="B163" s="979">
        <v>2</v>
      </c>
      <c r="C163" s="980" t="str">
        <f>IF(H163=0," ",VLOOKUP(H163,Женщины!B:H,2,FALSE))</f>
        <v>Костамо Оксана</v>
      </c>
      <c r="D163" s="981">
        <f>IF(H163=0," ",VLOOKUP($H163,Женщины!$B:$H,3,FALSE))</f>
        <v>1989</v>
      </c>
      <c r="E163" s="275" t="str">
        <f>IF(H163=0," ",IF(VLOOKUP($H163,Женщины!$B:$H,4,FALSE)=0," ",VLOOKUP($H163,Женщины!$B:$H,4,FALSE)))</f>
        <v>Ж30-39</v>
      </c>
      <c r="F163" s="980">
        <f>IF(H163=0," ",VLOOKUP($H163,Женщины!$B:$H,5,FALSE))</f>
        <v>0</v>
      </c>
      <c r="G163" s="980" t="str">
        <f>IF(H163=0," ",VLOOKUP($H163,Женщины!$B:$H,6,FALSE))</f>
        <v>г.Архангельск</v>
      </c>
      <c r="H163" s="984">
        <v>13</v>
      </c>
      <c r="I163" s="126"/>
      <c r="J163" s="18"/>
      <c r="K163" s="211"/>
      <c r="L163" s="105"/>
      <c r="M163" s="50"/>
    </row>
    <row r="164" spans="2:13" ht="14.1" customHeight="1">
      <c r="B164" s="979">
        <v>3</v>
      </c>
      <c r="C164" s="980" t="str">
        <f>IF(H164=0," ",VLOOKUP(H164,Женщины!B:H,2,FALSE))</f>
        <v>Кулигина Валентина</v>
      </c>
      <c r="D164" s="981" t="str">
        <f>IF(H164=0," ",VLOOKUP($H164,Женщины!$B:$H,3,FALSE))</f>
        <v>1983</v>
      </c>
      <c r="E164" s="275" t="str">
        <f>IF(H164=0," ",IF(VLOOKUP($H164,Женщины!$B:$H,4,FALSE)=0," ",VLOOKUP($H164,Женщины!$B:$H,4,FALSE)))</f>
        <v>Ж30-39</v>
      </c>
      <c r="F164" s="980">
        <f>IF(H164=0," ",VLOOKUP($H164,Женщины!$B:$H,5,FALSE))</f>
        <v>0</v>
      </c>
      <c r="G164" s="980" t="str">
        <f>IF(H164=0," ",VLOOKUP($H164,Женщины!$B:$H,6,FALSE))</f>
        <v>г.Архангельск,ШБ А.В.Чернова</v>
      </c>
      <c r="H164" s="982">
        <v>18</v>
      </c>
      <c r="I164" s="126"/>
      <c r="J164" s="18"/>
      <c r="K164" s="211"/>
      <c r="L164" s="105"/>
      <c r="M164" s="50"/>
    </row>
    <row r="165" spans="2:13" ht="14.1" customHeight="1">
      <c r="B165" s="979">
        <v>4</v>
      </c>
      <c r="C165" s="980" t="e">
        <f>IF(H165=0," ",VLOOKUP(H165,Женщины!B:H,2,FALSE))</f>
        <v>#N/A</v>
      </c>
      <c r="D165" s="981" t="e">
        <f>IF(H165=0," ",VLOOKUP($H165,Женщины!$B:$H,3,FALSE))</f>
        <v>#N/A</v>
      </c>
      <c r="E165" s="275" t="e">
        <f>IF(H165=0," ",IF(VLOOKUP($H165,Женщины!$B:$H,4,FALSE)=0," ",VLOOKUP($H165,Женщины!$B:$H,4,FALSE)))</f>
        <v>#N/A</v>
      </c>
      <c r="F165" s="980" t="e">
        <f>IF(H165=0," ",VLOOKUP($H165,Женщины!$B:$H,5,FALSE))</f>
        <v>#N/A</v>
      </c>
      <c r="G165" s="980" t="e">
        <f>IF(H165=0," ",VLOOKUP($H165,Женщины!$B:$H,6,FALSE))</f>
        <v>#N/A</v>
      </c>
      <c r="H165" s="982">
        <v>279</v>
      </c>
      <c r="I165" s="126"/>
      <c r="J165" s="18"/>
      <c r="K165" s="211"/>
      <c r="L165" s="105"/>
      <c r="M165" s="50"/>
    </row>
    <row r="166" spans="2:13" ht="14.1" customHeight="1">
      <c r="B166" s="979">
        <v>5</v>
      </c>
      <c r="C166" s="980" t="e">
        <f>IF(H166=0," ",VLOOKUP(H166,Женщины!B:H,2,FALSE))</f>
        <v>#N/A</v>
      </c>
      <c r="D166" s="981" t="e">
        <f>IF(H166=0," ",VLOOKUP($H166,Женщины!$B:$H,3,FALSE))</f>
        <v>#N/A</v>
      </c>
      <c r="E166" s="275" t="e">
        <f>IF(H166=0," ",IF(VLOOKUP($H166,Женщины!$B:$H,4,FALSE)=0," ",VLOOKUP($H166,Женщины!$B:$H,4,FALSE)))</f>
        <v>#N/A</v>
      </c>
      <c r="F166" s="980" t="e">
        <f>IF(H166=0," ",VLOOKUP($H166,Женщины!$B:$H,5,FALSE))</f>
        <v>#N/A</v>
      </c>
      <c r="G166" s="980" t="e">
        <f>IF(H166=0," ",VLOOKUP($H166,Женщины!$B:$H,6,FALSE))</f>
        <v>#N/A</v>
      </c>
      <c r="H166" s="982">
        <v>226</v>
      </c>
      <c r="I166" s="126"/>
      <c r="J166" s="18"/>
      <c r="K166" s="211"/>
      <c r="L166" s="105"/>
      <c r="M166" s="50"/>
    </row>
    <row r="167" spans="2:13" ht="14.1" customHeight="1">
      <c r="B167" s="979">
        <v>6</v>
      </c>
      <c r="C167" s="980" t="e">
        <f>IF(H167=0," ",VLOOKUP(H167,Женщины!B:H,2,FALSE))</f>
        <v>#N/A</v>
      </c>
      <c r="D167" s="981" t="e">
        <f>IF(H167=0," ",VLOOKUP($H167,Женщины!$B:$H,3,FALSE))</f>
        <v>#N/A</v>
      </c>
      <c r="E167" s="275" t="e">
        <f>IF(H167=0," ",IF(VLOOKUP($H167,Женщины!$B:$H,4,FALSE)=0," ",VLOOKUP($H167,Женщины!$B:$H,4,FALSE)))</f>
        <v>#N/A</v>
      </c>
      <c r="F167" s="980" t="e">
        <f>IF(H167=0," ",VLOOKUP($H167,Женщины!$B:$H,5,FALSE))</f>
        <v>#N/A</v>
      </c>
      <c r="G167" s="980" t="e">
        <f>IF(H167=0," ",VLOOKUP($H167,Женщины!$B:$H,6,FALSE))</f>
        <v>#N/A</v>
      </c>
      <c r="H167" s="982">
        <v>126</v>
      </c>
      <c r="I167" s="126"/>
      <c r="J167" s="18"/>
      <c r="K167" s="211"/>
      <c r="L167" s="105"/>
      <c r="M167" s="50"/>
    </row>
    <row r="168" spans="2:13" ht="14.1" customHeight="1">
      <c r="B168" s="979">
        <v>7</v>
      </c>
      <c r="C168" s="980"/>
      <c r="D168" s="981"/>
      <c r="E168" s="275"/>
      <c r="F168" s="980"/>
      <c r="G168" s="980"/>
      <c r="H168" s="982"/>
      <c r="I168" s="126"/>
      <c r="J168" s="18"/>
      <c r="K168" s="211"/>
      <c r="L168" s="105"/>
      <c r="M168" s="50"/>
    </row>
    <row r="169" spans="2:13" ht="14.1" customHeight="1">
      <c r="B169" s="979"/>
      <c r="C169" s="980" t="str">
        <f>IF(H169=0," ",VLOOKUP(H169,Женщины!B:H,2,FALSE))</f>
        <v xml:space="preserve"> </v>
      </c>
      <c r="D169" s="981" t="str">
        <f>IF(H169=0," ",VLOOKUP($H169,Женщины!$B:$H,3,FALSE))</f>
        <v xml:space="preserve"> </v>
      </c>
      <c r="E169" s="275" t="str">
        <f>IF(H169=0," ",IF(VLOOKUP($H169,Женщины!$B:$H,4,FALSE)=0," ",VLOOKUP($H169,Женщины!$B:$H,4,FALSE)))</f>
        <v xml:space="preserve"> </v>
      </c>
      <c r="F169" s="980" t="str">
        <f>IF(H169=0," ",VLOOKUP($H169,Женщины!$B:$H,5,FALSE))</f>
        <v xml:space="preserve"> </v>
      </c>
      <c r="G169" s="980" t="str">
        <f>IF(H169=0," ",VLOOKUP($H169,Женщины!$B:$H,6,FALSE))</f>
        <v xml:space="preserve"> </v>
      </c>
      <c r="H169" s="982"/>
      <c r="I169" s="126"/>
      <c r="J169" s="18"/>
      <c r="K169" s="211"/>
      <c r="L169" s="105"/>
      <c r="M169" s="50"/>
    </row>
    <row r="170" spans="2:13" ht="14.1" customHeight="1">
      <c r="B170" s="979"/>
      <c r="C170" s="983" t="s">
        <v>186</v>
      </c>
      <c r="D170" s="985"/>
      <c r="E170" s="980"/>
      <c r="F170" s="986"/>
      <c r="G170" s="980"/>
      <c r="H170" s="275"/>
      <c r="I170" s="126"/>
      <c r="J170" s="18"/>
      <c r="K170" s="211"/>
      <c r="L170" s="105"/>
      <c r="M170" s="50"/>
    </row>
    <row r="171" spans="2:13" ht="14.1" customHeight="1">
      <c r="B171" s="979">
        <v>1</v>
      </c>
      <c r="C171" s="980" t="e">
        <f>IF(H171=0," ",VLOOKUP(H171,Женщины!B:H,2,FALSE))</f>
        <v>#N/A</v>
      </c>
      <c r="D171" s="981" t="e">
        <f>IF(H171=0," ",VLOOKUP($H171,Женщины!$B:$H,3,FALSE))</f>
        <v>#N/A</v>
      </c>
      <c r="E171" s="275" t="e">
        <f>IF(H171=0," ",IF(VLOOKUP($H171,Женщины!$B:$H,4,FALSE)=0," ",VLOOKUP($H171,Женщины!$B:$H,4,FALSE)))</f>
        <v>#N/A</v>
      </c>
      <c r="F171" s="980" t="e">
        <f>IF(H171=0," ",VLOOKUP($H171,Женщины!$B:$H,5,FALSE))</f>
        <v>#N/A</v>
      </c>
      <c r="G171" s="980" t="e">
        <f>IF(H171=0," ",VLOOKUP($H171,Женщины!$B:$H,6,FALSE))</f>
        <v>#N/A</v>
      </c>
      <c r="H171" s="982">
        <v>111</v>
      </c>
      <c r="I171" s="126"/>
      <c r="J171" s="18"/>
      <c r="K171" s="211"/>
      <c r="L171" s="105"/>
      <c r="M171" s="50"/>
    </row>
    <row r="172" spans="2:13" ht="14.1" customHeight="1">
      <c r="B172" s="979">
        <v>2</v>
      </c>
      <c r="C172" s="980" t="str">
        <f>IF(H172=0," ",VLOOKUP(H172,Женщины!B:H,2,FALSE))</f>
        <v>Носаль Надежда</v>
      </c>
      <c r="D172" s="981">
        <v>1962</v>
      </c>
      <c r="E172" s="275" t="str">
        <f>IF(H172=0," ",IF(VLOOKUP($H172,Женщины!$B:$H,4,FALSE)=0," ",VLOOKUP($H172,Женщины!$B:$H,4,FALSE)))</f>
        <v>Ж50-59</v>
      </c>
      <c r="F172" s="980">
        <f>IF(H172=0," ",VLOOKUP($H172,Женщины!$B:$H,5,FALSE))</f>
        <v>0</v>
      </c>
      <c r="G172" s="980" t="str">
        <f>IF(H172=0," ",VLOOKUP($H172,Женщины!$B:$H,6,FALSE))</f>
        <v>г.Архангельск</v>
      </c>
      <c r="H172" s="982">
        <v>17</v>
      </c>
      <c r="I172" s="126"/>
      <c r="J172" s="18"/>
      <c r="K172" s="211"/>
      <c r="L172" s="105"/>
    </row>
    <row r="173" spans="2:13" ht="14.1" customHeight="1">
      <c r="B173" s="979">
        <v>3</v>
      </c>
      <c r="C173" s="980" t="e">
        <f>IF(H173=0," ",VLOOKUP(H173,Женщины!B:H,2,FALSE))</f>
        <v>#N/A</v>
      </c>
      <c r="D173" s="981" t="e">
        <f>IF(H173=0," ",VLOOKUP($H173,Женщины!$B:$H,3,FALSE))</f>
        <v>#N/A</v>
      </c>
      <c r="E173" s="275" t="e">
        <f>IF(H173=0," ",IF(VLOOKUP($H173,Женщины!$B:$H,4,FALSE)=0," ",VLOOKUP($H173,Женщины!$B:$H,4,FALSE)))</f>
        <v>#N/A</v>
      </c>
      <c r="F173" s="980" t="e">
        <f>IF(H173=0," ",VLOOKUP($H173,Женщины!$B:$H,5,FALSE))</f>
        <v>#N/A</v>
      </c>
      <c r="G173" s="980" t="e">
        <f>IF(H173=0," ",VLOOKUP($H173,Женщины!$B:$H,6,FALSE))</f>
        <v>#N/A</v>
      </c>
      <c r="H173" s="982">
        <v>7</v>
      </c>
      <c r="I173" s="126"/>
      <c r="J173" s="18"/>
      <c r="K173" s="211"/>
      <c r="L173" s="105"/>
    </row>
    <row r="174" spans="2:13" ht="14.1" customHeight="1">
      <c r="B174" s="979">
        <v>4</v>
      </c>
      <c r="C174" s="980" t="e">
        <f>IF(H174=0," ",VLOOKUP(H174,Женщины!B:H,2,FALSE))</f>
        <v>#N/A</v>
      </c>
      <c r="D174" s="981" t="e">
        <v>#N/A</v>
      </c>
      <c r="E174" s="275" t="e">
        <f>IF(H174=0," ",IF(VLOOKUP($H174,Женщины!$B:$H,4,FALSE)=0," ",VLOOKUP($H174,Женщины!$B:$H,4,FALSE)))</f>
        <v>#N/A</v>
      </c>
      <c r="F174" s="980" t="e">
        <f>IF(H174=0," ",VLOOKUP($H174,Женщины!$B:$H,5,FALSE))</f>
        <v>#N/A</v>
      </c>
      <c r="G174" s="980" t="e">
        <f>IF(H174=0," ",VLOOKUP($H174,Женщины!$B:$H,6,FALSE))</f>
        <v>#N/A</v>
      </c>
      <c r="H174" s="982">
        <v>836</v>
      </c>
      <c r="I174" s="126"/>
      <c r="J174" s="18"/>
      <c r="K174" s="211"/>
      <c r="L174" s="105"/>
    </row>
    <row r="175" spans="2:13" ht="14.1" customHeight="1">
      <c r="B175" s="979">
        <v>5</v>
      </c>
      <c r="C175" s="980" t="e">
        <f>IF(H175=0," ",VLOOKUP(H175,Женщины!B:H,2,FALSE))</f>
        <v>#N/A</v>
      </c>
      <c r="D175" s="981" t="e">
        <f>IF(H175=0," ",VLOOKUP($H175,Женщины!$B:$H,3,FALSE))</f>
        <v>#N/A</v>
      </c>
      <c r="E175" s="275" t="e">
        <f>IF(H175=0," ",IF(VLOOKUP($H175,Женщины!$B:$H,4,FALSE)=0," ",VLOOKUP($H175,Женщины!$B:$H,4,FALSE)))</f>
        <v>#N/A</v>
      </c>
      <c r="F175" s="980" t="e">
        <f>IF(H175=0," ",VLOOKUP($H175,Женщины!$B:$H,5,FALSE))</f>
        <v>#N/A</v>
      </c>
      <c r="G175" s="980" t="e">
        <f>IF(H175=0," ",VLOOKUP($H175,Женщины!$B:$H,6,FALSE))</f>
        <v>#N/A</v>
      </c>
      <c r="H175" s="982">
        <v>207</v>
      </c>
      <c r="I175" s="126"/>
      <c r="J175" s="18"/>
      <c r="K175" s="211"/>
      <c r="L175" s="105"/>
    </row>
    <row r="176" spans="2:13" ht="14.1" customHeight="1">
      <c r="B176" s="979">
        <v>6</v>
      </c>
      <c r="C176" s="980" t="e">
        <f>IF(H176=0," ",VLOOKUP(H176,Женщины!B:H,2,FALSE))</f>
        <v>#N/A</v>
      </c>
      <c r="D176" s="981" t="e">
        <f>IF(H176=0," ",VLOOKUP($H176,Женщины!$B:$H,3,FALSE))</f>
        <v>#N/A</v>
      </c>
      <c r="E176" s="275" t="e">
        <v>#N/A</v>
      </c>
      <c r="F176" s="980" t="e">
        <f>IF(H176=0," ",VLOOKUP($H176,Женщины!$B:$H,5,FALSE))</f>
        <v>#N/A</v>
      </c>
      <c r="G176" s="980" t="e">
        <f>IF(H176=0," ",VLOOKUP($H176,Женщины!$B:$H,6,FALSE))</f>
        <v>#N/A</v>
      </c>
      <c r="H176" s="982">
        <v>224</v>
      </c>
      <c r="I176" s="126"/>
      <c r="J176" s="18"/>
      <c r="K176" s="211"/>
      <c r="L176" s="105"/>
    </row>
    <row r="177" spans="2:12" ht="14.1" customHeight="1">
      <c r="B177" s="979">
        <v>7</v>
      </c>
      <c r="C177" s="980"/>
      <c r="D177" s="981"/>
      <c r="E177" s="275"/>
      <c r="F177" s="980"/>
      <c r="G177" s="980"/>
      <c r="H177" s="982"/>
      <c r="I177" s="126"/>
      <c r="J177" s="18"/>
      <c r="K177" s="211"/>
      <c r="L177" s="105"/>
    </row>
    <row r="178" spans="2:12" ht="14.1" customHeight="1">
      <c r="B178" s="979"/>
      <c r="C178" s="980"/>
      <c r="D178" s="981"/>
      <c r="E178" s="275"/>
      <c r="F178" s="980"/>
      <c r="G178" s="980"/>
      <c r="H178" s="982"/>
      <c r="I178" s="126"/>
      <c r="J178" s="18"/>
      <c r="K178" s="211"/>
      <c r="L178" s="105"/>
    </row>
    <row r="179" spans="2:12" ht="14.1" customHeight="1">
      <c r="B179" s="979"/>
      <c r="C179" s="983" t="s">
        <v>187</v>
      </c>
      <c r="D179" s="981"/>
      <c r="E179" s="275"/>
      <c r="F179" s="986" t="s">
        <v>187</v>
      </c>
      <c r="G179" s="987"/>
      <c r="H179" s="275"/>
      <c r="I179" s="126"/>
      <c r="J179" s="18"/>
      <c r="K179" s="211"/>
      <c r="L179" s="105"/>
    </row>
    <row r="180" spans="2:12" ht="14.1" customHeight="1">
      <c r="B180" s="979">
        <v>1</v>
      </c>
      <c r="C180" s="980" t="e">
        <f>IF(H180=0," ",VLOOKUP(H180,Женщины!B:H,2,FALSE))</f>
        <v>#N/A</v>
      </c>
      <c r="D180" s="981" t="e">
        <f>IF(H180=0," ",VLOOKUP($H180,Женщины!$B:$H,3,FALSE))</f>
        <v>#N/A</v>
      </c>
      <c r="E180" s="275" t="e">
        <f>IF(H180=0," ",IF(VLOOKUP($H180,Женщины!$B:$H,4,FALSE)=0," ",VLOOKUP($H180,Женщины!$B:$H,4,FALSE)))</f>
        <v>#N/A</v>
      </c>
      <c r="F180" s="980" t="e">
        <f>IF(H180=0," ",VLOOKUP($H180,Женщины!$B:$H,5,FALSE))</f>
        <v>#N/A</v>
      </c>
      <c r="G180" s="980" t="e">
        <f>IF(H180=0," ",VLOOKUP($H180,Женщины!$B:$H,6,FALSE))</f>
        <v>#N/A</v>
      </c>
      <c r="H180" s="982">
        <v>263</v>
      </c>
      <c r="I180" s="126"/>
      <c r="J180" s="18"/>
      <c r="K180" s="211"/>
      <c r="L180" s="105"/>
    </row>
    <row r="181" spans="2:12" ht="14.1" customHeight="1">
      <c r="B181" s="979">
        <v>2</v>
      </c>
      <c r="C181" s="980" t="e">
        <f>IF(H181=0," ",VLOOKUP(H181,Женщины!B:H,2,FALSE))</f>
        <v>#N/A</v>
      </c>
      <c r="D181" s="981" t="e">
        <f>IF(H181=0," ",VLOOKUP($H181,Женщины!$B:$H,3,FALSE))</f>
        <v>#N/A</v>
      </c>
      <c r="E181" s="275" t="e">
        <f>IF(H181=0," ",IF(VLOOKUP($H181,Женщины!$B:$H,4,FALSE)=0," ",VLOOKUP($H181,Женщины!$B:$H,4,FALSE)))</f>
        <v>#N/A</v>
      </c>
      <c r="F181" s="980" t="e">
        <f>IF(H181=0," ",VLOOKUP($H181,Женщины!$B:$H,5,FALSE))</f>
        <v>#N/A</v>
      </c>
      <c r="G181" s="980" t="e">
        <f>IF(H181=0," ",VLOOKUP($H181,Женщины!$B:$H,6,FALSE))</f>
        <v>#N/A</v>
      </c>
      <c r="H181" s="982">
        <v>225</v>
      </c>
      <c r="I181" s="126"/>
      <c r="J181" s="18"/>
      <c r="K181" s="211"/>
      <c r="L181" s="105"/>
    </row>
    <row r="182" spans="2:12" ht="14.1" customHeight="1">
      <c r="B182" s="979">
        <v>3</v>
      </c>
      <c r="C182" s="980" t="e">
        <f>IF(H182=0," ",VLOOKUP(H182,Женщины!B:H,2,FALSE))</f>
        <v>#N/A</v>
      </c>
      <c r="D182" s="981" t="e">
        <f>IF(H182=0," ",VLOOKUP($H182,Женщины!$B:$H,3,FALSE))</f>
        <v>#N/A</v>
      </c>
      <c r="E182" s="275" t="e">
        <f>IF(H182=0," ",IF(VLOOKUP($H182,Женщины!$B:$H,4,FALSE)=0," ",VLOOKUP($H182,Женщины!$B:$H,4,FALSE)))</f>
        <v>#N/A</v>
      </c>
      <c r="F182" s="980" t="e">
        <f>IF(H182=0," ",VLOOKUP($H182,Женщины!$B:$H,5,FALSE))</f>
        <v>#N/A</v>
      </c>
      <c r="G182" s="980" t="e">
        <f>IF(H182=0," ",VLOOKUP($H182,Женщины!$B:$H,6,FALSE))</f>
        <v>#N/A</v>
      </c>
      <c r="H182" s="982">
        <v>997</v>
      </c>
      <c r="I182" s="126"/>
      <c r="J182" s="18"/>
      <c r="K182" s="211"/>
      <c r="L182" s="105"/>
    </row>
    <row r="183" spans="2:12" ht="14.1" customHeight="1">
      <c r="B183" s="979">
        <v>4</v>
      </c>
      <c r="C183" s="980" t="e">
        <f>IF(H183=0," ",VLOOKUP(H183,Женщины!B:H,2,FALSE))</f>
        <v>#N/A</v>
      </c>
      <c r="D183" s="981" t="e">
        <f>IF(H183=0," ",VLOOKUP($H183,Женщины!$B:$H,3,FALSE))</f>
        <v>#N/A</v>
      </c>
      <c r="E183" s="275" t="e">
        <v>#N/A</v>
      </c>
      <c r="F183" s="980" t="e">
        <f>IF(H183=0," ",VLOOKUP($H183,Женщины!$B:$H,5,FALSE))</f>
        <v>#N/A</v>
      </c>
      <c r="G183" s="980" t="e">
        <f>IF(H183=0," ",VLOOKUP($H183,Женщины!$B:$H,6,FALSE))</f>
        <v>#N/A</v>
      </c>
      <c r="H183" s="982">
        <v>164</v>
      </c>
      <c r="I183" s="126"/>
      <c r="J183" s="18"/>
      <c r="K183" s="211"/>
      <c r="L183" s="105"/>
    </row>
    <row r="184" spans="2:12" ht="14.1" customHeight="1">
      <c r="B184" s="979">
        <v>5</v>
      </c>
      <c r="C184" s="980" t="e">
        <f>IF(H184=0," ",VLOOKUP(H184,Женщины!B:H,2,FALSE))</f>
        <v>#N/A</v>
      </c>
      <c r="D184" s="981" t="e">
        <f>IF(H184=0," ",VLOOKUP($H184,Женщины!$B:$H,3,FALSE))</f>
        <v>#N/A</v>
      </c>
      <c r="E184" s="275" t="e">
        <f>IF(H184=0," ",IF(VLOOKUP($H184,Женщины!$B:$H,4,FALSE)=0," ",VLOOKUP($H184,Женщины!$B:$H,4,FALSE)))</f>
        <v>#N/A</v>
      </c>
      <c r="F184" s="980" t="e">
        <v>#N/A</v>
      </c>
      <c r="G184" s="980" t="e">
        <f>IF(H184=0," ",VLOOKUP($H184,Женщины!$B:$H,6,FALSE))</f>
        <v>#N/A</v>
      </c>
      <c r="H184" s="982">
        <v>19</v>
      </c>
      <c r="I184" s="126"/>
      <c r="J184" s="18"/>
      <c r="K184" s="211"/>
      <c r="L184" s="105"/>
    </row>
    <row r="185" spans="2:12" ht="14.1" customHeight="1">
      <c r="B185" s="979">
        <v>6</v>
      </c>
      <c r="C185" s="980" t="e">
        <f>IF(H185=0," ",VLOOKUP(H185,Женщины!B:H,2,FALSE))</f>
        <v>#N/A</v>
      </c>
      <c r="D185" s="981" t="e">
        <f>IF(H185=0," ",VLOOKUP($H185,Женщины!$B:$H,3,FALSE))</f>
        <v>#N/A</v>
      </c>
      <c r="E185" s="275" t="e">
        <f>IF(H185=0," ",IF(VLOOKUP($H185,Женщины!$B:$H,4,FALSE)=0," ",VLOOKUP($H185,Женщины!$B:$H,4,FALSE)))</f>
        <v>#N/A</v>
      </c>
      <c r="F185" s="980" t="e">
        <f>IF(H185=0," ",VLOOKUP($H185,Женщины!$B:$H,5,FALSE))</f>
        <v>#N/A</v>
      </c>
      <c r="G185" s="980" t="e">
        <f>IF(H185=0," ",VLOOKUP($H185,Женщины!$B:$H,6,FALSE))</f>
        <v>#N/A</v>
      </c>
      <c r="H185" s="982">
        <v>209</v>
      </c>
      <c r="I185" s="126"/>
      <c r="J185" s="18"/>
      <c r="K185" s="211"/>
      <c r="L185" s="105"/>
    </row>
    <row r="186" spans="2:12" ht="14.1" customHeight="1">
      <c r="B186" s="979"/>
      <c r="C186" s="980" t="str">
        <f>IF(H186=0," ",VLOOKUP(H186,Женщины!B:H,2,FALSE))</f>
        <v xml:space="preserve"> </v>
      </c>
      <c r="D186" s="981" t="str">
        <f>IF(H186=0," ",VLOOKUP($H186,Женщины!$B:$H,3,FALSE))</f>
        <v xml:space="preserve"> </v>
      </c>
      <c r="E186" s="275" t="str">
        <f>IF(H186=0," ",IF(VLOOKUP($H186,Женщины!$B:$H,4,FALSE)=0," ",VLOOKUP($H186,Женщины!$B:$H,4,FALSE)))</f>
        <v xml:space="preserve"> </v>
      </c>
      <c r="F186" s="980" t="str">
        <f>IF(H186=0," ",VLOOKUP($H186,Женщины!$B:$H,5,FALSE))</f>
        <v xml:space="preserve"> </v>
      </c>
      <c r="G186" s="980" t="str">
        <f>IF(H186=0," ",VLOOKUP($H186,Женщины!$B:$H,6,FALSE))</f>
        <v xml:space="preserve"> </v>
      </c>
      <c r="H186" s="988"/>
      <c r="I186" s="126"/>
      <c r="J186" s="18"/>
      <c r="K186" s="211"/>
      <c r="L186" s="105"/>
    </row>
    <row r="187" spans="2:12" ht="14.1" customHeight="1">
      <c r="B187" s="979"/>
      <c r="C187" s="275" t="s">
        <v>188</v>
      </c>
      <c r="D187" s="981" t="str">
        <f>IF(H187=0," ",VLOOKUP($H187,Женщины!$B:$H,3,FALSE))</f>
        <v xml:space="preserve"> </v>
      </c>
      <c r="E187" s="275" t="str">
        <f>IF(H187=0," ",IF(VLOOKUP($H187,Женщины!$B:$H,4,FALSE)=0," ",VLOOKUP($H187,Женщины!$B:$H,4,FALSE)))</f>
        <v xml:space="preserve"> </v>
      </c>
      <c r="F187" s="980" t="str">
        <f>IF(H187=0," ",VLOOKUP($H187,Женщины!$B:$H,5,FALSE))</f>
        <v xml:space="preserve"> </v>
      </c>
      <c r="G187" s="980" t="str">
        <f>IF(H187=0," ",VLOOKUP($H187,Женщины!$B:$H,6,FALSE))</f>
        <v xml:space="preserve"> </v>
      </c>
      <c r="H187" s="988"/>
      <c r="I187" s="126"/>
      <c r="J187" s="18"/>
      <c r="K187" s="211"/>
      <c r="L187" s="105"/>
    </row>
    <row r="188" spans="2:12" ht="14.1" customHeight="1">
      <c r="B188" s="979">
        <v>1</v>
      </c>
      <c r="C188" s="980" t="e">
        <f>IF(H188=0," ",VLOOKUP(H188,Женщины!B:H,2,FALSE))</f>
        <v>#N/A</v>
      </c>
      <c r="D188" s="981" t="e">
        <f>IF(H188=0," ",VLOOKUP($H188,Женщины!$B:$H,3,FALSE))</f>
        <v>#N/A</v>
      </c>
      <c r="E188" s="275" t="e">
        <f>IF(H188=0," ",IF(VLOOKUP($H188,Женщины!$B:$H,4,FALSE)=0," ",VLOOKUP($H188,Женщины!$B:$H,4,FALSE)))</f>
        <v>#N/A</v>
      </c>
      <c r="F188" s="980" t="e">
        <f>IF(H188=0," ",VLOOKUP($H188,Женщины!$B:$H,5,FALSE))</f>
        <v>#N/A</v>
      </c>
      <c r="G188" s="980" t="e">
        <f>IF(H188=0," ",VLOOKUP($H188,Женщины!$B:$H,6,FALSE))</f>
        <v>#N/A</v>
      </c>
      <c r="H188" s="988">
        <v>998</v>
      </c>
      <c r="I188" s="126"/>
      <c r="J188" s="18"/>
      <c r="K188" s="211"/>
      <c r="L188" s="105"/>
    </row>
    <row r="189" spans="2:12" ht="14.1" customHeight="1">
      <c r="B189" s="979">
        <v>2</v>
      </c>
      <c r="C189" s="980" t="e">
        <f>IF(H189=0," ",VLOOKUP(H189,Женщины!B:H,2,FALSE))</f>
        <v>#N/A</v>
      </c>
      <c r="D189" s="981" t="e">
        <f>IF(H189=0," ",VLOOKUP($H189,Женщины!$B:$H,3,FALSE))</f>
        <v>#N/A</v>
      </c>
      <c r="E189" s="275" t="e">
        <f>IF(H189=0," ",IF(VLOOKUP($H189,Женщины!$B:$H,4,FALSE)=0," ",VLOOKUP($H189,Женщины!$B:$H,4,FALSE)))</f>
        <v>#N/A</v>
      </c>
      <c r="F189" s="980" t="e">
        <f>IF(H189=0," ",VLOOKUP($H189,Женщины!$B:$H,5,FALSE))</f>
        <v>#N/A</v>
      </c>
      <c r="G189" s="980" t="e">
        <f>IF(H189=0," ",VLOOKUP($H189,Женщины!$B:$H,6,FALSE))</f>
        <v>#N/A</v>
      </c>
      <c r="H189" s="988">
        <v>110</v>
      </c>
      <c r="I189" s="126"/>
      <c r="J189" s="18"/>
      <c r="K189" s="211"/>
      <c r="L189" s="105"/>
    </row>
    <row r="190" spans="2:12" ht="14.1" customHeight="1">
      <c r="B190" s="979">
        <v>3</v>
      </c>
      <c r="C190" s="980" t="e">
        <f>IF(H190=0," ",VLOOKUP(H190,Женщины!B:H,2,FALSE))</f>
        <v>#N/A</v>
      </c>
      <c r="D190" s="981" t="e">
        <f>IF(H190=0," ",VLOOKUP($H190,Женщины!$B:$H,3,FALSE))</f>
        <v>#N/A</v>
      </c>
      <c r="E190" s="275" t="e">
        <f>IF(H190=0," ",IF(VLOOKUP($H190,Женщины!$B:$H,4,FALSE)=0," ",VLOOKUP($H190,Женщины!$B:$H,4,FALSE)))</f>
        <v>#N/A</v>
      </c>
      <c r="F190" s="980" t="e">
        <f>IF(H190=0," ",VLOOKUP($H190,Женщины!$B:$H,5,FALSE))</f>
        <v>#N/A</v>
      </c>
      <c r="G190" s="980" t="e">
        <f>IF(H190=0," ",VLOOKUP($H190,Женщины!$B:$H,6,FALSE))</f>
        <v>#N/A</v>
      </c>
      <c r="H190" s="988">
        <v>42</v>
      </c>
      <c r="I190" s="126"/>
      <c r="J190" s="18"/>
      <c r="K190" s="211"/>
      <c r="L190" s="105"/>
    </row>
    <row r="191" spans="2:12" ht="14.1" customHeight="1">
      <c r="B191" s="979">
        <v>4</v>
      </c>
      <c r="C191" s="980" t="e">
        <f>IF(H191=0," ",VLOOKUP(H191,Женщины!B:H,2,FALSE))</f>
        <v>#N/A</v>
      </c>
      <c r="D191" s="981" t="e">
        <f>IF(H191=0," ",VLOOKUP($H191,Женщины!$B:$H,3,FALSE))</f>
        <v>#N/A</v>
      </c>
      <c r="E191" s="275" t="e">
        <f>IF(H191=0," ",IF(VLOOKUP($H191,Женщины!$B:$H,4,FALSE)=0," ",VLOOKUP($H191,Женщины!$B:$H,4,FALSE)))</f>
        <v>#N/A</v>
      </c>
      <c r="F191" s="980" t="e">
        <f>IF(H191=0," ",VLOOKUP($H191,Женщины!$B:$H,5,FALSE))</f>
        <v>#N/A</v>
      </c>
      <c r="G191" s="980" t="e">
        <f>IF(H191=0," ",VLOOKUP($H191,Женщины!$B:$H,6,FALSE))</f>
        <v>#N/A</v>
      </c>
      <c r="H191" s="988">
        <v>1013</v>
      </c>
      <c r="I191" s="126"/>
      <c r="J191" s="18"/>
      <c r="K191" s="211"/>
      <c r="L191" s="105"/>
    </row>
    <row r="192" spans="2:12" ht="14.1" customHeight="1">
      <c r="B192" s="979">
        <v>5</v>
      </c>
      <c r="C192" s="980" t="e">
        <f>IF(H192=0," ",VLOOKUP(H192,Женщины!B:H,2,FALSE))</f>
        <v>#N/A</v>
      </c>
      <c r="D192" s="981" t="e">
        <v>#N/A</v>
      </c>
      <c r="E192" s="275" t="e">
        <f>IF(H192=0," ",IF(VLOOKUP($H192,Женщины!$B:$H,4,FALSE)=0," ",VLOOKUP($H192,Женщины!$B:$H,4,FALSE)))</f>
        <v>#N/A</v>
      </c>
      <c r="F192" s="980" t="e">
        <f>IF(H192=0," ",VLOOKUP($H192,Женщины!$B:$H,5,FALSE))</f>
        <v>#N/A</v>
      </c>
      <c r="G192" s="980" t="e">
        <f>IF(H192=0," ",VLOOKUP($H192,Женщины!$B:$H,6,FALSE))</f>
        <v>#N/A</v>
      </c>
      <c r="H192" s="988">
        <v>200</v>
      </c>
      <c r="I192" s="126"/>
      <c r="J192" s="18"/>
      <c r="K192" s="211"/>
      <c r="L192" s="105"/>
    </row>
    <row r="193" spans="2:12" ht="14.1" customHeight="1">
      <c r="B193" s="979">
        <v>6</v>
      </c>
      <c r="C193" s="980" t="e">
        <f>IF(H193=0," ",VLOOKUP(H193,Женщины!B:H,2,FALSE))</f>
        <v>#N/A</v>
      </c>
      <c r="D193" s="981" t="e">
        <f>IF(H193=0," ",VLOOKUP($H193,Женщины!$B:$H,3,FALSE))</f>
        <v>#N/A</v>
      </c>
      <c r="E193" s="275" t="e">
        <f>IF(H193=0," ",IF(VLOOKUP($H193,Женщины!$B:$H,4,FALSE)=0," ",VLOOKUP($H193,Женщины!$B:$H,4,FALSE)))</f>
        <v>#N/A</v>
      </c>
      <c r="F193" s="980" t="e">
        <f>IF(H193=0," ",VLOOKUP($H193,Женщины!$B:$H,5,FALSE))</f>
        <v>#N/A</v>
      </c>
      <c r="G193" s="980" t="e">
        <v>#N/A</v>
      </c>
      <c r="H193" s="275">
        <v>995</v>
      </c>
      <c r="I193" s="126"/>
      <c r="J193" s="18"/>
      <c r="K193" s="211"/>
      <c r="L193" s="105"/>
    </row>
    <row r="194" spans="2:12" ht="14.1" customHeight="1">
      <c r="B194" s="979"/>
      <c r="C194" s="980" t="str">
        <f>IF(H194=0," ",VLOOKUP(H194,Женщины!B:H,2,FALSE))</f>
        <v xml:space="preserve"> </v>
      </c>
      <c r="D194" s="981" t="str">
        <f>IF(H194=0," ",VLOOKUP($H194,Женщины!$B:$H,3,FALSE))</f>
        <v xml:space="preserve"> </v>
      </c>
      <c r="E194" s="275" t="str">
        <f>IF(H194=0," ",IF(VLOOKUP($H194,Женщины!$B:$H,4,FALSE)=0," ",VLOOKUP($H194,Женщины!$B:$H,4,FALSE)))</f>
        <v xml:space="preserve"> </v>
      </c>
      <c r="F194" s="980" t="str">
        <f>IF(H194=0," ",VLOOKUP($H194,Женщины!$B:$H,5,FALSE))</f>
        <v xml:space="preserve"> </v>
      </c>
      <c r="G194" s="980" t="str">
        <f>IF(H194=0," ",VLOOKUP($H194,Женщины!$B:$H,6,FALSE))</f>
        <v xml:space="preserve"> </v>
      </c>
      <c r="H194" s="275"/>
      <c r="I194" s="126"/>
      <c r="J194" s="18"/>
      <c r="K194" s="211"/>
      <c r="L194" s="105"/>
    </row>
    <row r="195" spans="2:12" ht="14.1" customHeight="1">
      <c r="B195" s="979"/>
      <c r="C195" s="275" t="s">
        <v>189</v>
      </c>
      <c r="D195" s="981" t="str">
        <f>IF(H195=0," ",VLOOKUP($H195,Женщины!$B:$H,3,FALSE))</f>
        <v xml:space="preserve"> </v>
      </c>
      <c r="E195" s="275" t="s">
        <v>147</v>
      </c>
      <c r="F195" s="980" t="s">
        <v>147</v>
      </c>
      <c r="G195" s="980" t="str">
        <f>IF(H195=0," ",VLOOKUP($H195,Женщины!$B:$H,6,FALSE))</f>
        <v xml:space="preserve"> </v>
      </c>
      <c r="H195" s="275"/>
      <c r="I195" s="126"/>
      <c r="J195" s="18"/>
      <c r="K195" s="211"/>
      <c r="L195" s="105"/>
    </row>
    <row r="196" spans="2:12" ht="14.1" customHeight="1">
      <c r="B196" s="979">
        <v>1</v>
      </c>
      <c r="C196" s="980" t="str">
        <f>IF(H196=0," ",VLOOKUP(H196,Женщины!B:H,2,FALSE))</f>
        <v xml:space="preserve"> </v>
      </c>
      <c r="D196" s="981" t="str">
        <f>IF(H196=0," ",VLOOKUP($H196,Женщины!$B:$H,3,FALSE))</f>
        <v xml:space="preserve"> </v>
      </c>
      <c r="E196" s="275" t="str">
        <f>IF(H196=0," ",IF(VLOOKUP($H196,Женщины!$B:$H,4,FALSE)=0," ",VLOOKUP($H196,Женщины!$B:$H,4,FALSE)))</f>
        <v xml:space="preserve"> </v>
      </c>
      <c r="F196" s="980" t="str">
        <f>IF(H196=0," ",VLOOKUP($H196,Женщины!$B:$H,5,FALSE))</f>
        <v xml:space="preserve"> </v>
      </c>
      <c r="G196" s="980" t="str">
        <f>IF(H196=0," ",VLOOKUP($H196,Женщины!$B:$H,6,FALSE))</f>
        <v xml:space="preserve"> </v>
      </c>
      <c r="H196" s="988"/>
      <c r="I196" s="126"/>
      <c r="J196" s="18"/>
      <c r="K196" s="211"/>
      <c r="L196" s="105"/>
    </row>
    <row r="197" spans="2:12" ht="14.1" customHeight="1">
      <c r="B197" s="979">
        <v>2</v>
      </c>
      <c r="C197" s="980" t="str">
        <f>IF(H197=0," ",VLOOKUP(H197,Женщины!B:H,2,FALSE))</f>
        <v xml:space="preserve"> </v>
      </c>
      <c r="D197" s="981" t="str">
        <f>IF(H197=0," ",VLOOKUP($H197,Женщины!$B:$H,3,FALSE))</f>
        <v xml:space="preserve"> </v>
      </c>
      <c r="E197" s="275" t="str">
        <f>IF(H197=0," ",IF(VLOOKUP($H197,Женщины!$B:$H,4,FALSE)=0," ",VLOOKUP($H197,Женщины!$B:$H,4,FALSE)))</f>
        <v xml:space="preserve"> </v>
      </c>
      <c r="F197" s="980" t="str">
        <f>IF(H197=0," ",VLOOKUP($H197,Женщины!$B:$H,5,FALSE))</f>
        <v xml:space="preserve"> </v>
      </c>
      <c r="G197" s="980" t="str">
        <f>IF(H197=0," ",VLOOKUP($H197,Женщины!$B:$H,6,FALSE))</f>
        <v xml:space="preserve"> </v>
      </c>
      <c r="H197" s="988"/>
      <c r="I197" s="126"/>
      <c r="J197" s="18"/>
      <c r="K197" s="211"/>
      <c r="L197" s="105"/>
    </row>
    <row r="198" spans="2:12" ht="14.1" customHeight="1">
      <c r="B198" s="979">
        <v>3</v>
      </c>
      <c r="C198" s="980" t="str">
        <f>IF(H198=0," ",VLOOKUP(H198,Женщины!B:H,2,FALSE))</f>
        <v xml:space="preserve"> </v>
      </c>
      <c r="D198" s="981" t="str">
        <f>IF(H198=0," ",VLOOKUP($H198,Женщины!$B:$H,3,FALSE))</f>
        <v xml:space="preserve"> </v>
      </c>
      <c r="E198" s="275" t="str">
        <f>IF(H198=0," ",IF(VLOOKUP($H198,Женщины!$B:$H,4,FALSE)=0," ",VLOOKUP($H198,Женщины!$B:$H,4,FALSE)))</f>
        <v xml:space="preserve"> </v>
      </c>
      <c r="F198" s="980" t="str">
        <f>IF(H198=0," ",VLOOKUP($H198,Женщины!$B:$H,5,FALSE))</f>
        <v xml:space="preserve"> </v>
      </c>
      <c r="G198" s="980" t="s">
        <v>147</v>
      </c>
      <c r="H198" s="988"/>
      <c r="I198" s="126"/>
      <c r="J198" s="18"/>
      <c r="K198" s="211"/>
      <c r="L198" s="105"/>
    </row>
    <row r="199" spans="2:12" ht="14.1" customHeight="1">
      <c r="B199" s="979">
        <v>4</v>
      </c>
      <c r="C199" s="980"/>
      <c r="D199" s="981"/>
      <c r="E199" s="275"/>
      <c r="F199" s="980"/>
      <c r="G199" s="980"/>
      <c r="H199" s="988"/>
      <c r="I199" s="126"/>
      <c r="J199" s="18"/>
      <c r="K199" s="211"/>
      <c r="L199" s="105"/>
    </row>
    <row r="200" spans="2:12" ht="14.1" customHeight="1">
      <c r="B200" s="979">
        <v>5</v>
      </c>
      <c r="C200" s="980"/>
      <c r="D200" s="981"/>
      <c r="E200" s="275"/>
      <c r="F200" s="980"/>
      <c r="G200" s="980"/>
      <c r="H200" s="988"/>
      <c r="I200" s="126"/>
      <c r="J200" s="18"/>
      <c r="K200" s="211"/>
      <c r="L200" s="105"/>
    </row>
    <row r="201" spans="2:12" ht="14.1" customHeight="1">
      <c r="B201" s="979">
        <v>6</v>
      </c>
      <c r="C201" s="980" t="str">
        <f>IF(H201=0," ",VLOOKUP(H201,Женщины!B:H,2,FALSE))</f>
        <v xml:space="preserve"> </v>
      </c>
      <c r="D201" s="981" t="str">
        <f>IF(H201=0," ",VLOOKUP($H201,Женщины!$B:$H,3,FALSE))</f>
        <v xml:space="preserve"> </v>
      </c>
      <c r="E201" s="275" t="str">
        <f>IF(H201=0," ",IF(VLOOKUP($H201,Женщины!$B:$H,4,FALSE)=0," ",VLOOKUP($H201,Женщины!$B:$H,4,FALSE)))</f>
        <v xml:space="preserve"> </v>
      </c>
      <c r="F201" s="980" t="str">
        <f>IF(H201=0," ",VLOOKUP($H201,Женщины!$B:$H,5,FALSE))</f>
        <v xml:space="preserve"> </v>
      </c>
      <c r="G201" s="980" t="str">
        <f>IF(H201=0," ",VLOOKUP($H201,Женщины!$B:$H,6,FALSE))</f>
        <v xml:space="preserve"> </v>
      </c>
      <c r="H201" s="988"/>
      <c r="I201" s="126"/>
      <c r="J201" s="18"/>
      <c r="K201" s="211"/>
      <c r="L201" s="105"/>
    </row>
    <row r="202" spans="2:12" ht="14.1" customHeight="1">
      <c r="B202" s="979"/>
      <c r="C202" s="980" t="str">
        <f>IF(H202=0," ",VLOOKUP(H202,Женщины!B:H,2,FALSE))</f>
        <v xml:space="preserve"> </v>
      </c>
      <c r="D202" s="981" t="str">
        <f>IF(H202=0," ",VLOOKUP($H202,Женщины!$B:$H,3,FALSE))</f>
        <v xml:space="preserve"> </v>
      </c>
      <c r="E202" s="275" t="s">
        <v>147</v>
      </c>
      <c r="F202" s="980" t="str">
        <f>IF(H202=0," ",VLOOKUP($H202,Женщины!$B:$H,5,FALSE))</f>
        <v xml:space="preserve"> </v>
      </c>
      <c r="G202" s="980" t="str">
        <f>IF(H202=0," ",VLOOKUP($H202,Женщины!$B:$H,6,FALSE))</f>
        <v xml:space="preserve"> </v>
      </c>
      <c r="H202" s="988"/>
      <c r="I202" s="126"/>
      <c r="J202" s="18"/>
      <c r="K202" s="211"/>
      <c r="L202" s="105"/>
    </row>
    <row r="203" spans="2:12" ht="14.1" customHeight="1">
      <c r="B203" s="979"/>
      <c r="C203" s="275" t="s">
        <v>190</v>
      </c>
      <c r="D203" s="981" t="str">
        <f>IF(H203=0," ",VLOOKUP($H203,Женщины!$B:$H,3,FALSE))</f>
        <v xml:space="preserve"> </v>
      </c>
      <c r="E203" s="275" t="str">
        <f>IF(H203=0," ",IF(VLOOKUP($H203,Женщины!$B:$H,4,FALSE)=0," ",VLOOKUP($H203,Женщины!$B:$H,4,FALSE)))</f>
        <v xml:space="preserve"> </v>
      </c>
      <c r="F203" s="980" t="str">
        <f>IF(H203=0," ",VLOOKUP($H203,Женщины!$B:$H,5,FALSE))</f>
        <v xml:space="preserve"> </v>
      </c>
      <c r="G203" s="980" t="str">
        <f>IF(H203=0," ",VLOOKUP($H203,Женщины!$B:$H,6,FALSE))</f>
        <v xml:space="preserve"> </v>
      </c>
      <c r="H203" s="988"/>
      <c r="I203" s="126"/>
      <c r="J203" s="18"/>
      <c r="K203" s="211"/>
      <c r="L203" s="105"/>
    </row>
    <row r="204" spans="2:12" ht="14.1" customHeight="1">
      <c r="B204" s="979">
        <v>1</v>
      </c>
      <c r="C204" s="980" t="str">
        <f>IF(H204=0," ",VLOOKUP(H204,Женщины!B:H,2,FALSE))</f>
        <v xml:space="preserve"> </v>
      </c>
      <c r="D204" s="981" t="str">
        <f>IF(H204=0," ",VLOOKUP($H204,Женщины!$B:$H,3,FALSE))</f>
        <v xml:space="preserve"> </v>
      </c>
      <c r="E204" s="275" t="str">
        <f>IF(H204=0," ",IF(VLOOKUP($H204,Женщины!$B:$H,4,FALSE)=0," ",VLOOKUP($H204,Женщины!$B:$H,4,FALSE)))</f>
        <v xml:space="preserve"> </v>
      </c>
      <c r="F204" s="980" t="str">
        <f>IF(H204=0," ",VLOOKUP($H204,Женщины!$B:$H,5,FALSE))</f>
        <v xml:space="preserve"> </v>
      </c>
      <c r="G204" s="980" t="str">
        <f>IF(H204=0," ",VLOOKUP($H204,Женщины!$B:$H,6,FALSE))</f>
        <v xml:space="preserve"> </v>
      </c>
      <c r="H204" s="982"/>
      <c r="I204" s="126"/>
      <c r="J204" s="18"/>
      <c r="K204" s="211"/>
      <c r="L204" s="105"/>
    </row>
    <row r="205" spans="2:12" ht="14.1" customHeight="1">
      <c r="B205" s="979">
        <v>2</v>
      </c>
      <c r="C205" s="980" t="str">
        <f>IF(H205=0," ",VLOOKUP(H205,Женщины!B:H,2,FALSE))</f>
        <v xml:space="preserve"> </v>
      </c>
      <c r="D205" s="981" t="str">
        <f>IF(H205=0," ",VLOOKUP($H205,Женщины!$B:$H,3,FALSE))</f>
        <v xml:space="preserve"> </v>
      </c>
      <c r="E205" s="275" t="str">
        <f>IF(H205=0," ",IF(VLOOKUP($H205,Женщины!$B:$H,4,FALSE)=0," ",VLOOKUP($H205,Женщины!$B:$H,4,FALSE)))</f>
        <v xml:space="preserve"> </v>
      </c>
      <c r="F205" s="980" t="s">
        <v>147</v>
      </c>
      <c r="G205" s="980" t="str">
        <f>IF(H205=0," ",VLOOKUP($H205,Женщины!$B:$H,6,FALSE))</f>
        <v xml:space="preserve"> </v>
      </c>
      <c r="H205" s="982"/>
      <c r="I205" s="126"/>
      <c r="J205" s="18"/>
      <c r="K205" s="211"/>
      <c r="L205" s="105"/>
    </row>
    <row r="206" spans="2:12" ht="14.1" customHeight="1">
      <c r="B206" s="979">
        <v>3</v>
      </c>
      <c r="C206" s="980" t="str">
        <f>IF(H206=0," ",VLOOKUP(H206,Женщины!B:H,2,FALSE))</f>
        <v xml:space="preserve"> </v>
      </c>
      <c r="D206" s="981" t="str">
        <f>IF(H206=0," ",VLOOKUP($H206,Женщины!$B:$H,3,FALSE))</f>
        <v xml:space="preserve"> </v>
      </c>
      <c r="E206" s="275" t="str">
        <f>IF(H206=0," ",IF(VLOOKUP($H206,Женщины!$B:$H,4,FALSE)=0," ",VLOOKUP($H206,Женщины!$B:$H,4,FALSE)))</f>
        <v xml:space="preserve"> </v>
      </c>
      <c r="F206" s="980" t="str">
        <f>IF(H206=0," ",VLOOKUP($H206,Женщины!$B:$H,5,FALSE))</f>
        <v xml:space="preserve"> </v>
      </c>
      <c r="G206" s="980" t="str">
        <f>IF(H206=0," ",VLOOKUP($H206,Женщины!$B:$H,6,FALSE))</f>
        <v xml:space="preserve"> </v>
      </c>
      <c r="H206" s="988"/>
      <c r="I206" s="126"/>
      <c r="J206" s="18"/>
      <c r="K206" s="211"/>
      <c r="L206" s="105"/>
    </row>
    <row r="207" spans="2:12" ht="14.1" customHeight="1">
      <c r="B207" s="979">
        <v>4</v>
      </c>
      <c r="C207" s="980" t="str">
        <f>IF(H207=0," ",VLOOKUP(H207,Женщины!B:H,2,FALSE))</f>
        <v xml:space="preserve"> </v>
      </c>
      <c r="D207" s="981" t="str">
        <f>IF(H207=0," ",VLOOKUP($H207,Женщины!$B:$H,3,FALSE))</f>
        <v xml:space="preserve"> </v>
      </c>
      <c r="E207" s="275" t="str">
        <f>IF(H207=0," ",IF(VLOOKUP($H207,Женщины!$B:$H,4,FALSE)=0," ",VLOOKUP($H207,Женщины!$B:$H,4,FALSE)))</f>
        <v xml:space="preserve"> </v>
      </c>
      <c r="F207" s="980" t="str">
        <f>IF(H207=0," ",VLOOKUP($H207,Женщины!$B:$H,5,FALSE))</f>
        <v xml:space="preserve"> </v>
      </c>
      <c r="G207" s="980" t="str">
        <f>IF(H207=0," ",VLOOKUP($H207,Женщины!$B:$H,6,FALSE))</f>
        <v xml:space="preserve"> </v>
      </c>
      <c r="H207" s="982"/>
      <c r="I207" s="126"/>
      <c r="J207" s="18"/>
      <c r="K207" s="211"/>
      <c r="L207" s="105"/>
    </row>
    <row r="208" spans="2:12" ht="14.1" customHeight="1">
      <c r="B208" s="979"/>
      <c r="C208" s="980" t="str">
        <f>IF(H208=0," ",VLOOKUP(H208,Женщины!B:H,2,FALSE))</f>
        <v xml:space="preserve"> </v>
      </c>
      <c r="D208" s="981" t="str">
        <f>IF(H208=0," ",VLOOKUP($H208,Женщины!$B:$H,3,FALSE))</f>
        <v xml:space="preserve"> </v>
      </c>
      <c r="E208" s="275" t="str">
        <f>IF(H208=0," ",IF(VLOOKUP($H208,Женщины!$B:$H,4,FALSE)=0," ",VLOOKUP($H208,Женщины!$B:$H,4,FALSE)))</f>
        <v xml:space="preserve"> </v>
      </c>
      <c r="F208" s="980" t="str">
        <f>IF(H208=0," ",VLOOKUP($H208,Женщины!$B:$H,5,FALSE))</f>
        <v xml:space="preserve"> </v>
      </c>
      <c r="G208" s="980" t="str">
        <f>IF(H208=0," ",VLOOKUP($H208,Женщины!$B:$H,6,FALSE))</f>
        <v xml:space="preserve"> </v>
      </c>
      <c r="H208" s="982"/>
      <c r="I208" s="126"/>
      <c r="J208" s="18"/>
      <c r="K208" s="211"/>
      <c r="L208" s="105"/>
    </row>
    <row r="209" spans="2:12" ht="14.1" customHeight="1">
      <c r="B209" s="979"/>
      <c r="C209" s="275" t="s">
        <v>191</v>
      </c>
      <c r="D209" s="981" t="str">
        <f>IF(H209=0," ",VLOOKUP($H209,Женщины!$B:$H,3,FALSE))</f>
        <v xml:space="preserve"> </v>
      </c>
      <c r="E209" s="275" t="str">
        <f>IF(H209=0," ",IF(VLOOKUP($H209,Женщины!$B:$H,4,FALSE)=0," ",VLOOKUP($H209,Женщины!$B:$H,4,FALSE)))</f>
        <v xml:space="preserve"> </v>
      </c>
      <c r="F209" s="980" t="str">
        <f>IF(H209=0," ",VLOOKUP($H209,Женщины!$B:$H,5,FALSE))</f>
        <v xml:space="preserve"> </v>
      </c>
      <c r="G209" s="980" t="str">
        <f>IF(H209=0," ",VLOOKUP($H209,Женщины!$B:$H,6,FALSE))</f>
        <v xml:space="preserve"> </v>
      </c>
      <c r="H209" s="982"/>
      <c r="I209" s="126"/>
      <c r="J209" s="18"/>
      <c r="K209" s="211"/>
      <c r="L209" s="105"/>
    </row>
    <row r="210" spans="2:12" ht="14.1" customHeight="1">
      <c r="B210" s="979">
        <v>1</v>
      </c>
      <c r="C210" s="980" t="str">
        <f>IF(H210=0," ",VLOOKUP(H210,Женщины!B:H,2,FALSE))</f>
        <v xml:space="preserve"> </v>
      </c>
      <c r="D210" s="981" t="str">
        <f>IF(H210=0," ",VLOOKUP($H210,Женщины!$B:$H,3,FALSE))</f>
        <v xml:space="preserve"> </v>
      </c>
      <c r="E210" s="275" t="str">
        <f>IF(H210=0," ",IF(VLOOKUP($H210,Женщины!$B:$H,4,FALSE)=0," ",VLOOKUP($H210,Женщины!$B:$H,4,FALSE)))</f>
        <v xml:space="preserve"> </v>
      </c>
      <c r="F210" s="980" t="str">
        <f>IF(H210=0," ",VLOOKUP($H210,Женщины!$B:$H,5,FALSE))</f>
        <v xml:space="preserve"> </v>
      </c>
      <c r="G210" s="980" t="str">
        <f>IF(H210=0," ",VLOOKUP($H210,Женщины!$B:$H,6,FALSE))</f>
        <v xml:space="preserve"> </v>
      </c>
      <c r="H210" s="982"/>
      <c r="I210" s="126"/>
      <c r="J210" s="18"/>
      <c r="K210" s="211"/>
      <c r="L210" s="105"/>
    </row>
    <row r="211" spans="2:12" ht="14.1" customHeight="1">
      <c r="B211" s="979">
        <v>2</v>
      </c>
      <c r="C211" s="980" t="str">
        <f>IF(H211=0," ",VLOOKUP(H211,Женщины!B:H,2,FALSE))</f>
        <v xml:space="preserve"> </v>
      </c>
      <c r="D211" s="981" t="str">
        <f>IF(H211=0," ",VLOOKUP($H211,Женщины!$B:$H,3,FALSE))</f>
        <v xml:space="preserve"> </v>
      </c>
      <c r="E211" s="275" t="str">
        <f>IF(H211=0," ",IF(VLOOKUP($H211,Женщины!$B:$H,4,FALSE)=0," ",VLOOKUP($H211,Женщины!$B:$H,4,FALSE)))</f>
        <v xml:space="preserve"> </v>
      </c>
      <c r="F211" s="980" t="str">
        <f>IF(H211=0," ",VLOOKUP($H211,Женщины!$B:$H,5,FALSE))</f>
        <v xml:space="preserve"> </v>
      </c>
      <c r="G211" s="980" t="s">
        <v>147</v>
      </c>
      <c r="H211" s="982"/>
      <c r="I211" s="126"/>
      <c r="J211" s="18"/>
      <c r="K211" s="211"/>
      <c r="L211" s="105"/>
    </row>
    <row r="212" spans="2:12" ht="14.1" customHeight="1">
      <c r="B212" s="979">
        <v>3</v>
      </c>
      <c r="C212" s="980" t="str">
        <f>IF(H212=0," ",VLOOKUP(H212,Женщины!B:H,2,FALSE))</f>
        <v xml:space="preserve"> </v>
      </c>
      <c r="D212" s="981" t="str">
        <f>IF(H212=0," ",VLOOKUP($H212,Женщины!$B:$H,3,FALSE))</f>
        <v xml:space="preserve"> </v>
      </c>
      <c r="E212" s="275" t="str">
        <f>IF(H212=0," ",IF(VLOOKUP($H212,Женщины!$B:$H,4,FALSE)=0," ",VLOOKUP($H212,Женщины!$B:$H,4,FALSE)))</f>
        <v xml:space="preserve"> </v>
      </c>
      <c r="F212" s="980" t="str">
        <f>IF(H212=0," ",VLOOKUP($H212,Женщины!$B:$H,5,FALSE))</f>
        <v xml:space="preserve"> </v>
      </c>
      <c r="G212" s="980" t="str">
        <f>IF(H212=0," ",VLOOKUP($H212,Женщины!$B:$H,6,FALSE))</f>
        <v xml:space="preserve"> </v>
      </c>
      <c r="H212" s="988"/>
      <c r="I212" s="126"/>
      <c r="J212" s="18"/>
      <c r="K212" s="211"/>
      <c r="L212" s="105"/>
    </row>
    <row r="213" spans="2:12" ht="14.1" customHeight="1">
      <c r="B213" s="979">
        <v>4</v>
      </c>
      <c r="C213" s="980" t="str">
        <f>IF(H213=0," ",VLOOKUP(H213,Женщины!B:H,2,FALSE))</f>
        <v xml:space="preserve"> </v>
      </c>
      <c r="D213" s="981" t="str">
        <f>IF(H213=0," ",VLOOKUP($H213,Женщины!$B:$H,3,FALSE))</f>
        <v xml:space="preserve"> </v>
      </c>
      <c r="E213" s="275" t="str">
        <f>IF(H213=0," ",IF(VLOOKUP($H213,Женщины!$B:$H,4,FALSE)=0," ",VLOOKUP($H213,Женщины!$B:$H,4,FALSE)))</f>
        <v xml:space="preserve"> </v>
      </c>
      <c r="F213" s="980" t="str">
        <f>IF(H213=0," ",VLOOKUP($H213,Женщины!$B:$H,5,FALSE))</f>
        <v xml:space="preserve"> </v>
      </c>
      <c r="G213" s="980" t="str">
        <f>IF(H213=0," ",VLOOKUP($H213,Женщины!$B:$H,6,FALSE))</f>
        <v xml:space="preserve"> </v>
      </c>
      <c r="H213" s="982"/>
      <c r="I213" s="126"/>
      <c r="J213" s="18"/>
      <c r="K213" s="211"/>
      <c r="L213" s="105"/>
    </row>
    <row r="214" spans="2:12" ht="14.1" customHeight="1">
      <c r="B214" s="979"/>
      <c r="C214" s="980" t="str">
        <f>IF(H214=0," ",VLOOKUP(H214,Женщины!B:H,2,FALSE))</f>
        <v xml:space="preserve"> </v>
      </c>
      <c r="D214" s="981" t="str">
        <f>IF(H214=0," ",VLOOKUP($H214,Женщины!$B:$H,3,FALSE))</f>
        <v xml:space="preserve"> </v>
      </c>
      <c r="E214" s="275" t="str">
        <f>IF(H214=0," ",IF(VLOOKUP($H214,Женщины!$B:$H,4,FALSE)=0," ",VLOOKUP($H214,Женщины!$B:$H,4,FALSE)))</f>
        <v xml:space="preserve"> </v>
      </c>
      <c r="F214" s="980" t="str">
        <f>IF(H214=0," ",VLOOKUP($H214,Женщины!$B:$H,5,FALSE))</f>
        <v xml:space="preserve"> </v>
      </c>
      <c r="G214" s="980" t="str">
        <f>IF(H214=0," ",VLOOKUP($H214,Женщины!$B:$H,6,FALSE))</f>
        <v xml:space="preserve"> </v>
      </c>
      <c r="H214" s="982"/>
      <c r="I214" s="126"/>
      <c r="J214" s="18"/>
      <c r="K214" s="211"/>
      <c r="L214" s="105"/>
    </row>
    <row r="215" spans="2:12" ht="14.1" customHeight="1">
      <c r="B215" s="979"/>
      <c r="C215" s="275" t="s">
        <v>192</v>
      </c>
      <c r="D215" s="981" t="str">
        <f>IF(H215=0," ",VLOOKUP($H215,Женщины!$B:$H,3,FALSE))</f>
        <v xml:space="preserve"> </v>
      </c>
      <c r="E215" s="275" t="str">
        <f>IF(H215=0," ",IF(VLOOKUP($H215,Женщины!$B:$H,4,FALSE)=0," ",VLOOKUP($H215,Женщины!$B:$H,4,FALSE)))</f>
        <v xml:space="preserve"> </v>
      </c>
      <c r="F215" s="980" t="str">
        <f>IF(H215=0," ",VLOOKUP($H215,Женщины!$B:$H,5,FALSE))</f>
        <v xml:space="preserve"> </v>
      </c>
      <c r="G215" s="980" t="str">
        <f>IF(H215=0," ",VLOOKUP($H215,Женщины!$B:$H,6,FALSE))</f>
        <v xml:space="preserve"> </v>
      </c>
      <c r="H215" s="982"/>
      <c r="I215" s="126"/>
      <c r="J215" s="18"/>
      <c r="K215" s="211"/>
      <c r="L215" s="105"/>
    </row>
    <row r="216" spans="2:12" ht="14.1" customHeight="1">
      <c r="B216" s="979">
        <v>1</v>
      </c>
      <c r="C216" s="980" t="s">
        <v>147</v>
      </c>
      <c r="D216" s="981" t="str">
        <f>IF(H216=0," ",VLOOKUP($H216,Женщины!$B:$H,3,FALSE))</f>
        <v xml:space="preserve"> </v>
      </c>
      <c r="E216" s="275" t="str">
        <f>IF(H216=0," ",IF(VLOOKUP($H216,Женщины!$B:$H,4,FALSE)=0," ",VLOOKUP($H216,Женщины!$B:$H,4,FALSE)))</f>
        <v xml:space="preserve"> </v>
      </c>
      <c r="F216" s="980" t="str">
        <f>IF(H216=0," ",VLOOKUP($H216,Женщины!$B:$H,5,FALSE))</f>
        <v xml:space="preserve"> </v>
      </c>
      <c r="G216" s="980" t="str">
        <f>IF(H216=0," ",VLOOKUP($H216,Женщины!$B:$H,6,FALSE))</f>
        <v xml:space="preserve"> </v>
      </c>
      <c r="H216" s="982"/>
      <c r="I216" s="126"/>
      <c r="J216" s="18"/>
      <c r="K216" s="211"/>
      <c r="L216" s="105"/>
    </row>
    <row r="217" spans="2:12" ht="14.1" customHeight="1">
      <c r="B217" s="979">
        <v>2</v>
      </c>
      <c r="C217" s="980" t="str">
        <f>IF(H217=0," ",VLOOKUP(H217,Женщины!B:H,2,FALSE))</f>
        <v xml:space="preserve"> </v>
      </c>
      <c r="D217" s="981" t="str">
        <f>IF(H217=0," ",VLOOKUP($H217,Женщины!$B:$H,3,FALSE))</f>
        <v xml:space="preserve"> </v>
      </c>
      <c r="E217" s="275" t="str">
        <f>IF(H217=0," ",IF(VLOOKUP($H217,Женщины!$B:$H,4,FALSE)=0," ",VLOOKUP($H217,Женщины!$B:$H,4,FALSE)))</f>
        <v xml:space="preserve"> </v>
      </c>
      <c r="F217" s="980" t="str">
        <f>IF(H217=0," ",VLOOKUP($H217,Женщины!$B:$H,5,FALSE))</f>
        <v xml:space="preserve"> </v>
      </c>
      <c r="G217" s="980" t="str">
        <f>IF(H217=0," ",VLOOKUP($H217,Женщины!$B:$H,6,FALSE))</f>
        <v xml:space="preserve"> </v>
      </c>
      <c r="H217" s="982"/>
      <c r="I217" s="126"/>
      <c r="J217" s="18"/>
      <c r="K217" s="211"/>
      <c r="L217" s="105"/>
    </row>
    <row r="218" spans="2:12" ht="14.1" customHeight="1">
      <c r="B218" s="979">
        <v>3</v>
      </c>
      <c r="C218" s="980" t="str">
        <f>IF(H218=0," ",VLOOKUP(H218,Женщины!B:H,2,FALSE))</f>
        <v xml:space="preserve"> </v>
      </c>
      <c r="D218" s="981" t="str">
        <f>IF(H218=0," ",VLOOKUP($H218,Женщины!$B:$H,3,FALSE))</f>
        <v xml:space="preserve"> </v>
      </c>
      <c r="E218" s="275" t="str">
        <f>IF(H218=0," ",IF(VLOOKUP($H218,Женщины!$B:$H,4,FALSE)=0," ",VLOOKUP($H218,Женщины!$B:$H,4,FALSE)))</f>
        <v xml:space="preserve"> </v>
      </c>
      <c r="F218" s="980" t="str">
        <f>IF(H218=0," ",VLOOKUP($H218,Женщины!$B:$H,5,FALSE))</f>
        <v xml:space="preserve"> </v>
      </c>
      <c r="G218" s="980" t="str">
        <f>IF(H218=0," ",VLOOKUP($H218,Женщины!$B:$H,6,FALSE))</f>
        <v xml:space="preserve"> </v>
      </c>
      <c r="H218" s="982"/>
      <c r="I218" s="126"/>
      <c r="J218" s="18"/>
      <c r="K218" s="211"/>
      <c r="L218" s="105"/>
    </row>
    <row r="219" spans="2:12" ht="14.1" customHeight="1">
      <c r="B219" s="979">
        <v>4</v>
      </c>
      <c r="C219" s="980" t="str">
        <f>IF(H219=0," ",VLOOKUP(H219,Женщины!B:H,2,FALSE))</f>
        <v xml:space="preserve"> </v>
      </c>
      <c r="D219" s="981" t="str">
        <f>IF(H219=0," ",VLOOKUP($H219,Женщины!$B:$H,3,FALSE))</f>
        <v xml:space="preserve"> </v>
      </c>
      <c r="E219" s="275" t="s">
        <v>147</v>
      </c>
      <c r="F219" s="980" t="str">
        <f>IF(H219=0," ",VLOOKUP($H219,Женщины!$B:$H,5,FALSE))</f>
        <v xml:space="preserve"> </v>
      </c>
      <c r="G219" s="980" t="str">
        <f>IF(H219=0," ",VLOOKUP($H219,Женщины!$B:$H,6,FALSE))</f>
        <v xml:space="preserve"> </v>
      </c>
      <c r="H219" s="982"/>
      <c r="I219" s="126"/>
      <c r="J219" s="18"/>
      <c r="K219" s="211"/>
      <c r="L219" s="105"/>
    </row>
    <row r="220" spans="2:12" ht="14.1" customHeight="1">
      <c r="B220" s="979"/>
      <c r="C220" s="980" t="s">
        <v>147</v>
      </c>
      <c r="D220" s="981" t="str">
        <f>IF(H220=0," ",VLOOKUP($H220,Женщины!$B:$H,3,FALSE))</f>
        <v xml:space="preserve"> </v>
      </c>
      <c r="E220" s="275" t="str">
        <f>IF(H220=0," ",IF(VLOOKUP($H220,Женщины!$B:$H,4,FALSE)=0," ",VLOOKUP($H220,Женщины!$B:$H,4,FALSE)))</f>
        <v xml:space="preserve"> </v>
      </c>
      <c r="F220" s="980" t="str">
        <f>IF(H220=0," ",VLOOKUP($H220,Женщины!$B:$H,5,FALSE))</f>
        <v xml:space="preserve"> </v>
      </c>
      <c r="G220" s="980" t="str">
        <f>IF(H220=0," ",VLOOKUP($H220,Женщины!$B:$H,6,FALSE))</f>
        <v xml:space="preserve"> </v>
      </c>
      <c r="H220" s="982"/>
      <c r="I220" s="126"/>
      <c r="J220" s="18"/>
      <c r="K220" s="211"/>
      <c r="L220" s="105"/>
    </row>
    <row r="221" spans="2:12" ht="14.1" customHeight="1">
      <c r="B221" s="979"/>
      <c r="C221" s="980" t="str">
        <f>IF(H221=0," ",VLOOKUP(H221,Женщины!B:H,2,FALSE))</f>
        <v xml:space="preserve"> </v>
      </c>
      <c r="D221" s="981" t="str">
        <f>IF(H221=0," ",VLOOKUP($H221,Женщины!$B:$H,3,FALSE))</f>
        <v xml:space="preserve"> </v>
      </c>
      <c r="E221" s="275" t="str">
        <f>IF(H221=0," ",IF(VLOOKUP($H221,Женщины!$B:$H,4,FALSE)=0," ",VLOOKUP($H221,Женщины!$B:$H,4,FALSE)))</f>
        <v xml:space="preserve"> </v>
      </c>
      <c r="F221" s="980" t="str">
        <f>IF(H221=0," ",VLOOKUP($H221,Женщины!$B:$H,5,FALSE))</f>
        <v xml:space="preserve"> </v>
      </c>
      <c r="G221" s="980" t="str">
        <f>IF(H221=0," ",VLOOKUP($H221,Женщины!$B:$H,6,FALSE))</f>
        <v xml:space="preserve"> </v>
      </c>
      <c r="H221" s="982"/>
      <c r="I221" s="126"/>
      <c r="J221" s="18"/>
      <c r="K221" s="211"/>
      <c r="L221" s="105"/>
    </row>
    <row r="222" spans="2:12" ht="14.1" customHeight="1">
      <c r="B222" s="979"/>
      <c r="C222" s="980" t="str">
        <f>IF(H222=0," ",VLOOKUP(H222,Женщины!B:H,2,FALSE))</f>
        <v xml:space="preserve"> </v>
      </c>
      <c r="D222" s="981" t="str">
        <f>IF(H222=0," ",VLOOKUP($H222,Женщины!$B:$H,3,FALSE))</f>
        <v xml:space="preserve"> </v>
      </c>
      <c r="E222" s="275" t="str">
        <f>IF(H222=0," ",IF(VLOOKUP($H222,Женщины!$B:$H,4,FALSE)=0," ",VLOOKUP($H222,Женщины!$B:$H,4,FALSE)))</f>
        <v xml:space="preserve"> </v>
      </c>
      <c r="F222" s="980" t="str">
        <f>IF(H222=0," ",VLOOKUP($H222,Женщины!$B:$H,5,FALSE))</f>
        <v xml:space="preserve"> </v>
      </c>
      <c r="G222" s="980" t="str">
        <f>IF(H222=0," ",VLOOKUP($H222,Женщины!$B:$H,6,FALSE))</f>
        <v xml:space="preserve"> </v>
      </c>
      <c r="H222" s="982"/>
      <c r="I222" s="126"/>
      <c r="J222" s="18"/>
      <c r="K222" s="211"/>
      <c r="L222" s="105"/>
    </row>
    <row r="223" spans="2:12" ht="14.1" customHeight="1">
      <c r="B223" s="125"/>
      <c r="C223" s="111" t="str">
        <f>IF(H223=0," ",VLOOKUP(H223,Женщины!B:H,2,FALSE))</f>
        <v xml:space="preserve"> </v>
      </c>
      <c r="D223" s="112" t="str">
        <f>IF(H223=0," ",VLOOKUP($H223,Женщины!$B:$H,3,FALSE))</f>
        <v xml:space="preserve"> </v>
      </c>
      <c r="E223" s="113" t="str">
        <f>IF(H223=0," ",IF(VLOOKUP($H223,Женщины!$B:$H,4,FALSE)=0," ",VLOOKUP($H223,Женщины!$B:$H,4,FALSE)))</f>
        <v xml:space="preserve"> </v>
      </c>
      <c r="F223" s="111" t="str">
        <f>IF(H223=0," ",VLOOKUP($H223,Женщины!$B:$H,5,FALSE))</f>
        <v xml:space="preserve"> </v>
      </c>
      <c r="G223" s="111" t="str">
        <f>IF(H223=0," ",VLOOKUP($H223,Женщины!$B:$H,6,FALSE))</f>
        <v xml:space="preserve"> </v>
      </c>
      <c r="H223" s="317"/>
      <c r="I223" s="126"/>
      <c r="J223" s="18"/>
      <c r="K223" s="211"/>
      <c r="L223" s="105"/>
    </row>
    <row r="224" spans="2:12" ht="14.1" customHeight="1">
      <c r="B224" s="125"/>
      <c r="C224" s="111" t="str">
        <f>IF(H224=0," ",VLOOKUP(H224,Женщины!B:H,2,FALSE))</f>
        <v xml:space="preserve"> </v>
      </c>
      <c r="D224" s="112" t="str">
        <f>IF(H224=0," ",VLOOKUP($H224,Женщины!$B:$H,3,FALSE))</f>
        <v xml:space="preserve"> </v>
      </c>
      <c r="E224" s="113" t="str">
        <f>IF(H224=0," ",IF(VLOOKUP($H224,Женщины!$B:$H,4,FALSE)=0," ",VLOOKUP($H224,Женщины!$B:$H,4,FALSE)))</f>
        <v xml:space="preserve"> </v>
      </c>
      <c r="F224" s="111" t="str">
        <f>IF(H224=0," ",VLOOKUP($H224,Женщины!$B:$H,5,FALSE))</f>
        <v xml:space="preserve"> </v>
      </c>
      <c r="G224" s="111" t="str">
        <f>IF(H224=0," ",VLOOKUP($H224,Женщины!$B:$H,6,FALSE))</f>
        <v xml:space="preserve"> </v>
      </c>
      <c r="H224" s="317"/>
      <c r="I224" s="126"/>
      <c r="J224" s="18"/>
      <c r="K224" s="211"/>
      <c r="L224" s="105"/>
    </row>
    <row r="225" spans="2:12" ht="14.1" customHeight="1">
      <c r="B225" s="125"/>
      <c r="C225" s="111" t="str">
        <f>IF(H225=0," ",VLOOKUP(H225,Женщины!B:H,2,FALSE))</f>
        <v xml:space="preserve"> </v>
      </c>
      <c r="D225" s="112" t="str">
        <f>IF(H225=0," ",VLOOKUP($H225,Женщины!$B:$H,3,FALSE))</f>
        <v xml:space="preserve"> </v>
      </c>
      <c r="E225" s="113" t="str">
        <f>IF(H225=0," ",IF(VLOOKUP($H225,Женщины!$B:$H,4,FALSE)=0," ",VLOOKUP($H225,Женщины!$B:$H,4,FALSE)))</f>
        <v xml:space="preserve"> </v>
      </c>
      <c r="F225" s="111" t="str">
        <f>IF(H225=0," ",VLOOKUP($H225,Женщины!$B:$H,5,FALSE))</f>
        <v xml:space="preserve"> </v>
      </c>
      <c r="G225" s="111" t="str">
        <f>IF(H225=0," ",VLOOKUP($H225,Женщины!$B:$H,6,FALSE))</f>
        <v xml:space="preserve"> </v>
      </c>
      <c r="H225" s="317"/>
      <c r="I225" s="126"/>
      <c r="J225" s="18"/>
      <c r="K225" s="211"/>
      <c r="L225" s="105"/>
    </row>
    <row r="226" spans="2:12" ht="14.1" customHeight="1">
      <c r="B226" s="125"/>
      <c r="C226" s="111" t="str">
        <f>IF(H226=0," ",VLOOKUP(H226,Женщины!B:H,2,FALSE))</f>
        <v xml:space="preserve"> </v>
      </c>
      <c r="D226" s="112" t="str">
        <f>IF(H226=0," ",VLOOKUP($H226,Женщины!$B:$H,3,FALSE))</f>
        <v xml:space="preserve"> </v>
      </c>
      <c r="E226" s="113" t="str">
        <f>IF(H226=0," ",IF(VLOOKUP($H226,Женщины!$B:$H,4,FALSE)=0," ",VLOOKUP($H226,Женщины!$B:$H,4,FALSE)))</f>
        <v xml:space="preserve"> </v>
      </c>
      <c r="F226" s="111" t="str">
        <f>IF(H226=0," ",VLOOKUP($H226,Женщины!$B:$H,5,FALSE))</f>
        <v xml:space="preserve"> </v>
      </c>
      <c r="G226" s="111" t="str">
        <f>IF(H226=0," ",VLOOKUP($H226,Женщины!$B:$H,6,FALSE))</f>
        <v xml:space="preserve"> </v>
      </c>
      <c r="H226" s="317"/>
      <c r="I226" s="126"/>
      <c r="J226" s="18"/>
      <c r="K226" s="211"/>
      <c r="L226" s="105"/>
    </row>
    <row r="227" spans="2:12" ht="14.1" customHeight="1">
      <c r="B227" s="125"/>
      <c r="C227" s="111" t="str">
        <f>IF(H227=0," ",VLOOKUP(H227,Женщины!B:H,2,FALSE))</f>
        <v xml:space="preserve"> </v>
      </c>
      <c r="D227" s="112" t="str">
        <f>IF(H227=0," ",VLOOKUP($H227,Женщины!$B:$H,3,FALSE))</f>
        <v xml:space="preserve"> </v>
      </c>
      <c r="E227" s="113" t="str">
        <f>IF(H227=0," ",IF(VLOOKUP($H227,Женщины!$B:$H,4,FALSE)=0," ",VLOOKUP($H227,Женщины!$B:$H,4,FALSE)))</f>
        <v xml:space="preserve"> </v>
      </c>
      <c r="F227" s="111" t="str">
        <f>IF(H227=0," ",VLOOKUP($H227,Женщины!$B:$H,5,FALSE))</f>
        <v xml:space="preserve"> </v>
      </c>
      <c r="G227" s="111" t="str">
        <f>IF(H227=0," ",VLOOKUP($H227,Женщины!$B:$H,6,FALSE))</f>
        <v xml:space="preserve"> </v>
      </c>
      <c r="H227" s="317"/>
      <c r="I227" s="126"/>
      <c r="J227" s="18"/>
      <c r="K227" s="211"/>
      <c r="L227" s="105"/>
    </row>
    <row r="228" spans="2:12" ht="14.1" customHeight="1">
      <c r="B228" s="125"/>
      <c r="C228" s="111" t="e">
        <f>IF(#REF!=0," ",VLOOKUP(#REF!,Женщины!B:H,2,FALSE))</f>
        <v>#REF!</v>
      </c>
      <c r="D228" s="112" t="e">
        <f>IF(#REF!=0," ",VLOOKUP(#REF!,Женщины!$B:$H,3,FALSE))</f>
        <v>#REF!</v>
      </c>
      <c r="E228" s="113" t="e">
        <f>IF(#REF!=0," ",IF(VLOOKUP(#REF!,Женщины!$B:$H,4,FALSE)=0," ",VLOOKUP(#REF!,Женщины!$B:$H,4,FALSE)))</f>
        <v>#REF!</v>
      </c>
      <c r="F228" s="111" t="e">
        <f>IF(#REF!=0," ",VLOOKUP(#REF!,Женщины!$B:$H,5,FALSE))</f>
        <v>#REF!</v>
      </c>
      <c r="G228" s="111" t="e">
        <f>IF(#REF!=0," ",VLOOKUP(#REF!,Женщины!$B:$H,6,FALSE))</f>
        <v>#REF!</v>
      </c>
      <c r="H228" s="111"/>
      <c r="I228" s="126"/>
      <c r="J228" s="18"/>
      <c r="K228" s="211"/>
      <c r="L228" s="105"/>
    </row>
    <row r="229" spans="2:12" ht="14.1" customHeight="1">
      <c r="B229" s="125"/>
      <c r="C229" s="111" t="e">
        <f>IF(#REF!=0," ",VLOOKUP(#REF!,Женщины!B:H,2,FALSE))</f>
        <v>#REF!</v>
      </c>
      <c r="D229" s="112" t="e">
        <f>IF(#REF!=0," ",VLOOKUP(#REF!,Женщины!$B:$H,3,FALSE))</f>
        <v>#REF!</v>
      </c>
      <c r="E229" s="113" t="e">
        <f>IF(#REF!=0," ",IF(VLOOKUP(#REF!,Женщины!$B:$H,4,FALSE)=0," ",VLOOKUP(#REF!,Женщины!$B:$H,4,FALSE)))</f>
        <v>#REF!</v>
      </c>
      <c r="F229" s="111" t="e">
        <f>IF(#REF!=0," ",VLOOKUP(#REF!,Женщины!$B:$H,5,FALSE))</f>
        <v>#REF!</v>
      </c>
      <c r="G229" s="111" t="e">
        <f>IF(#REF!=0," ",VLOOKUP(#REF!,Женщины!$B:$H,6,FALSE))</f>
        <v>#REF!</v>
      </c>
      <c r="H229" s="111"/>
      <c r="I229" s="126"/>
      <c r="J229" s="18"/>
      <c r="K229" s="211"/>
      <c r="L229" s="105"/>
    </row>
    <row r="230" spans="2:12" ht="14.1" customHeight="1">
      <c r="B230" s="125"/>
      <c r="C230" s="111" t="e">
        <f>IF(#REF!=0," ",VLOOKUP(#REF!,Женщины!B:H,2,FALSE))</f>
        <v>#REF!</v>
      </c>
      <c r="D230" s="112" t="e">
        <f>IF(#REF!=0," ",VLOOKUP(#REF!,Женщины!$B:$H,3,FALSE))</f>
        <v>#REF!</v>
      </c>
      <c r="E230" s="113" t="e">
        <f>IF(#REF!=0," ",IF(VLOOKUP(#REF!,Женщины!$B:$H,4,FALSE)=0," ",VLOOKUP(#REF!,Женщины!$B:$H,4,FALSE)))</f>
        <v>#REF!</v>
      </c>
      <c r="F230" s="111" t="e">
        <f>IF(#REF!=0," ",VLOOKUP(#REF!,Женщины!$B:$H,5,FALSE))</f>
        <v>#REF!</v>
      </c>
      <c r="G230" s="111" t="e">
        <f>IF(#REF!=0," ",VLOOKUP(#REF!,Женщины!$B:$H,6,FALSE))</f>
        <v>#REF!</v>
      </c>
      <c r="H230" s="111"/>
      <c r="I230" s="126"/>
      <c r="J230" s="18"/>
      <c r="K230" s="211"/>
      <c r="L230" s="105"/>
    </row>
    <row r="231" spans="2:12" ht="14.1" customHeight="1">
      <c r="B231" s="125"/>
      <c r="C231" s="111" t="e">
        <f>IF(#REF!=0," ",VLOOKUP(#REF!,Женщины!B:H,2,FALSE))</f>
        <v>#REF!</v>
      </c>
      <c r="D231" s="112" t="e">
        <f>IF(#REF!=0," ",VLOOKUP(#REF!,Женщины!$B:$H,3,FALSE))</f>
        <v>#REF!</v>
      </c>
      <c r="E231" s="113" t="e">
        <f>IF(#REF!=0," ",IF(VLOOKUP(#REF!,Женщины!$B:$H,4,FALSE)=0," ",VLOOKUP(#REF!,Женщины!$B:$H,4,FALSE)))</f>
        <v>#REF!</v>
      </c>
      <c r="F231" s="111" t="e">
        <f>IF(#REF!=0," ",VLOOKUP(#REF!,Женщины!$B:$H,5,FALSE))</f>
        <v>#REF!</v>
      </c>
      <c r="G231" s="111" t="e">
        <f>IF(#REF!=0," ",VLOOKUP(#REF!,Женщины!$B:$H,6,FALSE))</f>
        <v>#REF!</v>
      </c>
      <c r="H231" s="111"/>
      <c r="I231" s="126"/>
      <c r="J231" s="18"/>
      <c r="K231" s="211"/>
      <c r="L231" s="105"/>
    </row>
    <row r="232" spans="2:12" ht="14.1" customHeight="1">
      <c r="B232" s="125"/>
      <c r="C232" s="111" t="e">
        <f>IF(#REF!=0," ",VLOOKUP(#REF!,Женщины!B:H,2,FALSE))</f>
        <v>#REF!</v>
      </c>
      <c r="D232" s="112" t="e">
        <f>IF(#REF!=0," ",VLOOKUP(#REF!,Женщины!$B:$H,3,FALSE))</f>
        <v>#REF!</v>
      </c>
      <c r="E232" s="113" t="e">
        <f>IF(#REF!=0," ",IF(VLOOKUP(#REF!,Женщины!$B:$H,4,FALSE)=0," ",VLOOKUP(#REF!,Женщины!$B:$H,4,FALSE)))</f>
        <v>#REF!</v>
      </c>
      <c r="F232" s="111" t="e">
        <f>IF(#REF!=0," ",VLOOKUP(#REF!,Женщины!$B:$H,5,FALSE))</f>
        <v>#REF!</v>
      </c>
      <c r="G232" s="111" t="e">
        <f>IF(#REF!=0," ",VLOOKUP(#REF!,Женщины!$B:$H,6,FALSE))</f>
        <v>#REF!</v>
      </c>
      <c r="H232" s="111"/>
      <c r="I232" s="126"/>
      <c r="J232" s="18"/>
      <c r="K232" s="211"/>
      <c r="L232" s="105"/>
    </row>
    <row r="233" spans="2:12" ht="14.1" customHeight="1">
      <c r="B233" s="125"/>
      <c r="C233" s="111" t="e">
        <f>IF(#REF!=0," ",VLOOKUP(#REF!,Женщины!B:H,2,FALSE))</f>
        <v>#REF!</v>
      </c>
      <c r="D233" s="112" t="e">
        <f>IF(#REF!=0," ",VLOOKUP(#REF!,Женщины!$B:$H,3,FALSE))</f>
        <v>#REF!</v>
      </c>
      <c r="E233" s="113" t="e">
        <f>IF(#REF!=0," ",IF(VLOOKUP(#REF!,Женщины!$B:$H,4,FALSE)=0," ",VLOOKUP(#REF!,Женщины!$B:$H,4,FALSE)))</f>
        <v>#REF!</v>
      </c>
      <c r="F233" s="111" t="e">
        <f>IF(#REF!=0," ",VLOOKUP(#REF!,Женщины!$B:$H,5,FALSE))</f>
        <v>#REF!</v>
      </c>
      <c r="G233" s="111" t="e">
        <f>IF(#REF!=0," ",VLOOKUP(#REF!,Женщины!$B:$H,6,FALSE))</f>
        <v>#REF!</v>
      </c>
      <c r="H233" s="111"/>
      <c r="I233" s="126"/>
      <c r="J233" s="18"/>
      <c r="K233" s="211"/>
      <c r="L233" s="105"/>
    </row>
    <row r="234" spans="2:12" ht="14.1" customHeight="1">
      <c r="B234" s="125"/>
      <c r="C234" s="111" t="e">
        <f>IF(#REF!=0," ",VLOOKUP(#REF!,Женщины!B:H,2,FALSE))</f>
        <v>#REF!</v>
      </c>
      <c r="D234" s="112" t="e">
        <f>IF(#REF!=0," ",VLOOKUP(#REF!,Женщины!$B:$H,3,FALSE))</f>
        <v>#REF!</v>
      </c>
      <c r="E234" s="113" t="e">
        <f>IF(#REF!=0," ",IF(VLOOKUP(#REF!,Женщины!$B:$H,4,FALSE)=0," ",VLOOKUP(#REF!,Женщины!$B:$H,4,FALSE)))</f>
        <v>#REF!</v>
      </c>
      <c r="F234" s="111" t="e">
        <f>IF(#REF!=0," ",VLOOKUP(#REF!,Женщины!$B:$H,5,FALSE))</f>
        <v>#REF!</v>
      </c>
      <c r="G234" s="111" t="e">
        <f>IF(#REF!=0," ",VLOOKUP(#REF!,Женщины!$B:$H,6,FALSE))</f>
        <v>#REF!</v>
      </c>
      <c r="H234" s="111"/>
      <c r="I234" s="126"/>
      <c r="J234" s="18"/>
      <c r="K234" s="211"/>
      <c r="L234" s="105"/>
    </row>
    <row r="235" spans="2:12" ht="14.1" customHeight="1">
      <c r="B235" s="125"/>
      <c r="C235" s="111" t="e">
        <f>IF(#REF!=0," ",VLOOKUP(#REF!,Женщины!B:H,2,FALSE))</f>
        <v>#REF!</v>
      </c>
      <c r="D235" s="112" t="e">
        <f>IF(#REF!=0," ",VLOOKUP(#REF!,Женщины!$B:$H,3,FALSE))</f>
        <v>#REF!</v>
      </c>
      <c r="E235" s="113" t="e">
        <f>IF(#REF!=0," ",IF(VLOOKUP(#REF!,Женщины!$B:$H,4,FALSE)=0," ",VLOOKUP(#REF!,Женщины!$B:$H,4,FALSE)))</f>
        <v>#REF!</v>
      </c>
      <c r="F235" s="111" t="e">
        <f>IF(#REF!=0," ",VLOOKUP(#REF!,Женщины!$B:$H,5,FALSE))</f>
        <v>#REF!</v>
      </c>
      <c r="G235" s="111" t="e">
        <f>IF(#REF!=0," ",VLOOKUP(#REF!,Женщины!$B:$H,6,FALSE))</f>
        <v>#REF!</v>
      </c>
      <c r="H235" s="111"/>
      <c r="I235" s="126"/>
      <c r="J235" s="18"/>
      <c r="K235" s="211"/>
      <c r="L235" s="105"/>
    </row>
    <row r="236" spans="2:12" ht="14.1" customHeight="1">
      <c r="B236" s="125"/>
      <c r="C236" s="111" t="e">
        <f>IF(#REF!=0," ",VLOOKUP(#REF!,Женщины!B:H,2,FALSE))</f>
        <v>#REF!</v>
      </c>
      <c r="D236" s="112" t="e">
        <f>IF(#REF!=0," ",VLOOKUP(#REF!,Женщины!$B:$H,3,FALSE))</f>
        <v>#REF!</v>
      </c>
      <c r="E236" s="113" t="e">
        <f>IF(#REF!=0," ",IF(VLOOKUP(#REF!,Женщины!$B:$H,4,FALSE)=0," ",VLOOKUP(#REF!,Женщины!$B:$H,4,FALSE)))</f>
        <v>#REF!</v>
      </c>
      <c r="F236" s="111" t="e">
        <f>IF(#REF!=0," ",VLOOKUP(#REF!,Женщины!$B:$H,5,FALSE))</f>
        <v>#REF!</v>
      </c>
      <c r="G236" s="111" t="e">
        <f>IF(#REF!=0," ",VLOOKUP(#REF!,Женщины!$B:$H,6,FALSE))</f>
        <v>#REF!</v>
      </c>
      <c r="H236" s="111"/>
      <c r="I236" s="126"/>
      <c r="J236" s="18"/>
      <c r="K236" s="211"/>
      <c r="L236" s="105"/>
    </row>
    <row r="237" spans="2:12" ht="14.1" customHeight="1">
      <c r="B237" s="125"/>
      <c r="C237" s="111" t="e">
        <f>IF(#REF!=0," ",VLOOKUP(#REF!,Женщины!B:H,2,FALSE))</f>
        <v>#REF!</v>
      </c>
      <c r="D237" s="112" t="e">
        <f>IF(#REF!=0," ",VLOOKUP(#REF!,Женщины!$B:$H,3,FALSE))</f>
        <v>#REF!</v>
      </c>
      <c r="E237" s="113" t="e">
        <f>IF(#REF!=0," ",IF(VLOOKUP(#REF!,Женщины!$B:$H,4,FALSE)=0," ",VLOOKUP(#REF!,Женщины!$B:$H,4,FALSE)))</f>
        <v>#REF!</v>
      </c>
      <c r="F237" s="111" t="e">
        <f>IF(#REF!=0," ",VLOOKUP(#REF!,Женщины!$B:$H,5,FALSE))</f>
        <v>#REF!</v>
      </c>
      <c r="G237" s="111" t="e">
        <f>IF(#REF!=0," ",VLOOKUP(#REF!,Женщины!$B:$H,6,FALSE))</f>
        <v>#REF!</v>
      </c>
      <c r="H237" s="111"/>
      <c r="I237" s="126"/>
      <c r="J237" s="18"/>
      <c r="K237" s="211"/>
      <c r="L237" s="105"/>
    </row>
    <row r="238" spans="2:12" ht="14.1" customHeight="1">
      <c r="B238" s="125"/>
      <c r="C238" s="111" t="e">
        <f>IF(#REF!=0," ",VLOOKUP(#REF!,Женщины!B:H,2,FALSE))</f>
        <v>#REF!</v>
      </c>
      <c r="D238" s="112" t="e">
        <f>IF(#REF!=0," ",VLOOKUP(#REF!,Женщины!$B:$H,3,FALSE))</f>
        <v>#REF!</v>
      </c>
      <c r="E238" s="113" t="e">
        <f>IF(#REF!=0," ",IF(VLOOKUP(#REF!,Женщины!$B:$H,4,FALSE)=0," ",VLOOKUP(#REF!,Женщины!$B:$H,4,FALSE)))</f>
        <v>#REF!</v>
      </c>
      <c r="F238" s="111" t="e">
        <f>IF(#REF!=0," ",VLOOKUP(#REF!,Женщины!$B:$H,5,FALSE))</f>
        <v>#REF!</v>
      </c>
      <c r="G238" s="111" t="e">
        <f>IF(#REF!=0," ",VLOOKUP(#REF!,Женщины!$B:$H,6,FALSE))</f>
        <v>#REF!</v>
      </c>
      <c r="H238" s="111"/>
      <c r="I238" s="126"/>
      <c r="J238" s="18"/>
      <c r="K238" s="211"/>
      <c r="L238" s="105"/>
    </row>
    <row r="239" spans="2:12" ht="14.1" customHeight="1">
      <c r="B239" s="125"/>
      <c r="C239" s="111" t="e">
        <f>IF(#REF!=0," ",VLOOKUP(#REF!,Женщины!B:H,2,FALSE))</f>
        <v>#REF!</v>
      </c>
      <c r="D239" s="112" t="e">
        <f>IF(#REF!=0," ",VLOOKUP(#REF!,Женщины!$B:$H,3,FALSE))</f>
        <v>#REF!</v>
      </c>
      <c r="E239" s="113" t="e">
        <f>IF(#REF!=0," ",IF(VLOOKUP(#REF!,Женщины!$B:$H,4,FALSE)=0," ",VLOOKUP(#REF!,Женщины!$B:$H,4,FALSE)))</f>
        <v>#REF!</v>
      </c>
      <c r="F239" s="111" t="e">
        <f>IF(#REF!=0," ",VLOOKUP(#REF!,Женщины!$B:$H,5,FALSE))</f>
        <v>#REF!</v>
      </c>
      <c r="G239" s="111" t="e">
        <f>IF(#REF!=0," ",VLOOKUP(#REF!,Женщины!$B:$H,6,FALSE))</f>
        <v>#REF!</v>
      </c>
      <c r="H239" s="111"/>
      <c r="I239" s="126"/>
      <c r="J239" s="18"/>
      <c r="K239" s="211"/>
      <c r="L239" s="105"/>
    </row>
    <row r="240" spans="2:12" ht="14.1" customHeight="1">
      <c r="B240" s="125"/>
      <c r="C240" s="111" t="e">
        <f>IF(#REF!=0," ",VLOOKUP(#REF!,Женщины!B:H,2,FALSE))</f>
        <v>#REF!</v>
      </c>
      <c r="D240" s="112" t="e">
        <f>IF(#REF!=0," ",VLOOKUP(#REF!,Женщины!$B:$H,3,FALSE))</f>
        <v>#REF!</v>
      </c>
      <c r="E240" s="113" t="e">
        <f>IF(#REF!=0," ",IF(VLOOKUP(#REF!,Женщины!$B:$H,4,FALSE)=0," ",VLOOKUP(#REF!,Женщины!$B:$H,4,FALSE)))</f>
        <v>#REF!</v>
      </c>
      <c r="F240" s="111" t="e">
        <f>IF(#REF!=0," ",VLOOKUP(#REF!,Женщины!$B:$H,5,FALSE))</f>
        <v>#REF!</v>
      </c>
      <c r="G240" s="111" t="e">
        <f>IF(#REF!=0," ",VLOOKUP(#REF!,Женщины!$B:$H,6,FALSE))</f>
        <v>#REF!</v>
      </c>
      <c r="H240" s="111"/>
      <c r="I240" s="126"/>
      <c r="J240" s="18"/>
      <c r="K240" s="211"/>
      <c r="L240" s="105"/>
    </row>
    <row r="241" spans="2:13">
      <c r="B241" s="125"/>
      <c r="C241" s="111" t="e">
        <f>IF(#REF!=0," ",VLOOKUP(#REF!,Женщины!B:H,2,FALSE))</f>
        <v>#REF!</v>
      </c>
      <c r="D241" s="112" t="e">
        <f>IF(#REF!=0," ",VLOOKUP(#REF!,Женщины!$B:$H,3,FALSE))</f>
        <v>#REF!</v>
      </c>
      <c r="E241" s="113" t="e">
        <f>IF(#REF!=0," ",IF(VLOOKUP(#REF!,Женщины!$B:$H,4,FALSE)=0," ",VLOOKUP(#REF!,Женщины!$B:$H,4,FALSE)))</f>
        <v>#REF!</v>
      </c>
      <c r="F241" s="111" t="e">
        <f>IF(#REF!=0," ",VLOOKUP(#REF!,Женщины!$B:$H,5,FALSE))</f>
        <v>#REF!</v>
      </c>
      <c r="G241" s="111" t="e">
        <f>IF(#REF!=0," ",VLOOKUP(#REF!,Женщины!$B:$H,6,FALSE))</f>
        <v>#REF!</v>
      </c>
      <c r="H241" s="111"/>
      <c r="I241" s="126"/>
      <c r="J241" s="18"/>
      <c r="K241" s="211"/>
      <c r="L241" s="105"/>
    </row>
    <row r="242" spans="2:13">
      <c r="B242" s="125"/>
      <c r="C242" s="111" t="e">
        <f>IF(#REF!=0," ",VLOOKUP(#REF!,Женщины!B:H,2,FALSE))</f>
        <v>#REF!</v>
      </c>
      <c r="D242" s="112" t="e">
        <f>IF(#REF!=0," ",VLOOKUP(#REF!,Женщины!$B:$H,3,FALSE))</f>
        <v>#REF!</v>
      </c>
      <c r="E242" s="113" t="e">
        <f>IF(#REF!=0," ",IF(VLOOKUP(#REF!,Женщины!$B:$H,4,FALSE)=0," ",VLOOKUP(#REF!,Женщины!$B:$H,4,FALSE)))</f>
        <v>#REF!</v>
      </c>
      <c r="F242" s="111" t="e">
        <f>IF(#REF!=0," ",VLOOKUP(#REF!,Женщины!$B:$H,5,FALSE))</f>
        <v>#REF!</v>
      </c>
      <c r="G242" s="111" t="e">
        <f>IF(#REF!=0," ",VLOOKUP(#REF!,Женщины!$B:$H,6,FALSE))</f>
        <v>#REF!</v>
      </c>
      <c r="H242" s="111"/>
      <c r="I242" s="126"/>
      <c r="J242" s="18"/>
      <c r="K242" s="211"/>
      <c r="L242" s="105"/>
    </row>
    <row r="243" spans="2:13">
      <c r="B243" s="125"/>
      <c r="C243" s="111" t="e">
        <f>IF(#REF!=0," ",VLOOKUP(#REF!,Женщины!B:H,2,FALSE))</f>
        <v>#REF!</v>
      </c>
      <c r="D243" s="112" t="e">
        <f>IF(#REF!=0," ",VLOOKUP(#REF!,Женщины!$B:$H,3,FALSE))</f>
        <v>#REF!</v>
      </c>
      <c r="E243" s="113" t="e">
        <f>IF(#REF!=0," ",IF(VLOOKUP(#REF!,Женщины!$B:$H,4,FALSE)=0," ",VLOOKUP(#REF!,Женщины!$B:$H,4,FALSE)))</f>
        <v>#REF!</v>
      </c>
      <c r="F243" s="111" t="e">
        <f>IF(#REF!=0," ",VLOOKUP(#REF!,Женщины!$B:$H,5,FALSE))</f>
        <v>#REF!</v>
      </c>
      <c r="G243" s="111" t="e">
        <f>IF(#REF!=0," ",VLOOKUP(#REF!,Женщины!$B:$H,6,FALSE))</f>
        <v>#REF!</v>
      </c>
      <c r="H243" s="111"/>
      <c r="I243" s="126"/>
      <c r="J243" s="18"/>
      <c r="K243" s="211"/>
      <c r="L243" s="105"/>
    </row>
    <row r="244" spans="2:13" ht="15.75" customHeight="1">
      <c r="B244" s="125"/>
      <c r="C244" s="29" t="e">
        <f>IF(#REF!=0," ",VLOOKUP(#REF!,Женщины!B:H,2,FALSE))</f>
        <v>#REF!</v>
      </c>
      <c r="D244" s="30" t="e">
        <f>IF(#REF!=0," ",VLOOKUP(#REF!,Женщины!$B:$H,3,FALSE))</f>
        <v>#REF!</v>
      </c>
      <c r="E244" s="31" t="e">
        <f>IF(#REF!=0," ",IF(VLOOKUP(#REF!,Женщины!$B:$H,4,FALSE)=0," ",VLOOKUP(#REF!,Женщины!$B:$H,4,FALSE)))</f>
        <v>#REF!</v>
      </c>
      <c r="F244" s="29" t="e">
        <f>IF(#REF!=0," ",VLOOKUP(#REF!,Женщины!$B:$H,5,FALSE))</f>
        <v>#REF!</v>
      </c>
      <c r="G244" s="29" t="e">
        <f>IF(#REF!=0," ",VLOOKUP(#REF!,Женщины!$B:$H,6,FALSE))</f>
        <v>#REF!</v>
      </c>
      <c r="H244" s="29"/>
      <c r="I244" s="83"/>
      <c r="J244" s="104"/>
      <c r="K244" s="105"/>
      <c r="L244" s="105"/>
    </row>
    <row r="245" spans="2:13" ht="22.5">
      <c r="B245" s="1273" t="s">
        <v>165</v>
      </c>
      <c r="C245" s="1273"/>
      <c r="D245" s="1273"/>
      <c r="E245" s="1273"/>
      <c r="F245" s="1273"/>
      <c r="G245" s="1273"/>
      <c r="H245" s="1273"/>
      <c r="I245" s="1273"/>
      <c r="J245" s="1273"/>
      <c r="K245" s="1273"/>
      <c r="L245" s="1273"/>
      <c r="M245" s="98"/>
    </row>
    <row r="246" spans="2:13" ht="20.25">
      <c r="B246" s="77" t="s">
        <v>169</v>
      </c>
      <c r="C246" s="71"/>
      <c r="I246" s="1294" t="s">
        <v>193</v>
      </c>
      <c r="J246" s="1294"/>
      <c r="K246" s="1294"/>
      <c r="L246" s="1294"/>
      <c r="M246" s="99"/>
    </row>
    <row r="247" spans="2:13" ht="20.25">
      <c r="B247" s="1288" t="s">
        <v>167</v>
      </c>
      <c r="C247" s="1288"/>
      <c r="D247" s="1288"/>
      <c r="E247" s="1288"/>
      <c r="F247" s="1288"/>
      <c r="G247" s="1288"/>
      <c r="H247" s="1288"/>
      <c r="I247" s="1288"/>
      <c r="J247" s="1288"/>
      <c r="K247" s="1288"/>
      <c r="L247" s="513"/>
    </row>
    <row r="248" spans="2:13" ht="15.75">
      <c r="B248" s="6"/>
      <c r="C248" s="6"/>
      <c r="D248" s="1295" t="s">
        <v>194</v>
      </c>
      <c r="E248" s="1295"/>
      <c r="F248" s="1295"/>
      <c r="G248" s="1295"/>
      <c r="H248" s="992"/>
      <c r="I248" s="74"/>
      <c r="J248" s="100"/>
    </row>
    <row r="249" spans="2:13">
      <c r="B249" s="77"/>
      <c r="C249" s="3"/>
      <c r="I249" s="993"/>
      <c r="J249" s="993"/>
      <c r="K249" s="993"/>
    </row>
    <row r="250" spans="2:13" ht="26.25" customHeight="1">
      <c r="B250" s="1263" t="s">
        <v>182</v>
      </c>
      <c r="C250" s="1263" t="s">
        <v>153</v>
      </c>
      <c r="D250" s="1263" t="s">
        <v>154</v>
      </c>
      <c r="E250" s="1263" t="s">
        <v>155</v>
      </c>
      <c r="F250" s="1263" t="s">
        <v>127</v>
      </c>
      <c r="G250" s="1261" t="s">
        <v>128</v>
      </c>
      <c r="H250" s="79"/>
      <c r="I250" s="1263" t="s">
        <v>130</v>
      </c>
      <c r="J250" s="1291" t="s">
        <v>183</v>
      </c>
      <c r="K250" s="1292"/>
      <c r="L250" s="1293"/>
    </row>
    <row r="251" spans="2:13">
      <c r="B251" s="1301"/>
      <c r="C251" s="1301"/>
      <c r="D251" s="1301"/>
      <c r="E251" s="1301"/>
      <c r="F251" s="1301"/>
      <c r="G251" s="1265"/>
      <c r="H251" s="80"/>
      <c r="I251" s="1301"/>
      <c r="J251" s="101">
        <v>1</v>
      </c>
      <c r="K251" s="102">
        <v>2</v>
      </c>
      <c r="L251" s="103">
        <v>3</v>
      </c>
    </row>
    <row r="252" spans="2:13" ht="17.100000000000001" customHeight="1">
      <c r="B252" s="121"/>
      <c r="C252" s="253" t="s">
        <v>184</v>
      </c>
      <c r="D252" s="122"/>
      <c r="E252" s="122"/>
      <c r="F252" s="123" t="s">
        <v>184</v>
      </c>
      <c r="G252" s="123"/>
      <c r="H252" s="123"/>
      <c r="I252" s="124"/>
      <c r="J252" s="133"/>
      <c r="K252" s="134"/>
      <c r="L252" s="105"/>
    </row>
    <row r="253" spans="2:13" ht="17.100000000000001" customHeight="1">
      <c r="B253" s="125">
        <v>1</v>
      </c>
      <c r="C253" s="111"/>
      <c r="D253" s="112"/>
      <c r="E253" s="113"/>
      <c r="F253" s="111"/>
      <c r="G253" s="111"/>
      <c r="H253" s="111"/>
      <c r="I253" s="126"/>
      <c r="J253" s="18"/>
      <c r="K253" s="135"/>
      <c r="L253" s="105"/>
    </row>
    <row r="254" spans="2:13" ht="17.100000000000001" customHeight="1">
      <c r="B254" s="125">
        <v>2</v>
      </c>
      <c r="C254" s="111"/>
      <c r="D254" s="112"/>
      <c r="E254" s="113"/>
      <c r="F254" s="111"/>
      <c r="G254" s="111"/>
      <c r="H254" s="111"/>
      <c r="I254" s="126"/>
      <c r="J254" s="18"/>
      <c r="K254" s="135"/>
      <c r="L254" s="105"/>
    </row>
    <row r="255" spans="2:13" ht="17.100000000000001" customHeight="1">
      <c r="B255" s="125">
        <v>3</v>
      </c>
      <c r="C255" s="111"/>
      <c r="D255" s="112"/>
      <c r="E255" s="113"/>
      <c r="F255" s="111"/>
      <c r="G255" s="111"/>
      <c r="H255" s="111"/>
      <c r="I255" s="126"/>
      <c r="J255" s="18"/>
      <c r="K255" s="135"/>
      <c r="L255" s="105"/>
    </row>
    <row r="256" spans="2:13" ht="17.100000000000001" customHeight="1">
      <c r="B256" s="125">
        <v>4</v>
      </c>
      <c r="C256" s="111"/>
      <c r="D256" s="112"/>
      <c r="E256" s="113"/>
      <c r="F256" s="111"/>
      <c r="G256" s="111"/>
      <c r="H256" s="111"/>
      <c r="I256" s="126"/>
      <c r="J256" s="18"/>
      <c r="K256" s="135"/>
      <c r="L256" s="105"/>
    </row>
    <row r="257" spans="2:12" ht="17.100000000000001" customHeight="1">
      <c r="B257" s="125">
        <v>5</v>
      </c>
      <c r="C257" s="111"/>
      <c r="D257" s="112"/>
      <c r="E257" s="113"/>
      <c r="F257" s="111"/>
      <c r="G257" s="111"/>
      <c r="H257" s="111"/>
      <c r="I257" s="126"/>
      <c r="J257" s="18"/>
      <c r="K257" s="135"/>
      <c r="L257" s="105"/>
    </row>
    <row r="258" spans="2:12" ht="17.100000000000001" customHeight="1">
      <c r="B258" s="125"/>
      <c r="C258" s="111"/>
      <c r="D258" s="112"/>
      <c r="E258" s="113"/>
      <c r="F258" s="111"/>
      <c r="G258" s="111"/>
      <c r="H258" s="111"/>
      <c r="I258" s="126"/>
      <c r="J258" s="18"/>
      <c r="K258" s="135"/>
      <c r="L258" s="105"/>
    </row>
    <row r="259" spans="2:12" ht="17.100000000000001" customHeight="1">
      <c r="B259" s="125"/>
      <c r="C259" s="113"/>
      <c r="D259" s="112"/>
      <c r="E259" s="113"/>
      <c r="F259" s="111"/>
      <c r="G259" s="111"/>
      <c r="H259" s="111"/>
      <c r="I259" s="126"/>
      <c r="J259" s="18"/>
      <c r="K259" s="135"/>
      <c r="L259" s="105"/>
    </row>
    <row r="260" spans="2:12" ht="17.100000000000001" customHeight="1">
      <c r="B260" s="125">
        <v>1</v>
      </c>
      <c r="C260" s="111"/>
      <c r="D260" s="112"/>
      <c r="E260" s="113"/>
      <c r="F260" s="111"/>
      <c r="G260" s="111"/>
      <c r="H260" s="111"/>
      <c r="I260" s="126"/>
      <c r="J260" s="18"/>
      <c r="K260" s="135"/>
      <c r="L260" s="105"/>
    </row>
    <row r="261" spans="2:12" ht="17.100000000000001" customHeight="1">
      <c r="B261" s="125">
        <v>2</v>
      </c>
      <c r="C261" s="111"/>
      <c r="D261" s="112"/>
      <c r="E261" s="113"/>
      <c r="F261" s="111"/>
      <c r="G261" s="111"/>
      <c r="H261" s="111"/>
      <c r="I261" s="126"/>
      <c r="J261" s="18"/>
      <c r="K261" s="135"/>
      <c r="L261" s="105"/>
    </row>
    <row r="262" spans="2:12" ht="17.100000000000001" customHeight="1">
      <c r="B262" s="125">
        <v>3</v>
      </c>
      <c r="C262" s="111"/>
      <c r="D262" s="112"/>
      <c r="E262" s="113"/>
      <c r="F262" s="111"/>
      <c r="G262" s="127"/>
      <c r="H262" s="127"/>
      <c r="I262" s="126"/>
      <c r="J262" s="18"/>
      <c r="K262" s="135"/>
      <c r="L262" s="105"/>
    </row>
    <row r="263" spans="2:12" ht="17.100000000000001" customHeight="1">
      <c r="B263" s="125">
        <v>4</v>
      </c>
      <c r="C263" s="111"/>
      <c r="D263" s="112"/>
      <c r="E263" s="113"/>
      <c r="F263" s="111"/>
      <c r="G263" s="111"/>
      <c r="H263" s="111"/>
      <c r="I263" s="126"/>
      <c r="J263" s="18"/>
      <c r="K263" s="135"/>
      <c r="L263" s="105"/>
    </row>
    <row r="264" spans="2:12" ht="17.100000000000001" customHeight="1">
      <c r="B264" s="125">
        <v>4</v>
      </c>
      <c r="C264" s="111" t="e">
        <f>IF(#REF!=0," ",VLOOKUP(#REF!,Женщины!B:H,2,FALSE))</f>
        <v>#REF!</v>
      </c>
      <c r="D264" s="112" t="e">
        <f>IF(#REF!=0," ",VLOOKUP(#REF!,Женщины!$B:$H,3,FALSE))</f>
        <v>#REF!</v>
      </c>
      <c r="E264" s="113" t="e">
        <f>IF(#REF!=0," ",IF(VLOOKUP(#REF!,Женщины!$B:$H,4,FALSE)=0," ",VLOOKUP(#REF!,Женщины!$B:$H,4,FALSE)))</f>
        <v>#REF!</v>
      </c>
      <c r="F264" s="111" t="e">
        <f>IF(#REF!=0," ",VLOOKUP(#REF!,Женщины!$B:$H,5,FALSE))</f>
        <v>#REF!</v>
      </c>
      <c r="G264" s="111" t="e">
        <f>IF(#REF!=0," ",VLOOKUP(#REF!,Женщины!$B:$H,6,FALSE))</f>
        <v>#REF!</v>
      </c>
      <c r="H264" s="111"/>
      <c r="I264" s="126"/>
      <c r="J264" s="18"/>
      <c r="K264" s="135"/>
      <c r="L264" s="19"/>
    </row>
    <row r="265" spans="2:12" ht="17.100000000000001" customHeight="1">
      <c r="B265" s="125">
        <v>5</v>
      </c>
      <c r="C265" s="111" t="e">
        <f>IF(#REF!=0," ",VLOOKUP(#REF!,Женщины!B:H,2,FALSE))</f>
        <v>#REF!</v>
      </c>
      <c r="D265" s="112" t="e">
        <f>IF(#REF!=0," ",VLOOKUP(#REF!,Женщины!$B:$H,3,FALSE))</f>
        <v>#REF!</v>
      </c>
      <c r="E265" s="113" t="e">
        <f>IF(#REF!=0," ",IF(VLOOKUP(#REF!,Женщины!$B:$H,4,FALSE)=0," ",VLOOKUP(#REF!,Женщины!$B:$H,4,FALSE)))</f>
        <v>#REF!</v>
      </c>
      <c r="F265" s="111" t="e">
        <f>IF(#REF!=0," ",VLOOKUP(#REF!,Женщины!$B:$H,5,FALSE))</f>
        <v>#REF!</v>
      </c>
      <c r="G265" s="111" t="e">
        <f>IF(#REF!=0," ",VLOOKUP(#REF!,Женщины!$B:$H,6,FALSE))</f>
        <v>#REF!</v>
      </c>
      <c r="H265" s="111"/>
      <c r="I265" s="126"/>
      <c r="J265" s="18"/>
      <c r="K265" s="135"/>
      <c r="L265" s="19"/>
    </row>
    <row r="266" spans="2:12" ht="17.100000000000001" customHeight="1">
      <c r="B266" s="125"/>
      <c r="C266" s="111" t="e">
        <f>IF(#REF!=0," ",VLOOKUP(#REF!,Женщины!B:H,2,FALSE))</f>
        <v>#REF!</v>
      </c>
      <c r="D266" s="112" t="e">
        <f>IF(#REF!=0," ",VLOOKUP(#REF!,Женщины!$B:$H,3,FALSE))</f>
        <v>#REF!</v>
      </c>
      <c r="E266" s="113" t="e">
        <f>IF(#REF!=0," ",IF(VLOOKUP(#REF!,Женщины!$B:$H,4,FALSE)=0," ",VLOOKUP(#REF!,Женщины!$B:$H,4,FALSE)))</f>
        <v>#REF!</v>
      </c>
      <c r="F266" s="111" t="e">
        <f>IF(#REF!=0," ",VLOOKUP(#REF!,Женщины!$B:$H,5,FALSE))</f>
        <v>#REF!</v>
      </c>
      <c r="G266" s="111" t="e">
        <f>IF(#REF!=0," ",VLOOKUP(#REF!,Женщины!$B:$H,6,FALSE))</f>
        <v>#REF!</v>
      </c>
      <c r="H266" s="111"/>
      <c r="I266" s="126"/>
      <c r="J266" s="18"/>
      <c r="K266" s="135"/>
      <c r="L266" s="19"/>
    </row>
    <row r="267" spans="2:12" ht="17.100000000000001" customHeight="1">
      <c r="B267" s="125"/>
      <c r="C267" s="111" t="e">
        <f>IF(#REF!=0," ",VLOOKUP(#REF!,Женщины!B:H,2,FALSE))</f>
        <v>#REF!</v>
      </c>
      <c r="D267" s="112" t="e">
        <f>IF(#REF!=0," ",VLOOKUP(#REF!,Женщины!$B:$H,3,FALSE))</f>
        <v>#REF!</v>
      </c>
      <c r="E267" s="113" t="e">
        <f>IF(#REF!=0," ",IF(VLOOKUP(#REF!,Женщины!$B:$H,4,FALSE)=0," ",VLOOKUP(#REF!,Женщины!$B:$H,4,FALSE)))</f>
        <v>#REF!</v>
      </c>
      <c r="F267" s="111" t="e">
        <f>IF(#REF!=0," ",VLOOKUP(#REF!,Женщины!$B:$H,5,FALSE))</f>
        <v>#REF!</v>
      </c>
      <c r="G267" s="111" t="e">
        <f>IF(#REF!=0," ",VLOOKUP(#REF!,Женщины!$B:$H,6,FALSE))</f>
        <v>#REF!</v>
      </c>
      <c r="H267" s="111"/>
      <c r="I267" s="126"/>
      <c r="J267" s="18"/>
      <c r="K267" s="135"/>
      <c r="L267" s="19"/>
    </row>
    <row r="268" spans="2:12" ht="17.100000000000001" customHeight="1">
      <c r="B268" s="125"/>
      <c r="C268" s="111" t="e">
        <f>IF(#REF!=0," ",VLOOKUP(#REF!,Женщины!B:H,2,FALSE))</f>
        <v>#REF!</v>
      </c>
      <c r="D268" s="112" t="e">
        <f>IF(#REF!=0," ",VLOOKUP(#REF!,Женщины!$B:$H,3,FALSE))</f>
        <v>#REF!</v>
      </c>
      <c r="E268" s="113" t="e">
        <f>IF(#REF!=0," ",IF(VLOOKUP(#REF!,Женщины!$B:$H,4,FALSE)=0," ",VLOOKUP(#REF!,Женщины!$B:$H,4,FALSE)))</f>
        <v>#REF!</v>
      </c>
      <c r="F268" s="111" t="e">
        <f>IF(#REF!=0," ",VLOOKUP(#REF!,Женщины!$B:$H,5,FALSE))</f>
        <v>#REF!</v>
      </c>
      <c r="G268" s="111" t="e">
        <f>IF(#REF!=0," ",VLOOKUP(#REF!,Женщины!$B:$H,6,FALSE))</f>
        <v>#REF!</v>
      </c>
      <c r="H268" s="111"/>
      <c r="I268" s="126"/>
      <c r="J268" s="18"/>
      <c r="K268" s="135"/>
      <c r="L268" s="19"/>
    </row>
    <row r="269" spans="2:12" ht="17.100000000000001" customHeight="1">
      <c r="B269" s="125"/>
      <c r="C269" s="111" t="e">
        <f>IF(#REF!=0," ",VLOOKUP(#REF!,Женщины!B:H,2,FALSE))</f>
        <v>#REF!</v>
      </c>
      <c r="D269" s="112" t="e">
        <f>IF(#REF!=0," ",VLOOKUP(#REF!,Женщины!$B:$H,3,FALSE))</f>
        <v>#REF!</v>
      </c>
      <c r="E269" s="113" t="e">
        <f>IF(#REF!=0," ",IF(VLOOKUP(#REF!,Женщины!$B:$H,4,FALSE)=0," ",VLOOKUP(#REF!,Женщины!$B:$H,4,FALSE)))</f>
        <v>#REF!</v>
      </c>
      <c r="F269" s="111" t="e">
        <f>IF(#REF!=0," ",VLOOKUP(#REF!,Женщины!$B:$H,5,FALSE))</f>
        <v>#REF!</v>
      </c>
      <c r="G269" s="111" t="e">
        <f>IF(#REF!=0," ",VLOOKUP(#REF!,Женщины!$B:$H,6,FALSE))</f>
        <v>#REF!</v>
      </c>
      <c r="H269" s="111"/>
      <c r="I269" s="126"/>
      <c r="J269" s="18"/>
      <c r="K269" s="135"/>
      <c r="L269" s="19"/>
    </row>
    <row r="270" spans="2:12" ht="17.100000000000001" customHeight="1">
      <c r="B270" s="125"/>
      <c r="C270" s="111" t="e">
        <f>IF(#REF!=0," ",VLOOKUP(#REF!,Женщины!B:H,2,FALSE))</f>
        <v>#REF!</v>
      </c>
      <c r="D270" s="112" t="e">
        <f>IF(#REF!=0," ",VLOOKUP(#REF!,Женщины!$B:$H,3,FALSE))</f>
        <v>#REF!</v>
      </c>
      <c r="E270" s="113" t="e">
        <f>IF(#REF!=0," ",IF(VLOOKUP(#REF!,Женщины!$B:$H,4,FALSE)=0," ",VLOOKUP(#REF!,Женщины!$B:$H,4,FALSE)))</f>
        <v>#REF!</v>
      </c>
      <c r="F270" s="111" t="e">
        <f>IF(#REF!=0," ",VLOOKUP(#REF!,Женщины!$B:$H,5,FALSE))</f>
        <v>#REF!</v>
      </c>
      <c r="G270" s="111" t="e">
        <f>IF(#REF!=0," ",VLOOKUP(#REF!,Женщины!$B:$H,6,FALSE))</f>
        <v>#REF!</v>
      </c>
      <c r="H270" s="111"/>
      <c r="I270" s="126"/>
      <c r="J270" s="18"/>
      <c r="K270" s="135"/>
      <c r="L270" s="19"/>
    </row>
    <row r="271" spans="2:12" ht="17.100000000000001" customHeight="1">
      <c r="B271" s="125"/>
      <c r="C271" s="111" t="e">
        <f>IF(#REF!=0," ",VLOOKUP(#REF!,Женщины!B:H,2,FALSE))</f>
        <v>#REF!</v>
      </c>
      <c r="D271" s="112" t="e">
        <f>IF(#REF!=0," ",VLOOKUP(#REF!,Женщины!$B:$H,3,FALSE))</f>
        <v>#REF!</v>
      </c>
      <c r="E271" s="113" t="e">
        <f>IF(#REF!=0," ",IF(VLOOKUP(#REF!,Женщины!$B:$H,4,FALSE)=0," ",VLOOKUP(#REF!,Женщины!$B:$H,4,FALSE)))</f>
        <v>#REF!</v>
      </c>
      <c r="F271" s="111" t="e">
        <f>IF(#REF!=0," ",VLOOKUP(#REF!,Женщины!$B:$H,5,FALSE))</f>
        <v>#REF!</v>
      </c>
      <c r="G271" s="111" t="e">
        <f>IF(#REF!=0," ",VLOOKUP(#REF!,Женщины!$B:$H,6,FALSE))</f>
        <v>#REF!</v>
      </c>
      <c r="H271" s="111"/>
      <c r="I271" s="126"/>
      <c r="J271" s="18"/>
      <c r="K271" s="135"/>
      <c r="L271" s="19"/>
    </row>
    <row r="272" spans="2:12" ht="17.100000000000001" customHeight="1">
      <c r="B272" s="137"/>
      <c r="C272" s="111" t="e">
        <f>IF(#REF!=0," ",VLOOKUP(#REF!,Женщины!B:H,2,FALSE))</f>
        <v>#REF!</v>
      </c>
      <c r="D272" s="112" t="e">
        <f>IF(#REF!=0," ",VLOOKUP(#REF!,Женщины!$B:$H,3,FALSE))</f>
        <v>#REF!</v>
      </c>
      <c r="E272" s="113" t="e">
        <f>IF(#REF!=0," ",IF(VLOOKUP(#REF!,Женщины!$B:$H,4,FALSE)=0," ",VLOOKUP(#REF!,Женщины!$B:$H,4,FALSE)))</f>
        <v>#REF!</v>
      </c>
      <c r="F272" s="111" t="e">
        <f>IF(#REF!=0," ",VLOOKUP(#REF!,Женщины!$B:$H,5,FALSE))</f>
        <v>#REF!</v>
      </c>
      <c r="G272" s="111" t="e">
        <f>IF(#REF!=0," ",VLOOKUP(#REF!,Женщины!$B:$H,6,FALSE))</f>
        <v>#REF!</v>
      </c>
      <c r="H272" s="111"/>
      <c r="I272" s="126"/>
      <c r="J272" s="18"/>
      <c r="K272" s="135"/>
      <c r="L272" s="19"/>
    </row>
    <row r="273" spans="2:14" ht="14.25" customHeight="1">
      <c r="B273" s="98"/>
      <c r="C273" s="111" t="e">
        <f>IF(#REF!=0," ",VLOOKUP(#REF!,Женщины!B:H,2,FALSE))</f>
        <v>#REF!</v>
      </c>
      <c r="D273" s="112" t="e">
        <f>IF(#REF!=0," ",VLOOKUP(#REF!,Женщины!$B:$H,3,FALSE))</f>
        <v>#REF!</v>
      </c>
      <c r="E273" s="113" t="e">
        <f>IF(#REF!=0," ",IF(VLOOKUP(#REF!,Женщины!$B:$H,4,FALSE)=0," ",VLOOKUP(#REF!,Женщины!$B:$H,4,FALSE)))</f>
        <v>#REF!</v>
      </c>
      <c r="F273" s="111" t="e">
        <f>IF(#REF!=0," ",VLOOKUP(#REF!,Женщины!$B:$H,5,FALSE))</f>
        <v>#REF!</v>
      </c>
      <c r="G273" s="111" t="e">
        <f>IF(#REF!=0," ",VLOOKUP(#REF!,Женщины!$B:$H,6,FALSE))</f>
        <v>#REF!</v>
      </c>
      <c r="H273" s="111"/>
      <c r="I273" s="126"/>
      <c r="J273" s="18"/>
      <c r="K273" s="135"/>
      <c r="L273" s="98"/>
      <c r="M273" s="98"/>
      <c r="N273" s="497">
        <v>8</v>
      </c>
    </row>
    <row r="274" spans="2:14" ht="16.5" customHeight="1"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</row>
    <row r="275" spans="2:14">
      <c r="B275" s="77"/>
      <c r="C275" s="71"/>
      <c r="I275" s="1294"/>
      <c r="J275" s="1294"/>
      <c r="K275" s="1294"/>
      <c r="L275" s="1294"/>
    </row>
    <row r="276" spans="2:14">
      <c r="B276" s="6"/>
      <c r="C276" s="6"/>
      <c r="G276" s="73"/>
      <c r="H276" s="73"/>
      <c r="I276" s="74"/>
      <c r="J276" s="100"/>
    </row>
    <row r="277" spans="2:14" ht="20.25">
      <c r="B277" s="1288" t="s">
        <v>195</v>
      </c>
      <c r="C277" s="1288"/>
      <c r="D277" s="1288"/>
      <c r="E277" s="1288"/>
      <c r="F277" s="1288"/>
      <c r="G277" s="1288"/>
      <c r="H277" s="1288"/>
      <c r="I277" s="1288"/>
      <c r="J277" s="1288"/>
      <c r="K277" s="1288"/>
      <c r="L277" s="1288"/>
    </row>
    <row r="278" spans="2:14" ht="15">
      <c r="B278" s="396"/>
      <c r="C278" s="396"/>
      <c r="D278" s="396"/>
      <c r="E278" s="396"/>
      <c r="F278" s="396"/>
      <c r="G278" s="396"/>
      <c r="H278" s="396"/>
      <c r="I278" s="396"/>
      <c r="J278" s="396"/>
      <c r="K278" s="396"/>
      <c r="L278" s="396"/>
    </row>
    <row r="279" spans="2:14" ht="21.75" customHeight="1">
      <c r="B279" s="77"/>
      <c r="C279" s="3"/>
      <c r="I279" s="1290" t="s">
        <v>196</v>
      </c>
      <c r="J279" s="1290"/>
      <c r="K279" s="1290"/>
    </row>
    <row r="280" spans="2:14" ht="24.75" customHeight="1">
      <c r="B280" s="1263" t="s">
        <v>182</v>
      </c>
      <c r="C280" s="1263" t="s">
        <v>153</v>
      </c>
      <c r="D280" s="1263" t="s">
        <v>154</v>
      </c>
      <c r="E280" s="1263" t="s">
        <v>155</v>
      </c>
      <c r="F280" s="1263" t="s">
        <v>127</v>
      </c>
      <c r="G280" s="1261" t="s">
        <v>128</v>
      </c>
      <c r="H280" s="79"/>
      <c r="I280" s="1263" t="s">
        <v>130</v>
      </c>
      <c r="J280" s="1291" t="s">
        <v>183</v>
      </c>
      <c r="K280" s="1292"/>
      <c r="L280" s="1293"/>
    </row>
    <row r="281" spans="2:14">
      <c r="B281" s="1301"/>
      <c r="C281" s="1301"/>
      <c r="D281" s="1301"/>
      <c r="E281" s="1301"/>
      <c r="F281" s="1301"/>
      <c r="G281" s="1265"/>
      <c r="H281" s="80"/>
      <c r="I281" s="1301"/>
      <c r="J281" s="101">
        <v>1</v>
      </c>
      <c r="K281" s="102">
        <v>2</v>
      </c>
      <c r="L281" s="103">
        <v>3</v>
      </c>
    </row>
    <row r="282" spans="2:14" ht="15.95" customHeight="1">
      <c r="B282" s="81"/>
      <c r="C282" s="22"/>
      <c r="D282" s="22"/>
      <c r="E282" s="22"/>
      <c r="F282" s="82" t="s">
        <v>184</v>
      </c>
      <c r="G282" s="22"/>
      <c r="H282" s="22"/>
      <c r="I282" s="83"/>
      <c r="J282" s="104"/>
      <c r="K282" s="105"/>
      <c r="L282" s="105"/>
    </row>
    <row r="283" spans="2:14" ht="15.95" customHeight="1">
      <c r="B283" s="84">
        <v>1</v>
      </c>
      <c r="C283" s="29" t="e">
        <f>IF(#REF!=0," ",VLOOKUP(#REF!,Женщины!B:H,2,FALSE))</f>
        <v>#REF!</v>
      </c>
      <c r="D283" s="30" t="e">
        <f>IF(#REF!=0," ",VLOOKUP(#REF!,Женщины!$B:$H,3,FALSE))</f>
        <v>#REF!</v>
      </c>
      <c r="E283" s="31" t="e">
        <f>IF(#REF!=0," ",IF(VLOOKUP(#REF!,Женщины!$B:$H,4,FALSE)=0," ",VLOOKUP(#REF!,Женщины!$B:$H,4,FALSE)))</f>
        <v>#REF!</v>
      </c>
      <c r="F283" s="29" t="e">
        <f>IF(#REF!=0," ",VLOOKUP(#REF!,Женщины!$B:$H,5,FALSE))</f>
        <v>#REF!</v>
      </c>
      <c r="G283" s="29" t="e">
        <f>IF(#REF!=0," ",VLOOKUP(#REF!,Женщины!$B:$H,6,FALSE))</f>
        <v>#REF!</v>
      </c>
      <c r="H283" s="29"/>
      <c r="I283" s="83"/>
      <c r="J283" s="104"/>
      <c r="K283" s="105"/>
      <c r="L283" s="105"/>
    </row>
    <row r="284" spans="2:14" ht="15.95" customHeight="1">
      <c r="B284" s="84">
        <v>2</v>
      </c>
      <c r="C284" s="29" t="e">
        <f>IF(#REF!=0," ",VLOOKUP(#REF!,Женщины!B:H,2,FALSE))</f>
        <v>#REF!</v>
      </c>
      <c r="D284" s="30" t="e">
        <f>IF(#REF!=0," ",VLOOKUP(#REF!,Женщины!$B:$H,3,FALSE))</f>
        <v>#REF!</v>
      </c>
      <c r="E284" s="31" t="e">
        <f>IF(#REF!=0," ",IF(VLOOKUP(#REF!,Женщины!$B:$H,4,FALSE)=0," ",VLOOKUP(#REF!,Женщины!$B:$H,4,FALSE)))</f>
        <v>#REF!</v>
      </c>
      <c r="F284" s="29" t="e">
        <f>IF(#REF!=0," ",VLOOKUP(#REF!,Женщины!$B:$H,5,FALSE))</f>
        <v>#REF!</v>
      </c>
      <c r="G284" s="29" t="e">
        <f>IF(#REF!=0," ",VLOOKUP(#REF!,Женщины!$B:$H,6,FALSE))</f>
        <v>#REF!</v>
      </c>
      <c r="H284" s="29"/>
      <c r="I284" s="83"/>
      <c r="J284" s="104"/>
      <c r="K284" s="105"/>
      <c r="L284" s="105"/>
    </row>
    <row r="285" spans="2:14" ht="15.95" customHeight="1">
      <c r="B285" s="84">
        <v>3</v>
      </c>
      <c r="C285" s="29" t="e">
        <f>IF(#REF!=0," ",VLOOKUP(#REF!,Женщины!B:H,2,FALSE))</f>
        <v>#REF!</v>
      </c>
      <c r="D285" s="30" t="e">
        <f>IF(#REF!=0," ",VLOOKUP(#REF!,Женщины!$B:$H,3,FALSE))</f>
        <v>#REF!</v>
      </c>
      <c r="E285" s="31" t="e">
        <f>IF(#REF!=0," ",IF(VLOOKUP(#REF!,Женщины!$B:$H,4,FALSE)=0," ",VLOOKUP(#REF!,Женщины!$B:$H,4,FALSE)))</f>
        <v>#REF!</v>
      </c>
      <c r="F285" s="29" t="e">
        <f>IF(#REF!=0," ",VLOOKUP(#REF!,Женщины!$B:$H,5,FALSE))</f>
        <v>#REF!</v>
      </c>
      <c r="G285" s="29" t="e">
        <f>IF(#REF!=0," ",VLOOKUP(#REF!,Женщины!$B:$H,6,FALSE))</f>
        <v>#REF!</v>
      </c>
      <c r="H285" s="29"/>
      <c r="I285" s="83"/>
      <c r="J285" s="104"/>
      <c r="K285" s="105"/>
      <c r="L285" s="105"/>
    </row>
    <row r="286" spans="2:14" ht="15.95" customHeight="1">
      <c r="B286" s="84">
        <v>4</v>
      </c>
      <c r="C286" s="29" t="e">
        <f>IF(#REF!=0," ",VLOOKUP(#REF!,Женщины!B:H,2,FALSE))</f>
        <v>#REF!</v>
      </c>
      <c r="D286" s="30" t="e">
        <f>IF(#REF!=0," ",VLOOKUP(#REF!,Женщины!$B:$H,3,FALSE))</f>
        <v>#REF!</v>
      </c>
      <c r="E286" s="31" t="e">
        <f>IF(#REF!=0," ",IF(VLOOKUP(#REF!,Женщины!$B:$H,4,FALSE)=0," ",VLOOKUP(#REF!,Женщины!$B:$H,4,FALSE)))</f>
        <v>#REF!</v>
      </c>
      <c r="F286" s="29" t="e">
        <f>IF(#REF!=0," ",VLOOKUP(#REF!,Женщины!$B:$H,5,FALSE))</f>
        <v>#REF!</v>
      </c>
      <c r="G286" s="29" t="e">
        <f>IF(#REF!=0," ",VLOOKUP(#REF!,Женщины!$B:$H,6,FALSE))</f>
        <v>#REF!</v>
      </c>
      <c r="H286" s="29"/>
      <c r="I286" s="83"/>
      <c r="J286" s="104"/>
      <c r="K286" s="105"/>
      <c r="L286" s="105"/>
    </row>
    <row r="287" spans="2:14" ht="15.95" customHeight="1">
      <c r="B287" s="84"/>
      <c r="C287" s="31"/>
      <c r="D287" s="146"/>
      <c r="E287" s="31"/>
      <c r="F287" s="89"/>
      <c r="G287" s="90"/>
      <c r="H287" s="90"/>
      <c r="I287" s="83"/>
      <c r="J287" s="104"/>
      <c r="K287" s="105"/>
      <c r="L287" s="105"/>
    </row>
    <row r="288" spans="2:14" ht="15.95" customHeight="1">
      <c r="B288" s="84"/>
      <c r="C288" s="22"/>
      <c r="D288" s="994"/>
      <c r="E288" s="22"/>
      <c r="F288" s="82" t="s">
        <v>185</v>
      </c>
      <c r="G288" s="22"/>
      <c r="H288" s="22"/>
      <c r="I288" s="83"/>
      <c r="J288" s="104"/>
      <c r="K288" s="105"/>
      <c r="L288" s="105"/>
    </row>
    <row r="289" spans="2:12" ht="15.95" customHeight="1">
      <c r="B289" s="84">
        <v>1</v>
      </c>
      <c r="C289" s="29" t="e">
        <f>IF(#REF!=0," ",VLOOKUP(#REF!,Женщины!B:H,2,FALSE))</f>
        <v>#REF!</v>
      </c>
      <c r="D289" s="30" t="e">
        <f>IF(#REF!=0," ",VLOOKUP(#REF!,Женщины!$B:$H,3,FALSE))</f>
        <v>#REF!</v>
      </c>
      <c r="E289" s="31" t="e">
        <f>IF(#REF!=0," ",IF(VLOOKUP(#REF!,Женщины!$B:$H,4,FALSE)=0," ",VLOOKUP(#REF!,Женщины!$B:$H,4,FALSE)))</f>
        <v>#REF!</v>
      </c>
      <c r="F289" s="29" t="e">
        <f>IF(#REF!=0," ",VLOOKUP(#REF!,Женщины!$B:$H,5,FALSE))</f>
        <v>#REF!</v>
      </c>
      <c r="G289" s="29" t="e">
        <f>IF(#REF!=0," ",VLOOKUP(#REF!,Женщины!$B:$H,6,FALSE))</f>
        <v>#REF!</v>
      </c>
      <c r="H289" s="29"/>
      <c r="I289" s="83"/>
      <c r="J289" s="104"/>
      <c r="K289" s="105"/>
      <c r="L289" s="105"/>
    </row>
    <row r="290" spans="2:12" ht="15.95" customHeight="1">
      <c r="B290" s="84">
        <v>2</v>
      </c>
      <c r="C290" s="29" t="e">
        <f>IF(#REF!=0," ",VLOOKUP(#REF!,Женщины!B:H,2,FALSE))</f>
        <v>#REF!</v>
      </c>
      <c r="D290" s="30" t="e">
        <f>IF(#REF!=0," ",VLOOKUP(#REF!,Женщины!$B:$H,3,FALSE))</f>
        <v>#REF!</v>
      </c>
      <c r="E290" s="31" t="e">
        <f>IF(#REF!=0," ",IF(VLOOKUP(#REF!,Женщины!$B:$H,4,FALSE)=0," ",VLOOKUP(#REF!,Женщины!$B:$H,4,FALSE)))</f>
        <v>#REF!</v>
      </c>
      <c r="F290" s="29" t="e">
        <f>IF(#REF!=0," ",VLOOKUP(#REF!,Женщины!$B:$H,5,FALSE))</f>
        <v>#REF!</v>
      </c>
      <c r="G290" s="29" t="e">
        <f>IF(#REF!=0," ",VLOOKUP(#REF!,Женщины!$B:$H,6,FALSE))</f>
        <v>#REF!</v>
      </c>
      <c r="H290" s="29"/>
      <c r="I290" s="83"/>
      <c r="J290" s="104"/>
      <c r="K290" s="105"/>
      <c r="L290" s="105"/>
    </row>
    <row r="291" spans="2:12" ht="15.95" customHeight="1">
      <c r="B291" s="84">
        <v>3</v>
      </c>
      <c r="C291" s="29" t="e">
        <f>IF(#REF!=0," ",VLOOKUP(#REF!,Женщины!B:H,2,FALSE))</f>
        <v>#REF!</v>
      </c>
      <c r="D291" s="30" t="e">
        <f>IF(#REF!=0," ",VLOOKUP(#REF!,Женщины!$B:$H,3,FALSE))</f>
        <v>#REF!</v>
      </c>
      <c r="E291" s="31" t="e">
        <f>IF(#REF!=0," ",IF(VLOOKUP(#REF!,Женщины!$B:$H,4,FALSE)=0," ",VLOOKUP(#REF!,Женщины!$B:$H,4,FALSE)))</f>
        <v>#REF!</v>
      </c>
      <c r="F291" s="29" t="e">
        <f>IF(#REF!=0," ",VLOOKUP(#REF!,Женщины!$B:$H,5,FALSE))</f>
        <v>#REF!</v>
      </c>
      <c r="G291" s="29" t="e">
        <f>IF(#REF!=0," ",VLOOKUP(#REF!,Женщины!$B:$H,6,FALSE))</f>
        <v>#REF!</v>
      </c>
      <c r="H291" s="29"/>
      <c r="I291" s="83"/>
      <c r="J291" s="104"/>
      <c r="K291" s="105"/>
      <c r="L291" s="105"/>
    </row>
    <row r="292" spans="2:12" ht="15.95" customHeight="1">
      <c r="B292" s="84">
        <v>4</v>
      </c>
      <c r="C292" s="29" t="e">
        <f>IF(#REF!=0," ",VLOOKUP(#REF!,Женщины!B:H,2,FALSE))</f>
        <v>#REF!</v>
      </c>
      <c r="D292" s="30" t="e">
        <f>IF(#REF!=0," ",VLOOKUP(#REF!,Женщины!$B:$H,3,FALSE))</f>
        <v>#REF!</v>
      </c>
      <c r="E292" s="31" t="e">
        <f>IF(#REF!=0," ",IF(VLOOKUP(#REF!,Женщины!$B:$H,4,FALSE)=0," ",VLOOKUP(#REF!,Женщины!$B:$H,4,FALSE)))</f>
        <v>#REF!</v>
      </c>
      <c r="F292" s="29" t="e">
        <f>IF(#REF!=0," ",VLOOKUP(#REF!,Женщины!$B:$H,5,FALSE))</f>
        <v>#REF!</v>
      </c>
      <c r="G292" s="29" t="e">
        <f>IF(#REF!=0," ",VLOOKUP(#REF!,Женщины!$B:$H,6,FALSE))</f>
        <v>#REF!</v>
      </c>
      <c r="H292" s="29"/>
      <c r="I292" s="83"/>
      <c r="J292" s="104"/>
      <c r="K292" s="105"/>
      <c r="L292" s="105"/>
    </row>
    <row r="293" spans="2:12" ht="15.95" customHeight="1">
      <c r="B293" s="84"/>
      <c r="C293" s="31"/>
      <c r="D293" s="146"/>
      <c r="E293" s="31"/>
      <c r="F293" s="90"/>
      <c r="G293" s="90"/>
      <c r="H293" s="90"/>
      <c r="I293" s="83"/>
      <c r="J293" s="104"/>
      <c r="K293" s="105"/>
      <c r="L293" s="105"/>
    </row>
    <row r="294" spans="2:12" ht="15.95" customHeight="1">
      <c r="B294" s="84"/>
      <c r="C294" s="95"/>
      <c r="D294" s="624"/>
      <c r="E294" s="95"/>
      <c r="F294" s="96" t="s">
        <v>186</v>
      </c>
      <c r="G294" s="95"/>
      <c r="H294" s="95"/>
      <c r="I294" s="83"/>
      <c r="J294" s="104"/>
      <c r="K294" s="105"/>
      <c r="L294" s="105"/>
    </row>
    <row r="295" spans="2:12" ht="15.95" customHeight="1">
      <c r="B295" s="84">
        <v>1</v>
      </c>
      <c r="C295" s="29" t="e">
        <f>IF(#REF!=0," ",VLOOKUP(#REF!,Женщины!B:H,2,FALSE))</f>
        <v>#REF!</v>
      </c>
      <c r="D295" s="30" t="e">
        <f>IF(#REF!=0," ",VLOOKUP(#REF!,Женщины!$B:$H,3,FALSE))</f>
        <v>#REF!</v>
      </c>
      <c r="E295" s="31" t="e">
        <f>IF(#REF!=0," ",IF(VLOOKUP(#REF!,Женщины!$B:$H,4,FALSE)=0," ",VLOOKUP(#REF!,Женщины!$B:$H,4,FALSE)))</f>
        <v>#REF!</v>
      </c>
      <c r="F295" s="29" t="e">
        <f>IF(#REF!=0," ",VLOOKUP(#REF!,Женщины!$B:$H,5,FALSE))</f>
        <v>#REF!</v>
      </c>
      <c r="G295" s="29" t="e">
        <f>IF(#REF!=0," ",VLOOKUP(#REF!,Женщины!$B:$H,6,FALSE))</f>
        <v>#REF!</v>
      </c>
      <c r="H295" s="29"/>
      <c r="I295" s="83"/>
      <c r="J295" s="104"/>
      <c r="K295" s="105"/>
      <c r="L295" s="105"/>
    </row>
    <row r="296" spans="2:12" ht="23.25" customHeight="1">
      <c r="B296" s="84">
        <v>2</v>
      </c>
      <c r="C296" s="29" t="e">
        <f>IF(#REF!=0," ",VLOOKUP(#REF!,Женщины!B:H,2,FALSE))</f>
        <v>#REF!</v>
      </c>
      <c r="D296" s="30" t="e">
        <f>IF(#REF!=0," ",VLOOKUP(#REF!,Женщины!$B:$H,3,FALSE))</f>
        <v>#REF!</v>
      </c>
      <c r="E296" s="31" t="e">
        <f>IF(#REF!=0," ",IF(VLOOKUP(#REF!,Женщины!$B:$H,4,FALSE)=0," ",VLOOKUP(#REF!,Женщины!$B:$H,4,FALSE)))</f>
        <v>#REF!</v>
      </c>
      <c r="F296" s="29" t="e">
        <f>IF(#REF!=0," ",VLOOKUP(#REF!,Женщины!$B:$H,5,FALSE))</f>
        <v>#REF!</v>
      </c>
      <c r="G296" s="86" t="e">
        <f>IF(#REF!=0," ",VLOOKUP(#REF!,Женщины!$B:$H,6,FALSE))</f>
        <v>#REF!</v>
      </c>
      <c r="H296" s="793"/>
      <c r="I296" s="88"/>
      <c r="J296" s="104"/>
      <c r="K296" s="105"/>
      <c r="L296" s="105"/>
    </row>
    <row r="297" spans="2:12" ht="15.95" customHeight="1">
      <c r="B297" s="84">
        <v>3</v>
      </c>
      <c r="C297" s="29" t="e">
        <f>IF(#REF!=0," ",VLOOKUP(#REF!,Женщины!B:H,2,FALSE))</f>
        <v>#REF!</v>
      </c>
      <c r="D297" s="30" t="e">
        <f>IF(#REF!=0," ",VLOOKUP(#REF!,Женщины!$B:$H,3,FALSE))</f>
        <v>#REF!</v>
      </c>
      <c r="E297" s="31" t="e">
        <f>IF(#REF!=0," ",IF(VLOOKUP(#REF!,Женщины!$B:$H,4,FALSE)=0," ",VLOOKUP(#REF!,Женщины!$B:$H,4,FALSE)))</f>
        <v>#REF!</v>
      </c>
      <c r="F297" s="29" t="e">
        <f>IF(#REF!=0," ",VLOOKUP(#REF!,Женщины!$B:$H,5,FALSE))</f>
        <v>#REF!</v>
      </c>
      <c r="G297" s="29" t="e">
        <f>IF(#REF!=0," ",VLOOKUP(#REF!,Женщины!$B:$H,6,FALSE))</f>
        <v>#REF!</v>
      </c>
      <c r="H297" s="29"/>
      <c r="I297" s="83"/>
      <c r="J297" s="104"/>
      <c r="K297" s="105"/>
      <c r="L297" s="105"/>
    </row>
    <row r="298" spans="2:12" ht="15.95" customHeight="1">
      <c r="B298" s="84">
        <v>4</v>
      </c>
      <c r="C298" s="29" t="e">
        <f>IF(#REF!=0," ",VLOOKUP(#REF!,Женщины!B:H,2,FALSE))</f>
        <v>#REF!</v>
      </c>
      <c r="D298" s="30" t="e">
        <f>IF(#REF!=0," ",VLOOKUP(#REF!,Женщины!$B:$H,3,FALSE))</f>
        <v>#REF!</v>
      </c>
      <c r="E298" s="31" t="e">
        <f>IF(#REF!=0," ",IF(VLOOKUP(#REF!,Женщины!$B:$H,4,FALSE)=0," ",VLOOKUP(#REF!,Женщины!$B:$H,4,FALSE)))</f>
        <v>#REF!</v>
      </c>
      <c r="F298" s="29" t="e">
        <f>IF(#REF!=0," ",VLOOKUP(#REF!,Женщины!$B:$H,5,FALSE))</f>
        <v>#REF!</v>
      </c>
      <c r="G298" s="29" t="e">
        <f>IF(#REF!=0," ",VLOOKUP(#REF!,Женщины!$B:$H,6,FALSE))</f>
        <v>#REF!</v>
      </c>
      <c r="H298" s="29"/>
      <c r="I298" s="83"/>
      <c r="J298" s="104"/>
      <c r="K298" s="105"/>
      <c r="L298" s="105"/>
    </row>
    <row r="299" spans="2:12" ht="15.95" customHeight="1">
      <c r="B299" s="84"/>
      <c r="C299" s="31"/>
      <c r="D299" s="62"/>
      <c r="E299" s="33"/>
      <c r="F299" s="91"/>
      <c r="G299" s="90"/>
      <c r="H299" s="90"/>
      <c r="I299" s="83"/>
      <c r="J299" s="104"/>
      <c r="K299" s="105"/>
      <c r="L299" s="105"/>
    </row>
    <row r="300" spans="2:12" ht="15.95" customHeight="1">
      <c r="B300" s="84"/>
      <c r="C300" s="95"/>
      <c r="D300" s="624"/>
      <c r="E300" s="95"/>
      <c r="F300" s="96"/>
      <c r="G300" s="95"/>
      <c r="H300" s="95"/>
      <c r="I300" s="83"/>
      <c r="J300" s="104"/>
      <c r="K300" s="105"/>
      <c r="L300" s="105"/>
    </row>
    <row r="301" spans="2:12" ht="15.95" customHeight="1">
      <c r="B301" s="84"/>
      <c r="C301" s="29"/>
      <c r="D301" s="30"/>
      <c r="E301" s="31"/>
      <c r="F301" s="29"/>
      <c r="G301" s="29"/>
      <c r="H301" s="29"/>
      <c r="I301" s="83"/>
      <c r="J301" s="104"/>
      <c r="K301" s="105"/>
      <c r="L301" s="105"/>
    </row>
    <row r="302" spans="2:12" ht="15.95" customHeight="1">
      <c r="B302" s="84"/>
      <c r="C302" s="29"/>
      <c r="D302" s="30"/>
      <c r="E302" s="31"/>
      <c r="F302" s="29"/>
      <c r="G302" s="29"/>
      <c r="H302" s="29"/>
      <c r="I302" s="83"/>
      <c r="J302" s="104"/>
      <c r="K302" s="105"/>
      <c r="L302" s="105"/>
    </row>
    <row r="303" spans="2:12" ht="15.95" customHeight="1">
      <c r="B303" s="84"/>
      <c r="C303" s="29"/>
      <c r="D303" s="30"/>
      <c r="E303" s="31"/>
      <c r="F303" s="29"/>
      <c r="G303" s="29"/>
      <c r="H303" s="29"/>
      <c r="I303" s="83"/>
      <c r="J303" s="104"/>
      <c r="K303" s="105"/>
      <c r="L303" s="105"/>
    </row>
    <row r="304" spans="2:12" ht="15.95" customHeight="1">
      <c r="B304" s="84"/>
      <c r="C304" s="29"/>
      <c r="D304" s="30"/>
      <c r="E304" s="31"/>
      <c r="F304" s="29"/>
      <c r="G304" s="29"/>
      <c r="H304" s="29"/>
      <c r="I304" s="83"/>
      <c r="J304" s="104"/>
      <c r="K304" s="105"/>
      <c r="L304" s="105"/>
    </row>
    <row r="305" spans="2:14" ht="15.95" customHeight="1">
      <c r="B305" s="84"/>
      <c r="C305" s="93"/>
      <c r="D305" s="94"/>
      <c r="E305" s="33"/>
      <c r="F305" s="89"/>
      <c r="G305" s="89"/>
      <c r="H305" s="89"/>
      <c r="I305" s="83"/>
      <c r="J305" s="104"/>
      <c r="K305" s="105"/>
      <c r="L305" s="105"/>
    </row>
    <row r="306" spans="2:14" ht="22.5">
      <c r="B306" s="1273" t="s">
        <v>165</v>
      </c>
      <c r="C306" s="1273"/>
      <c r="D306" s="1273"/>
      <c r="E306" s="1273"/>
      <c r="F306" s="1273"/>
      <c r="G306" s="1273"/>
      <c r="H306" s="1273"/>
      <c r="I306" s="1273"/>
      <c r="J306" s="1273"/>
      <c r="K306" s="1273"/>
      <c r="L306" s="1273"/>
      <c r="M306" s="98"/>
      <c r="N306" s="497">
        <v>8</v>
      </c>
    </row>
    <row r="307" spans="2:14" ht="20.25">
      <c r="B307" s="1296" t="s">
        <v>197</v>
      </c>
      <c r="C307" s="1296"/>
      <c r="D307" s="1296"/>
      <c r="E307" s="1296"/>
      <c r="F307" s="1296"/>
      <c r="G307" s="1296"/>
      <c r="H307" s="1296"/>
      <c r="I307" s="1296"/>
      <c r="J307" s="1296"/>
      <c r="K307" s="1296"/>
      <c r="L307" s="1296"/>
      <c r="M307" s="99"/>
    </row>
    <row r="308" spans="2:14">
      <c r="B308" s="77" t="s">
        <v>198</v>
      </c>
      <c r="C308" s="71"/>
      <c r="I308" s="1294" t="s">
        <v>199</v>
      </c>
      <c r="J308" s="1294"/>
      <c r="K308" s="1294"/>
      <c r="L308" s="1294"/>
    </row>
    <row r="309" spans="2:14">
      <c r="B309" s="6" t="s">
        <v>200</v>
      </c>
      <c r="C309" s="6"/>
      <c r="G309" s="73"/>
      <c r="H309" s="73"/>
      <c r="I309" s="74"/>
      <c r="J309" s="100"/>
    </row>
    <row r="310" spans="2:14" ht="20.25">
      <c r="B310" s="1288" t="s">
        <v>195</v>
      </c>
      <c r="C310" s="1288"/>
      <c r="D310" s="1288"/>
      <c r="E310" s="1288"/>
      <c r="F310" s="1288"/>
      <c r="G310" s="1288"/>
      <c r="H310" s="1288"/>
      <c r="I310" s="1288"/>
      <c r="J310" s="1288"/>
      <c r="K310" s="1288"/>
      <c r="L310" s="1288"/>
    </row>
    <row r="311" spans="2:14" ht="15">
      <c r="B311" s="1276" t="s">
        <v>201</v>
      </c>
      <c r="C311" s="1276"/>
      <c r="D311" s="1276"/>
      <c r="E311" s="1276"/>
      <c r="F311" s="1276"/>
      <c r="G311" s="1276"/>
      <c r="H311" s="1276"/>
      <c r="I311" s="1276"/>
      <c r="J311" s="1276"/>
      <c r="K311" s="1276"/>
      <c r="L311" s="1276"/>
    </row>
    <row r="312" spans="2:14" ht="20.25">
      <c r="B312" s="77"/>
      <c r="C312" s="3" t="s">
        <v>202</v>
      </c>
      <c r="I312" s="1290" t="s">
        <v>203</v>
      </c>
      <c r="J312" s="1290"/>
      <c r="K312" s="1290"/>
    </row>
    <row r="313" spans="2:14" ht="29.25" customHeight="1">
      <c r="B313" s="1263" t="s">
        <v>182</v>
      </c>
      <c r="C313" s="1263" t="s">
        <v>153</v>
      </c>
      <c r="D313" s="1263" t="s">
        <v>154</v>
      </c>
      <c r="E313" s="1263" t="s">
        <v>155</v>
      </c>
      <c r="F313" s="1263" t="s">
        <v>127</v>
      </c>
      <c r="G313" s="1261" t="s">
        <v>128</v>
      </c>
      <c r="H313" s="79"/>
      <c r="I313" s="1263" t="s">
        <v>130</v>
      </c>
      <c r="J313" s="1291" t="s">
        <v>183</v>
      </c>
      <c r="K313" s="1292"/>
      <c r="L313" s="1293"/>
    </row>
    <row r="314" spans="2:14">
      <c r="B314" s="1301"/>
      <c r="C314" s="1301"/>
      <c r="D314" s="1301"/>
      <c r="E314" s="1301"/>
      <c r="F314" s="1301"/>
      <c r="G314" s="1265"/>
      <c r="H314" s="80"/>
      <c r="I314" s="1301"/>
      <c r="J314" s="101">
        <v>1</v>
      </c>
      <c r="K314" s="102">
        <v>2</v>
      </c>
      <c r="L314" s="103">
        <v>3</v>
      </c>
    </row>
    <row r="315" spans="2:14" ht="17.100000000000001" customHeight="1">
      <c r="B315" s="81"/>
      <c r="C315" s="22"/>
      <c r="D315" s="22"/>
      <c r="E315" s="22"/>
      <c r="F315" s="82" t="s">
        <v>184</v>
      </c>
      <c r="G315" s="22"/>
      <c r="H315" s="22"/>
      <c r="I315" s="83"/>
      <c r="J315" s="104"/>
      <c r="K315" s="105"/>
      <c r="L315" s="105"/>
    </row>
    <row r="316" spans="2:14" ht="17.100000000000001" customHeight="1">
      <c r="B316" s="84">
        <v>1</v>
      </c>
      <c r="C316" s="29" t="e">
        <f>IF(#REF!=0," ",VLOOKUP(#REF!,Женщины!B:H,2,FALSE))</f>
        <v>#REF!</v>
      </c>
      <c r="D316" s="30" t="e">
        <f>IF(#REF!=0," ",VLOOKUP(#REF!,Женщины!$B:$H,3,FALSE))</f>
        <v>#REF!</v>
      </c>
      <c r="E316" s="31" t="e">
        <f>IF(#REF!=0," ",IF(VLOOKUP(#REF!,Женщины!$B:$H,4,FALSE)=0," ",VLOOKUP(#REF!,Женщины!$B:$H,4,FALSE)))</f>
        <v>#REF!</v>
      </c>
      <c r="F316" s="29" t="e">
        <f>IF(#REF!=0," ",VLOOKUP(#REF!,Женщины!$B:$H,5,FALSE))</f>
        <v>#REF!</v>
      </c>
      <c r="G316" s="29" t="e">
        <f>IF(#REF!=0," ",VLOOKUP(#REF!,Женщины!$B:$H,6,FALSE))</f>
        <v>#REF!</v>
      </c>
      <c r="H316" s="29"/>
      <c r="I316" s="83"/>
      <c r="J316" s="104"/>
      <c r="K316" s="105"/>
      <c r="L316" s="105"/>
    </row>
    <row r="317" spans="2:14" ht="17.100000000000001" customHeight="1">
      <c r="B317" s="84">
        <v>2</v>
      </c>
      <c r="C317" s="29" t="e">
        <f>IF(#REF!=0," ",VLOOKUP(#REF!,Женщины!B:H,2,FALSE))</f>
        <v>#REF!</v>
      </c>
      <c r="D317" s="30" t="e">
        <f>IF(#REF!=0," ",VLOOKUP(#REF!,Женщины!$B:$H,3,FALSE))</f>
        <v>#REF!</v>
      </c>
      <c r="E317" s="31" t="e">
        <f>IF(#REF!=0," ",IF(VLOOKUP(#REF!,Женщины!$B:$H,4,FALSE)=0," ",VLOOKUP(#REF!,Женщины!$B:$H,4,FALSE)))</f>
        <v>#REF!</v>
      </c>
      <c r="F317" s="29" t="e">
        <f>IF(#REF!=0," ",VLOOKUP(#REF!,Женщины!$B:$H,5,FALSE))</f>
        <v>#REF!</v>
      </c>
      <c r="G317" s="29" t="e">
        <f>IF(#REF!=0," ",VLOOKUP(#REF!,Женщины!$B:$H,6,FALSE))</f>
        <v>#REF!</v>
      </c>
      <c r="H317" s="29"/>
      <c r="I317" s="83"/>
      <c r="J317" s="104"/>
      <c r="K317" s="105"/>
      <c r="L317" s="105"/>
    </row>
    <row r="318" spans="2:14" ht="17.100000000000001" customHeight="1">
      <c r="B318" s="84">
        <v>3</v>
      </c>
      <c r="C318" s="29" t="e">
        <f>IF(#REF!=0," ",VLOOKUP(#REF!,Женщины!B:H,2,FALSE))</f>
        <v>#REF!</v>
      </c>
      <c r="D318" s="30" t="e">
        <f>IF(#REF!=0," ",VLOOKUP(#REF!,Женщины!$B:$H,3,FALSE))</f>
        <v>#REF!</v>
      </c>
      <c r="E318" s="31" t="e">
        <f>IF(#REF!=0," ",IF(VLOOKUP(#REF!,Женщины!$B:$H,4,FALSE)=0," ",VLOOKUP(#REF!,Женщины!$B:$H,4,FALSE)))</f>
        <v>#REF!</v>
      </c>
      <c r="F318" s="29" t="e">
        <f>IF(#REF!=0," ",VLOOKUP(#REF!,Женщины!$B:$H,5,FALSE))</f>
        <v>#REF!</v>
      </c>
      <c r="G318" s="29" t="e">
        <f>IF(#REF!=0," ",VLOOKUP(#REF!,Женщины!$B:$H,6,FALSE))</f>
        <v>#REF!</v>
      </c>
      <c r="H318" s="29"/>
      <c r="I318" s="83"/>
      <c r="J318" s="104"/>
      <c r="K318" s="105"/>
      <c r="L318" s="105"/>
    </row>
    <row r="319" spans="2:14" ht="17.100000000000001" customHeight="1">
      <c r="B319" s="84">
        <v>4</v>
      </c>
      <c r="C319" s="29" t="e">
        <f>IF(#REF!=0," ",VLOOKUP(#REF!,Женщины!B:H,2,FALSE))</f>
        <v>#REF!</v>
      </c>
      <c r="D319" s="30" t="e">
        <f>IF(#REF!=0," ",VLOOKUP(#REF!,Женщины!$B:$H,3,FALSE))</f>
        <v>#REF!</v>
      </c>
      <c r="E319" s="31" t="e">
        <f>IF(#REF!=0," ",IF(VLOOKUP(#REF!,Женщины!$B:$H,4,FALSE)=0," ",VLOOKUP(#REF!,Женщины!$B:$H,4,FALSE)))</f>
        <v>#REF!</v>
      </c>
      <c r="F319" s="29" t="e">
        <f>IF(#REF!=0," ",VLOOKUP(#REF!,Женщины!$B:$H,5,FALSE))</f>
        <v>#REF!</v>
      </c>
      <c r="G319" s="29" t="e">
        <f>IF(#REF!=0," ",VLOOKUP(#REF!,Женщины!$B:$H,6,FALSE))</f>
        <v>#REF!</v>
      </c>
      <c r="H319" s="29"/>
      <c r="I319" s="83"/>
      <c r="J319" s="104"/>
      <c r="K319" s="105"/>
      <c r="L319" s="105"/>
    </row>
    <row r="320" spans="2:14" ht="17.100000000000001" customHeight="1">
      <c r="B320" s="84"/>
      <c r="C320" s="22"/>
      <c r="D320" s="994"/>
      <c r="E320" s="22"/>
      <c r="F320" s="82" t="s">
        <v>185</v>
      </c>
      <c r="G320" s="22"/>
      <c r="H320" s="22"/>
      <c r="I320" s="83"/>
      <c r="J320" s="104"/>
      <c r="K320" s="105"/>
      <c r="L320" s="105"/>
    </row>
    <row r="321" spans="2:12" ht="17.100000000000001" customHeight="1">
      <c r="B321" s="84">
        <v>1</v>
      </c>
      <c r="C321" s="31"/>
      <c r="D321" s="146"/>
      <c r="E321" s="31"/>
      <c r="F321" s="90"/>
      <c r="G321" s="90"/>
      <c r="H321" s="90"/>
      <c r="I321" s="83"/>
      <c r="J321" s="104"/>
      <c r="K321" s="105"/>
      <c r="L321" s="105"/>
    </row>
    <row r="322" spans="2:12" ht="17.100000000000001" customHeight="1">
      <c r="B322" s="84">
        <v>2</v>
      </c>
      <c r="C322" s="29" t="e">
        <f>IF(#REF!=0," ",VLOOKUP(#REF!,Женщины!B:H,2,FALSE))</f>
        <v>#REF!</v>
      </c>
      <c r="D322" s="30" t="e">
        <f>IF(#REF!=0," ",VLOOKUP(#REF!,Женщины!$B:$H,3,FALSE))</f>
        <v>#REF!</v>
      </c>
      <c r="E322" s="31" t="e">
        <f>IF(#REF!=0," ",IF(VLOOKUP(#REF!,Женщины!$B:$H,4,FALSE)=0," ",VLOOKUP(#REF!,Женщины!$B:$H,4,FALSE)))</f>
        <v>#REF!</v>
      </c>
      <c r="F322" s="29" t="e">
        <f>IF(#REF!=0," ",VLOOKUP(#REF!,Женщины!$B:$H,5,FALSE))</f>
        <v>#REF!</v>
      </c>
      <c r="G322" s="29" t="e">
        <f>IF(#REF!=0," ",VLOOKUP(#REF!,Женщины!$B:$H,6,FALSE))</f>
        <v>#REF!</v>
      </c>
      <c r="H322" s="29"/>
      <c r="I322" s="83"/>
      <c r="J322" s="104"/>
      <c r="K322" s="105"/>
      <c r="L322" s="105"/>
    </row>
    <row r="323" spans="2:12" ht="17.100000000000001" customHeight="1">
      <c r="B323" s="84">
        <v>3</v>
      </c>
      <c r="C323" s="29" t="e">
        <f>IF(#REF!=0," ",VLOOKUP(#REF!,Женщины!B:H,2,FALSE))</f>
        <v>#REF!</v>
      </c>
      <c r="D323" s="30" t="e">
        <f>IF(#REF!=0," ",VLOOKUP(#REF!,Женщины!$B:$H,3,FALSE))</f>
        <v>#REF!</v>
      </c>
      <c r="E323" s="31" t="e">
        <f>IF(#REF!=0," ",IF(VLOOKUP(#REF!,Женщины!$B:$H,4,FALSE)=0," ",VLOOKUP(#REF!,Женщины!$B:$H,4,FALSE)))</f>
        <v>#REF!</v>
      </c>
      <c r="F323" s="29" t="e">
        <f>IF(#REF!=0," ",VLOOKUP(#REF!,Женщины!$B:$H,5,FALSE))</f>
        <v>#REF!</v>
      </c>
      <c r="G323" s="29" t="e">
        <f>IF(#REF!=0," ",VLOOKUP(#REF!,Женщины!$B:$H,6,FALSE))</f>
        <v>#REF!</v>
      </c>
      <c r="H323" s="29"/>
      <c r="I323" s="83"/>
      <c r="J323" s="104"/>
      <c r="K323" s="105"/>
      <c r="L323" s="105"/>
    </row>
    <row r="324" spans="2:12" ht="17.100000000000001" customHeight="1">
      <c r="B324" s="84">
        <v>4</v>
      </c>
      <c r="C324" s="29" t="e">
        <f>IF(#REF!=0," ",VLOOKUP(#REF!,Женщины!B:H,2,FALSE))</f>
        <v>#REF!</v>
      </c>
      <c r="D324" s="30" t="e">
        <f>IF(#REF!=0," ",VLOOKUP(#REF!,Женщины!$B:$H,3,FALSE))</f>
        <v>#REF!</v>
      </c>
      <c r="E324" s="31" t="e">
        <f>IF(#REF!=0," ",IF(VLOOKUP(#REF!,Женщины!$B:$H,4,FALSE)=0," ",VLOOKUP(#REF!,Женщины!$B:$H,4,FALSE)))</f>
        <v>#REF!</v>
      </c>
      <c r="F324" s="29" t="e">
        <f>IF(#REF!=0," ",VLOOKUP(#REF!,Женщины!$B:$H,5,FALSE))</f>
        <v>#REF!</v>
      </c>
      <c r="G324" s="29" t="e">
        <f>IF(#REF!=0," ",VLOOKUP(#REF!,Женщины!$B:$H,6,FALSE))</f>
        <v>#REF!</v>
      </c>
      <c r="H324" s="29"/>
      <c r="I324" s="83"/>
      <c r="J324" s="104"/>
      <c r="K324" s="105"/>
      <c r="L324" s="105"/>
    </row>
    <row r="325" spans="2:12" ht="17.100000000000001" customHeight="1">
      <c r="B325" s="84"/>
      <c r="C325" s="22"/>
      <c r="D325" s="994"/>
      <c r="E325" s="22"/>
      <c r="F325" s="82" t="s">
        <v>186</v>
      </c>
      <c r="G325" s="22"/>
      <c r="H325" s="22"/>
      <c r="I325" s="83"/>
      <c r="J325" s="104"/>
      <c r="K325" s="105"/>
      <c r="L325" s="105"/>
    </row>
    <row r="326" spans="2:12" ht="17.100000000000001" customHeight="1">
      <c r="B326" s="84">
        <v>1</v>
      </c>
      <c r="C326" s="31"/>
      <c r="D326" s="146"/>
      <c r="E326" s="31"/>
      <c r="F326" s="90"/>
      <c r="G326" s="90"/>
      <c r="H326" s="90"/>
      <c r="I326" s="83"/>
      <c r="J326" s="104"/>
      <c r="K326" s="105"/>
      <c r="L326" s="105"/>
    </row>
    <row r="327" spans="2:12" ht="17.100000000000001" customHeight="1">
      <c r="B327" s="84">
        <v>2</v>
      </c>
      <c r="C327" s="29" t="e">
        <f>IF(#REF!=0," ",VLOOKUP(#REF!,Женщины!B:H,2,FALSE))</f>
        <v>#REF!</v>
      </c>
      <c r="D327" s="30" t="e">
        <f>IF(#REF!=0," ",VLOOKUP(#REF!,Женщины!$B:$H,3,FALSE))</f>
        <v>#REF!</v>
      </c>
      <c r="E327" s="31" t="e">
        <f>IF(#REF!=0," ",IF(VLOOKUP(#REF!,Женщины!$B:$H,4,FALSE)=0," ",VLOOKUP(#REF!,Женщины!$B:$H,4,FALSE)))</f>
        <v>#REF!</v>
      </c>
      <c r="F327" s="29" t="e">
        <f>IF(#REF!=0," ",VLOOKUP(#REF!,Женщины!$B:$H,5,FALSE))</f>
        <v>#REF!</v>
      </c>
      <c r="G327" s="29" t="e">
        <f>IF(#REF!=0," ",VLOOKUP(#REF!,Женщины!$B:$H,6,FALSE))</f>
        <v>#REF!</v>
      </c>
      <c r="H327" s="38"/>
      <c r="I327" s="88"/>
      <c r="J327" s="104"/>
      <c r="K327" s="105"/>
      <c r="L327" s="105"/>
    </row>
    <row r="328" spans="2:12" ht="17.100000000000001" customHeight="1">
      <c r="B328" s="84">
        <v>3</v>
      </c>
      <c r="C328" s="29" t="e">
        <f>IF(#REF!=0," ",VLOOKUP(#REF!,Женщины!B:H,2,FALSE))</f>
        <v>#REF!</v>
      </c>
      <c r="D328" s="30" t="e">
        <f>IF(#REF!=0," ",VLOOKUP(#REF!,Женщины!$B:$H,3,FALSE))</f>
        <v>#REF!</v>
      </c>
      <c r="E328" s="31" t="e">
        <f>IF(#REF!=0," ",IF(VLOOKUP(#REF!,Женщины!$B:$H,4,FALSE)=0," ",VLOOKUP(#REF!,Женщины!$B:$H,4,FALSE)))</f>
        <v>#REF!</v>
      </c>
      <c r="F328" s="29" t="e">
        <f>IF(#REF!=0," ",VLOOKUP(#REF!,Женщины!$B:$H,5,FALSE))</f>
        <v>#REF!</v>
      </c>
      <c r="G328" s="29" t="e">
        <f>IF(#REF!=0," ",VLOOKUP(#REF!,Женщины!$B:$H,6,FALSE))</f>
        <v>#REF!</v>
      </c>
      <c r="H328" s="29"/>
      <c r="I328" s="83"/>
      <c r="J328" s="104"/>
      <c r="K328" s="105"/>
      <c r="L328" s="105"/>
    </row>
    <row r="329" spans="2:12" ht="17.100000000000001" customHeight="1">
      <c r="B329" s="84">
        <v>4</v>
      </c>
      <c r="C329" s="29" t="e">
        <f>IF(#REF!=0," ",VLOOKUP(#REF!,Женщины!B:H,2,FALSE))</f>
        <v>#REF!</v>
      </c>
      <c r="D329" s="30" t="e">
        <f>IF(#REF!=0," ",VLOOKUP(#REF!,Женщины!$B:$H,3,FALSE))</f>
        <v>#REF!</v>
      </c>
      <c r="E329" s="31" t="e">
        <f>IF(#REF!=0," ",IF(VLOOKUP(#REF!,Женщины!$B:$H,4,FALSE)=0," ",VLOOKUP(#REF!,Женщины!$B:$H,4,FALSE)))</f>
        <v>#REF!</v>
      </c>
      <c r="F329" s="29" t="e">
        <f>IF(#REF!=0," ",VLOOKUP(#REF!,Женщины!$B:$H,5,FALSE))</f>
        <v>#REF!</v>
      </c>
      <c r="G329" s="29" t="e">
        <f>IF(#REF!=0," ",VLOOKUP(#REF!,Женщины!$B:$H,6,FALSE))</f>
        <v>#REF!</v>
      </c>
      <c r="H329" s="29"/>
      <c r="I329" s="83"/>
      <c r="J329" s="104"/>
      <c r="K329" s="105"/>
      <c r="L329" s="105"/>
    </row>
    <row r="330" spans="2:12" ht="17.100000000000001" customHeight="1">
      <c r="B330" s="84"/>
      <c r="C330" s="31"/>
      <c r="D330" s="62"/>
      <c r="E330" s="33"/>
      <c r="F330" s="91"/>
      <c r="G330" s="90"/>
      <c r="H330" s="90"/>
      <c r="I330" s="83"/>
      <c r="J330" s="104"/>
      <c r="K330" s="105"/>
      <c r="L330" s="105"/>
    </row>
    <row r="331" spans="2:12" ht="17.100000000000001" customHeight="1">
      <c r="B331" s="84"/>
      <c r="C331" s="93"/>
      <c r="D331" s="94"/>
      <c r="E331" s="31"/>
      <c r="F331" s="90"/>
      <c r="G331" s="90"/>
      <c r="H331" s="90"/>
      <c r="I331" s="83"/>
      <c r="J331" s="104"/>
      <c r="K331" s="105"/>
      <c r="L331" s="105"/>
    </row>
    <row r="332" spans="2:12" ht="17.100000000000001" customHeight="1">
      <c r="B332" s="84"/>
      <c r="C332" s="95"/>
      <c r="D332" s="95"/>
      <c r="E332" s="95"/>
      <c r="F332" s="96"/>
      <c r="G332" s="95"/>
      <c r="H332" s="95"/>
      <c r="I332" s="83"/>
      <c r="J332" s="104"/>
      <c r="K332" s="105"/>
      <c r="L332" s="105"/>
    </row>
    <row r="333" spans="2:12" ht="17.100000000000001" customHeight="1">
      <c r="B333" s="84"/>
      <c r="C333" s="29"/>
      <c r="D333" s="62"/>
      <c r="E333" s="62"/>
      <c r="F333" s="89"/>
      <c r="G333" s="89"/>
      <c r="H333" s="89"/>
      <c r="I333" s="83"/>
      <c r="J333" s="104"/>
      <c r="K333" s="105"/>
      <c r="L333" s="105"/>
    </row>
    <row r="334" spans="2:12" ht="17.100000000000001" customHeight="1">
      <c r="B334" s="84"/>
      <c r="C334" s="31"/>
      <c r="D334" s="62"/>
      <c r="E334" s="31"/>
      <c r="F334" s="90"/>
      <c r="G334" s="89"/>
      <c r="H334" s="89"/>
      <c r="I334" s="83"/>
      <c r="J334" s="104"/>
      <c r="K334" s="105"/>
      <c r="L334" s="105"/>
    </row>
    <row r="335" spans="2:12" ht="17.100000000000001" customHeight="1">
      <c r="B335" s="84"/>
      <c r="C335" s="31"/>
      <c r="D335" s="62"/>
      <c r="E335" s="31"/>
      <c r="F335" s="90"/>
      <c r="G335" s="90"/>
      <c r="H335" s="90"/>
      <c r="I335" s="83"/>
      <c r="J335" s="104"/>
      <c r="K335" s="105"/>
      <c r="L335" s="105"/>
    </row>
    <row r="336" spans="2:12" ht="17.100000000000001" customHeight="1">
      <c r="B336" s="84"/>
      <c r="C336" s="93"/>
      <c r="D336" s="94"/>
      <c r="E336" s="33"/>
      <c r="F336" s="89"/>
      <c r="G336" s="89"/>
      <c r="H336" s="89"/>
      <c r="I336" s="83"/>
      <c r="J336" s="104"/>
      <c r="K336" s="105"/>
      <c r="L336" s="105"/>
    </row>
    <row r="337" spans="2:12">
      <c r="B337" s="84"/>
      <c r="C337" s="31"/>
      <c r="D337" s="62"/>
      <c r="E337" s="33"/>
      <c r="F337" s="97"/>
      <c r="G337" s="90"/>
      <c r="H337" s="90"/>
      <c r="I337" s="83"/>
      <c r="J337" s="104"/>
      <c r="K337" s="105"/>
      <c r="L337" s="105"/>
    </row>
    <row r="338" spans="2:12">
      <c r="B338" s="84"/>
      <c r="C338" s="31"/>
      <c r="D338" s="62"/>
      <c r="E338" s="31"/>
      <c r="F338" s="89"/>
      <c r="G338" s="89"/>
      <c r="H338" s="89"/>
      <c r="I338" s="83"/>
      <c r="J338" s="104"/>
      <c r="K338" s="105"/>
      <c r="L338" s="105"/>
    </row>
    <row r="339" spans="2:12">
      <c r="B339" s="84"/>
      <c r="C339" s="95"/>
      <c r="D339" s="95"/>
      <c r="E339" s="95"/>
      <c r="F339" s="96"/>
      <c r="G339" s="95"/>
      <c r="H339" s="95"/>
      <c r="I339" s="83"/>
      <c r="J339" s="104"/>
      <c r="K339" s="105"/>
      <c r="L339" s="105"/>
    </row>
    <row r="340" spans="2:12">
      <c r="B340" s="84"/>
      <c r="C340" s="62"/>
      <c r="D340" s="62"/>
      <c r="E340" s="31"/>
      <c r="F340" s="106"/>
      <c r="G340" s="90"/>
      <c r="H340" s="90"/>
      <c r="I340" s="83"/>
      <c r="J340" s="104"/>
      <c r="K340" s="105"/>
      <c r="L340" s="105"/>
    </row>
    <row r="341" spans="2:12">
      <c r="B341" s="84"/>
      <c r="C341" s="31"/>
      <c r="D341" s="62"/>
      <c r="E341" s="33"/>
      <c r="F341" s="90"/>
      <c r="G341" s="90"/>
      <c r="H341" s="90"/>
      <c r="I341" s="83"/>
      <c r="J341" s="104"/>
      <c r="K341" s="105"/>
      <c r="L341" s="105"/>
    </row>
    <row r="342" spans="2:12">
      <c r="B342" s="84"/>
      <c r="C342" s="33"/>
      <c r="D342" s="28"/>
      <c r="E342" s="33"/>
      <c r="F342" s="89"/>
      <c r="G342" s="89"/>
      <c r="H342" s="89"/>
      <c r="I342" s="83"/>
      <c r="J342" s="104"/>
      <c r="K342" s="105"/>
      <c r="L342" s="105"/>
    </row>
    <row r="343" spans="2:12">
      <c r="B343" s="53"/>
      <c r="C343" s="53"/>
      <c r="D343" s="53"/>
      <c r="E343" s="53"/>
      <c r="F343" s="53"/>
      <c r="G343" s="53"/>
      <c r="H343" s="53"/>
      <c r="I343" s="54"/>
      <c r="J343" s="54"/>
    </row>
    <row r="344" spans="2:12">
      <c r="B344" s="53"/>
      <c r="C344" s="53"/>
      <c r="D344" s="53"/>
      <c r="E344" s="53"/>
      <c r="F344" s="53"/>
      <c r="G344" s="53"/>
      <c r="H344" s="53"/>
      <c r="I344" s="54"/>
      <c r="J344" s="54"/>
    </row>
    <row r="345" spans="2:12">
      <c r="B345" s="53"/>
      <c r="C345" s="53"/>
      <c r="D345" s="53"/>
      <c r="E345" s="53"/>
      <c r="F345" s="53"/>
      <c r="G345" s="53"/>
      <c r="H345" s="53"/>
      <c r="I345" s="54"/>
      <c r="J345" s="54"/>
    </row>
    <row r="346" spans="2:12">
      <c r="B346" s="53"/>
      <c r="C346" s="53"/>
      <c r="D346" s="53"/>
      <c r="E346" s="53"/>
      <c r="F346" s="53"/>
      <c r="G346" s="53"/>
      <c r="H346" s="53"/>
      <c r="I346" s="54"/>
      <c r="J346" s="54"/>
    </row>
    <row r="347" spans="2:12">
      <c r="B347" s="53"/>
      <c r="C347" s="53"/>
      <c r="D347" s="53"/>
      <c r="E347" s="53"/>
      <c r="F347" s="53"/>
      <c r="G347" s="53"/>
      <c r="H347" s="53"/>
      <c r="I347" s="54"/>
      <c r="J347" s="54"/>
    </row>
    <row r="348" spans="2:12">
      <c r="B348" s="53"/>
      <c r="C348" s="53"/>
      <c r="D348" s="53"/>
      <c r="E348" s="53"/>
      <c r="F348" s="53"/>
      <c r="G348" s="53"/>
      <c r="H348" s="53"/>
      <c r="I348" s="54"/>
      <c r="J348" s="54"/>
    </row>
    <row r="349" spans="2:12">
      <c r="B349" s="53"/>
      <c r="C349" s="53"/>
      <c r="D349" s="53"/>
      <c r="E349" s="53"/>
      <c r="F349" s="53"/>
      <c r="G349" s="53"/>
      <c r="H349" s="53"/>
      <c r="I349" s="54"/>
      <c r="J349" s="54"/>
    </row>
    <row r="350" spans="2:12">
      <c r="B350" s="53"/>
      <c r="C350" s="53"/>
      <c r="D350" s="53"/>
      <c r="E350" s="53"/>
      <c r="F350" s="53"/>
      <c r="G350" s="53"/>
      <c r="H350" s="53"/>
      <c r="I350" s="54"/>
      <c r="J350" s="54"/>
    </row>
    <row r="351" spans="2:12">
      <c r="B351" s="53"/>
      <c r="C351" s="53"/>
      <c r="D351" s="53"/>
      <c r="E351" s="53"/>
      <c r="F351" s="53"/>
      <c r="G351" s="53"/>
      <c r="H351" s="53"/>
      <c r="I351" s="54"/>
      <c r="J351" s="54"/>
    </row>
    <row r="352" spans="2:12">
      <c r="B352" s="53"/>
      <c r="C352" s="53"/>
      <c r="D352" s="53"/>
      <c r="E352" s="53"/>
      <c r="F352" s="53"/>
      <c r="G352" s="53"/>
      <c r="H352" s="53"/>
      <c r="I352" s="54"/>
      <c r="J352" s="54"/>
    </row>
    <row r="353" spans="2:10">
      <c r="B353" s="53"/>
      <c r="C353" s="53"/>
      <c r="D353" s="53"/>
      <c r="E353" s="53"/>
      <c r="F353" s="53"/>
      <c r="G353" s="53"/>
      <c r="H353" s="53"/>
      <c r="I353" s="54"/>
      <c r="J353" s="54"/>
    </row>
    <row r="354" spans="2:10">
      <c r="B354" s="53"/>
      <c r="C354" s="53"/>
      <c r="D354" s="53"/>
      <c r="E354" s="53"/>
      <c r="F354" s="53"/>
      <c r="G354" s="53"/>
      <c r="H354" s="53"/>
      <c r="I354" s="54"/>
      <c r="J354" s="54"/>
    </row>
    <row r="355" spans="2:10">
      <c r="B355" s="53"/>
      <c r="C355" s="53"/>
      <c r="D355" s="53"/>
      <c r="E355" s="53"/>
      <c r="F355" s="53"/>
      <c r="G355" s="53"/>
      <c r="H355" s="53"/>
      <c r="I355" s="54"/>
      <c r="J355" s="54"/>
    </row>
    <row r="356" spans="2:10">
      <c r="B356" s="53"/>
      <c r="C356" s="53"/>
      <c r="D356" s="53"/>
      <c r="E356" s="53"/>
      <c r="F356" s="53"/>
      <c r="G356" s="53"/>
      <c r="H356" s="53"/>
      <c r="I356" s="54"/>
      <c r="J356" s="54"/>
    </row>
    <row r="357" spans="2:10">
      <c r="B357" s="53"/>
      <c r="C357" s="53"/>
      <c r="D357" s="53"/>
      <c r="E357" s="53"/>
      <c r="F357" s="53"/>
      <c r="G357" s="53"/>
      <c r="H357" s="53"/>
      <c r="I357" s="54"/>
      <c r="J357" s="54"/>
    </row>
    <row r="358" spans="2:10">
      <c r="B358" s="53"/>
      <c r="C358" s="53"/>
      <c r="D358" s="53"/>
      <c r="E358" s="53"/>
      <c r="F358" s="53"/>
      <c r="G358" s="53"/>
      <c r="H358" s="53"/>
      <c r="I358" s="54"/>
      <c r="J358" s="54"/>
    </row>
    <row r="359" spans="2:10">
      <c r="B359" s="53"/>
      <c r="C359" s="53"/>
      <c r="D359" s="53"/>
      <c r="E359" s="53"/>
      <c r="F359" s="53"/>
      <c r="G359" s="53"/>
      <c r="H359" s="53"/>
      <c r="I359" s="54"/>
      <c r="J359" s="54"/>
    </row>
    <row r="360" spans="2:10">
      <c r="B360" s="53"/>
      <c r="C360" s="53"/>
      <c r="D360" s="53"/>
      <c r="E360" s="53"/>
      <c r="F360" s="53"/>
      <c r="G360" s="53"/>
      <c r="H360" s="53"/>
      <c r="I360" s="54"/>
      <c r="J360" s="54"/>
    </row>
    <row r="361" spans="2:10">
      <c r="B361" s="53"/>
      <c r="C361" s="53"/>
      <c r="D361" s="53"/>
      <c r="E361" s="53"/>
      <c r="F361" s="53"/>
      <c r="G361" s="53"/>
      <c r="H361" s="53"/>
      <c r="I361" s="54"/>
      <c r="J361" s="54"/>
    </row>
    <row r="362" spans="2:10">
      <c r="B362" s="53"/>
      <c r="C362" s="53"/>
      <c r="D362" s="53"/>
      <c r="E362" s="53"/>
      <c r="F362" s="53"/>
      <c r="G362" s="53"/>
      <c r="H362" s="53"/>
      <c r="I362" s="54"/>
      <c r="J362" s="54"/>
    </row>
    <row r="363" spans="2:10">
      <c r="B363" s="53"/>
      <c r="C363" s="53"/>
      <c r="D363" s="53"/>
      <c r="E363" s="53"/>
      <c r="F363" s="53"/>
      <c r="G363" s="53"/>
      <c r="H363" s="53"/>
      <c r="I363" s="54"/>
      <c r="J363" s="54"/>
    </row>
    <row r="364" spans="2:10">
      <c r="B364" s="53"/>
      <c r="C364" s="53"/>
      <c r="D364" s="53"/>
      <c r="E364" s="53"/>
      <c r="F364" s="53"/>
      <c r="G364" s="53"/>
      <c r="H364" s="53"/>
      <c r="I364" s="54"/>
      <c r="J364" s="54"/>
    </row>
    <row r="365" spans="2:10">
      <c r="B365" s="53"/>
      <c r="C365" s="53"/>
      <c r="D365" s="53"/>
      <c r="E365" s="53"/>
      <c r="F365" s="53"/>
      <c r="G365" s="53"/>
      <c r="H365" s="53"/>
      <c r="I365" s="54"/>
      <c r="J365" s="54"/>
    </row>
    <row r="366" spans="2:10">
      <c r="B366" s="53"/>
      <c r="C366" s="53"/>
      <c r="D366" s="53"/>
      <c r="E366" s="53"/>
      <c r="F366" s="53"/>
      <c r="G366" s="53"/>
      <c r="H366" s="53"/>
      <c r="I366" s="54"/>
      <c r="J366" s="54"/>
    </row>
    <row r="367" spans="2:10">
      <c r="B367" s="53"/>
      <c r="C367" s="53"/>
      <c r="D367" s="53"/>
      <c r="E367" s="53"/>
      <c r="F367" s="53"/>
      <c r="G367" s="53"/>
      <c r="H367" s="53"/>
      <c r="I367" s="54"/>
      <c r="J367" s="54"/>
    </row>
    <row r="368" spans="2:10">
      <c r="B368" s="53"/>
      <c r="C368" s="53"/>
      <c r="D368" s="53"/>
      <c r="E368" s="53"/>
      <c r="F368" s="53"/>
      <c r="G368" s="53"/>
      <c r="H368" s="53"/>
      <c r="I368" s="54"/>
      <c r="J368" s="54"/>
    </row>
    <row r="369" spans="2:10">
      <c r="B369" s="53"/>
      <c r="C369" s="53"/>
      <c r="D369" s="53"/>
      <c r="E369" s="53"/>
      <c r="F369" s="53"/>
      <c r="G369" s="53"/>
      <c r="H369" s="53"/>
      <c r="I369" s="54"/>
      <c r="J369" s="54"/>
    </row>
    <row r="370" spans="2:10">
      <c r="B370" s="53"/>
      <c r="C370" s="53"/>
      <c r="D370" s="53"/>
      <c r="E370" s="53"/>
      <c r="F370" s="53"/>
      <c r="G370" s="53"/>
      <c r="H370" s="53"/>
      <c r="I370" s="54"/>
      <c r="J370" s="54"/>
    </row>
    <row r="371" spans="2:10">
      <c r="B371" s="53"/>
      <c r="C371" s="53"/>
      <c r="D371" s="53"/>
      <c r="E371" s="53"/>
      <c r="F371" s="53"/>
      <c r="G371" s="53"/>
      <c r="H371" s="53"/>
      <c r="I371" s="54"/>
      <c r="J371" s="54"/>
    </row>
    <row r="372" spans="2:10">
      <c r="B372" s="53"/>
      <c r="C372" s="53"/>
      <c r="D372" s="53"/>
      <c r="E372" s="53"/>
      <c r="F372" s="53"/>
      <c r="G372" s="53"/>
      <c r="H372" s="53"/>
      <c r="I372" s="54"/>
      <c r="J372" s="54"/>
    </row>
    <row r="373" spans="2:10">
      <c r="B373" s="53"/>
      <c r="C373" s="53"/>
      <c r="D373" s="53"/>
      <c r="E373" s="53"/>
      <c r="F373" s="53"/>
      <c r="G373" s="53"/>
      <c r="H373" s="53"/>
      <c r="I373" s="54"/>
      <c r="J373" s="54"/>
    </row>
  </sheetData>
  <sortState ref="C10:M37">
    <sortCondition ref="J10:J37"/>
  </sortState>
  <mergeCells count="116">
    <mergeCell ref="I313:I314"/>
    <mergeCell ref="K8:K9"/>
    <mergeCell ref="K55:K56"/>
    <mergeCell ref="K106:K107"/>
    <mergeCell ref="L8:L9"/>
    <mergeCell ref="L55:L56"/>
    <mergeCell ref="L106:L107"/>
    <mergeCell ref="M8:M9"/>
    <mergeCell ref="M55:M56"/>
    <mergeCell ref="M106:M107"/>
    <mergeCell ref="E313:E314"/>
    <mergeCell ref="F8:F9"/>
    <mergeCell ref="F55:F56"/>
    <mergeCell ref="F106:F107"/>
    <mergeCell ref="F150:F151"/>
    <mergeCell ref="F250:F251"/>
    <mergeCell ref="F280:F281"/>
    <mergeCell ref="F313:F314"/>
    <mergeCell ref="G8:G9"/>
    <mergeCell ref="G55:G56"/>
    <mergeCell ref="G106:G107"/>
    <mergeCell ref="G150:G151"/>
    <mergeCell ref="G250:G251"/>
    <mergeCell ref="G280:G281"/>
    <mergeCell ref="G313:G314"/>
    <mergeCell ref="B311:L311"/>
    <mergeCell ref="I312:K312"/>
    <mergeCell ref="J313:L313"/>
    <mergeCell ref="B8:B9"/>
    <mergeCell ref="B55:B56"/>
    <mergeCell ref="B106:B107"/>
    <mergeCell ref="B150:B151"/>
    <mergeCell ref="B250:B251"/>
    <mergeCell ref="B280:B281"/>
    <mergeCell ref="B313:B314"/>
    <mergeCell ref="C8:C9"/>
    <mergeCell ref="C55:C56"/>
    <mergeCell ref="C106:C107"/>
    <mergeCell ref="C150:C151"/>
    <mergeCell ref="C250:C251"/>
    <mergeCell ref="C280:C281"/>
    <mergeCell ref="C313:C314"/>
    <mergeCell ref="D8:D9"/>
    <mergeCell ref="D55:D56"/>
    <mergeCell ref="D106:D107"/>
    <mergeCell ref="D150:D151"/>
    <mergeCell ref="D250:D251"/>
    <mergeCell ref="D280:D281"/>
    <mergeCell ref="D313:D314"/>
    <mergeCell ref="J250:L250"/>
    <mergeCell ref="I275:L275"/>
    <mergeCell ref="B277:L277"/>
    <mergeCell ref="I279:K279"/>
    <mergeCell ref="J280:L280"/>
    <mergeCell ref="B306:L306"/>
    <mergeCell ref="B307:L307"/>
    <mergeCell ref="I308:L308"/>
    <mergeCell ref="B310:L310"/>
    <mergeCell ref="E250:E251"/>
    <mergeCell ref="E280:E281"/>
    <mergeCell ref="I250:I251"/>
    <mergeCell ref="I280:I281"/>
    <mergeCell ref="I146:L146"/>
    <mergeCell ref="B147:L147"/>
    <mergeCell ref="B148:L148"/>
    <mergeCell ref="I149:K149"/>
    <mergeCell ref="J150:L150"/>
    <mergeCell ref="B245:L245"/>
    <mergeCell ref="I246:L246"/>
    <mergeCell ref="B247:K247"/>
    <mergeCell ref="D248:G248"/>
    <mergeCell ref="E150:E151"/>
    <mergeCell ref="H150:H151"/>
    <mergeCell ref="I150:I151"/>
    <mergeCell ref="D102:J102"/>
    <mergeCell ref="D103:J103"/>
    <mergeCell ref="B104:E104"/>
    <mergeCell ref="I104:J104"/>
    <mergeCell ref="B105:E105"/>
    <mergeCell ref="J105:K105"/>
    <mergeCell ref="I106:J106"/>
    <mergeCell ref="I107:J107"/>
    <mergeCell ref="B145:L145"/>
    <mergeCell ref="E106:E107"/>
    <mergeCell ref="H106:H107"/>
    <mergeCell ref="C79:D79"/>
    <mergeCell ref="F79:G79"/>
    <mergeCell ref="I79:L79"/>
    <mergeCell ref="E82:G82"/>
    <mergeCell ref="I82:L82"/>
    <mergeCell ref="B98:M98"/>
    <mergeCell ref="B99:M99"/>
    <mergeCell ref="B100:M100"/>
    <mergeCell ref="B101:M101"/>
    <mergeCell ref="B50:M50"/>
    <mergeCell ref="D51:J51"/>
    <mergeCell ref="D52:J52"/>
    <mergeCell ref="B53:E53"/>
    <mergeCell ref="I53:J53"/>
    <mergeCell ref="B54:E54"/>
    <mergeCell ref="J54:K54"/>
    <mergeCell ref="I55:J55"/>
    <mergeCell ref="I56:J56"/>
    <mergeCell ref="E55:E56"/>
    <mergeCell ref="H55:H56"/>
    <mergeCell ref="B7:E7"/>
    <mergeCell ref="J7:M7"/>
    <mergeCell ref="I8:J8"/>
    <mergeCell ref="I9:J9"/>
    <mergeCell ref="C40:D40"/>
    <mergeCell ref="F40:G40"/>
    <mergeCell ref="C42:D42"/>
    <mergeCell ref="E42:G42"/>
    <mergeCell ref="B49:M49"/>
    <mergeCell ref="E8:E9"/>
    <mergeCell ref="H8:H9"/>
  </mergeCells>
  <printOptions horizontalCentered="1"/>
  <pageMargins left="0.23622047244094499" right="0.23622047244094499" top="0.15748031496063" bottom="0.15748031496063" header="0.31496062992126" footer="0.31496062992126"/>
  <pageSetup paperSize="9" scale="9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  <pageSetUpPr fitToPage="1"/>
  </sheetPr>
  <dimension ref="B1:W433"/>
  <sheetViews>
    <sheetView workbookViewId="0">
      <selection activeCell="J18" sqref="J18"/>
    </sheetView>
  </sheetViews>
  <sheetFormatPr defaultColWidth="9" defaultRowHeight="12.75"/>
  <cols>
    <col min="1" max="1" width="4.7109375" customWidth="1"/>
    <col min="2" max="2" width="4.42578125" customWidth="1"/>
    <col min="3" max="3" width="21.85546875" customWidth="1"/>
    <col min="4" max="4" width="10.140625" customWidth="1"/>
    <col min="5" max="5" width="8.5703125" style="87" customWidth="1"/>
    <col min="6" max="6" width="0.140625" customWidth="1"/>
    <col min="7" max="7" width="31.5703125" customWidth="1"/>
    <col min="8" max="8" width="7.28515625" customWidth="1"/>
    <col min="9" max="9" width="1.5703125" style="1" customWidth="1"/>
    <col min="10" max="10" width="9.7109375" style="906" customWidth="1"/>
    <col min="11" max="11" width="5" hidden="1" customWidth="1"/>
    <col min="12" max="12" width="7.28515625" hidden="1" customWidth="1"/>
    <col min="13" max="13" width="16.7109375" customWidth="1"/>
  </cols>
  <sheetData>
    <row r="1" spans="2:15" s="118" customFormat="1">
      <c r="E1" s="116"/>
      <c r="J1" s="116"/>
    </row>
    <row r="2" spans="2:15" s="118" customFormat="1">
      <c r="E2" s="116"/>
      <c r="J2" s="116"/>
    </row>
    <row r="3" spans="2:15" s="118" customFormat="1">
      <c r="E3" s="116"/>
      <c r="J3" s="116"/>
    </row>
    <row r="4" spans="2:15" s="118" customFormat="1">
      <c r="E4" s="116"/>
      <c r="J4" s="116"/>
    </row>
    <row r="5" spans="2:15" s="118" customFormat="1">
      <c r="E5" s="116"/>
      <c r="J5" s="116"/>
    </row>
    <row r="6" spans="2:15" s="118" customFormat="1" ht="20.25">
      <c r="C6" s="1306" t="s">
        <v>204</v>
      </c>
      <c r="D6" s="1306"/>
      <c r="E6" s="1306"/>
      <c r="F6" s="1306"/>
      <c r="G6" s="1306"/>
      <c r="H6" s="1306"/>
      <c r="I6" s="1306"/>
      <c r="J6" s="1306"/>
      <c r="K6" s="1306"/>
    </row>
    <row r="7" spans="2:15" s="118" customFormat="1" ht="20.25">
      <c r="C7" s="1307" t="s">
        <v>205</v>
      </c>
      <c r="D7" s="1307"/>
      <c r="E7" s="1307"/>
      <c r="F7" s="1307"/>
      <c r="G7" s="1307"/>
      <c r="H7" s="1307"/>
      <c r="I7" s="1307"/>
      <c r="J7" s="1307"/>
      <c r="K7" s="1307"/>
    </row>
    <row r="8" spans="2:15" s="118" customFormat="1" ht="21">
      <c r="B8" s="481"/>
      <c r="C8" s="1308" t="s">
        <v>206</v>
      </c>
      <c r="D8" s="1308"/>
      <c r="E8" s="1308"/>
      <c r="F8" s="1308"/>
      <c r="G8" s="1308"/>
      <c r="H8" s="1308"/>
      <c r="I8" s="1308"/>
      <c r="J8" s="1308"/>
      <c r="K8" s="1308"/>
      <c r="L8" s="481"/>
      <c r="M8" s="481"/>
    </row>
    <row r="9" spans="2:15" s="118" customFormat="1" ht="20.25"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</row>
    <row r="10" spans="2:15" s="118" customFormat="1" ht="15.75" customHeight="1">
      <c r="B10" s="393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3"/>
      <c r="N10" s="50"/>
      <c r="O10" s="50"/>
    </row>
    <row r="11" spans="2:15" s="118" customFormat="1" ht="18.75" customHeight="1">
      <c r="C11" s="6" t="s">
        <v>169</v>
      </c>
      <c r="D11" s="6"/>
      <c r="E11" s="6"/>
      <c r="F11" s="9"/>
      <c r="G11" s="838" t="s">
        <v>207</v>
      </c>
      <c r="H11" s="501"/>
      <c r="I11" s="520"/>
      <c r="J11" s="911"/>
      <c r="K11" s="911"/>
      <c r="L11" s="344"/>
      <c r="M11" s="859" t="s">
        <v>208</v>
      </c>
      <c r="N11" s="912"/>
      <c r="O11" s="912"/>
    </row>
    <row r="12" spans="2:15" s="118" customFormat="1" ht="12.75" customHeight="1">
      <c r="B12" s="1297" t="s">
        <v>152</v>
      </c>
      <c r="C12" s="1297" t="s">
        <v>153</v>
      </c>
      <c r="D12" s="1302" t="s">
        <v>209</v>
      </c>
      <c r="E12" s="1302" t="s">
        <v>210</v>
      </c>
      <c r="F12" s="1302" t="s">
        <v>127</v>
      </c>
      <c r="G12" s="1302" t="s">
        <v>156</v>
      </c>
      <c r="H12" s="1297" t="s">
        <v>157</v>
      </c>
      <c r="I12" s="1268" t="s">
        <v>129</v>
      </c>
      <c r="J12" s="1269"/>
      <c r="K12" s="1297" t="s">
        <v>158</v>
      </c>
      <c r="L12" s="1302" t="s">
        <v>159</v>
      </c>
      <c r="M12" s="1309" t="s">
        <v>133</v>
      </c>
      <c r="N12" s="50"/>
      <c r="O12" s="50"/>
    </row>
    <row r="13" spans="2:15" s="118" customFormat="1" ht="12.75" customHeight="1">
      <c r="B13" s="1298"/>
      <c r="C13" s="1298"/>
      <c r="D13" s="1298"/>
      <c r="E13" s="1298"/>
      <c r="F13" s="1298"/>
      <c r="G13" s="1298"/>
      <c r="H13" s="1298"/>
      <c r="I13" s="1270" t="s">
        <v>211</v>
      </c>
      <c r="J13" s="1271"/>
      <c r="K13" s="1298"/>
      <c r="L13" s="1298"/>
      <c r="M13" s="1310"/>
      <c r="N13" s="50"/>
      <c r="O13" s="50"/>
    </row>
    <row r="14" spans="2:15" s="118" customFormat="1" ht="12.75" customHeight="1">
      <c r="B14" s="19"/>
      <c r="C14" s="19"/>
      <c r="D14" s="19"/>
      <c r="E14" s="19"/>
      <c r="F14" s="19"/>
      <c r="G14" s="19"/>
      <c r="H14" s="19"/>
      <c r="I14" s="20"/>
      <c r="J14" s="20"/>
      <c r="K14" s="19"/>
      <c r="L14" s="19"/>
      <c r="M14" s="48"/>
    </row>
    <row r="15" spans="2:15" s="118" customFormat="1" ht="17.25" customHeight="1">
      <c r="B15" s="413">
        <v>1</v>
      </c>
      <c r="C15" s="505" t="str">
        <f>IF(H15=0," ",VLOOKUP(H15,Спортсмены!B:H,2,FALSE))</f>
        <v>Резник Иван</v>
      </c>
      <c r="D15" s="506">
        <f>IF(H15=0," ",VLOOKUP($H15,Спортсмены!$B:$H,3,FALSE))</f>
        <v>1994</v>
      </c>
      <c r="E15" s="504" t="str">
        <f>IF(H15=0," ",IF(VLOOKUP($H15,Спортсмены!$B:$H,4,FALSE)=0," ",VLOOKUP($H15,Спортсмены!$B:$H,4,FALSE)))</f>
        <v>М23-29</v>
      </c>
      <c r="F15" s="505">
        <f>IF(H15=0," ",VLOOKUP($H15,Спортсмены!$B:$H,5,FALSE))</f>
        <v>0</v>
      </c>
      <c r="G15" s="505" t="str">
        <f>IF(H15=0," ",VLOOKUP($H15,Спортсмены!$B:$H,6,FALSE))</f>
        <v>г.Архангельск, БК "Палестра"</v>
      </c>
      <c r="H15" s="413">
        <v>113</v>
      </c>
      <c r="I15" s="913"/>
      <c r="J15" s="914">
        <v>2.4027777777777801E-2</v>
      </c>
      <c r="K15" s="504"/>
      <c r="L15" s="504"/>
      <c r="M15" s="505" t="str">
        <f>IF(H15=0," ",VLOOKUP($H15,Спортсмены!$B:$H,7,FALSE))</f>
        <v>А.В.Чернов</v>
      </c>
    </row>
    <row r="16" spans="2:15">
      <c r="B16" s="413">
        <v>2</v>
      </c>
      <c r="C16" s="505" t="str">
        <f>IF(H16=0," ",VLOOKUP(H16,Спортсмены!B:H,2,FALSE))</f>
        <v>Яшин Владислав</v>
      </c>
      <c r="D16" s="506">
        <f>IF(H16=0," ",VLOOKUP($H16,Спортсмены!$B:$H,3,FALSE))</f>
        <v>1993</v>
      </c>
      <c r="E16" s="504" t="str">
        <f>IF(H16=0," ",IF(VLOOKUP($H16,Спортсмены!$B:$H,4,FALSE)=0," ",VLOOKUP($H16,Спортсмены!$B:$H,4,FALSE)))</f>
        <v>М23-29</v>
      </c>
      <c r="F16" s="505">
        <f>IF(H16=0," ",VLOOKUP($H16,Спортсмены!$B:$H,5,FALSE))</f>
        <v>0</v>
      </c>
      <c r="G16" s="505" t="str">
        <f>IF(H16=0," ",VLOOKUP($H16,Спортсмены!$B:$H,6,FALSE))</f>
        <v>г.Северодвинск</v>
      </c>
      <c r="H16" s="413">
        <v>377</v>
      </c>
      <c r="I16" s="913"/>
      <c r="J16" s="914">
        <v>2.41203703703704E-2</v>
      </c>
      <c r="K16" s="504"/>
      <c r="L16" s="504"/>
      <c r="M16" s="505">
        <f>IF(H16=0," ",VLOOKUP($H16,Спортсмены!$B:$H,7,FALSE))</f>
        <v>0</v>
      </c>
    </row>
    <row r="17" spans="2:13">
      <c r="B17" s="413">
        <v>3</v>
      </c>
      <c r="C17" s="505" t="str">
        <f>IF(H17=0," ",VLOOKUP(H17,Спортсмены!B:H,2,FALSE))</f>
        <v>Коткин Сергей</v>
      </c>
      <c r="D17" s="506">
        <f>IF(H17=0," ",VLOOKUP($H17,Спортсмены!$B:$H,3,FALSE))</f>
        <v>1993</v>
      </c>
      <c r="E17" s="504" t="str">
        <f>IF(H17=0," ",IF(VLOOKUP($H17,Спортсмены!$B:$H,4,FALSE)=0," ",VLOOKUP($H17,Спортсмены!$B:$H,4,FALSE)))</f>
        <v>М23-29</v>
      </c>
      <c r="F17" s="505">
        <f>IF(H17=0," ",VLOOKUP($H17,Спортсмены!$B:$H,5,FALSE))</f>
        <v>0</v>
      </c>
      <c r="G17" s="505" t="str">
        <f>IF(H17=0," ",VLOOKUP($H17,Спортсмены!$B:$H,6,FALSE))</f>
        <v>Мезень</v>
      </c>
      <c r="H17" s="413">
        <v>52</v>
      </c>
      <c r="I17" s="913"/>
      <c r="J17" s="914">
        <v>2.4236111111111101E-2</v>
      </c>
      <c r="K17" s="504"/>
      <c r="L17" s="504"/>
      <c r="M17" s="505">
        <f>IF(H17=0," ",VLOOKUP($H17,Спортсмены!$B:$H,7,FALSE))</f>
        <v>0</v>
      </c>
    </row>
    <row r="18" spans="2:13">
      <c r="B18" s="413">
        <v>4</v>
      </c>
      <c r="C18" s="505" t="str">
        <f>IF(H18=0," ",VLOOKUP(H18,Спортсмены!B:H,2,FALSE))</f>
        <v>Лукша Владислав</v>
      </c>
      <c r="D18" s="506">
        <f>IF(H18=0," ",VLOOKUP($H18,Спортсмены!$B:$H,3,FALSE))</f>
        <v>1996</v>
      </c>
      <c r="E18" s="504" t="str">
        <f>IF(H18=0," ",IF(VLOOKUP($H18,Спортсмены!$B:$H,4,FALSE)=0," ",VLOOKUP($H18,Спортсмены!$B:$H,4,FALSE)))</f>
        <v>М23-29</v>
      </c>
      <c r="F18" s="505">
        <f>IF(H18=0," ",VLOOKUP($H18,Спортсмены!$B:$H,5,FALSE))</f>
        <v>0</v>
      </c>
      <c r="G18" s="508" t="str">
        <f>IF(H18=0," ",VLOOKUP($H18,Спортсмены!$B:$H,6,FALSE))</f>
        <v>г.Архангельск, БК "Палестра",ШБ А.В.Чернова</v>
      </c>
      <c r="H18" s="413">
        <v>2112</v>
      </c>
      <c r="I18" s="913"/>
      <c r="J18" s="914">
        <v>2.5173611111111101E-2</v>
      </c>
      <c r="K18" s="504"/>
      <c r="L18" s="504"/>
      <c r="M18" s="505" t="str">
        <f>IF(H18=0," ",VLOOKUP($H18,Спортсмены!$B:$H,7,FALSE))</f>
        <v>А.В.Чернов</v>
      </c>
    </row>
    <row r="19" spans="2:13">
      <c r="B19" s="413">
        <v>5</v>
      </c>
      <c r="C19" s="505" t="str">
        <f>IF(H19=0," ",VLOOKUP(H19,Спортсмены!B:H,2,FALSE))</f>
        <v>Дружинин Михаил</v>
      </c>
      <c r="D19" s="506">
        <f>IF(H19=0," ",VLOOKUP($H19,Спортсмены!$B:$H,3,FALSE))</f>
        <v>1997</v>
      </c>
      <c r="E19" s="504" t="str">
        <f>IF(H19=0," ",IF(VLOOKUP($H19,Спортсмены!$B:$H,4,FALSE)=0," ",VLOOKUP($H19,Спортсмены!$B:$H,4,FALSE)))</f>
        <v>М23-29</v>
      </c>
      <c r="F19" s="505">
        <f>IF(H19=0," ",VLOOKUP($H19,Спортсмены!$B:$H,5,FALSE))</f>
        <v>0</v>
      </c>
      <c r="G19" s="505" t="str">
        <f>IF(H19=0," ",VLOOKUP($H19,Спортсмены!$B:$H,6,FALSE))</f>
        <v>г.Архангельск, БК "Стрела"</v>
      </c>
      <c r="H19" s="413">
        <v>292</v>
      </c>
      <c r="I19" s="913"/>
      <c r="J19" s="914">
        <v>2.5208333333333301E-2</v>
      </c>
      <c r="K19" s="504"/>
      <c r="L19" s="504"/>
      <c r="M19" s="505" t="str">
        <f>IF(H19=0," ",VLOOKUP($H19,Спортсмены!$B:$H,7,FALSE))</f>
        <v>Д.В.Пахтусова</v>
      </c>
    </row>
    <row r="20" spans="2:13">
      <c r="B20" s="413">
        <v>6</v>
      </c>
      <c r="C20" s="505" t="str">
        <f>IF(H20=0," ",VLOOKUP(H20,Спортсмены!B:H,2,FALSE))</f>
        <v>Масько Евгений</v>
      </c>
      <c r="D20" s="506">
        <f>IF(H20=0," ",VLOOKUP($H20,Спортсмены!$B:$H,3,FALSE))</f>
        <v>1989</v>
      </c>
      <c r="E20" s="504" t="str">
        <f>IF(H20=0," ",IF(VLOOKUP($H20,Спортсмены!$B:$H,4,FALSE)=0," ",VLOOKUP($H20,Спортсмены!$B:$H,4,FALSE)))</f>
        <v>М30-39</v>
      </c>
      <c r="F20" s="505">
        <f>IF(H20=0," ",VLOOKUP($H20,Спортсмены!$B:$H,5,FALSE))</f>
        <v>0</v>
      </c>
      <c r="G20" s="505" t="str">
        <f>IF(H20=0," ",VLOOKUP($H20,Спортсмены!$B:$H,6,FALSE))</f>
        <v>г.Северодвинск</v>
      </c>
      <c r="H20" s="413">
        <v>44</v>
      </c>
      <c r="I20" s="913"/>
      <c r="J20" s="914">
        <v>2.5798611111111099E-2</v>
      </c>
      <c r="K20" s="504"/>
      <c r="L20" s="504"/>
      <c r="M20" s="505">
        <f>IF(H20=0," ",VLOOKUP($H20,Спортсмены!$B:$H,7,FALSE))</f>
        <v>0</v>
      </c>
    </row>
    <row r="21" spans="2:13">
      <c r="B21" s="413">
        <v>7</v>
      </c>
      <c r="C21" s="505" t="str">
        <f>IF(H21=0," ",VLOOKUP(H21,Спортсмены!B:H,2,FALSE))</f>
        <v>Новгородцев Александр</v>
      </c>
      <c r="D21" s="506">
        <f>IF(H21=0," ",VLOOKUP($H21,Спортсмены!$B:$H,3,FALSE))</f>
        <v>1980</v>
      </c>
      <c r="E21" s="504" t="str">
        <f>IF(H21=0," ",IF(VLOOKUP($H21,Спортсмены!$B:$H,4,FALSE)=0," ",VLOOKUP($H21,Спортсмены!$B:$H,4,FALSE)))</f>
        <v>М40-49</v>
      </c>
      <c r="F21" s="505">
        <f>IF(H21=0," ",VLOOKUP($H21,Спортсмены!$B:$H,5,FALSE))</f>
        <v>0</v>
      </c>
      <c r="G21" s="505" t="s">
        <v>212</v>
      </c>
      <c r="H21" s="413">
        <v>711</v>
      </c>
      <c r="I21" s="913"/>
      <c r="J21" s="914">
        <v>2.5937499999999999E-2</v>
      </c>
      <c r="K21" s="504"/>
      <c r="L21" s="504"/>
      <c r="M21" s="505">
        <f>IF(H21=0," ",VLOOKUP($H21,Спортсмены!$B:$H,7,FALSE))</f>
        <v>0</v>
      </c>
    </row>
    <row r="22" spans="2:13">
      <c r="B22" s="413">
        <v>8</v>
      </c>
      <c r="C22" s="505" t="str">
        <f>IF(H22=0," ",VLOOKUP(H22,Спортсмены!B:H,2,FALSE))</f>
        <v>Пачганов Роман</v>
      </c>
      <c r="D22" s="506">
        <f>IF(H22=0," ",VLOOKUP($H22,Спортсмены!$B:$H,3,FALSE))</f>
        <v>1999</v>
      </c>
      <c r="E22" s="504" t="str">
        <f>IF(H22=0," ",IF(VLOOKUP($H22,Спортсмены!$B:$H,4,FALSE)=0," ",VLOOKUP($H22,Спортсмены!$B:$H,4,FALSE)))</f>
        <v>М18-22</v>
      </c>
      <c r="F22" s="505">
        <f>IF(H22=0," ",VLOOKUP($H22,Спортсмены!$B:$H,5,FALSE))</f>
        <v>0</v>
      </c>
      <c r="G22" s="505" t="str">
        <f>IF(H22=0," ",VLOOKUP($H22,Спортсмены!$B:$H,6,FALSE))</f>
        <v>САФУ, КЛБ"Юность" ,г.Онега</v>
      </c>
      <c r="H22" s="413">
        <v>121</v>
      </c>
      <c r="I22" s="913"/>
      <c r="J22" s="914">
        <v>2.6203703703703701E-2</v>
      </c>
      <c r="K22" s="504"/>
      <c r="L22" s="504"/>
      <c r="M22" s="505" t="str">
        <f>IF(H22=0," ",VLOOKUP($H22,Спортсмены!$B:$H,7,FALSE))</f>
        <v>Н.С.Бабиков</v>
      </c>
    </row>
    <row r="23" spans="2:13">
      <c r="B23" s="413">
        <v>9</v>
      </c>
      <c r="C23" s="505" t="str">
        <f>IF(H23=0," ",VLOOKUP(H23,Спортсмены!B:H,2,FALSE))</f>
        <v>Елисеев Алексей</v>
      </c>
      <c r="D23" s="506">
        <f>IF(H23=0," ",VLOOKUP($H23,Спортсмены!$B:$H,3,FALSE))</f>
        <v>1989</v>
      </c>
      <c r="E23" s="504" t="str">
        <f>IF(H23=0," ",IF(VLOOKUP($H23,Спортсмены!$B:$H,4,FALSE)=0," ",VLOOKUP($H23,Спортсмены!$B:$H,4,FALSE)))</f>
        <v>М30-39</v>
      </c>
      <c r="F23" s="505">
        <f>IF(H23=0," ",VLOOKUP($H23,Спортсмены!$B:$H,5,FALSE))</f>
        <v>0</v>
      </c>
      <c r="G23" s="505" t="str">
        <f>IF(H23=0," ",VLOOKUP($H23,Спортсмены!$B:$H,6,FALSE))</f>
        <v>г.Архангельск, БК "Палестра"</v>
      </c>
      <c r="H23" s="413">
        <v>1228</v>
      </c>
      <c r="I23" s="913"/>
      <c r="J23" s="914">
        <v>2.66666666666667E-2</v>
      </c>
      <c r="K23" s="504"/>
      <c r="L23" s="504"/>
      <c r="M23" s="505" t="str">
        <f>IF(H23=0," ",VLOOKUP($H23,Спортсмены!$B:$H,7,FALSE))</f>
        <v>самостоятельно</v>
      </c>
    </row>
    <row r="24" spans="2:13">
      <c r="B24" s="413">
        <v>10</v>
      </c>
      <c r="C24" s="505" t="str">
        <f>IF(H24=0," ",VLOOKUP(H24,Спортсмены!B:H,2,FALSE))</f>
        <v>Скрылев Евгений</v>
      </c>
      <c r="D24" s="506">
        <f>IF(H24=0," ",VLOOKUP($H24,Спортсмены!$B:$H,3,FALSE))</f>
        <v>1980</v>
      </c>
      <c r="E24" s="504" t="str">
        <f>IF(H24=0," ",IF(VLOOKUP($H24,Спортсмены!$B:$H,4,FALSE)=0," ",VLOOKUP($H24,Спортсмены!$B:$H,4,FALSE)))</f>
        <v>М40-49</v>
      </c>
      <c r="F24" s="505">
        <f>IF(H24=0," ",VLOOKUP($H24,Спортсмены!$B:$H,5,FALSE))</f>
        <v>0</v>
      </c>
      <c r="G24" s="505" t="str">
        <f>IF(H24=0," ",VLOOKUP($H24,Спортсмены!$B:$H,6,FALSE))</f>
        <v>г.Северодвинск</v>
      </c>
      <c r="H24" s="413">
        <v>3</v>
      </c>
      <c r="I24" s="913"/>
      <c r="J24" s="914">
        <v>2.6782407407407401E-2</v>
      </c>
      <c r="K24" s="504"/>
      <c r="L24" s="504"/>
      <c r="M24" s="505">
        <f>IF(H24=0," ",VLOOKUP($H24,Спортсмены!$B:$H,7,FALSE))</f>
        <v>0</v>
      </c>
    </row>
    <row r="25" spans="2:13">
      <c r="B25" s="413">
        <v>11</v>
      </c>
      <c r="C25" s="505" t="str">
        <f>IF(H25=0," ",VLOOKUP(H25,Спортсмены!B:H,2,FALSE))</f>
        <v>Митусов Николай</v>
      </c>
      <c r="D25" s="506">
        <f>IF(H25=0," ",VLOOKUP($H25,Спортсмены!$B:$H,3,FALSE))</f>
        <v>1991</v>
      </c>
      <c r="E25" s="504" t="str">
        <f>IF(H25=0," ",IF(VLOOKUP($H25,Спортсмены!$B:$H,4,FALSE)=0," ",VLOOKUP($H25,Спортсмены!$B:$H,4,FALSE)))</f>
        <v>М30-39</v>
      </c>
      <c r="F25" s="505">
        <f>IF(H25=0," ",VLOOKUP($H25,Спортсмены!$B:$H,5,FALSE))</f>
        <v>0</v>
      </c>
      <c r="G25" s="508" t="str">
        <f>IF(H25=0," ",VLOOKUP($H25,Спортсмены!$B:$H,6,FALSE))</f>
        <v>г.Архангельск, БК "Палестра",ШБ А.В.Чернова</v>
      </c>
      <c r="H25" s="413">
        <v>103</v>
      </c>
      <c r="I25" s="913"/>
      <c r="J25" s="914">
        <v>2.68402777777778E-2</v>
      </c>
      <c r="K25" s="504"/>
      <c r="L25" s="504"/>
      <c r="M25" s="505" t="str">
        <f>IF(H25=0," ",VLOOKUP($H25,Спортсмены!$B:$H,7,FALSE))</f>
        <v>А.В.Чернов</v>
      </c>
    </row>
    <row r="26" spans="2:13">
      <c r="B26" s="413">
        <v>12</v>
      </c>
      <c r="C26" s="505" t="str">
        <f>IF(H26=0," ",VLOOKUP(H26,Спортсмены!B:H,2,FALSE))</f>
        <v>Мартынов Евгений</v>
      </c>
      <c r="D26" s="506">
        <f>IF(H26=0," ",VLOOKUP($H26,Спортсмены!$B:$H,3,FALSE))</f>
        <v>1984</v>
      </c>
      <c r="E26" s="504" t="str">
        <f>IF(H26=0," ",IF(VLOOKUP($H26,Спортсмены!$B:$H,4,FALSE)=0," ",VLOOKUP($H26,Спортсмены!$B:$H,4,FALSE)))</f>
        <v>М30-39</v>
      </c>
      <c r="F26" s="505">
        <f>IF(H26=0," ",VLOOKUP($H26,Спортсмены!$B:$H,5,FALSE))</f>
        <v>0</v>
      </c>
      <c r="G26" s="505" t="str">
        <f>IF(H26=0," ",VLOOKUP($H26,Спортсмены!$B:$H,6,FALSE))</f>
        <v>г.Архангельск,PomorSki</v>
      </c>
      <c r="H26" s="413">
        <v>606</v>
      </c>
      <c r="I26" s="913"/>
      <c r="J26" s="914">
        <v>2.68518518518518E-2</v>
      </c>
      <c r="K26" s="504"/>
      <c r="L26" s="504"/>
      <c r="M26" s="505">
        <f>IF(H26=0," ",VLOOKUP($H26,Спортсмены!$B:$H,7,FALSE))</f>
        <v>0</v>
      </c>
    </row>
    <row r="27" spans="2:13">
      <c r="B27" s="413">
        <v>13</v>
      </c>
      <c r="C27" s="505" t="str">
        <f>IF(H27=0," ",VLOOKUP(H27,Спортсмены!B:H,2,FALSE))</f>
        <v>Услугин Сергей</v>
      </c>
      <c r="D27" s="506">
        <f>IF(H27=0," ",VLOOKUP($H27,Спортсмены!$B:$H,3,FALSE))</f>
        <v>1984</v>
      </c>
      <c r="E27" s="504" t="str">
        <f>IF(H27=0," ",IF(VLOOKUP($H27,Спортсмены!$B:$H,4,FALSE)=0," ",VLOOKUP($H27,Спортсмены!$B:$H,4,FALSE)))</f>
        <v>М30-39</v>
      </c>
      <c r="F27" s="505">
        <f>IF(H27=0," ",VLOOKUP($H27,Спортсмены!$B:$H,5,FALSE))</f>
        <v>0</v>
      </c>
      <c r="G27" s="505" t="str">
        <f>IF(H27=0," ",VLOOKUP($H27,Спортсмены!$B:$H,6,FALSE))</f>
        <v>г.Архангельск</v>
      </c>
      <c r="H27" s="413">
        <v>53</v>
      </c>
      <c r="I27" s="913"/>
      <c r="J27" s="914">
        <v>2.72222222222222E-2</v>
      </c>
      <c r="K27" s="504"/>
      <c r="L27" s="504"/>
      <c r="M27" s="505">
        <f>IF(H27=0," ",VLOOKUP($H27,Спортсмены!$B:$H,7,FALSE))</f>
        <v>0</v>
      </c>
    </row>
    <row r="28" spans="2:13">
      <c r="B28" s="413">
        <v>14</v>
      </c>
      <c r="C28" s="505" t="str">
        <f>IF(H28=0," ",VLOOKUP(H28,Спортсмены!B:H,2,FALSE))</f>
        <v>Чижков Юрий</v>
      </c>
      <c r="D28" s="506">
        <f>IF(H28=0," ",VLOOKUP($H28,Спортсмены!$B:$H,3,FALSE))</f>
        <v>1988</v>
      </c>
      <c r="E28" s="504" t="str">
        <f>IF(H28=0," ",IF(VLOOKUP($H28,Спортсмены!$B:$H,4,FALSE)=0," ",VLOOKUP($H28,Спортсмены!$B:$H,4,FALSE)))</f>
        <v>М30-39</v>
      </c>
      <c r="F28" s="505">
        <f>IF(H28=0," ",VLOOKUP($H28,Спортсмены!$B:$H,5,FALSE))</f>
        <v>0</v>
      </c>
      <c r="G28" s="505" t="str">
        <f>IF(H28=0," ",VLOOKUP($H28,Спортсмены!$B:$H,6,FALSE))</f>
        <v>г.Архангельск</v>
      </c>
      <c r="H28" s="413">
        <v>29</v>
      </c>
      <c r="I28" s="913"/>
      <c r="J28" s="914">
        <v>2.7476851851851902E-2</v>
      </c>
      <c r="K28" s="504"/>
      <c r="L28" s="504"/>
      <c r="M28" s="505">
        <f>IF(H28=0," ",VLOOKUP($H28,Спортсмены!$B:$H,7,FALSE))</f>
        <v>0</v>
      </c>
    </row>
    <row r="29" spans="2:13">
      <c r="B29" s="413">
        <v>15</v>
      </c>
      <c r="C29" s="505" t="str">
        <f>IF(H29=0," ",VLOOKUP(H29,Спортсмены!B:H,2,FALSE))</f>
        <v>Устаев Мухаммедали</v>
      </c>
      <c r="D29" s="506">
        <f>IF(H29=0," ",VLOOKUP($H29,Спортсмены!$B:$H,3,FALSE))</f>
        <v>1998</v>
      </c>
      <c r="E29" s="504" t="str">
        <f>IF(H29=0," ",IF(VLOOKUP($H29,Спортсмены!$B:$H,4,FALSE)=0," ",VLOOKUP($H29,Спортсмены!$B:$H,4,FALSE)))</f>
        <v>М23-29</v>
      </c>
      <c r="F29" s="505">
        <f>IF(H29=0," ",VLOOKUP($H29,Спортсмены!$B:$H,5,FALSE))</f>
        <v>0</v>
      </c>
      <c r="G29" s="505" t="str">
        <f>IF(H29=0," ",VLOOKUP($H29,Спортсмены!$B:$H,6,FALSE))</f>
        <v>г.Архангельск, БК "Палестра",САФУ</v>
      </c>
      <c r="H29" s="413">
        <v>549</v>
      </c>
      <c r="I29" s="913"/>
      <c r="J29" s="914">
        <v>2.75694444444444E-2</v>
      </c>
      <c r="K29" s="504"/>
      <c r="L29" s="504"/>
      <c r="M29" s="505" t="str">
        <f>IF(H29=0," ",VLOOKUP($H29,Спортсмены!$B:$H,7,FALSE))</f>
        <v>А.В.Чернов</v>
      </c>
    </row>
    <row r="30" spans="2:13">
      <c r="B30" s="413">
        <v>16</v>
      </c>
      <c r="C30" s="505" t="str">
        <f>IF(H30=0," ",VLOOKUP(H30,Спортсмены!B:H,2,FALSE))</f>
        <v>Колпачников Виталий</v>
      </c>
      <c r="D30" s="506">
        <f>IF(H30=0," ",VLOOKUP($H30,Спортсмены!$B:$H,3,FALSE))</f>
        <v>1966</v>
      </c>
      <c r="E30" s="504" t="str">
        <f>IF(H30=0," ",IF(VLOOKUP($H30,Спортсмены!$B:$H,4,FALSE)=0," ",VLOOKUP($H30,Спортсмены!$B:$H,4,FALSE)))</f>
        <v>М50-59</v>
      </c>
      <c r="F30" s="505">
        <f>IF(H30=0," ",VLOOKUP($H30,Спортсмены!$B:$H,5,FALSE))</f>
        <v>0</v>
      </c>
      <c r="G30" s="505" t="str">
        <f>IF(H30=0," ",VLOOKUP($H30,Спортсмены!$B:$H,6,FALSE))</f>
        <v>г.Архангельск,Гандвик</v>
      </c>
      <c r="H30" s="413">
        <v>25</v>
      </c>
      <c r="I30" s="913"/>
      <c r="J30" s="914">
        <v>2.7858796296296302E-2</v>
      </c>
      <c r="K30" s="504"/>
      <c r="L30" s="504"/>
      <c r="M30" s="505">
        <f>IF(H30=0," ",VLOOKUP($H30,Спортсмены!$B:$H,7,FALSE))</f>
        <v>0</v>
      </c>
    </row>
    <row r="31" spans="2:13">
      <c r="B31" s="413">
        <v>17</v>
      </c>
      <c r="C31" s="505" t="str">
        <f>IF(H31=0," ",VLOOKUP(H31,Спортсмены!B:H,2,FALSE))</f>
        <v>Ткаченко Роман</v>
      </c>
      <c r="D31" s="506">
        <f>IF(H31=0," ",VLOOKUP($H31,Спортсмены!$B:$H,3,FALSE))</f>
        <v>2001</v>
      </c>
      <c r="E31" s="504" t="str">
        <f>IF(H31=0," ",IF(VLOOKUP($H31,Спортсмены!$B:$H,4,FALSE)=0," ",VLOOKUP($H31,Спортсмены!$B:$H,4,FALSE)))</f>
        <v>М18-22</v>
      </c>
      <c r="F31" s="505">
        <f>IF(H31=0," ",VLOOKUP($H31,Спортсмены!$B:$H,5,FALSE))</f>
        <v>0</v>
      </c>
      <c r="G31" s="505" t="str">
        <f>IF(H31=0," ",VLOOKUP($H31,Спортсмены!$B:$H,6,FALSE))</f>
        <v>г.Архангельск</v>
      </c>
      <c r="H31" s="413">
        <v>57</v>
      </c>
      <c r="I31" s="913"/>
      <c r="J31" s="914">
        <v>2.8229166666666701E-2</v>
      </c>
      <c r="K31" s="504"/>
      <c r="L31" s="504"/>
      <c r="M31" s="505">
        <f>IF(H31=0," ",VLOOKUP($H31,Спортсмены!$B:$H,7,FALSE))</f>
        <v>0</v>
      </c>
    </row>
    <row r="32" spans="2:13">
      <c r="B32" s="413">
        <v>18</v>
      </c>
      <c r="C32" s="505" t="str">
        <f>IF(H32=0," ",VLOOKUP(H32,Спортсмены!B:H,2,FALSE))</f>
        <v>Суслонов Александр</v>
      </c>
      <c r="D32" s="506">
        <f>IF(H32=0," ",VLOOKUP($H32,Спортсмены!$B:$H,3,FALSE))</f>
        <v>1991</v>
      </c>
      <c r="E32" s="504" t="str">
        <f>IF(H32=0," ",IF(VLOOKUP($H32,Спортсмены!$B:$H,4,FALSE)=0," ",VLOOKUP($H32,Спортсмены!$B:$H,4,FALSE)))</f>
        <v>М30-39</v>
      </c>
      <c r="F32" s="505">
        <f>IF(H32=0," ",VLOOKUP($H32,Спортсмены!$B:$H,5,FALSE))</f>
        <v>0</v>
      </c>
      <c r="G32" s="505" t="str">
        <f>IF(H32=0," ",VLOOKUP($H32,Спортсмены!$B:$H,6,FALSE))</f>
        <v>г.Архангельск</v>
      </c>
      <c r="H32" s="413">
        <v>26</v>
      </c>
      <c r="I32" s="913"/>
      <c r="J32" s="914">
        <v>2.83912037037037E-2</v>
      </c>
      <c r="K32" s="504"/>
      <c r="L32" s="504"/>
      <c r="M32" s="505">
        <f>IF(H32=0," ",VLOOKUP($H32,Спортсмены!$B:$H,7,FALSE))</f>
        <v>0</v>
      </c>
    </row>
    <row r="33" spans="2:13">
      <c r="B33" s="413">
        <v>19</v>
      </c>
      <c r="C33" s="505" t="str">
        <f>IF(H33=0," ",VLOOKUP(H33,Спортсмены!B:H,2,FALSE))</f>
        <v>Заозерский Владислав</v>
      </c>
      <c r="D33" s="506">
        <f>IF(H33=0," ",VLOOKUP($H33,Спортсмены!$B:$H,3,FALSE))</f>
        <v>2001</v>
      </c>
      <c r="E33" s="504" t="str">
        <f>IF(H33=0," ",IF(VLOOKUP($H33,Спортсмены!$B:$H,4,FALSE)=0," ",VLOOKUP($H33,Спортсмены!$B:$H,4,FALSE)))</f>
        <v>М18-22</v>
      </c>
      <c r="F33" s="505">
        <f>IF(H33=0," ",VLOOKUP($H33,Спортсмены!$B:$H,5,FALSE))</f>
        <v>0</v>
      </c>
      <c r="G33" s="505" t="str">
        <f>IF(H33=0," ",VLOOKUP($H33,Спортсмены!$B:$H,6,FALSE))</f>
        <v>г.Архангельск</v>
      </c>
      <c r="H33" s="413">
        <v>28</v>
      </c>
      <c r="I33" s="913"/>
      <c r="J33" s="914">
        <v>2.8402777777777801E-2</v>
      </c>
      <c r="K33" s="504"/>
      <c r="L33" s="504"/>
      <c r="M33" s="505">
        <f>IF(H33=0," ",VLOOKUP($H33,Спортсмены!$B:$H,7,FALSE))</f>
        <v>0</v>
      </c>
    </row>
    <row r="34" spans="2:13">
      <c r="B34" s="413">
        <v>20</v>
      </c>
      <c r="C34" s="505" t="str">
        <f>IF(H34=0," ",VLOOKUP(H34,Спортсмены!B:H,2,FALSE))</f>
        <v>Хадарин Александр</v>
      </c>
      <c r="D34" s="506">
        <f>IF(H34=0," ",VLOOKUP($H34,Спортсмены!$B:$H,3,FALSE))</f>
        <v>1990</v>
      </c>
      <c r="E34" s="504" t="str">
        <f>IF(H34=0," ",IF(VLOOKUP($H34,Спортсмены!$B:$H,4,FALSE)=0," ",VLOOKUP($H34,Спортсмены!$B:$H,4,FALSE)))</f>
        <v>М30-39</v>
      </c>
      <c r="F34" s="505">
        <f>IF(H34=0," ",VLOOKUP($H34,Спортсмены!$B:$H,5,FALSE))</f>
        <v>0</v>
      </c>
      <c r="G34" s="505" t="str">
        <f>IF(H34=0," ",VLOOKUP($H34,Спортсмены!$B:$H,6,FALSE))</f>
        <v>г.Архангельск</v>
      </c>
      <c r="H34" s="413">
        <v>56</v>
      </c>
      <c r="I34" s="913"/>
      <c r="J34" s="914">
        <v>2.8680555555555601E-2</v>
      </c>
      <c r="K34" s="504"/>
      <c r="L34" s="504"/>
      <c r="M34" s="505">
        <f>IF(H34=0," ",VLOOKUP($H34,Спортсмены!$B:$H,7,FALSE))</f>
        <v>0</v>
      </c>
    </row>
    <row r="35" spans="2:13">
      <c r="B35" s="413">
        <v>21</v>
      </c>
      <c r="C35" s="505" t="str">
        <f>IF(H35=0," ",VLOOKUP(H35,Спортсмены!B:H,2,FALSE))</f>
        <v>Кузин Николай</v>
      </c>
      <c r="D35" s="506">
        <f>IF(H35=0," ",VLOOKUP($H35,Спортсмены!$B:$H,3,FALSE))</f>
        <v>1974</v>
      </c>
      <c r="E35" s="504" t="str">
        <f>IF(H35=0," ",IF(VLOOKUP($H35,Спортсмены!$B:$H,4,FALSE)=0," ",VLOOKUP($H35,Спортсмены!$B:$H,4,FALSE)))</f>
        <v>М40-49</v>
      </c>
      <c r="F35" s="505">
        <f>IF(H35=0," ",VLOOKUP($H35,Спортсмены!$B:$H,5,FALSE))</f>
        <v>0</v>
      </c>
      <c r="G35" s="505" t="str">
        <f>IF(H35=0," ",VLOOKUP($H35,Спортсмены!$B:$H,6,FALSE))</f>
        <v>г.Новодвинск</v>
      </c>
      <c r="H35" s="413">
        <v>45</v>
      </c>
      <c r="I35" s="913"/>
      <c r="J35" s="914">
        <v>2.9039351851851899E-2</v>
      </c>
      <c r="K35" s="504"/>
      <c r="L35" s="504"/>
      <c r="M35" s="505">
        <f>IF(H35=0," ",VLOOKUP($H35,Спортсмены!$B:$H,7,FALSE))</f>
        <v>0</v>
      </c>
    </row>
    <row r="36" spans="2:13">
      <c r="B36" s="413">
        <v>22</v>
      </c>
      <c r="C36" s="505" t="str">
        <f>IF(H36=0," ",VLOOKUP(H36,Спортсмены!B:H,2,FALSE))</f>
        <v>Елуков Александр</v>
      </c>
      <c r="D36" s="506">
        <f>IF(H36=0," ",VLOOKUP($H36,Спортсмены!$B:$H,3,FALSE))</f>
        <v>1987</v>
      </c>
      <c r="E36" s="504" t="str">
        <f>IF(H36=0," ",IF(VLOOKUP($H36,Спортсмены!$B:$H,4,FALSE)=0," ",VLOOKUP($H36,Спортсмены!$B:$H,4,FALSE)))</f>
        <v>М30-39</v>
      </c>
      <c r="F36" s="505">
        <f>IF(H36=0," ",VLOOKUP($H36,Спортсмены!$B:$H,5,FALSE))</f>
        <v>0</v>
      </c>
      <c r="G36" s="505" t="str">
        <f>IF(H36=0," ",VLOOKUP($H36,Спортсмены!$B:$H,6,FALSE))</f>
        <v>г.Архангельск, Армия России</v>
      </c>
      <c r="H36" s="413">
        <v>161</v>
      </c>
      <c r="I36" s="913"/>
      <c r="J36" s="914">
        <v>2.9097222222222201E-2</v>
      </c>
      <c r="K36" s="504"/>
      <c r="L36" s="504"/>
      <c r="M36" s="505">
        <f>IF(H36=0," ",VLOOKUP($H36,Спортсмены!$B:$H,7,FALSE))</f>
        <v>0</v>
      </c>
    </row>
    <row r="37" spans="2:13">
      <c r="B37" s="413">
        <v>23</v>
      </c>
      <c r="C37" s="505" t="str">
        <f>IF(H37=0," ",VLOOKUP(H37,Спортсмены!B:H,2,FALSE))</f>
        <v>Широкий Виталий</v>
      </c>
      <c r="D37" s="506">
        <f>IF(H37=0," ",VLOOKUP($H37,Спортсмены!$B:$H,3,FALSE))</f>
        <v>1989</v>
      </c>
      <c r="E37" s="504" t="str">
        <f>IF(H37=0," ",IF(VLOOKUP($H37,Спортсмены!$B:$H,4,FALSE)=0," ",VLOOKUP($H37,Спортсмены!$B:$H,4,FALSE)))</f>
        <v>М30-39</v>
      </c>
      <c r="F37" s="505">
        <f>IF(H37=0," ",VLOOKUP($H37,Спортсмены!$B:$H,5,FALSE))</f>
        <v>0</v>
      </c>
      <c r="G37" s="505" t="str">
        <f>IF(H37=0," ",VLOOKUP($H37,Спортсмены!$B:$H,6,FALSE))</f>
        <v>г.Архангельск</v>
      </c>
      <c r="H37" s="413">
        <v>48</v>
      </c>
      <c r="I37" s="913"/>
      <c r="J37" s="914">
        <v>2.9236111111111102E-2</v>
      </c>
      <c r="K37" s="504"/>
      <c r="L37" s="504"/>
      <c r="M37" s="505">
        <f>IF(H37=0," ",VLOOKUP($H37,Спортсмены!$B:$H,7,FALSE))</f>
        <v>0</v>
      </c>
    </row>
    <row r="38" spans="2:13">
      <c r="B38" s="413">
        <v>24</v>
      </c>
      <c r="C38" s="505" t="str">
        <f>IF(H38=0," ",VLOOKUP(H38,Спортсмены!B:H,2,FALSE))</f>
        <v>Петухов Роман</v>
      </c>
      <c r="D38" s="506">
        <f>IF(H38=0," ",VLOOKUP($H38,Спортсмены!$B:$H,3,FALSE))</f>
        <v>1985</v>
      </c>
      <c r="E38" s="504" t="str">
        <f>IF(H38=0," ",IF(VLOOKUP($H38,Спортсмены!$B:$H,4,FALSE)=0," ",VLOOKUP($H38,Спортсмены!$B:$H,4,FALSE)))</f>
        <v>М30-39</v>
      </c>
      <c r="F38" s="505">
        <f>IF(H38=0," ",VLOOKUP($H38,Спортсмены!$B:$H,5,FALSE))</f>
        <v>0</v>
      </c>
      <c r="G38" s="505" t="str">
        <f>IF(H38=0," ",VLOOKUP($H38,Спортсмены!$B:$H,6,FALSE))</f>
        <v>г.Архангельск</v>
      </c>
      <c r="H38" s="413">
        <v>22</v>
      </c>
      <c r="I38" s="913"/>
      <c r="J38" s="914">
        <v>2.9328703703703701E-2</v>
      </c>
      <c r="K38" s="504"/>
      <c r="L38" s="504"/>
      <c r="M38" s="505">
        <f>IF(H38=0," ",VLOOKUP($H38,Спортсмены!$B:$H,7,FALSE))</f>
        <v>0</v>
      </c>
    </row>
    <row r="39" spans="2:13">
      <c r="B39" s="413">
        <v>25</v>
      </c>
      <c r="C39" s="505" t="str">
        <f>IF(H39=0," ",VLOOKUP(H39,Спортсмены!B:H,2,FALSE))</f>
        <v>Мулярчик Дмитрий</v>
      </c>
      <c r="D39" s="506">
        <f>IF(H39=0," ",VLOOKUP($H39,Спортсмены!$B:$H,3,FALSE))</f>
        <v>1986</v>
      </c>
      <c r="E39" s="504" t="str">
        <f>IF(H39=0," ",IF(VLOOKUP($H39,Спортсмены!$B:$H,4,FALSE)=0," ",VLOOKUP($H39,Спортсмены!$B:$H,4,FALSE)))</f>
        <v>М30-39</v>
      </c>
      <c r="F39" s="505">
        <f>IF(H39=0," ",VLOOKUP($H39,Спортсмены!$B:$H,5,FALSE))</f>
        <v>0</v>
      </c>
      <c r="G39" s="505" t="str">
        <f>IF(H39=0," ",VLOOKUP($H39,Спортсмены!$B:$H,6,FALSE))</f>
        <v>г.Архангельск</v>
      </c>
      <c r="H39" s="413">
        <v>55</v>
      </c>
      <c r="I39" s="913"/>
      <c r="J39" s="914">
        <v>2.93634259259259E-2</v>
      </c>
      <c r="K39" s="504"/>
      <c r="L39" s="504"/>
      <c r="M39" s="505">
        <f>IF(H39=0," ",VLOOKUP($H39,Спортсмены!$B:$H,7,FALSE))</f>
        <v>0</v>
      </c>
    </row>
    <row r="40" spans="2:13">
      <c r="B40" s="413">
        <v>26</v>
      </c>
      <c r="C40" s="505" t="str">
        <f>IF(H40=0," ",VLOOKUP(H40,Спортсмены!B:H,2,FALSE))</f>
        <v>Бутаков Игорь</v>
      </c>
      <c r="D40" s="506">
        <f>IF(H40=0," ",VLOOKUP($H40,Спортсмены!$B:$H,3,FALSE))</f>
        <v>1983</v>
      </c>
      <c r="E40" s="504" t="str">
        <f>IF(H40=0," ",IF(VLOOKUP($H40,Спортсмены!$B:$H,4,FALSE)=0," ",VLOOKUP($H40,Спортсмены!$B:$H,4,FALSE)))</f>
        <v>М30-39</v>
      </c>
      <c r="F40" s="505">
        <f>IF(H40=0," ",VLOOKUP($H40,Спортсмены!$B:$H,5,FALSE))</f>
        <v>0</v>
      </c>
      <c r="G40" s="505" t="str">
        <f>IF(H40=0," ",VLOOKUP($H40,Спортсмены!$B:$H,6,FALSE))</f>
        <v>г.Архангельск,PomorSki</v>
      </c>
      <c r="H40" s="413">
        <v>15</v>
      </c>
      <c r="I40" s="913"/>
      <c r="J40" s="914">
        <v>2.9837962962963E-2</v>
      </c>
      <c r="K40" s="504"/>
      <c r="L40" s="504"/>
      <c r="M40" s="505" t="str">
        <f>IF(H40=0," ",VLOOKUP($H40,Спортсмены!$B:$H,7,FALSE))</f>
        <v>Л.И.Воропаева</v>
      </c>
    </row>
    <row r="41" spans="2:13">
      <c r="B41" s="413">
        <v>27</v>
      </c>
      <c r="C41" s="505" t="str">
        <f>IF(H41=0," ",VLOOKUP(H41,Спортсмены!B:H,2,FALSE))</f>
        <v xml:space="preserve">Макаров Виталий </v>
      </c>
      <c r="D41" s="506">
        <f>IF(H41=0," ",VLOOKUP($H41,Спортсмены!$B:$H,3,FALSE))</f>
        <v>1982</v>
      </c>
      <c r="E41" s="504" t="str">
        <f>IF(H41=0," ",IF(VLOOKUP($H41,Спортсмены!$B:$H,4,FALSE)=0," ",VLOOKUP($H41,Спортсмены!$B:$H,4,FALSE)))</f>
        <v>М30-39</v>
      </c>
      <c r="F41" s="505">
        <f>IF(H41=0," ",VLOOKUP($H41,Спортсмены!$B:$H,5,FALSE))</f>
        <v>0</v>
      </c>
      <c r="G41" s="508" t="str">
        <f>IF(H41=0," ",VLOOKUP($H41,Спортсмены!$B:$H,6,FALSE))</f>
        <v>г.Архангельск, БК "Палестра",ШБ А.В.Чернова</v>
      </c>
      <c r="H41" s="413">
        <v>7</v>
      </c>
      <c r="I41" s="913"/>
      <c r="J41" s="914">
        <v>3.0694444444444399E-2</v>
      </c>
      <c r="K41" s="504"/>
      <c r="L41" s="504"/>
      <c r="M41" s="505" t="str">
        <f>IF(H41=0," ",VLOOKUP($H41,Спортсмены!$B:$H,7,FALSE))</f>
        <v>А.В.Чернов</v>
      </c>
    </row>
    <row r="42" spans="2:13">
      <c r="B42" s="413">
        <v>28</v>
      </c>
      <c r="C42" s="505" t="str">
        <f>IF(H42=0," ",VLOOKUP(H42,Спортсмены!B:H,2,FALSE))</f>
        <v>Лучинский Владимир</v>
      </c>
      <c r="D42" s="506">
        <f>IF(H42=0," ",VLOOKUP($H42,Спортсмены!$B:$H,3,FALSE))</f>
        <v>1969</v>
      </c>
      <c r="E42" s="504" t="str">
        <f>IF(H42=0," ",IF(VLOOKUP($H42,Спортсмены!$B:$H,4,FALSE)=0," ",VLOOKUP($H42,Спортсмены!$B:$H,4,FALSE)))</f>
        <v>М50-59</v>
      </c>
      <c r="F42" s="505">
        <f>IF(H42=0," ",VLOOKUP($H42,Спортсмены!$B:$H,5,FALSE))</f>
        <v>0</v>
      </c>
      <c r="G42" s="505" t="str">
        <f>IF(H42=0," ",VLOOKUP($H42,Спортсмены!$B:$H,6,FALSE))</f>
        <v>г.Архангельск</v>
      </c>
      <c r="H42" s="413">
        <v>2209</v>
      </c>
      <c r="I42" s="913"/>
      <c r="J42" s="914">
        <v>3.0810185185185201E-2</v>
      </c>
      <c r="K42" s="504"/>
      <c r="L42" s="504"/>
      <c r="M42" s="505">
        <f>IF(H42=0," ",VLOOKUP($H42,Спортсмены!$B:$H,7,FALSE))</f>
        <v>0</v>
      </c>
    </row>
    <row r="43" spans="2:13">
      <c r="B43" s="413">
        <v>29</v>
      </c>
      <c r="C43" s="505" t="str">
        <f>IF(H43=0," ",VLOOKUP(H43,Спортсмены!B:H,2,FALSE))</f>
        <v>Шестаков Александр</v>
      </c>
      <c r="D43" s="506">
        <f>IF(H43=0," ",VLOOKUP($H43,Спортсмены!$B:$H,3,FALSE))</f>
        <v>1970</v>
      </c>
      <c r="E43" s="504" t="str">
        <f>IF(H43=0," ",IF(VLOOKUP($H43,Спортсмены!$B:$H,4,FALSE)=0," ",VLOOKUP($H43,Спортсмены!$B:$H,4,FALSE)))</f>
        <v>М50-59</v>
      </c>
      <c r="F43" s="505">
        <f>IF(H43=0," ",VLOOKUP($H43,Спортсмены!$B:$H,5,FALSE))</f>
        <v>0</v>
      </c>
      <c r="G43" s="505" t="str">
        <f>IF(H43=0," ",VLOOKUP($H43,Спортсмены!$B:$H,6,FALSE))</f>
        <v>г.Северодвинск</v>
      </c>
      <c r="H43" s="413">
        <v>36</v>
      </c>
      <c r="I43" s="913"/>
      <c r="J43" s="914">
        <v>3.09722222222222E-2</v>
      </c>
      <c r="K43" s="504"/>
      <c r="L43" s="504"/>
      <c r="M43" s="505">
        <f>IF(H43=0," ",VLOOKUP($H43,Спортсмены!$B:$H,7,FALSE))</f>
        <v>0</v>
      </c>
    </row>
    <row r="44" spans="2:13">
      <c r="B44" s="413">
        <v>30</v>
      </c>
      <c r="C44" s="505" t="str">
        <f>IF(H44=0," ",VLOOKUP(H44,Спортсмены!B:H,2,FALSE))</f>
        <v>Симков Дмитрий</v>
      </c>
      <c r="D44" s="506">
        <f>IF(H44=0," ",VLOOKUP($H44,Спортсмены!$B:$H,3,FALSE))</f>
        <v>1999</v>
      </c>
      <c r="E44" s="504" t="str">
        <f>IF(H44=0," ",IF(VLOOKUP($H44,Спортсмены!$B:$H,4,FALSE)=0," ",VLOOKUP($H44,Спортсмены!$B:$H,4,FALSE)))</f>
        <v>М18-22</v>
      </c>
      <c r="F44" s="505">
        <f>IF(H44=0," ",VLOOKUP($H44,Спортсмены!$B:$H,5,FALSE))</f>
        <v>0</v>
      </c>
      <c r="G44" s="505" t="str">
        <f>IF(H44=0," ",VLOOKUP($H44,Спортсмены!$B:$H,6,FALSE))</f>
        <v>г.Архангельск</v>
      </c>
      <c r="H44" s="413">
        <v>42</v>
      </c>
      <c r="I44" s="913"/>
      <c r="J44" s="914">
        <v>3.1770833333333297E-2</v>
      </c>
      <c r="K44" s="504"/>
      <c r="L44" s="504"/>
      <c r="M44" s="505">
        <f>IF(H44=0," ",VLOOKUP($H44,Спортсмены!$B:$H,7,FALSE))</f>
        <v>0</v>
      </c>
    </row>
    <row r="45" spans="2:13">
      <c r="B45" s="413">
        <v>31</v>
      </c>
      <c r="C45" s="505" t="str">
        <f>IF(H45=0," ",VLOOKUP(H45,Спортсмены!B:H,2,FALSE))</f>
        <v>Тараканов Евгений</v>
      </c>
      <c r="D45" s="506">
        <f>IF(H45=0," ",VLOOKUP($H45,Спортсмены!$B:$H,3,FALSE))</f>
        <v>1995</v>
      </c>
      <c r="E45" s="504" t="str">
        <f>IF(H45=0," ",IF(VLOOKUP($H45,Спортсмены!$B:$H,4,FALSE)=0," ",VLOOKUP($H45,Спортсмены!$B:$H,4,FALSE)))</f>
        <v>М23-29</v>
      </c>
      <c r="F45" s="505">
        <f>IF(H45=0," ",VLOOKUP($H45,Спортсмены!$B:$H,5,FALSE))</f>
        <v>0</v>
      </c>
      <c r="G45" s="505" t="str">
        <f>IF(H45=0," ",VLOOKUP($H45,Спортсмены!$B:$H,6,FALSE))</f>
        <v>г.Архангельск</v>
      </c>
      <c r="H45" s="413">
        <v>43</v>
      </c>
      <c r="I45" s="913"/>
      <c r="J45" s="914">
        <v>3.2743055555555602E-2</v>
      </c>
      <c r="K45" s="504"/>
      <c r="L45" s="504"/>
      <c r="M45" s="505">
        <f>IF(H45=0," ",VLOOKUP($H45,Спортсмены!$B:$H,7,FALSE))</f>
        <v>0</v>
      </c>
    </row>
    <row r="46" spans="2:13">
      <c r="B46" s="413">
        <v>32</v>
      </c>
      <c r="C46" s="505" t="str">
        <f>IF(H46=0," ",VLOOKUP(H46,Спортсмены!B:H,2,FALSE))</f>
        <v>Поляков  Владимир</v>
      </c>
      <c r="D46" s="506">
        <f>IF(H46=0," ",VLOOKUP($H46,Спортсмены!$B:$H,3,FALSE))</f>
        <v>1962</v>
      </c>
      <c r="E46" s="504" t="str">
        <f>IF(H46=0," ",IF(VLOOKUP($H46,Спортсмены!$B:$H,4,FALSE)=0," ",VLOOKUP($H46,Спортсмены!$B:$H,4,FALSE)))</f>
        <v>М50-59</v>
      </c>
      <c r="F46" s="505">
        <f>IF(H46=0," ",VLOOKUP($H46,Спортсмены!$B:$H,5,FALSE))</f>
        <v>0</v>
      </c>
      <c r="G46" s="505" t="str">
        <f>IF(H46=0," ",VLOOKUP($H46,Спортсмены!$B:$H,6,FALSE))</f>
        <v>г.Архангельск</v>
      </c>
      <c r="H46" s="413">
        <v>777</v>
      </c>
      <c r="I46" s="913"/>
      <c r="J46" s="914">
        <v>3.27662037037037E-2</v>
      </c>
      <c r="K46" s="504"/>
      <c r="L46" s="504"/>
      <c r="M46" s="505">
        <f>IF(H46=0," ",VLOOKUP($H46,Спортсмены!$B:$H,7,FALSE))</f>
        <v>0</v>
      </c>
    </row>
    <row r="47" spans="2:13">
      <c r="B47" s="413">
        <v>33</v>
      </c>
      <c r="C47" s="505" t="str">
        <f>IF(H47=0," ",VLOOKUP(H47,Спортсмены!B:H,2,FALSE))</f>
        <v>Окатов Сергей,</v>
      </c>
      <c r="D47" s="506">
        <f>IF(H47=0," ",VLOOKUP($H47,Спортсмены!$B:$H,3,FALSE))</f>
        <v>1980</v>
      </c>
      <c r="E47" s="504" t="str">
        <f>IF(H47=0," ",IF(VLOOKUP($H47,Спортсмены!$B:$H,4,FALSE)=0," ",VLOOKUP($H47,Спортсмены!$B:$H,4,FALSE)))</f>
        <v>М40-49</v>
      </c>
      <c r="F47" s="505">
        <f>IF(H47=0," ",VLOOKUP($H47,Спортсмены!$B:$H,5,FALSE))</f>
        <v>0</v>
      </c>
      <c r="G47" s="505" t="str">
        <f>IF(H47=0," ",VLOOKUP($H47,Спортсмены!$B:$H,6,FALSE))</f>
        <v>г.Архангельск</v>
      </c>
      <c r="H47" s="413">
        <v>46</v>
      </c>
      <c r="I47" s="913"/>
      <c r="J47" s="914">
        <v>3.2939814814814797E-2</v>
      </c>
      <c r="K47" s="504"/>
      <c r="L47" s="504"/>
      <c r="M47" s="505">
        <f>IF(H47=0," ",VLOOKUP($H47,Спортсмены!$B:$H,7,FALSE))</f>
        <v>0</v>
      </c>
    </row>
    <row r="48" spans="2:13">
      <c r="B48" s="413">
        <v>34</v>
      </c>
      <c r="C48" s="505" t="str">
        <f>IF(H48=0," ",VLOOKUP(H48,Спортсмены!B:H,2,FALSE))</f>
        <v>Малаховский Вадим</v>
      </c>
      <c r="D48" s="506">
        <f>IF(H48=0," ",VLOOKUP($H48,Спортсмены!$B:$H,3,FALSE))</f>
        <v>1967</v>
      </c>
      <c r="E48" s="504" t="str">
        <f>IF(H48=0," ",IF(VLOOKUP($H48,Спортсмены!$B:$H,4,FALSE)=0," ",VLOOKUP($H48,Спортсмены!$B:$H,4,FALSE)))</f>
        <v>М50-59</v>
      </c>
      <c r="F48" s="505">
        <f>IF(H48=0," ",VLOOKUP($H48,Спортсмены!$B:$H,5,FALSE))</f>
        <v>0</v>
      </c>
      <c r="G48" s="505" t="str">
        <f>IF(H48=0," ",VLOOKUP($H48,Спортсмены!$B:$H,6,FALSE))</f>
        <v>г.Северодвинск</v>
      </c>
      <c r="H48" s="413">
        <v>47</v>
      </c>
      <c r="I48" s="913"/>
      <c r="J48" s="914">
        <v>3.3182870370370397E-2</v>
      </c>
      <c r="K48" s="504"/>
      <c r="L48" s="504"/>
      <c r="M48" s="505">
        <f>IF(H48=0," ",VLOOKUP($H48,Спортсмены!$B:$H,7,FALSE))</f>
        <v>0</v>
      </c>
    </row>
    <row r="49" spans="2:13">
      <c r="B49" s="413">
        <v>35</v>
      </c>
      <c r="C49" s="505" t="str">
        <f>IF(H49=0," ",VLOOKUP(H49,Спортсмены!B:H,2,FALSE))</f>
        <v>Еланский Павел</v>
      </c>
      <c r="D49" s="506" t="str">
        <f>IF(H49=0," ",VLOOKUP($H49,Спортсмены!$B:$H,3,FALSE))</f>
        <v>1976</v>
      </c>
      <c r="E49" s="504" t="str">
        <f>IF(H49=0," ",IF(VLOOKUP($H49,Спортсмены!$B:$H,4,FALSE)=0," ",VLOOKUP($H49,Спортсмены!$B:$H,4,FALSE)))</f>
        <v>М40-49</v>
      </c>
      <c r="F49" s="505">
        <f>IF(H49=0," ",VLOOKUP($H49,Спортсмены!$B:$H,5,FALSE))</f>
        <v>0</v>
      </c>
      <c r="G49" s="505" t="str">
        <f>IF(H49=0," ",VLOOKUP($H49,Спортсмены!$B:$H,6,FALSE))</f>
        <v>г.Северодвинск</v>
      </c>
      <c r="H49" s="413">
        <v>10</v>
      </c>
      <c r="I49" s="913"/>
      <c r="J49" s="914">
        <v>3.33449074074074E-2</v>
      </c>
      <c r="K49" s="504"/>
      <c r="L49" s="504"/>
      <c r="M49" s="505">
        <f>IF(H49=0," ",VLOOKUP($H49,Спортсмены!$B:$H,7,FALSE))</f>
        <v>0</v>
      </c>
    </row>
    <row r="50" spans="2:13">
      <c r="B50" s="413">
        <v>36</v>
      </c>
      <c r="C50" s="505" t="str">
        <f>IF(H50=0," ",VLOOKUP(H50,Спортсмены!B:H,2,FALSE))</f>
        <v>Андреев Евгений</v>
      </c>
      <c r="D50" s="506">
        <f>IF(H50=0," ",VLOOKUP($H50,Спортсмены!$B:$H,3,FALSE))</f>
        <v>1986</v>
      </c>
      <c r="E50" s="504" t="str">
        <f>IF(H50=0," ",IF(VLOOKUP($H50,Спортсмены!$B:$H,4,FALSE)=0," ",VLOOKUP($H50,Спортсмены!$B:$H,4,FALSE)))</f>
        <v>М30-39</v>
      </c>
      <c r="F50" s="505">
        <f>IF(H50=0," ",VLOOKUP($H50,Спортсмены!$B:$H,5,FALSE))</f>
        <v>0</v>
      </c>
      <c r="G50" s="505" t="str">
        <f>IF(H50=0," ",VLOOKUP($H50,Спортсмены!$B:$H,6,FALSE))</f>
        <v>г.Архангельск</v>
      </c>
      <c r="H50" s="413">
        <v>24</v>
      </c>
      <c r="I50" s="913"/>
      <c r="J50" s="914">
        <v>3.3587962962963E-2</v>
      </c>
      <c r="K50" s="504"/>
      <c r="L50" s="504"/>
      <c r="M50" s="505">
        <f>IF(H50=0," ",VLOOKUP($H50,Спортсмены!$B:$H,7,FALSE))</f>
        <v>0</v>
      </c>
    </row>
    <row r="51" spans="2:13">
      <c r="B51" s="413">
        <v>37</v>
      </c>
      <c r="C51" s="505" t="str">
        <f>IF(H51=0," ",VLOOKUP(H51,Спортсмены!B:H,2,FALSE))</f>
        <v>Пешехонов Игорь</v>
      </c>
      <c r="D51" s="506">
        <f>IF(H51=0," ",VLOOKUP($H51,Спортсмены!$B:$H,3,FALSE))</f>
        <v>1984</v>
      </c>
      <c r="E51" s="504" t="str">
        <f>IF(H51=0," ",IF(VLOOKUP($H51,Спортсмены!$B:$H,4,FALSE)=0," ",VLOOKUP($H51,Спортсмены!$B:$H,4,FALSE)))</f>
        <v>М30-39</v>
      </c>
      <c r="F51" s="505">
        <f>IF(H51=0," ",VLOOKUP($H51,Спортсмены!$B:$H,5,FALSE))</f>
        <v>0</v>
      </c>
      <c r="G51" s="505" t="str">
        <f>IF(H51=0," ",VLOOKUP($H51,Спортсмены!$B:$H,6,FALSE))</f>
        <v>г.Архангельск</v>
      </c>
      <c r="H51" s="413">
        <v>39</v>
      </c>
      <c r="I51" s="913"/>
      <c r="J51" s="914">
        <v>3.4039351851851897E-2</v>
      </c>
      <c r="K51" s="504"/>
      <c r="L51" s="504"/>
      <c r="M51" s="505">
        <f>IF(H51=0," ",VLOOKUP($H51,Спортсмены!$B:$H,7,FALSE))</f>
        <v>0</v>
      </c>
    </row>
    <row r="52" spans="2:13">
      <c r="B52" s="413">
        <v>38</v>
      </c>
      <c r="C52" s="505" t="str">
        <f>IF(H52=0," ",VLOOKUP(H52,Спортсмены!B:H,2,FALSE))</f>
        <v>Бровин Евгений</v>
      </c>
      <c r="D52" s="506">
        <f>IF(H52=0," ",VLOOKUP($H52,Спортсмены!$B:$H,3,FALSE))</f>
        <v>1981</v>
      </c>
      <c r="E52" s="504" t="str">
        <f>IF(H52=0," ",IF(VLOOKUP($H52,Спортсмены!$B:$H,4,FALSE)=0," ",VLOOKUP($H52,Спортсмены!$B:$H,4,FALSE)))</f>
        <v>М40-49</v>
      </c>
      <c r="F52" s="505">
        <f>IF(H52=0," ",VLOOKUP($H52,Спортсмены!$B:$H,5,FALSE))</f>
        <v>0</v>
      </c>
      <c r="G52" s="505" t="str">
        <f>IF(H52=0," ",VLOOKUP($H52,Спортсмены!$B:$H,6,FALSE))</f>
        <v>г.Архангельск</v>
      </c>
      <c r="H52" s="413">
        <v>51</v>
      </c>
      <c r="I52" s="913"/>
      <c r="J52" s="914">
        <v>3.4178240740740697E-2</v>
      </c>
      <c r="K52" s="504"/>
      <c r="L52" s="504"/>
      <c r="M52" s="505">
        <f>IF(H52=0," ",VLOOKUP($H52,Спортсмены!$B:$H,7,FALSE))</f>
        <v>0</v>
      </c>
    </row>
    <row r="53" spans="2:13">
      <c r="B53" s="413">
        <v>39</v>
      </c>
      <c r="C53" s="505" t="str">
        <f>IF(H53=0," ",VLOOKUP(H53,Спортсмены!B:H,2,FALSE))</f>
        <v>Подосенов Сергей</v>
      </c>
      <c r="D53" s="506">
        <f>IF(H53=0," ",VLOOKUP($H53,Спортсмены!$B:$H,3,FALSE))</f>
        <v>1976</v>
      </c>
      <c r="E53" s="504" t="str">
        <f>IF(H53=0," ",IF(VLOOKUP($H53,Спортсмены!$B:$H,4,FALSE)=0," ",VLOOKUP($H53,Спортсмены!$B:$H,4,FALSE)))</f>
        <v>М40-49</v>
      </c>
      <c r="F53" s="505">
        <f>IF(H53=0," ",VLOOKUP($H53,Спортсмены!$B:$H,5,FALSE))</f>
        <v>0</v>
      </c>
      <c r="G53" s="505" t="str">
        <f>IF(H53=0," ",VLOOKUP($H53,Спортсмены!$B:$H,6,FALSE))</f>
        <v>г.Архангельск</v>
      </c>
      <c r="H53" s="413">
        <v>8</v>
      </c>
      <c r="I53" s="913"/>
      <c r="J53" s="914">
        <v>3.4201388888888899E-2</v>
      </c>
      <c r="K53" s="504"/>
      <c r="L53" s="504"/>
      <c r="M53" s="505">
        <f>IF(H53=0," ",VLOOKUP($H53,Спортсмены!$B:$H,7,FALSE))</f>
        <v>0</v>
      </c>
    </row>
    <row r="54" spans="2:13">
      <c r="B54" s="413">
        <v>40</v>
      </c>
      <c r="C54" s="505" t="str">
        <f>IF(H54=0," ",VLOOKUP(H54,Спортсмены!B:H,2,FALSE))</f>
        <v>Сластилин Валерий</v>
      </c>
      <c r="D54" s="506">
        <f>IF(H54=0," ",VLOOKUP($H54,Спортсмены!$B:$H,3,FALSE))</f>
        <v>1957</v>
      </c>
      <c r="E54" s="504" t="str">
        <f>IF(H54=0," ",IF(VLOOKUP($H54,Спортсмены!$B:$H,4,FALSE)=0," ",VLOOKUP($H54,Спортсмены!$B:$H,4,FALSE)))</f>
        <v>М60-69</v>
      </c>
      <c r="F54" s="505">
        <f>IF(H54=0," ",VLOOKUP($H54,Спортсмены!$B:$H,5,FALSE))</f>
        <v>0</v>
      </c>
      <c r="G54" s="505" t="str">
        <f>IF(H54=0," ",VLOOKUP($H54,Спортсмены!$B:$H,6,FALSE))</f>
        <v>г.Архангельск, ЛАВА</v>
      </c>
      <c r="H54" s="413">
        <v>100</v>
      </c>
      <c r="I54" s="913"/>
      <c r="J54" s="914">
        <v>3.43171296296296E-2</v>
      </c>
      <c r="K54" s="504"/>
      <c r="L54" s="504"/>
      <c r="M54" s="505">
        <f>IF(H54=0," ",VLOOKUP($H54,Спортсмены!$B:$H,7,FALSE))</f>
        <v>0</v>
      </c>
    </row>
    <row r="55" spans="2:13">
      <c r="B55" s="413">
        <v>41</v>
      </c>
      <c r="C55" s="505" t="str">
        <f>IF(H55=0," ",VLOOKUP(H55,Спортсмены!B:H,2,FALSE))</f>
        <v>Гайпулин Александр</v>
      </c>
      <c r="D55" s="506">
        <f>IF(H55=0," ",VLOOKUP($H55,Спортсмены!$B:$H,3,FALSE))</f>
        <v>1989</v>
      </c>
      <c r="E55" s="504" t="str">
        <f>IF(H55=0," ",IF(VLOOKUP($H55,Спортсмены!$B:$H,4,FALSE)=0," ",VLOOKUP($H55,Спортсмены!$B:$H,4,FALSE)))</f>
        <v>М30-39</v>
      </c>
      <c r="F55" s="505">
        <f>IF(H55=0," ",VLOOKUP($H55,Спортсмены!$B:$H,5,FALSE))</f>
        <v>0</v>
      </c>
      <c r="G55" s="505" t="str">
        <f>IF(H55=0," ",VLOOKUP($H55,Спортсмены!$B:$H,6,FALSE))</f>
        <v>г.Архангельск</v>
      </c>
      <c r="H55" s="413">
        <v>31</v>
      </c>
      <c r="I55" s="913"/>
      <c r="J55" s="914">
        <v>3.54166666666667E-2</v>
      </c>
      <c r="K55" s="504"/>
      <c r="L55" s="504"/>
      <c r="M55" s="505">
        <f>IF(H55=0," ",VLOOKUP($H55,Спортсмены!$B:$H,7,FALSE))</f>
        <v>0</v>
      </c>
    </row>
    <row r="56" spans="2:13">
      <c r="B56" s="413">
        <v>42</v>
      </c>
      <c r="C56" s="505" t="str">
        <f>IF(H56=0," ",VLOOKUP(H56,Спортсмены!B:H,2,FALSE))</f>
        <v>Томилов Михаил</v>
      </c>
      <c r="D56" s="506">
        <f>IF(H56=0," ",VLOOKUP($H56,Спортсмены!$B:$H,3,FALSE))</f>
        <v>1987</v>
      </c>
      <c r="E56" s="504" t="str">
        <f>IF(H56=0," ",IF(VLOOKUP($H56,Спортсмены!$B:$H,4,FALSE)=0," ",VLOOKUP($H56,Спортсмены!$B:$H,4,FALSE)))</f>
        <v>М30-39</v>
      </c>
      <c r="F56" s="505">
        <f>IF(H56=0," ",VLOOKUP($H56,Спортсмены!$B:$H,5,FALSE))</f>
        <v>0</v>
      </c>
      <c r="G56" s="505" t="str">
        <f>IF(H56=0," ",VLOOKUP($H56,Спортсмены!$B:$H,6,FALSE))</f>
        <v>г.Архангельск</v>
      </c>
      <c r="H56" s="413">
        <v>11</v>
      </c>
      <c r="I56" s="913"/>
      <c r="J56" s="914">
        <v>3.6087962962963002E-2</v>
      </c>
      <c r="K56" s="504"/>
      <c r="L56" s="504"/>
      <c r="M56" s="505">
        <f>IF(H56=0," ",VLOOKUP($H56,Спортсмены!$B:$H,7,FALSE))</f>
        <v>0</v>
      </c>
    </row>
    <row r="57" spans="2:13">
      <c r="B57" s="413">
        <v>43</v>
      </c>
      <c r="C57" s="505" t="str">
        <f>IF(H57=0," ",VLOOKUP(H57,Спортсмены!B:H,2,FALSE))</f>
        <v>Лазарев Андрей</v>
      </c>
      <c r="D57" s="506">
        <f>IF(H57=0," ",VLOOKUP($H57,Спортсмены!$B:$H,3,FALSE))</f>
        <v>1981</v>
      </c>
      <c r="E57" s="504" t="str">
        <f>IF(H57=0," ",IF(VLOOKUP($H57,Спортсмены!$B:$H,4,FALSE)=0," ",VLOOKUP($H57,Спортсмены!$B:$H,4,FALSE)))</f>
        <v>М40-49</v>
      </c>
      <c r="F57" s="505">
        <f>IF(H57=0," ",VLOOKUP($H57,Спортсмены!$B:$H,5,FALSE))</f>
        <v>0</v>
      </c>
      <c r="G57" s="505" t="str">
        <f>IF(H57=0," ",VLOOKUP($H57,Спортсмены!$B:$H,6,FALSE))</f>
        <v>г.Архангельск</v>
      </c>
      <c r="H57" s="413">
        <v>5</v>
      </c>
      <c r="I57" s="913"/>
      <c r="J57" s="914">
        <v>3.8101851851851901E-2</v>
      </c>
      <c r="K57" s="504"/>
      <c r="L57" s="504"/>
      <c r="M57" s="505">
        <f>IF(H57=0," ",VLOOKUP($H57,Спортсмены!$B:$H,7,FALSE))</f>
        <v>0</v>
      </c>
    </row>
    <row r="58" spans="2:13">
      <c r="B58" s="413">
        <v>44</v>
      </c>
      <c r="C58" s="505" t="str">
        <f>IF(H58=0," ",VLOOKUP(H58,Спортсмены!B:H,2,FALSE))</f>
        <v>Ермолин Анатолий</v>
      </c>
      <c r="D58" s="506">
        <f>IF(H58=0," ",VLOOKUP($H58,Спортсмены!$B:$H,3,FALSE))</f>
        <v>1956</v>
      </c>
      <c r="E58" s="504" t="str">
        <f>IF(H58=0," ",IF(VLOOKUP($H58,Спортсмены!$B:$H,4,FALSE)=0," ",VLOOKUP($H58,Спортсмены!$B:$H,4,FALSE)))</f>
        <v>М60-69</v>
      </c>
      <c r="F58" s="505">
        <f>IF(H58=0," ",VLOOKUP($H58,Спортсмены!$B:$H,5,FALSE))</f>
        <v>0</v>
      </c>
      <c r="G58" s="505" t="str">
        <f>IF(H58=0," ",VLOOKUP($H58,Спортсмены!$B:$H,6,FALSE))</f>
        <v>г.Архангельск,Гандвик</v>
      </c>
      <c r="H58" s="413">
        <v>33</v>
      </c>
      <c r="I58" s="913"/>
      <c r="J58" s="914">
        <v>3.87847222222222E-2</v>
      </c>
      <c r="K58" s="504"/>
      <c r="L58" s="504"/>
      <c r="M58" s="505">
        <f>IF(H58=0," ",VLOOKUP($H58,Спортсмены!$B:$H,7,FALSE))</f>
        <v>0</v>
      </c>
    </row>
    <row r="59" spans="2:13">
      <c r="B59" s="413">
        <v>45</v>
      </c>
      <c r="C59" s="505" t="str">
        <f>IF(H59=0," ",VLOOKUP(H59,Спортсмены!B:H,2,FALSE))</f>
        <v>Жерихин  Николай</v>
      </c>
      <c r="D59" s="506">
        <f>IF(H59=0," ",VLOOKUP($H59,Спортсмены!$B:$H,3,FALSE))</f>
        <v>1949</v>
      </c>
      <c r="E59" s="504" t="str">
        <f>IF(H59=0," ",IF(VLOOKUP($H59,Спортсмены!$B:$H,4,FALSE)=0," ",VLOOKUP($H59,Спортсмены!$B:$H,4,FALSE)))</f>
        <v>М60-69</v>
      </c>
      <c r="F59" s="505">
        <f>IF(H59=0," ",VLOOKUP($H59,Спортсмены!$B:$H,5,FALSE))</f>
        <v>0</v>
      </c>
      <c r="G59" s="505" t="str">
        <f>IF(H59=0," ",VLOOKUP($H59,Спортсмены!$B:$H,6,FALSE))</f>
        <v>г.Северодвинск</v>
      </c>
      <c r="H59" s="413">
        <v>117</v>
      </c>
      <c r="I59" s="913"/>
      <c r="J59" s="914">
        <v>4.1689814814814798E-2</v>
      </c>
      <c r="K59" s="504"/>
      <c r="L59" s="504"/>
      <c r="M59" s="505">
        <f>IF(H59=0," ",VLOOKUP($H59,Спортсмены!$B:$H,7,FALSE))</f>
        <v>0</v>
      </c>
    </row>
    <row r="60" spans="2:13">
      <c r="B60" s="413">
        <v>46</v>
      </c>
      <c r="C60" s="505" t="str">
        <f>IF(H60=0," ",VLOOKUP(H60,Спортсмены!B:H,2,FALSE))</f>
        <v xml:space="preserve">Худяков Денис </v>
      </c>
      <c r="D60" s="506">
        <f>IF(H60=0," ",VLOOKUP($H60,Спортсмены!$B:$H,3,FALSE))</f>
        <v>2012</v>
      </c>
      <c r="E60" s="504" t="str">
        <f>IF(H60=0," ",IF(VLOOKUP($H60,Спортсмены!$B:$H,4,FALSE)=0," ",VLOOKUP($H60,Спортсмены!$B:$H,4,FALSE)))</f>
        <v>Юдо17</v>
      </c>
      <c r="F60" s="505">
        <f>IF(H60=0," ",VLOOKUP($H60,Спортсмены!$B:$H,5,FALSE))</f>
        <v>0</v>
      </c>
      <c r="G60" s="505" t="str">
        <f>IF(H60=0," ",VLOOKUP($H60,Спортсмены!$B:$H,6,FALSE))</f>
        <v>г.Архангельск, МБУ СШ №1</v>
      </c>
      <c r="H60" s="413">
        <v>14</v>
      </c>
      <c r="I60" s="913"/>
      <c r="J60" s="914">
        <v>4.3923611111111101E-2</v>
      </c>
      <c r="K60" s="504"/>
      <c r="L60" s="504"/>
      <c r="M60" s="505">
        <f>IF(H60=0," ",VLOOKUP($H60,Спортсмены!$B:$H,7,FALSE))</f>
        <v>0</v>
      </c>
    </row>
    <row r="61" spans="2:13">
      <c r="B61" s="413"/>
      <c r="C61" s="505" t="str">
        <f>IF(H61=0," ",VLOOKUP(H61,Спортсмены!B:H,2,FALSE))</f>
        <v>Данилов Степан</v>
      </c>
      <c r="D61" s="506">
        <f>IF(H61=0," ",VLOOKUP($H61,Спортсмены!$B:$H,3,FALSE))</f>
        <v>1948</v>
      </c>
      <c r="E61" s="504" t="str">
        <f>IF(H61=0," ",IF(VLOOKUP($H61,Спортсмены!$B:$H,4,FALSE)=0," ",VLOOKUP($H61,Спортсмены!$B:$H,4,FALSE)))</f>
        <v>М60-69</v>
      </c>
      <c r="F61" s="505">
        <f>IF(H61=0," ",VLOOKUP($H61,Спортсмены!$B:$H,5,FALSE))</f>
        <v>0</v>
      </c>
      <c r="G61" s="505" t="str">
        <f>IF(H61=0," ",VLOOKUP($H61,Спортсмены!$B:$H,6,FALSE))</f>
        <v>г.Архангельск</v>
      </c>
      <c r="H61" s="413">
        <v>1</v>
      </c>
      <c r="I61" s="913"/>
      <c r="J61" s="914" t="s">
        <v>213</v>
      </c>
      <c r="K61" s="504"/>
      <c r="L61" s="504"/>
      <c r="M61" s="505">
        <f>IF(H61=0," ",VLOOKUP($H61,Спортсмены!$B:$H,7,FALSE))</f>
        <v>0</v>
      </c>
    </row>
    <row r="62" spans="2:13">
      <c r="B62" s="413"/>
      <c r="C62" s="505" t="str">
        <f>IF(H62=0," ",VLOOKUP(H62,Спортсмены!B:H,2,FALSE))</f>
        <v xml:space="preserve"> </v>
      </c>
      <c r="D62" s="506" t="str">
        <f>IF(H62=0," ",VLOOKUP($H62,Спортсмены!$B:$H,3,FALSE))</f>
        <v xml:space="preserve"> </v>
      </c>
      <c r="E62" s="504" t="str">
        <f>IF(H62=0," ",IF(VLOOKUP($H62,Спортсмены!$B:$H,4,FALSE)=0," ",VLOOKUP($H62,Спортсмены!$B:$H,4,FALSE)))</f>
        <v xml:space="preserve"> </v>
      </c>
      <c r="F62" s="505" t="str">
        <f>IF(H62=0," ",VLOOKUP($H62,Спортсмены!$B:$H,5,FALSE))</f>
        <v xml:space="preserve"> </v>
      </c>
      <c r="G62" s="505" t="str">
        <f>IF(H62=0," ",VLOOKUP($H62,Спортсмены!$B:$H,6,FALSE))</f>
        <v xml:space="preserve"> </v>
      </c>
      <c r="H62" s="413"/>
      <c r="I62" s="913"/>
      <c r="J62" s="914"/>
      <c r="K62" s="504"/>
      <c r="L62" s="504"/>
      <c r="M62" s="505" t="str">
        <f>IF(H62=0," ",VLOOKUP($H62,Спортсмены!$B:$H,7,FALSE))</f>
        <v xml:space="preserve"> </v>
      </c>
    </row>
    <row r="63" spans="2:13">
      <c r="B63" s="840"/>
      <c r="C63" s="841"/>
      <c r="D63" s="842"/>
      <c r="E63" s="843"/>
      <c r="F63" s="841"/>
      <c r="G63" s="841"/>
      <c r="H63" s="841"/>
      <c r="I63" s="915"/>
      <c r="J63" s="916"/>
      <c r="K63" s="843"/>
      <c r="L63" s="843"/>
      <c r="M63" s="841"/>
    </row>
    <row r="64" spans="2:13">
      <c r="B64" s="907"/>
      <c r="C64" s="908"/>
      <c r="D64" s="909"/>
      <c r="E64" s="910"/>
      <c r="F64" s="908"/>
      <c r="G64" s="908"/>
      <c r="H64" s="908"/>
      <c r="I64" s="917"/>
      <c r="J64" s="918"/>
      <c r="K64" s="910"/>
      <c r="L64" s="910"/>
      <c r="M64" s="908"/>
    </row>
    <row r="65" spans="2:13">
      <c r="B65" s="48"/>
      <c r="C65" s="1250"/>
      <c r="D65" s="1250"/>
      <c r="E65"/>
      <c r="F65" s="1272"/>
      <c r="G65" s="1272"/>
      <c r="H65" s="119"/>
      <c r="I65" s="119"/>
      <c r="J65" s="119"/>
      <c r="K65" s="119"/>
      <c r="L65" s="119"/>
      <c r="M65" s="50"/>
    </row>
    <row r="66" spans="2:13">
      <c r="B66" s="48"/>
      <c r="E66"/>
      <c r="H66" s="117"/>
      <c r="I66" s="132"/>
      <c r="J66" s="51"/>
      <c r="K66" s="51"/>
      <c r="L66" s="50"/>
      <c r="M66" s="50"/>
    </row>
    <row r="67" spans="2:13">
      <c r="B67" s="48"/>
      <c r="C67" s="1250" t="s">
        <v>214</v>
      </c>
      <c r="D67" s="1250"/>
      <c r="E67" s="1272"/>
      <c r="F67" s="1272"/>
      <c r="G67" s="1272"/>
      <c r="H67" s="339" t="s">
        <v>164</v>
      </c>
      <c r="I67" s="339"/>
      <c r="J67" s="339"/>
      <c r="K67" s="339"/>
      <c r="L67" s="339"/>
      <c r="M67" s="50"/>
    </row>
    <row r="68" spans="2:13">
      <c r="B68" s="48"/>
      <c r="C68" s="50"/>
      <c r="D68" s="53"/>
      <c r="E68" s="407"/>
      <c r="F68" s="407"/>
      <c r="G68" s="407"/>
      <c r="H68" s="407"/>
      <c r="I68" s="407"/>
      <c r="J68" s="407"/>
      <c r="K68" s="407"/>
      <c r="L68" s="407"/>
      <c r="M68" s="50"/>
    </row>
    <row r="69" spans="2:13">
      <c r="B69" s="48"/>
      <c r="C69" s="50"/>
      <c r="D69" s="155"/>
      <c r="E69" s="51"/>
      <c r="F69" s="50"/>
      <c r="G69" s="50"/>
      <c r="H69" s="50"/>
      <c r="I69" s="52"/>
      <c r="J69" s="932"/>
      <c r="K69" s="51"/>
      <c r="L69" s="51"/>
      <c r="M69" s="50"/>
    </row>
    <row r="70" spans="2:13">
      <c r="B70" s="48"/>
      <c r="C70" s="50"/>
      <c r="D70" s="155"/>
      <c r="E70" s="51"/>
      <c r="F70" s="50"/>
      <c r="G70" s="50"/>
      <c r="H70" s="50"/>
      <c r="I70" s="52"/>
      <c r="J70" s="932"/>
      <c r="K70" s="51"/>
      <c r="L70" s="51"/>
      <c r="M70" s="50"/>
    </row>
    <row r="71" spans="2:13">
      <c r="B71" s="48"/>
      <c r="C71" s="50"/>
      <c r="D71" s="155"/>
      <c r="E71" s="51"/>
      <c r="F71" s="50"/>
      <c r="G71" s="50"/>
      <c r="H71" s="50"/>
      <c r="I71" s="52"/>
      <c r="J71" s="932"/>
      <c r="K71" s="51"/>
      <c r="L71" s="51"/>
      <c r="M71" s="50"/>
    </row>
    <row r="72" spans="2:13">
      <c r="B72" s="48"/>
      <c r="C72" s="50"/>
      <c r="D72" s="155"/>
      <c r="E72" s="51"/>
      <c r="F72" s="50"/>
      <c r="G72" s="50"/>
      <c r="H72" s="50"/>
      <c r="I72" s="52"/>
      <c r="J72" s="932"/>
      <c r="K72" s="51"/>
      <c r="L72" s="51"/>
      <c r="M72" s="50"/>
    </row>
    <row r="73" spans="2:13">
      <c r="I73"/>
      <c r="J73" s="87"/>
    </row>
    <row r="74" spans="2:13">
      <c r="I74"/>
      <c r="J74" s="87"/>
    </row>
    <row r="75" spans="2:13" ht="18.75" customHeight="1">
      <c r="B75" s="845"/>
      <c r="C75" s="845"/>
      <c r="D75" s="845"/>
      <c r="E75" s="845"/>
      <c r="F75" s="845"/>
      <c r="G75" s="845"/>
      <c r="H75" s="845"/>
      <c r="I75" s="845"/>
      <c r="J75" s="845"/>
      <c r="K75" s="845"/>
      <c r="L75" s="845"/>
      <c r="M75" s="845"/>
    </row>
    <row r="76" spans="2:13" ht="20.25">
      <c r="B76" s="845"/>
      <c r="C76" s="845"/>
      <c r="D76" s="845"/>
      <c r="E76" s="845"/>
      <c r="F76" s="845"/>
      <c r="G76" s="845"/>
      <c r="H76" s="845"/>
      <c r="I76" s="845"/>
      <c r="J76" s="845"/>
      <c r="K76" s="845"/>
      <c r="L76" s="845"/>
      <c r="M76" s="845"/>
    </row>
    <row r="77" spans="2:13" ht="18">
      <c r="B77" s="849"/>
      <c r="C77" s="919"/>
      <c r="D77" s="919"/>
      <c r="E77" s="920"/>
      <c r="F77" s="919"/>
      <c r="G77" s="919"/>
      <c r="H77" s="919"/>
      <c r="I77" s="919"/>
      <c r="J77" s="920"/>
      <c r="K77" s="919"/>
      <c r="L77" s="919"/>
      <c r="M77" s="919"/>
    </row>
    <row r="78" spans="2:13" ht="15.6" customHeight="1">
      <c r="B78" s="849"/>
      <c r="C78" s="921"/>
      <c r="D78" s="921"/>
      <c r="E78" s="922"/>
      <c r="F78" s="923"/>
      <c r="G78" s="923"/>
      <c r="H78" s="924"/>
      <c r="I78" s="921"/>
      <c r="J78" s="488"/>
      <c r="K78" s="527"/>
      <c r="L78" s="849"/>
      <c r="M78" s="527"/>
    </row>
    <row r="79" spans="2:13">
      <c r="B79" s="849"/>
      <c r="C79" s="925"/>
      <c r="D79" s="527"/>
      <c r="E79" s="488"/>
      <c r="F79" s="849"/>
      <c r="G79" s="849"/>
      <c r="H79" s="849"/>
      <c r="I79" s="870"/>
      <c r="J79" s="933"/>
      <c r="K79" s="870"/>
      <c r="L79" s="870"/>
      <c r="M79" s="870"/>
    </row>
    <row r="80" spans="2:13" ht="18.75" customHeight="1">
      <c r="B80" s="849"/>
      <c r="C80" s="849"/>
      <c r="D80" s="527"/>
      <c r="E80" s="660"/>
      <c r="F80" s="849"/>
      <c r="G80" s="849"/>
      <c r="H80" s="849"/>
      <c r="I80" s="934"/>
      <c r="J80" s="869"/>
      <c r="K80" s="869"/>
      <c r="L80" s="873"/>
      <c r="M80" s="870"/>
    </row>
    <row r="81" spans="2:13">
      <c r="B81" s="849"/>
      <c r="C81" s="849"/>
      <c r="D81" s="849"/>
      <c r="E81" s="926"/>
      <c r="F81" s="849"/>
      <c r="G81" s="849"/>
      <c r="H81" s="849"/>
      <c r="I81" s="851"/>
      <c r="J81" s="869"/>
      <c r="K81" s="869"/>
      <c r="L81" s="873"/>
      <c r="M81" s="870"/>
    </row>
    <row r="82" spans="2:13" ht="12.6" customHeight="1">
      <c r="B82" s="852"/>
      <c r="C82" s="852"/>
      <c r="D82" s="852"/>
      <c r="E82" s="852"/>
      <c r="F82" s="852"/>
      <c r="G82" s="852"/>
      <c r="H82" s="852"/>
      <c r="I82" s="872"/>
      <c r="J82" s="872"/>
      <c r="K82" s="852"/>
      <c r="L82" s="852"/>
      <c r="M82" s="872"/>
    </row>
    <row r="83" spans="2:13">
      <c r="B83" s="852"/>
      <c r="C83" s="852"/>
      <c r="D83" s="852"/>
      <c r="E83" s="852"/>
      <c r="F83" s="852"/>
      <c r="G83" s="852"/>
      <c r="H83" s="852"/>
      <c r="I83" s="872"/>
      <c r="J83" s="872"/>
      <c r="K83" s="852"/>
      <c r="L83" s="852"/>
      <c r="M83" s="872"/>
    </row>
    <row r="84" spans="2:13" ht="12.95" customHeight="1">
      <c r="B84" s="488"/>
      <c r="C84" s="488"/>
      <c r="D84" s="488"/>
      <c r="E84" s="488"/>
      <c r="F84" s="927"/>
      <c r="G84" s="927"/>
      <c r="H84" s="488"/>
      <c r="I84" s="935"/>
      <c r="J84" s="869"/>
      <c r="K84" s="869"/>
      <c r="L84" s="873"/>
      <c r="M84" s="870"/>
    </row>
    <row r="85" spans="2:13">
      <c r="B85" s="556"/>
      <c r="C85" s="527"/>
      <c r="D85" s="528"/>
      <c r="E85" s="488"/>
      <c r="F85" s="527"/>
      <c r="G85" s="527"/>
      <c r="H85" s="457"/>
      <c r="I85" s="888"/>
      <c r="J85" s="935"/>
      <c r="K85" s="488"/>
      <c r="L85" s="488"/>
      <c r="M85" s="527"/>
    </row>
    <row r="86" spans="2:13">
      <c r="B86" s="556"/>
      <c r="C86" s="527"/>
      <c r="D86" s="528"/>
      <c r="E86" s="488"/>
      <c r="F86" s="527"/>
      <c r="G86" s="527"/>
      <c r="H86" s="457"/>
      <c r="I86" s="888"/>
      <c r="J86" s="935"/>
      <c r="K86" s="488"/>
      <c r="L86" s="488"/>
      <c r="M86" s="527"/>
    </row>
    <row r="87" spans="2:13">
      <c r="B87" s="556"/>
      <c r="C87" s="527"/>
      <c r="D87" s="528"/>
      <c r="E87" s="488"/>
      <c r="F87" s="527"/>
      <c r="G87" s="527"/>
      <c r="H87" s="457"/>
      <c r="I87" s="888"/>
      <c r="J87" s="935"/>
      <c r="K87" s="488"/>
      <c r="L87" s="488"/>
      <c r="M87" s="527"/>
    </row>
    <row r="88" spans="2:13" ht="12.75" customHeight="1">
      <c r="B88" s="457"/>
      <c r="C88" s="527"/>
      <c r="D88" s="528"/>
      <c r="E88" s="488"/>
      <c r="F88" s="527"/>
      <c r="G88" s="527"/>
      <c r="H88" s="457"/>
      <c r="I88" s="888"/>
      <c r="J88" s="935"/>
      <c r="K88" s="488"/>
      <c r="L88" s="488"/>
      <c r="M88" s="527"/>
    </row>
    <row r="89" spans="2:13">
      <c r="B89" s="457"/>
      <c r="C89" s="527"/>
      <c r="D89" s="528"/>
      <c r="E89" s="488"/>
      <c r="F89" s="527"/>
      <c r="G89" s="527"/>
      <c r="H89" s="488"/>
      <c r="I89" s="888"/>
      <c r="J89" s="935"/>
      <c r="K89" s="488"/>
      <c r="L89" s="488"/>
      <c r="M89" s="884"/>
    </row>
    <row r="90" spans="2:13">
      <c r="B90" s="457"/>
      <c r="C90" s="527"/>
      <c r="D90" s="528"/>
      <c r="E90" s="488"/>
      <c r="F90" s="527"/>
      <c r="G90" s="527"/>
      <c r="H90" s="457"/>
      <c r="I90" s="888"/>
      <c r="J90" s="935"/>
      <c r="K90" s="488"/>
      <c r="L90" s="488"/>
      <c r="M90" s="527"/>
    </row>
    <row r="91" spans="2:13">
      <c r="B91" s="457"/>
      <c r="C91" s="527"/>
      <c r="D91" s="528"/>
      <c r="E91" s="488"/>
      <c r="F91" s="527"/>
      <c r="G91" s="527"/>
      <c r="H91" s="457"/>
      <c r="I91" s="888"/>
      <c r="J91" s="935"/>
      <c r="K91" s="488"/>
      <c r="L91" s="488"/>
      <c r="M91" s="527"/>
    </row>
    <row r="92" spans="2:13">
      <c r="B92" s="457"/>
      <c r="C92" s="527"/>
      <c r="D92" s="528"/>
      <c r="E92" s="488"/>
      <c r="F92" s="527"/>
      <c r="G92" s="527"/>
      <c r="H92" s="457"/>
      <c r="I92" s="888"/>
      <c r="J92" s="935"/>
      <c r="K92" s="488"/>
      <c r="L92" s="488"/>
      <c r="M92" s="527"/>
    </row>
    <row r="93" spans="2:13">
      <c r="B93" s="457"/>
      <c r="C93" s="872"/>
      <c r="D93" s="928"/>
      <c r="E93" s="457"/>
      <c r="F93" s="872"/>
      <c r="G93" s="929"/>
      <c r="H93" s="457"/>
      <c r="I93" s="936"/>
      <c r="J93" s="937"/>
      <c r="K93" s="457"/>
      <c r="L93" s="457"/>
      <c r="M93" s="872"/>
    </row>
    <row r="94" spans="2:13">
      <c r="B94" s="457"/>
      <c r="C94" s="527"/>
      <c r="D94" s="528"/>
      <c r="E94" s="488"/>
      <c r="F94" s="527"/>
      <c r="G94" s="527"/>
      <c r="H94" s="457"/>
      <c r="I94" s="888"/>
      <c r="J94" s="935"/>
      <c r="K94" s="488"/>
      <c r="L94" s="488"/>
      <c r="M94" s="527"/>
    </row>
    <row r="95" spans="2:13">
      <c r="B95" s="457"/>
      <c r="C95" s="527"/>
      <c r="D95" s="528"/>
      <c r="E95" s="488"/>
      <c r="F95" s="527"/>
      <c r="G95" s="527"/>
      <c r="H95" s="457"/>
      <c r="I95" s="888"/>
      <c r="J95" s="935"/>
      <c r="K95" s="488"/>
      <c r="L95" s="488"/>
      <c r="M95" s="527"/>
    </row>
    <row r="96" spans="2:13">
      <c r="B96" s="457"/>
      <c r="C96" s="527"/>
      <c r="D96" s="528"/>
      <c r="E96" s="488"/>
      <c r="F96" s="527"/>
      <c r="G96" s="527"/>
      <c r="H96" s="457"/>
      <c r="I96" s="888"/>
      <c r="J96" s="935"/>
      <c r="K96" s="488"/>
      <c r="L96" s="488"/>
      <c r="M96" s="527"/>
    </row>
    <row r="97" spans="2:13">
      <c r="B97" s="457"/>
      <c r="C97" s="527"/>
      <c r="D97" s="528"/>
      <c r="E97" s="488"/>
      <c r="F97" s="527"/>
      <c r="G97" s="527"/>
      <c r="H97" s="457"/>
      <c r="I97" s="888"/>
      <c r="J97" s="935"/>
      <c r="K97" s="488"/>
      <c r="L97" s="488"/>
      <c r="M97" s="527"/>
    </row>
    <row r="98" spans="2:13">
      <c r="B98" s="457"/>
      <c r="C98" s="527"/>
      <c r="D98" s="528"/>
      <c r="E98" s="488"/>
      <c r="F98" s="527"/>
      <c r="G98" s="527"/>
      <c r="H98" s="457"/>
      <c r="I98" s="888"/>
      <c r="J98" s="935"/>
      <c r="K98" s="488"/>
      <c r="L98" s="488"/>
      <c r="M98" s="527"/>
    </row>
    <row r="99" spans="2:13">
      <c r="B99" s="457"/>
      <c r="C99" s="527"/>
      <c r="D99" s="528"/>
      <c r="E99" s="488"/>
      <c r="F99" s="527"/>
      <c r="G99" s="527"/>
      <c r="H99" s="457"/>
      <c r="I99" s="888"/>
      <c r="J99" s="935"/>
      <c r="K99" s="488"/>
      <c r="L99" s="488"/>
      <c r="M99" s="527"/>
    </row>
    <row r="100" spans="2:13">
      <c r="B100" s="457"/>
      <c r="C100" s="527"/>
      <c r="D100" s="528"/>
      <c r="E100" s="488"/>
      <c r="F100" s="527"/>
      <c r="G100" s="527"/>
      <c r="H100" s="457"/>
      <c r="I100" s="888"/>
      <c r="J100" s="935"/>
      <c r="K100" s="488"/>
      <c r="L100" s="488"/>
      <c r="M100" s="527"/>
    </row>
    <row r="101" spans="2:13" ht="15" customHeight="1">
      <c r="B101" s="457"/>
      <c r="C101" s="527"/>
      <c r="D101" s="488"/>
      <c r="E101" s="488"/>
      <c r="F101" s="527"/>
      <c r="G101" s="527"/>
      <c r="H101" s="527"/>
      <c r="I101" s="888"/>
      <c r="J101" s="935"/>
      <c r="K101" s="488"/>
      <c r="L101" s="488"/>
      <c r="M101" s="527"/>
    </row>
    <row r="102" spans="2:13" ht="15" customHeight="1">
      <c r="B102" s="457"/>
      <c r="C102" s="527"/>
      <c r="D102" s="488"/>
      <c r="E102" s="488"/>
      <c r="F102" s="527"/>
      <c r="G102" s="527"/>
      <c r="H102" s="527"/>
      <c r="I102" s="888"/>
      <c r="J102" s="935"/>
      <c r="K102" s="488"/>
      <c r="L102" s="488"/>
      <c r="M102" s="527"/>
    </row>
    <row r="103" spans="2:13" ht="15.95" customHeight="1">
      <c r="B103" s="527"/>
      <c r="C103" s="527"/>
      <c r="D103" s="527"/>
      <c r="E103" s="488"/>
      <c r="F103" s="527"/>
      <c r="G103" s="527"/>
      <c r="H103" s="527"/>
      <c r="I103" s="527"/>
      <c r="J103" s="488"/>
      <c r="K103" s="527"/>
      <c r="L103" s="527"/>
      <c r="M103" s="527"/>
    </row>
    <row r="104" spans="2:13" ht="15.95" customHeight="1">
      <c r="B104" s="527"/>
      <c r="C104" s="527"/>
      <c r="D104" s="527"/>
      <c r="E104" s="488"/>
      <c r="F104" s="527"/>
      <c r="G104" s="527"/>
      <c r="H104" s="527"/>
      <c r="I104" s="527"/>
      <c r="J104" s="488"/>
      <c r="K104" s="527"/>
      <c r="L104" s="527"/>
      <c r="M104" s="527"/>
    </row>
    <row r="105" spans="2:13" ht="15.95" customHeight="1">
      <c r="B105" s="527"/>
      <c r="C105" s="527"/>
      <c r="D105" s="527"/>
      <c r="E105" s="488"/>
      <c r="F105" s="527"/>
      <c r="G105" s="527"/>
      <c r="H105" s="527"/>
      <c r="I105" s="527"/>
      <c r="J105" s="488"/>
      <c r="K105" s="527"/>
      <c r="L105" s="527"/>
      <c r="M105" s="527"/>
    </row>
    <row r="106" spans="2:13" ht="15.95" customHeight="1">
      <c r="B106" s="527"/>
      <c r="C106" s="527"/>
      <c r="D106" s="527"/>
      <c r="E106" s="488"/>
      <c r="F106" s="527"/>
      <c r="G106" s="527"/>
      <c r="H106" s="527"/>
      <c r="I106" s="527"/>
      <c r="J106" s="488"/>
      <c r="K106" s="527"/>
      <c r="L106" s="527"/>
      <c r="M106" s="527"/>
    </row>
    <row r="107" spans="2:13" ht="15.95" customHeight="1">
      <c r="B107" s="527"/>
      <c r="C107" s="527"/>
      <c r="D107" s="527"/>
      <c r="E107" s="488"/>
      <c r="F107" s="527"/>
      <c r="G107" s="527"/>
      <c r="H107" s="527"/>
      <c r="I107" s="527"/>
      <c r="J107" s="488"/>
      <c r="K107" s="527"/>
      <c r="L107" s="527"/>
      <c r="M107" s="527"/>
    </row>
    <row r="108" spans="2:13" ht="15.95" customHeight="1">
      <c r="B108" s="527"/>
      <c r="C108" s="527"/>
      <c r="D108" s="527"/>
      <c r="E108" s="488"/>
      <c r="F108" s="527"/>
      <c r="G108" s="527"/>
      <c r="H108" s="527"/>
      <c r="I108" s="527"/>
      <c r="J108" s="488"/>
      <c r="K108" s="527"/>
      <c r="L108" s="527"/>
      <c r="M108" s="527"/>
    </row>
    <row r="109" spans="2:13" ht="15.95" customHeight="1">
      <c r="B109" s="527"/>
      <c r="C109" s="527"/>
      <c r="D109" s="527"/>
      <c r="E109" s="488"/>
      <c r="F109" s="527"/>
      <c r="G109" s="527"/>
      <c r="H109" s="527"/>
      <c r="I109" s="527"/>
      <c r="J109" s="488"/>
      <c r="K109" s="527"/>
      <c r="L109" s="527"/>
      <c r="M109" s="527"/>
    </row>
    <row r="110" spans="2:13" ht="15.95" customHeight="1">
      <c r="B110" s="527"/>
      <c r="C110" s="527"/>
      <c r="D110" s="527"/>
      <c r="E110" s="488"/>
      <c r="F110" s="527"/>
      <c r="G110" s="527"/>
      <c r="H110" s="527"/>
      <c r="I110" s="527"/>
      <c r="J110" s="488"/>
      <c r="K110" s="527"/>
      <c r="L110" s="527"/>
      <c r="M110" s="527"/>
    </row>
    <row r="111" spans="2:13" ht="15.95" customHeight="1">
      <c r="B111" s="527"/>
      <c r="C111" s="527"/>
      <c r="D111" s="527"/>
      <c r="E111" s="488"/>
      <c r="F111" s="527"/>
      <c r="G111" s="527"/>
      <c r="H111" s="527"/>
      <c r="I111" s="527"/>
      <c r="J111" s="488"/>
      <c r="K111" s="527"/>
      <c r="L111" s="527"/>
      <c r="M111" s="527"/>
    </row>
    <row r="112" spans="2:13" ht="15.95" customHeight="1">
      <c r="B112" s="527"/>
      <c r="C112" s="527"/>
      <c r="D112" s="527"/>
      <c r="E112" s="488"/>
      <c r="F112" s="527"/>
      <c r="G112" s="527"/>
      <c r="H112" s="527"/>
      <c r="I112" s="527"/>
      <c r="J112" s="488"/>
      <c r="K112" s="527"/>
      <c r="L112" s="527"/>
      <c r="M112" s="527"/>
    </row>
    <row r="113" spans="2:23" ht="15.95" customHeight="1">
      <c r="B113" s="527"/>
      <c r="C113" s="527"/>
      <c r="D113" s="527"/>
      <c r="E113" s="488"/>
      <c r="F113" s="527"/>
      <c r="G113" s="527"/>
      <c r="H113" s="527"/>
      <c r="I113" s="527"/>
      <c r="J113" s="488"/>
      <c r="K113" s="527"/>
      <c r="L113" s="527"/>
      <c r="M113" s="527"/>
    </row>
    <row r="114" spans="2:23" ht="15.95" customHeight="1">
      <c r="B114" s="527"/>
      <c r="C114" s="527"/>
      <c r="D114" s="527"/>
      <c r="E114" s="488"/>
      <c r="F114" s="527"/>
      <c r="G114" s="527"/>
      <c r="H114" s="527"/>
      <c r="I114" s="527"/>
      <c r="J114" s="488"/>
      <c r="K114" s="527"/>
      <c r="L114" s="527"/>
      <c r="M114" s="527"/>
    </row>
    <row r="115" spans="2:23" ht="15.95" customHeight="1">
      <c r="B115" s="527"/>
      <c r="C115" s="527"/>
      <c r="D115" s="527"/>
      <c r="E115" s="488"/>
      <c r="F115" s="527"/>
      <c r="G115" s="527"/>
      <c r="H115" s="527"/>
      <c r="I115" s="527"/>
      <c r="J115" s="488"/>
      <c r="K115" s="527"/>
      <c r="L115" s="527"/>
      <c r="M115" s="527"/>
    </row>
    <row r="116" spans="2:23" ht="15.95" customHeight="1">
      <c r="B116" s="527"/>
      <c r="C116" s="527"/>
      <c r="D116" s="527"/>
      <c r="E116" s="488"/>
      <c r="F116" s="527"/>
      <c r="G116" s="527"/>
      <c r="H116" s="527"/>
      <c r="I116" s="527"/>
      <c r="J116" s="488"/>
      <c r="K116" s="527"/>
      <c r="L116" s="527"/>
      <c r="M116" s="527"/>
    </row>
    <row r="117" spans="2:23" ht="15.95" customHeight="1">
      <c r="B117" s="527"/>
      <c r="C117" s="527"/>
      <c r="D117" s="527"/>
      <c r="E117" s="488"/>
      <c r="F117" s="527"/>
      <c r="G117" s="527"/>
      <c r="H117" s="527"/>
      <c r="I117" s="527"/>
      <c r="J117" s="488"/>
      <c r="K117" s="527"/>
      <c r="L117" s="527"/>
      <c r="M117" s="527"/>
    </row>
    <row r="118" spans="2:23" ht="15.95" customHeight="1">
      <c r="B118" s="527"/>
      <c r="C118" s="527"/>
      <c r="D118" s="527"/>
      <c r="E118" s="488"/>
      <c r="F118" s="527"/>
      <c r="G118" s="527"/>
      <c r="H118" s="527"/>
      <c r="I118" s="527"/>
      <c r="J118" s="488"/>
      <c r="K118" s="527"/>
      <c r="L118" s="527"/>
      <c r="M118" s="527"/>
    </row>
    <row r="119" spans="2:23" ht="23.25" customHeight="1">
      <c r="B119" s="846"/>
      <c r="C119" s="846"/>
      <c r="D119" s="846"/>
      <c r="E119" s="846"/>
      <c r="F119" s="846"/>
      <c r="G119" s="846"/>
      <c r="H119" s="846"/>
      <c r="I119" s="846"/>
      <c r="J119" s="846"/>
      <c r="K119" s="846"/>
      <c r="L119" s="846"/>
      <c r="M119" s="527"/>
      <c r="N119">
        <v>8</v>
      </c>
    </row>
    <row r="120" spans="2:23" ht="18" customHeight="1">
      <c r="B120" s="845"/>
      <c r="C120" s="845"/>
      <c r="D120" s="845"/>
      <c r="E120" s="845"/>
      <c r="F120" s="845"/>
      <c r="G120" s="845"/>
      <c r="H120" s="845"/>
      <c r="I120" s="845"/>
      <c r="J120" s="845"/>
      <c r="K120" s="845"/>
      <c r="L120" s="845"/>
      <c r="M120" s="527"/>
    </row>
    <row r="121" spans="2:23" ht="20.25" customHeight="1">
      <c r="B121" s="930"/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527"/>
    </row>
    <row r="122" spans="2:23" ht="15.95" customHeight="1">
      <c r="B122" s="853"/>
      <c r="C122" s="879"/>
      <c r="D122" s="880"/>
      <c r="E122" s="880"/>
      <c r="F122" s="880"/>
      <c r="G122" s="880"/>
      <c r="H122" s="880"/>
      <c r="I122" s="890"/>
      <c r="J122" s="890"/>
      <c r="K122" s="890"/>
      <c r="L122" s="890"/>
      <c r="M122" s="849"/>
      <c r="N122" s="6"/>
      <c r="O122" s="6"/>
      <c r="Q122" s="87"/>
      <c r="S122" s="73"/>
      <c r="T122" s="1294" t="s">
        <v>193</v>
      </c>
      <c r="U122" s="1294"/>
      <c r="V122" s="1294"/>
      <c r="W122" s="1294"/>
    </row>
    <row r="123" spans="2:23" ht="15.95" customHeight="1">
      <c r="B123" s="848"/>
      <c r="C123" s="848"/>
      <c r="D123" s="848"/>
      <c r="E123" s="848"/>
      <c r="F123" s="848"/>
      <c r="G123" s="848"/>
      <c r="H123" s="848"/>
      <c r="I123" s="848"/>
      <c r="J123" s="848"/>
      <c r="K123" s="848"/>
      <c r="L123" s="848"/>
      <c r="M123" s="527"/>
    </row>
    <row r="124" spans="2:23" ht="15.95" customHeight="1">
      <c r="B124" s="853"/>
      <c r="C124" s="853"/>
      <c r="D124" s="853"/>
      <c r="E124" s="853"/>
      <c r="F124" s="853"/>
      <c r="G124" s="853"/>
      <c r="H124" s="853"/>
      <c r="I124" s="853"/>
      <c r="J124" s="853"/>
      <c r="K124" s="853"/>
      <c r="L124" s="853"/>
      <c r="M124" s="527"/>
    </row>
    <row r="125" spans="2:23" ht="18.75" customHeight="1">
      <c r="B125" s="849"/>
      <c r="C125" s="849"/>
      <c r="D125" s="527"/>
      <c r="E125" s="527"/>
      <c r="F125" s="527"/>
      <c r="G125" s="527"/>
      <c r="H125" s="527"/>
      <c r="I125" s="938"/>
      <c r="J125" s="938"/>
      <c r="K125" s="938"/>
      <c r="L125" s="527"/>
      <c r="M125" s="527"/>
    </row>
    <row r="126" spans="2:23" ht="24" customHeight="1">
      <c r="B126" s="852"/>
      <c r="C126" s="852"/>
      <c r="D126" s="852"/>
      <c r="E126" s="852"/>
      <c r="F126" s="852"/>
      <c r="G126" s="872"/>
      <c r="H126" s="852"/>
      <c r="I126" s="852"/>
      <c r="J126" s="852"/>
      <c r="K126" s="852"/>
      <c r="L126" s="852"/>
      <c r="M126" s="527"/>
    </row>
    <row r="127" spans="2:23" ht="15.95" customHeight="1">
      <c r="B127" s="852"/>
      <c r="C127" s="852"/>
      <c r="D127" s="852"/>
      <c r="E127" s="852"/>
      <c r="F127" s="852"/>
      <c r="G127" s="872"/>
      <c r="H127" s="852"/>
      <c r="I127" s="852"/>
      <c r="J127" s="457"/>
      <c r="K127" s="881"/>
      <c r="L127" s="488"/>
      <c r="M127" s="527"/>
    </row>
    <row r="128" spans="2:23" ht="14.1" customHeight="1">
      <c r="B128" s="854"/>
      <c r="C128" s="488"/>
      <c r="D128" s="931"/>
      <c r="E128" s="488"/>
      <c r="F128" s="926"/>
      <c r="G128" s="527"/>
      <c r="H128" s="527"/>
      <c r="I128" s="457"/>
      <c r="J128" s="457"/>
      <c r="K128" s="881"/>
      <c r="L128" s="881"/>
      <c r="M128" s="527"/>
    </row>
    <row r="129" spans="2:13" ht="14.1" customHeight="1">
      <c r="B129" s="939"/>
      <c r="C129" s="898"/>
      <c r="D129" s="901"/>
      <c r="E129" s="886"/>
      <c r="F129" s="898"/>
      <c r="G129" s="898"/>
      <c r="H129" s="885"/>
      <c r="I129" s="457"/>
      <c r="J129" s="457"/>
      <c r="K129" s="881"/>
      <c r="L129" s="881"/>
      <c r="M129" s="527"/>
    </row>
    <row r="130" spans="2:13" ht="14.1" customHeight="1">
      <c r="B130" s="939"/>
      <c r="C130" s="898"/>
      <c r="D130" s="901"/>
      <c r="E130" s="886"/>
      <c r="F130" s="898"/>
      <c r="G130" s="898"/>
      <c r="H130" s="885"/>
      <c r="I130" s="457"/>
      <c r="J130" s="457"/>
      <c r="K130" s="881"/>
      <c r="L130" s="881"/>
      <c r="M130" s="527"/>
    </row>
    <row r="131" spans="2:13" ht="14.1" customHeight="1">
      <c r="B131" s="939"/>
      <c r="C131" s="898"/>
      <c r="D131" s="901"/>
      <c r="E131" s="886"/>
      <c r="F131" s="898"/>
      <c r="G131" s="898"/>
      <c r="H131" s="885"/>
      <c r="I131" s="457"/>
      <c r="J131" s="457"/>
      <c r="K131" s="881"/>
      <c r="L131" s="881"/>
      <c r="M131" s="527"/>
    </row>
    <row r="132" spans="2:13" ht="14.1" customHeight="1">
      <c r="B132" s="939"/>
      <c r="C132" s="898"/>
      <c r="D132" s="901"/>
      <c r="E132" s="886"/>
      <c r="F132" s="898"/>
      <c r="G132" s="898"/>
      <c r="H132" s="885"/>
      <c r="I132" s="457"/>
      <c r="J132" s="457"/>
      <c r="K132" s="881"/>
      <c r="L132" s="881"/>
      <c r="M132" s="527"/>
    </row>
    <row r="133" spans="2:13" ht="14.1" customHeight="1">
      <c r="B133" s="939"/>
      <c r="C133" s="898"/>
      <c r="D133" s="901"/>
      <c r="E133" s="886"/>
      <c r="F133" s="898"/>
      <c r="G133" s="898"/>
      <c r="H133" s="885"/>
      <c r="I133" s="457"/>
      <c r="J133" s="457"/>
      <c r="K133" s="881"/>
      <c r="L133" s="881"/>
      <c r="M133" s="527"/>
    </row>
    <row r="134" spans="2:13" ht="14.1" customHeight="1">
      <c r="B134" s="939"/>
      <c r="C134" s="898"/>
      <c r="D134" s="901"/>
      <c r="E134" s="886"/>
      <c r="F134" s="898"/>
      <c r="G134" s="898"/>
      <c r="H134" s="885"/>
      <c r="I134" s="457"/>
      <c r="J134" s="457"/>
      <c r="K134" s="881"/>
      <c r="L134" s="881"/>
      <c r="M134" s="527"/>
    </row>
    <row r="135" spans="2:13" ht="14.1" customHeight="1">
      <c r="B135" s="939"/>
      <c r="C135" s="898"/>
      <c r="D135" s="901"/>
      <c r="E135" s="886"/>
      <c r="F135" s="898"/>
      <c r="G135" s="898"/>
      <c r="H135" s="885"/>
      <c r="I135" s="457"/>
      <c r="J135" s="457"/>
      <c r="K135" s="881"/>
      <c r="L135" s="881"/>
      <c r="M135" s="527"/>
    </row>
    <row r="136" spans="2:13" ht="14.1" customHeight="1">
      <c r="B136" s="939"/>
      <c r="C136" s="898"/>
      <c r="D136" s="901"/>
      <c r="E136" s="886"/>
      <c r="F136" s="898"/>
      <c r="G136" s="898"/>
      <c r="H136" s="885"/>
      <c r="I136" s="457"/>
      <c r="J136" s="457"/>
      <c r="K136" s="881"/>
      <c r="L136" s="881"/>
      <c r="M136" s="527"/>
    </row>
    <row r="137" spans="2:13" ht="14.1" customHeight="1">
      <c r="B137" s="939"/>
      <c r="C137" s="886"/>
      <c r="D137" s="901"/>
      <c r="E137" s="886"/>
      <c r="F137" s="898"/>
      <c r="G137" s="898"/>
      <c r="H137" s="898"/>
      <c r="I137" s="457"/>
      <c r="J137" s="457"/>
      <c r="K137" s="881"/>
      <c r="L137" s="881"/>
      <c r="M137" s="527"/>
    </row>
    <row r="138" spans="2:13" ht="14.1" customHeight="1">
      <c r="B138" s="939"/>
      <c r="C138" s="898"/>
      <c r="D138" s="901"/>
      <c r="E138" s="886"/>
      <c r="F138" s="898"/>
      <c r="G138" s="898"/>
      <c r="H138" s="885"/>
      <c r="I138" s="457"/>
      <c r="J138" s="457"/>
      <c r="K138" s="881"/>
      <c r="L138" s="881"/>
      <c r="M138" s="527"/>
    </row>
    <row r="139" spans="2:13" ht="14.1" customHeight="1">
      <c r="B139" s="939"/>
      <c r="C139" s="898"/>
      <c r="D139" s="901"/>
      <c r="E139" s="886"/>
      <c r="F139" s="898"/>
      <c r="G139" s="898"/>
      <c r="H139" s="885"/>
      <c r="I139" s="457"/>
      <c r="J139" s="457"/>
      <c r="K139" s="881"/>
      <c r="L139" s="881"/>
      <c r="M139" s="527"/>
    </row>
    <row r="140" spans="2:13" ht="14.1" customHeight="1">
      <c r="B140" s="939"/>
      <c r="C140" s="898"/>
      <c r="D140" s="901"/>
      <c r="E140" s="886"/>
      <c r="F140" s="898"/>
      <c r="G140" s="898"/>
      <c r="H140" s="885"/>
      <c r="I140" s="457"/>
      <c r="J140" s="457"/>
      <c r="K140" s="881"/>
      <c r="L140" s="881"/>
      <c r="M140" s="527"/>
    </row>
    <row r="141" spans="2:13" ht="14.1" customHeight="1">
      <c r="B141" s="939"/>
      <c r="C141" s="898"/>
      <c r="D141" s="901"/>
      <c r="E141" s="886"/>
      <c r="F141" s="898"/>
      <c r="G141" s="898"/>
      <c r="H141" s="885"/>
      <c r="I141" s="457"/>
      <c r="J141" s="457"/>
      <c r="K141" s="881"/>
      <c r="L141" s="881"/>
      <c r="M141" s="527"/>
    </row>
    <row r="142" spans="2:13" ht="14.1" customHeight="1">
      <c r="B142" s="939"/>
      <c r="C142" s="898"/>
      <c r="D142" s="901"/>
      <c r="E142" s="886"/>
      <c r="F142" s="898"/>
      <c r="G142" s="898"/>
      <c r="H142" s="885"/>
      <c r="I142" s="457"/>
      <c r="J142" s="457"/>
      <c r="K142" s="881"/>
      <c r="L142" s="881"/>
      <c r="M142" s="527"/>
    </row>
    <row r="143" spans="2:13" ht="14.1" customHeight="1">
      <c r="B143" s="939"/>
      <c r="C143" s="898"/>
      <c r="D143" s="901"/>
      <c r="E143" s="886"/>
      <c r="F143" s="898"/>
      <c r="G143" s="898"/>
      <c r="H143" s="885"/>
      <c r="I143" s="457"/>
      <c r="J143" s="457"/>
      <c r="K143" s="881"/>
      <c r="L143" s="881"/>
      <c r="M143" s="527"/>
    </row>
    <row r="144" spans="2:13" ht="14.1" customHeight="1">
      <c r="B144" s="939"/>
      <c r="C144" s="898"/>
      <c r="D144" s="901"/>
      <c r="E144" s="886"/>
      <c r="F144" s="898"/>
      <c r="G144" s="898"/>
      <c r="H144" s="885"/>
      <c r="I144" s="457"/>
      <c r="J144" s="457"/>
      <c r="K144" s="881"/>
      <c r="L144" s="881"/>
      <c r="M144" s="527"/>
    </row>
    <row r="145" spans="2:13" ht="14.1" customHeight="1">
      <c r="B145" s="939"/>
      <c r="C145" s="898"/>
      <c r="D145" s="901"/>
      <c r="E145" s="886"/>
      <c r="F145" s="898"/>
      <c r="G145" s="898"/>
      <c r="H145" s="885"/>
      <c r="I145" s="457"/>
      <c r="J145" s="457"/>
      <c r="K145" s="881"/>
      <c r="L145" s="881"/>
      <c r="M145" s="527"/>
    </row>
    <row r="146" spans="2:13" ht="14.1" customHeight="1">
      <c r="B146" s="939"/>
      <c r="C146" s="898"/>
      <c r="D146" s="901"/>
      <c r="E146" s="886"/>
      <c r="F146" s="898"/>
      <c r="G146" s="898"/>
      <c r="H146" s="885"/>
      <c r="I146" s="457"/>
      <c r="J146" s="457"/>
      <c r="K146" s="881"/>
      <c r="L146" s="881"/>
      <c r="M146" s="527"/>
    </row>
    <row r="147" spans="2:13" ht="14.1" customHeight="1">
      <c r="B147" s="939"/>
      <c r="C147" s="886"/>
      <c r="D147" s="901"/>
      <c r="E147" s="886"/>
      <c r="F147" s="898"/>
      <c r="G147" s="898"/>
      <c r="H147" s="885"/>
      <c r="I147" s="457"/>
      <c r="J147" s="457"/>
      <c r="K147" s="881"/>
      <c r="L147" s="881"/>
      <c r="M147" s="527"/>
    </row>
    <row r="148" spans="2:13" ht="14.1" customHeight="1">
      <c r="B148" s="939"/>
      <c r="C148" s="898"/>
      <c r="D148" s="901"/>
      <c r="E148" s="886"/>
      <c r="F148" s="898"/>
      <c r="G148" s="898"/>
      <c r="H148" s="885"/>
      <c r="I148" s="457"/>
      <c r="J148" s="457"/>
      <c r="K148" s="881"/>
      <c r="L148" s="881"/>
      <c r="M148" s="527"/>
    </row>
    <row r="149" spans="2:13" ht="14.1" customHeight="1">
      <c r="B149" s="939"/>
      <c r="C149" s="898"/>
      <c r="D149" s="901"/>
      <c r="E149" s="886"/>
      <c r="F149" s="898"/>
      <c r="G149" s="898"/>
      <c r="H149" s="885"/>
      <c r="I149" s="457"/>
      <c r="J149" s="457"/>
      <c r="K149" s="881"/>
      <c r="L149" s="881"/>
      <c r="M149" s="527"/>
    </row>
    <row r="150" spans="2:13" ht="14.1" customHeight="1">
      <c r="B150" s="939"/>
      <c r="C150" s="898"/>
      <c r="D150" s="901"/>
      <c r="E150" s="886"/>
      <c r="F150" s="898"/>
      <c r="G150" s="898"/>
      <c r="H150" s="885"/>
      <c r="I150" s="457"/>
      <c r="J150" s="457"/>
      <c r="K150" s="881"/>
      <c r="L150" s="881"/>
      <c r="M150" s="527"/>
    </row>
    <row r="151" spans="2:13" ht="14.1" customHeight="1">
      <c r="B151" s="939"/>
      <c r="C151" s="898"/>
      <c r="D151" s="901"/>
      <c r="E151" s="886"/>
      <c r="F151" s="898"/>
      <c r="G151" s="898"/>
      <c r="H151" s="885"/>
      <c r="I151" s="457"/>
      <c r="J151" s="457"/>
      <c r="K151" s="881"/>
      <c r="L151" s="881"/>
      <c r="M151" s="527"/>
    </row>
    <row r="152" spans="2:13" ht="14.1" customHeight="1">
      <c r="B152" s="939"/>
      <c r="C152" s="898"/>
      <c r="D152" s="901"/>
      <c r="E152" s="886"/>
      <c r="F152" s="898"/>
      <c r="G152" s="898"/>
      <c r="H152" s="885"/>
      <c r="I152" s="457"/>
      <c r="J152" s="457"/>
      <c r="K152" s="881"/>
      <c r="L152" s="881"/>
      <c r="M152" s="527"/>
    </row>
    <row r="153" spans="2:13" ht="14.1" customHeight="1">
      <c r="B153" s="939"/>
      <c r="C153" s="898"/>
      <c r="D153" s="901"/>
      <c r="E153" s="886"/>
      <c r="F153" s="898"/>
      <c r="G153" s="898"/>
      <c r="H153" s="885"/>
      <c r="I153" s="457"/>
      <c r="J153" s="457"/>
      <c r="K153" s="881"/>
      <c r="L153" s="881"/>
      <c r="M153" s="527"/>
    </row>
    <row r="154" spans="2:13" ht="14.1" customHeight="1">
      <c r="B154" s="939"/>
      <c r="C154" s="898"/>
      <c r="D154" s="901"/>
      <c r="E154" s="886"/>
      <c r="F154" s="898"/>
      <c r="G154" s="898"/>
      <c r="H154" s="885"/>
      <c r="I154" s="457"/>
      <c r="J154" s="457"/>
      <c r="K154" s="881"/>
      <c r="L154" s="881"/>
      <c r="M154" s="527"/>
    </row>
    <row r="155" spans="2:13" ht="14.1" customHeight="1">
      <c r="B155" s="939"/>
      <c r="C155" s="898"/>
      <c r="D155" s="901"/>
      <c r="E155" s="886"/>
      <c r="F155" s="898"/>
      <c r="G155" s="898"/>
      <c r="H155" s="885"/>
      <c r="I155" s="457"/>
      <c r="J155" s="457"/>
      <c r="K155" s="881"/>
      <c r="L155" s="881"/>
      <c r="M155" s="527"/>
    </row>
    <row r="156" spans="2:13" ht="14.1" customHeight="1">
      <c r="B156" s="939"/>
      <c r="C156" s="898"/>
      <c r="D156" s="901"/>
      <c r="E156" s="886"/>
      <c r="F156" s="898"/>
      <c r="G156" s="898"/>
      <c r="H156" s="885"/>
      <c r="I156" s="457"/>
      <c r="J156" s="457"/>
      <c r="K156" s="881"/>
      <c r="L156" s="881"/>
      <c r="M156" s="527"/>
    </row>
    <row r="157" spans="2:13" ht="14.1" customHeight="1">
      <c r="B157" s="939"/>
      <c r="C157" s="886"/>
      <c r="D157" s="901"/>
      <c r="E157" s="886"/>
      <c r="F157" s="898"/>
      <c r="G157" s="898"/>
      <c r="H157" s="885"/>
      <c r="I157" s="457"/>
      <c r="J157" s="457"/>
      <c r="K157" s="881"/>
      <c r="L157" s="881"/>
      <c r="M157" s="527"/>
    </row>
    <row r="158" spans="2:13" ht="14.1" customHeight="1">
      <c r="B158" s="939"/>
      <c r="C158" s="898"/>
      <c r="D158" s="901"/>
      <c r="E158" s="886"/>
      <c r="F158" s="898"/>
      <c r="G158" s="898"/>
      <c r="H158" s="885"/>
      <c r="I158" s="457"/>
      <c r="J158" s="457"/>
      <c r="K158" s="881"/>
      <c r="L158" s="881"/>
      <c r="M158" s="527"/>
    </row>
    <row r="159" spans="2:13" ht="14.1" customHeight="1">
      <c r="B159" s="939"/>
      <c r="C159" s="898"/>
      <c r="D159" s="901"/>
      <c r="E159" s="886"/>
      <c r="F159" s="898"/>
      <c r="G159" s="898"/>
      <c r="H159" s="885"/>
      <c r="I159" s="457"/>
      <c r="J159" s="457"/>
      <c r="K159" s="881"/>
      <c r="L159" s="881"/>
      <c r="M159" s="527"/>
    </row>
    <row r="160" spans="2:13" ht="14.1" customHeight="1">
      <c r="B160" s="939"/>
      <c r="C160" s="898"/>
      <c r="D160" s="901"/>
      <c r="E160" s="886"/>
      <c r="F160" s="898"/>
      <c r="G160" s="898"/>
      <c r="H160" s="885"/>
      <c r="I160" s="457"/>
      <c r="J160" s="457"/>
      <c r="K160" s="881"/>
      <c r="L160" s="881"/>
      <c r="M160" s="527"/>
    </row>
    <row r="161" spans="2:13" ht="14.1" customHeight="1">
      <c r="B161" s="939"/>
      <c r="C161" s="898"/>
      <c r="D161" s="901"/>
      <c r="E161" s="886"/>
      <c r="F161" s="898"/>
      <c r="G161" s="898"/>
      <c r="H161" s="885"/>
      <c r="I161" s="457"/>
      <c r="J161" s="457"/>
      <c r="K161" s="881"/>
      <c r="L161" s="881"/>
      <c r="M161" s="527"/>
    </row>
    <row r="162" spans="2:13" ht="14.1" customHeight="1">
      <c r="B162" s="939"/>
      <c r="C162" s="898"/>
      <c r="D162" s="901"/>
      <c r="E162" s="886"/>
      <c r="F162" s="898"/>
      <c r="G162" s="898"/>
      <c r="H162" s="885"/>
      <c r="I162" s="457"/>
      <c r="J162" s="457"/>
      <c r="K162" s="881"/>
      <c r="L162" s="881"/>
      <c r="M162" s="527"/>
    </row>
    <row r="163" spans="2:13" ht="14.1" customHeight="1">
      <c r="B163" s="939"/>
      <c r="C163" s="898"/>
      <c r="D163" s="901"/>
      <c r="E163" s="886"/>
      <c r="F163" s="898"/>
      <c r="G163" s="898"/>
      <c r="H163" s="898"/>
      <c r="I163" s="904"/>
      <c r="J163" s="457"/>
      <c r="K163" s="881"/>
      <c r="L163" s="881"/>
      <c r="M163" s="527"/>
    </row>
    <row r="164" spans="2:13" ht="14.1" customHeight="1">
      <c r="B164" s="939"/>
      <c r="C164" s="886"/>
      <c r="D164" s="901"/>
      <c r="E164" s="886"/>
      <c r="F164" s="898"/>
      <c r="G164" s="898"/>
      <c r="H164" s="898"/>
      <c r="I164" s="904"/>
      <c r="J164" s="457"/>
      <c r="K164" s="881"/>
      <c r="L164" s="881"/>
      <c r="M164" s="527"/>
    </row>
    <row r="165" spans="2:13" ht="14.1" customHeight="1">
      <c r="B165" s="939"/>
      <c r="C165" s="898"/>
      <c r="D165" s="901"/>
      <c r="E165" s="886"/>
      <c r="F165" s="898"/>
      <c r="G165" s="898"/>
      <c r="H165" s="886"/>
      <c r="I165" s="904"/>
      <c r="J165" s="457"/>
      <c r="K165" s="881"/>
      <c r="L165" s="881"/>
      <c r="M165" s="527"/>
    </row>
    <row r="166" spans="2:13" ht="14.1" customHeight="1">
      <c r="B166" s="939"/>
      <c r="C166" s="898"/>
      <c r="D166" s="901"/>
      <c r="E166" s="886"/>
      <c r="F166" s="898"/>
      <c r="G166" s="898"/>
      <c r="H166" s="885"/>
      <c r="I166" s="457"/>
      <c r="J166" s="457"/>
      <c r="K166" s="881"/>
      <c r="L166" s="881"/>
      <c r="M166" s="527"/>
    </row>
    <row r="167" spans="2:13" ht="14.1" customHeight="1">
      <c r="B167" s="939"/>
      <c r="C167" s="898"/>
      <c r="D167" s="901"/>
      <c r="E167" s="886"/>
      <c r="F167" s="898"/>
      <c r="G167" s="898"/>
      <c r="H167" s="885"/>
      <c r="I167" s="457"/>
      <c r="J167" s="457"/>
      <c r="K167" s="881"/>
      <c r="L167" s="881"/>
      <c r="M167" s="527"/>
    </row>
    <row r="168" spans="2:13" ht="14.1" customHeight="1">
      <c r="B168" s="939"/>
      <c r="C168" s="898"/>
      <c r="D168" s="901"/>
      <c r="E168" s="886"/>
      <c r="F168" s="898"/>
      <c r="G168" s="898"/>
      <c r="H168" s="885"/>
      <c r="I168" s="457"/>
      <c r="J168" s="457"/>
      <c r="K168" s="881"/>
      <c r="L168" s="881"/>
      <c r="M168" s="527"/>
    </row>
    <row r="169" spans="2:13" ht="14.1" customHeight="1">
      <c r="B169" s="939"/>
      <c r="C169" s="898"/>
      <c r="D169" s="901"/>
      <c r="E169" s="886"/>
      <c r="F169" s="898"/>
      <c r="G169" s="898"/>
      <c r="H169" s="885"/>
      <c r="I169" s="457"/>
      <c r="J169" s="457"/>
      <c r="K169" s="881"/>
      <c r="L169" s="881"/>
      <c r="M169" s="527"/>
    </row>
    <row r="170" spans="2:13" ht="14.1" customHeight="1">
      <c r="B170" s="939"/>
      <c r="C170" s="898"/>
      <c r="D170" s="901"/>
      <c r="E170" s="886"/>
      <c r="F170" s="898"/>
      <c r="G170" s="898"/>
      <c r="H170" s="885"/>
      <c r="I170" s="457"/>
      <c r="J170" s="457"/>
      <c r="K170" s="881"/>
      <c r="L170" s="881"/>
      <c r="M170" s="527"/>
    </row>
    <row r="171" spans="2:13" ht="14.1" customHeight="1">
      <c r="B171" s="939"/>
      <c r="C171" s="886"/>
      <c r="D171" s="901"/>
      <c r="E171" s="886"/>
      <c r="F171" s="898"/>
      <c r="G171" s="898"/>
      <c r="H171" s="885"/>
      <c r="I171" s="457"/>
      <c r="J171" s="457"/>
      <c r="K171" s="881"/>
      <c r="L171" s="881"/>
      <c r="M171" s="527"/>
    </row>
    <row r="172" spans="2:13" ht="14.1" customHeight="1">
      <c r="B172" s="939"/>
      <c r="C172" s="898"/>
      <c r="D172" s="901"/>
      <c r="E172" s="886"/>
      <c r="F172" s="898"/>
      <c r="G172" s="898"/>
      <c r="H172" s="885"/>
      <c r="I172" s="457"/>
      <c r="J172" s="457"/>
      <c r="K172" s="881"/>
      <c r="L172" s="881"/>
      <c r="M172" s="527"/>
    </row>
    <row r="173" spans="2:13" ht="14.1" customHeight="1">
      <c r="B173" s="939"/>
      <c r="C173" s="898"/>
      <c r="D173" s="901"/>
      <c r="E173" s="886"/>
      <c r="F173" s="898"/>
      <c r="G173" s="898"/>
      <c r="H173" s="885"/>
      <c r="I173" s="457"/>
      <c r="J173" s="457"/>
      <c r="K173" s="881"/>
      <c r="L173" s="881"/>
      <c r="M173" s="527"/>
    </row>
    <row r="174" spans="2:13" ht="14.1" customHeight="1">
      <c r="B174" s="939"/>
      <c r="C174" s="898"/>
      <c r="D174" s="901"/>
      <c r="E174" s="886"/>
      <c r="F174" s="898"/>
      <c r="G174" s="898"/>
      <c r="H174" s="885"/>
      <c r="I174" s="457"/>
      <c r="J174" s="457"/>
      <c r="K174" s="881"/>
      <c r="L174" s="881"/>
      <c r="M174" s="527"/>
    </row>
    <row r="175" spans="2:13" ht="14.1" customHeight="1">
      <c r="B175" s="939"/>
      <c r="C175" s="898"/>
      <c r="D175" s="901"/>
      <c r="E175" s="886"/>
      <c r="F175" s="898"/>
      <c r="G175" s="898"/>
      <c r="H175" s="885"/>
      <c r="I175" s="457"/>
      <c r="J175" s="457"/>
      <c r="K175" s="881"/>
      <c r="L175" s="881"/>
      <c r="M175" s="527"/>
    </row>
    <row r="176" spans="2:13" ht="14.1" customHeight="1">
      <c r="B176" s="939"/>
      <c r="C176" s="898"/>
      <c r="D176" s="901"/>
      <c r="E176" s="886"/>
      <c r="F176" s="898"/>
      <c r="G176" s="898"/>
      <c r="H176" s="885"/>
      <c r="I176" s="457"/>
      <c r="J176" s="457"/>
      <c r="K176" s="881"/>
      <c r="L176" s="881"/>
      <c r="M176" s="527"/>
    </row>
    <row r="177" spans="2:13" ht="14.1" customHeight="1">
      <c r="B177" s="939"/>
      <c r="C177" s="898"/>
      <c r="D177" s="901"/>
      <c r="E177" s="886"/>
      <c r="F177" s="898"/>
      <c r="G177" s="898"/>
      <c r="H177" s="885"/>
      <c r="I177" s="457"/>
      <c r="J177" s="457"/>
      <c r="K177" s="881"/>
      <c r="L177" s="881"/>
      <c r="M177" s="527"/>
    </row>
    <row r="178" spans="2:13" ht="14.1" customHeight="1">
      <c r="B178" s="939"/>
      <c r="C178" s="886"/>
      <c r="D178" s="901"/>
      <c r="E178" s="886"/>
      <c r="F178" s="898"/>
      <c r="G178" s="898"/>
      <c r="H178" s="885"/>
      <c r="I178" s="457"/>
      <c r="J178" s="457"/>
      <c r="K178" s="881"/>
      <c r="L178" s="881"/>
      <c r="M178" s="527"/>
    </row>
    <row r="179" spans="2:13" ht="14.1" customHeight="1">
      <c r="B179" s="939"/>
      <c r="C179" s="898"/>
      <c r="D179" s="901"/>
      <c r="E179" s="886"/>
      <c r="F179" s="898"/>
      <c r="G179" s="898"/>
      <c r="H179" s="885"/>
      <c r="I179" s="457"/>
      <c r="J179" s="457"/>
      <c r="K179" s="881"/>
      <c r="L179" s="881"/>
      <c r="M179" s="527"/>
    </row>
    <row r="180" spans="2:13" ht="14.1" customHeight="1">
      <c r="B180" s="939"/>
      <c r="C180" s="898"/>
      <c r="D180" s="901"/>
      <c r="E180" s="886"/>
      <c r="F180" s="898"/>
      <c r="G180" s="898"/>
      <c r="H180" s="885"/>
      <c r="I180" s="457"/>
      <c r="J180" s="457"/>
      <c r="K180" s="881"/>
      <c r="L180" s="881"/>
      <c r="M180" s="527"/>
    </row>
    <row r="181" spans="2:13" ht="14.1" customHeight="1">
      <c r="B181" s="939"/>
      <c r="C181" s="898"/>
      <c r="D181" s="901"/>
      <c r="E181" s="886"/>
      <c r="F181" s="898"/>
      <c r="G181" s="898"/>
      <c r="H181" s="885"/>
      <c r="I181" s="457"/>
      <c r="J181" s="457"/>
      <c r="K181" s="881"/>
      <c r="L181" s="881"/>
      <c r="M181" s="527"/>
    </row>
    <row r="182" spans="2:13" ht="14.1" customHeight="1">
      <c r="B182" s="939"/>
      <c r="C182" s="898"/>
      <c r="D182" s="901"/>
      <c r="E182" s="886"/>
      <c r="F182" s="898"/>
      <c r="G182" s="898"/>
      <c r="H182" s="885"/>
      <c r="I182" s="457"/>
      <c r="J182" s="457"/>
      <c r="K182" s="881"/>
      <c r="L182" s="881"/>
      <c r="M182" s="527"/>
    </row>
    <row r="183" spans="2:13" ht="14.1" customHeight="1">
      <c r="B183" s="939"/>
      <c r="C183" s="886"/>
      <c r="D183" s="901"/>
      <c r="E183" s="886"/>
      <c r="F183" s="898"/>
      <c r="G183" s="898"/>
      <c r="H183" s="885"/>
      <c r="I183" s="457"/>
      <c r="J183" s="457"/>
      <c r="K183" s="881"/>
      <c r="L183" s="881"/>
      <c r="M183" s="527"/>
    </row>
    <row r="184" spans="2:13" ht="14.1" customHeight="1">
      <c r="B184" s="939"/>
      <c r="C184" s="898"/>
      <c r="D184" s="901"/>
      <c r="E184" s="886"/>
      <c r="F184" s="898"/>
      <c r="G184" s="898"/>
      <c r="H184" s="885"/>
      <c r="I184" s="457"/>
      <c r="J184" s="457"/>
      <c r="K184" s="881"/>
      <c r="L184" s="881"/>
      <c r="M184" s="527"/>
    </row>
    <row r="185" spans="2:13" ht="14.1" customHeight="1">
      <c r="B185" s="940"/>
      <c r="C185" s="898"/>
      <c r="D185" s="901"/>
      <c r="E185" s="886"/>
      <c r="F185" s="898"/>
      <c r="G185" s="898"/>
      <c r="H185" s="885"/>
      <c r="I185" s="457"/>
      <c r="J185" s="457"/>
      <c r="K185" s="881"/>
      <c r="L185" s="881"/>
      <c r="M185" s="527"/>
    </row>
    <row r="186" spans="2:13" ht="14.1" customHeight="1">
      <c r="B186" s="940"/>
      <c r="C186" s="898"/>
      <c r="D186" s="901"/>
      <c r="E186" s="886"/>
      <c r="F186" s="898"/>
      <c r="G186" s="898"/>
      <c r="H186" s="885"/>
      <c r="I186" s="457"/>
      <c r="J186" s="457"/>
      <c r="K186" s="881"/>
      <c r="L186" s="881"/>
      <c r="M186" s="527"/>
    </row>
    <row r="187" spans="2:13" ht="14.1" customHeight="1">
      <c r="B187" s="939"/>
      <c r="C187" s="898"/>
      <c r="D187" s="901"/>
      <c r="E187" s="886"/>
      <c r="F187" s="898"/>
      <c r="G187" s="898"/>
      <c r="H187" s="885"/>
      <c r="I187" s="457"/>
      <c r="J187" s="457"/>
      <c r="K187" s="881"/>
      <c r="L187" s="881"/>
      <c r="M187" s="527"/>
    </row>
    <row r="188" spans="2:13" ht="14.1" customHeight="1">
      <c r="B188" s="939"/>
      <c r="C188" s="898"/>
      <c r="D188" s="901"/>
      <c r="E188" s="886"/>
      <c r="F188" s="898"/>
      <c r="G188" s="898"/>
      <c r="H188" s="885"/>
      <c r="I188" s="457"/>
      <c r="J188" s="457"/>
      <c r="K188" s="881"/>
      <c r="L188" s="881"/>
      <c r="M188" s="527"/>
    </row>
    <row r="189" spans="2:13" ht="14.1" customHeight="1">
      <c r="B189" s="939"/>
      <c r="C189" s="898"/>
      <c r="D189" s="901"/>
      <c r="E189" s="886"/>
      <c r="F189" s="898"/>
      <c r="G189" s="898"/>
      <c r="H189" s="885"/>
      <c r="I189" s="457"/>
      <c r="J189" s="457"/>
      <c r="K189" s="881"/>
      <c r="L189" s="881"/>
      <c r="M189" s="527"/>
    </row>
    <row r="190" spans="2:13" ht="14.1" customHeight="1">
      <c r="B190" s="939"/>
      <c r="C190" s="886"/>
      <c r="D190" s="901"/>
      <c r="E190" s="886"/>
      <c r="F190" s="898"/>
      <c r="G190" s="898"/>
      <c r="H190" s="885"/>
      <c r="I190" s="457"/>
      <c r="J190" s="457"/>
      <c r="K190" s="881"/>
      <c r="L190" s="881"/>
      <c r="M190" s="527"/>
    </row>
    <row r="191" spans="2:13" ht="14.1" customHeight="1">
      <c r="B191" s="939"/>
      <c r="C191" s="898"/>
      <c r="D191" s="901"/>
      <c r="E191" s="886"/>
      <c r="F191" s="898"/>
      <c r="G191" s="898"/>
      <c r="H191" s="885"/>
      <c r="I191" s="457"/>
      <c r="J191" s="457"/>
      <c r="K191" s="881"/>
      <c r="L191" s="881"/>
      <c r="M191" s="527"/>
    </row>
    <row r="192" spans="2:13" ht="14.1" customHeight="1">
      <c r="B192" s="939"/>
      <c r="C192" s="898"/>
      <c r="D192" s="901"/>
      <c r="E192" s="886"/>
      <c r="F192" s="898"/>
      <c r="G192" s="898"/>
      <c r="H192" s="885"/>
      <c r="I192" s="457"/>
      <c r="J192" s="457"/>
      <c r="K192" s="881"/>
      <c r="L192" s="881"/>
      <c r="M192" s="527"/>
    </row>
    <row r="193" spans="2:13" ht="16.5" customHeight="1">
      <c r="B193" s="939"/>
      <c r="C193" s="898"/>
      <c r="D193" s="901"/>
      <c r="E193" s="886"/>
      <c r="F193" s="898"/>
      <c r="G193" s="898"/>
      <c r="H193" s="885"/>
      <c r="I193" s="457"/>
      <c r="J193" s="457"/>
      <c r="K193" s="881"/>
      <c r="L193" s="881"/>
      <c r="M193" s="527"/>
    </row>
    <row r="194" spans="2:13" ht="15.75" customHeight="1">
      <c r="B194" s="941"/>
      <c r="C194" s="527"/>
      <c r="D194" s="528"/>
      <c r="E194" s="488"/>
      <c r="F194" s="527"/>
      <c r="G194" s="527"/>
      <c r="H194" s="457"/>
      <c r="I194" s="457"/>
      <c r="J194" s="457"/>
      <c r="K194" s="881"/>
      <c r="L194" s="945"/>
      <c r="M194" s="527"/>
    </row>
    <row r="195" spans="2:13" ht="18" customHeight="1">
      <c r="B195" s="845"/>
      <c r="C195" s="845"/>
      <c r="D195" s="845"/>
      <c r="E195" s="845"/>
      <c r="F195" s="845"/>
      <c r="G195" s="845"/>
      <c r="H195" s="845"/>
      <c r="I195" s="845"/>
      <c r="J195" s="845"/>
      <c r="K195" s="845"/>
      <c r="L195" s="845"/>
      <c r="M195" s="527"/>
    </row>
    <row r="196" spans="2:13" ht="20.25" customHeight="1">
      <c r="B196" s="930"/>
      <c r="C196" s="930"/>
      <c r="D196" s="930"/>
      <c r="E196" s="930"/>
      <c r="F196" s="930"/>
      <c r="G196" s="930"/>
      <c r="H196" s="930"/>
      <c r="I196" s="930"/>
      <c r="J196" s="930"/>
      <c r="K196" s="930"/>
      <c r="L196" s="930"/>
      <c r="M196" s="527"/>
    </row>
    <row r="197" spans="2:13" ht="15.95" customHeight="1">
      <c r="B197" s="853"/>
      <c r="C197" s="879"/>
      <c r="D197" s="880"/>
      <c r="E197" s="880"/>
      <c r="F197" s="880"/>
      <c r="G197" s="880"/>
      <c r="H197" s="880"/>
      <c r="I197" s="890"/>
      <c r="J197" s="890"/>
      <c r="K197" s="890"/>
      <c r="L197" s="890"/>
      <c r="M197" s="527"/>
    </row>
    <row r="198" spans="2:13" ht="20.25" customHeight="1">
      <c r="B198" s="527"/>
      <c r="C198" s="527"/>
      <c r="D198" s="848"/>
      <c r="E198" s="848"/>
      <c r="F198" s="848"/>
      <c r="G198" s="848"/>
      <c r="H198" s="942"/>
      <c r="I198" s="848"/>
      <c r="J198" s="848"/>
      <c r="K198" s="848"/>
      <c r="L198" s="848"/>
      <c r="M198" s="527"/>
    </row>
    <row r="199" spans="2:13" ht="15.95" customHeight="1">
      <c r="B199" s="853"/>
      <c r="C199" s="853"/>
      <c r="D199" s="853"/>
      <c r="E199" s="853"/>
      <c r="F199" s="853"/>
      <c r="G199" s="853"/>
      <c r="H199" s="850"/>
      <c r="I199" s="853"/>
      <c r="J199" s="850"/>
      <c r="K199" s="853"/>
      <c r="L199" s="853"/>
      <c r="M199" s="527"/>
    </row>
    <row r="200" spans="2:13" ht="14.25" customHeight="1">
      <c r="B200" s="849"/>
      <c r="C200" s="943"/>
      <c r="D200" s="943"/>
      <c r="E200" s="944"/>
      <c r="F200" s="849"/>
      <c r="G200" s="849"/>
      <c r="H200" s="849"/>
      <c r="I200" s="849"/>
      <c r="J200" s="849"/>
      <c r="K200" s="849"/>
      <c r="L200" s="527"/>
      <c r="M200" s="527"/>
    </row>
    <row r="201" spans="2:13" ht="24" customHeight="1">
      <c r="B201" s="852"/>
      <c r="C201" s="852"/>
      <c r="D201" s="852"/>
      <c r="E201" s="852"/>
      <c r="F201" s="852"/>
      <c r="G201" s="872"/>
      <c r="H201" s="852"/>
      <c r="I201" s="852"/>
      <c r="J201" s="852"/>
      <c r="K201" s="852"/>
      <c r="L201" s="852"/>
      <c r="M201" s="527"/>
    </row>
    <row r="202" spans="2:13" ht="15.95" customHeight="1">
      <c r="B202" s="852"/>
      <c r="C202" s="852"/>
      <c r="D202" s="852"/>
      <c r="E202" s="852"/>
      <c r="F202" s="852"/>
      <c r="G202" s="872"/>
      <c r="H202" s="852"/>
      <c r="I202" s="852"/>
      <c r="J202" s="457"/>
      <c r="K202" s="881"/>
      <c r="L202" s="488"/>
      <c r="M202" s="527"/>
    </row>
    <row r="203" spans="2:13" ht="14.1" customHeight="1">
      <c r="B203" s="854"/>
      <c r="C203" s="488"/>
      <c r="D203" s="931"/>
      <c r="E203" s="488"/>
      <c r="F203" s="926"/>
      <c r="G203" s="853"/>
      <c r="H203" s="527"/>
      <c r="I203" s="457"/>
      <c r="J203" s="457"/>
      <c r="K203" s="881"/>
      <c r="L203" s="881"/>
      <c r="M203" s="527"/>
    </row>
    <row r="204" spans="2:13" ht="14.1" customHeight="1">
      <c r="B204" s="939"/>
      <c r="C204" s="898"/>
      <c r="D204" s="901"/>
      <c r="E204" s="886"/>
      <c r="F204" s="898"/>
      <c r="G204" s="898"/>
      <c r="H204" s="885"/>
      <c r="I204" s="457"/>
      <c r="J204" s="457"/>
      <c r="K204" s="881"/>
      <c r="L204" s="881"/>
      <c r="M204" s="527"/>
    </row>
    <row r="205" spans="2:13" ht="14.1" customHeight="1">
      <c r="B205" s="939"/>
      <c r="C205" s="898"/>
      <c r="D205" s="901"/>
      <c r="E205" s="886"/>
      <c r="F205" s="898"/>
      <c r="G205" s="898"/>
      <c r="H205" s="885"/>
      <c r="I205" s="457"/>
      <c r="J205" s="457"/>
      <c r="K205" s="881"/>
      <c r="L205" s="881"/>
      <c r="M205" s="527"/>
    </row>
    <row r="206" spans="2:13" ht="14.1" customHeight="1">
      <c r="B206" s="939"/>
      <c r="C206" s="898"/>
      <c r="D206" s="901"/>
      <c r="E206" s="886"/>
      <c r="F206" s="898"/>
      <c r="G206" s="898"/>
      <c r="H206" s="885"/>
      <c r="I206" s="457"/>
      <c r="J206" s="457"/>
      <c r="K206" s="881"/>
      <c r="L206" s="881"/>
      <c r="M206" s="527"/>
    </row>
    <row r="207" spans="2:13" ht="14.1" customHeight="1">
      <c r="B207" s="939"/>
      <c r="C207" s="898"/>
      <c r="D207" s="901"/>
      <c r="E207" s="886"/>
      <c r="F207" s="898"/>
      <c r="G207" s="898"/>
      <c r="H207" s="885"/>
      <c r="I207" s="457"/>
      <c r="J207" s="457"/>
      <c r="K207" s="881"/>
      <c r="L207" s="881"/>
      <c r="M207" s="527"/>
    </row>
    <row r="208" spans="2:13" ht="14.1" customHeight="1">
      <c r="B208" s="939"/>
      <c r="C208" s="898"/>
      <c r="D208" s="901"/>
      <c r="E208" s="886"/>
      <c r="F208" s="898"/>
      <c r="G208" s="898"/>
      <c r="H208" s="885"/>
      <c r="I208" s="457"/>
      <c r="J208" s="457"/>
      <c r="K208" s="881"/>
      <c r="L208" s="881"/>
      <c r="M208" s="527"/>
    </row>
    <row r="209" spans="2:13" ht="14.1" customHeight="1">
      <c r="B209" s="939"/>
      <c r="C209" s="898"/>
      <c r="D209" s="901"/>
      <c r="E209" s="886"/>
      <c r="F209" s="898"/>
      <c r="G209" s="898"/>
      <c r="H209" s="885"/>
      <c r="I209" s="457"/>
      <c r="J209" s="457"/>
      <c r="K209" s="881"/>
      <c r="L209" s="881"/>
      <c r="M209" s="527"/>
    </row>
    <row r="210" spans="2:13" ht="14.1" customHeight="1">
      <c r="B210" s="939"/>
      <c r="C210" s="886"/>
      <c r="D210" s="901"/>
      <c r="E210" s="886"/>
      <c r="F210" s="898"/>
      <c r="G210" s="898"/>
      <c r="H210" s="885"/>
      <c r="I210" s="457"/>
      <c r="J210" s="457"/>
      <c r="K210" s="881"/>
      <c r="L210" s="881"/>
      <c r="M210" s="527"/>
    </row>
    <row r="211" spans="2:13" ht="14.1" customHeight="1">
      <c r="B211" s="939"/>
      <c r="C211" s="898"/>
      <c r="D211" s="901"/>
      <c r="E211" s="886"/>
      <c r="F211" s="898"/>
      <c r="G211" s="898"/>
      <c r="H211" s="886"/>
      <c r="I211" s="457"/>
      <c r="J211" s="457"/>
      <c r="K211" s="881"/>
      <c r="L211" s="881"/>
      <c r="M211" s="527"/>
    </row>
    <row r="212" spans="2:13" ht="14.1" customHeight="1">
      <c r="B212" s="939"/>
      <c r="C212" s="898"/>
      <c r="D212" s="901"/>
      <c r="E212" s="886"/>
      <c r="F212" s="898"/>
      <c r="G212" s="898"/>
      <c r="H212" s="885"/>
      <c r="I212" s="457"/>
      <c r="J212" s="457"/>
      <c r="K212" s="881"/>
      <c r="L212" s="881"/>
      <c r="M212" s="527"/>
    </row>
    <row r="213" spans="2:13" ht="14.1" customHeight="1">
      <c r="B213" s="939"/>
      <c r="C213" s="898"/>
      <c r="D213" s="901"/>
      <c r="E213" s="886"/>
      <c r="F213" s="898"/>
      <c r="G213" s="898"/>
      <c r="H213" s="885"/>
      <c r="I213" s="457"/>
      <c r="J213" s="457"/>
      <c r="K213" s="881"/>
      <c r="L213" s="881"/>
      <c r="M213" s="527"/>
    </row>
    <row r="214" spans="2:13" ht="14.1" customHeight="1">
      <c r="B214" s="939"/>
      <c r="C214" s="898"/>
      <c r="D214" s="901"/>
      <c r="E214" s="886"/>
      <c r="F214" s="898"/>
      <c r="G214" s="898"/>
      <c r="H214" s="885"/>
      <c r="I214" s="457"/>
      <c r="J214" s="457"/>
      <c r="K214" s="881"/>
      <c r="L214" s="881"/>
      <c r="M214" s="527"/>
    </row>
    <row r="215" spans="2:13" ht="14.1" customHeight="1">
      <c r="B215" s="939"/>
      <c r="C215" s="898"/>
      <c r="D215" s="901"/>
      <c r="E215" s="886"/>
      <c r="F215" s="898"/>
      <c r="G215" s="898"/>
      <c r="H215" s="885"/>
      <c r="I215" s="457"/>
      <c r="J215" s="457"/>
      <c r="K215" s="881"/>
      <c r="L215" s="881"/>
      <c r="M215" s="527"/>
    </row>
    <row r="216" spans="2:13" ht="14.1" customHeight="1">
      <c r="B216" s="939"/>
      <c r="C216" s="898"/>
      <c r="D216" s="901"/>
      <c r="E216" s="886"/>
      <c r="F216" s="898"/>
      <c r="G216" s="898"/>
      <c r="H216" s="885"/>
      <c r="I216" s="457"/>
      <c r="J216" s="457"/>
      <c r="K216" s="881"/>
      <c r="L216" s="881"/>
      <c r="M216" s="527"/>
    </row>
    <row r="217" spans="2:13" ht="14.1" customHeight="1">
      <c r="B217" s="939"/>
      <c r="C217" s="886"/>
      <c r="D217" s="901"/>
      <c r="E217" s="886"/>
      <c r="F217" s="898"/>
      <c r="G217" s="898"/>
      <c r="H217" s="885"/>
      <c r="I217" s="457"/>
      <c r="J217" s="457"/>
      <c r="K217" s="881"/>
      <c r="L217" s="881"/>
      <c r="M217" s="527"/>
    </row>
    <row r="218" spans="2:13" ht="14.1" customHeight="1">
      <c r="B218" s="939"/>
      <c r="C218" s="898"/>
      <c r="D218" s="901"/>
      <c r="E218" s="886"/>
      <c r="F218" s="898"/>
      <c r="G218" s="898"/>
      <c r="H218" s="885"/>
      <c r="I218" s="457"/>
      <c r="J218" s="457"/>
      <c r="K218" s="881"/>
      <c r="L218" s="881"/>
      <c r="M218" s="527"/>
    </row>
    <row r="219" spans="2:13" ht="14.1" customHeight="1">
      <c r="B219" s="939"/>
      <c r="C219" s="898"/>
      <c r="D219" s="901"/>
      <c r="E219" s="886"/>
      <c r="F219" s="898"/>
      <c r="G219" s="898"/>
      <c r="H219" s="886"/>
      <c r="I219" s="457"/>
      <c r="J219" s="457"/>
      <c r="K219" s="881"/>
      <c r="L219" s="881"/>
      <c r="M219" s="527"/>
    </row>
    <row r="220" spans="2:13" ht="14.1" customHeight="1">
      <c r="B220" s="939"/>
      <c r="C220" s="898"/>
      <c r="D220" s="901"/>
      <c r="E220" s="886"/>
      <c r="F220" s="898"/>
      <c r="G220" s="898"/>
      <c r="H220" s="885"/>
      <c r="I220" s="457"/>
      <c r="J220" s="457"/>
      <c r="K220" s="881"/>
      <c r="L220" s="881"/>
      <c r="M220" s="527"/>
    </row>
    <row r="221" spans="2:13" ht="14.1" customHeight="1">
      <c r="B221" s="939"/>
      <c r="C221" s="898"/>
      <c r="D221" s="901"/>
      <c r="E221" s="886"/>
      <c r="F221" s="898"/>
      <c r="G221" s="898"/>
      <c r="H221" s="885"/>
      <c r="I221" s="457"/>
      <c r="J221" s="457"/>
      <c r="K221" s="881"/>
      <c r="L221" s="881"/>
      <c r="M221" s="527"/>
    </row>
    <row r="222" spans="2:13" ht="14.1" customHeight="1">
      <c r="B222" s="939"/>
      <c r="C222" s="898"/>
      <c r="D222" s="901"/>
      <c r="E222" s="886"/>
      <c r="F222" s="898"/>
      <c r="G222" s="898"/>
      <c r="H222" s="885"/>
      <c r="I222" s="457"/>
      <c r="J222" s="457"/>
      <c r="K222" s="881"/>
      <c r="L222" s="881"/>
      <c r="M222" s="527"/>
    </row>
    <row r="223" spans="2:13" ht="14.1" customHeight="1">
      <c r="B223" s="939"/>
      <c r="C223" s="898"/>
      <c r="D223" s="901"/>
      <c r="E223" s="886"/>
      <c r="F223" s="898"/>
      <c r="G223" s="898"/>
      <c r="H223" s="885"/>
      <c r="I223" s="457"/>
      <c r="J223" s="457"/>
      <c r="K223" s="881"/>
      <c r="L223" s="881"/>
      <c r="M223" s="527"/>
    </row>
    <row r="224" spans="2:13" ht="14.1" customHeight="1">
      <c r="B224" s="939"/>
      <c r="C224" s="886"/>
      <c r="D224" s="901"/>
      <c r="E224" s="886"/>
      <c r="F224" s="898"/>
      <c r="G224" s="898"/>
      <c r="H224" s="885"/>
      <c r="I224" s="457"/>
      <c r="J224" s="457"/>
      <c r="K224" s="881"/>
      <c r="L224" s="881"/>
      <c r="M224" s="527"/>
    </row>
    <row r="225" spans="2:13" ht="14.1" customHeight="1">
      <c r="B225" s="939"/>
      <c r="C225" s="898"/>
      <c r="D225" s="901"/>
      <c r="E225" s="886"/>
      <c r="F225" s="898"/>
      <c r="G225" s="898"/>
      <c r="H225" s="885"/>
      <c r="I225" s="457"/>
      <c r="J225" s="457"/>
      <c r="K225" s="881"/>
      <c r="L225" s="881"/>
      <c r="M225" s="527"/>
    </row>
    <row r="226" spans="2:13" ht="14.1" customHeight="1">
      <c r="B226" s="939"/>
      <c r="C226" s="898"/>
      <c r="D226" s="901"/>
      <c r="E226" s="886"/>
      <c r="F226" s="898"/>
      <c r="G226" s="898"/>
      <c r="H226" s="885"/>
      <c r="I226" s="457"/>
      <c r="J226" s="457"/>
      <c r="K226" s="881"/>
      <c r="L226" s="881"/>
      <c r="M226" s="527"/>
    </row>
    <row r="227" spans="2:13" ht="14.1" customHeight="1">
      <c r="B227" s="939"/>
      <c r="C227" s="898"/>
      <c r="D227" s="901"/>
      <c r="E227" s="886"/>
      <c r="F227" s="898"/>
      <c r="G227" s="898"/>
      <c r="H227" s="886"/>
      <c r="I227" s="457"/>
      <c r="J227" s="457"/>
      <c r="K227" s="881"/>
      <c r="L227" s="881"/>
      <c r="M227" s="527"/>
    </row>
    <row r="228" spans="2:13" ht="14.1" customHeight="1">
      <c r="B228" s="939"/>
      <c r="C228" s="898"/>
      <c r="D228" s="901"/>
      <c r="E228" s="886"/>
      <c r="F228" s="898"/>
      <c r="G228" s="898"/>
      <c r="H228" s="885"/>
      <c r="I228" s="457"/>
      <c r="J228" s="457"/>
      <c r="K228" s="881"/>
      <c r="L228" s="881"/>
      <c r="M228" s="527"/>
    </row>
    <row r="229" spans="2:13" ht="14.1" customHeight="1">
      <c r="B229" s="939"/>
      <c r="C229" s="898"/>
      <c r="D229" s="901"/>
      <c r="E229" s="886"/>
      <c r="F229" s="898"/>
      <c r="G229" s="898"/>
      <c r="H229" s="885"/>
      <c r="I229" s="457"/>
      <c r="J229" s="457"/>
      <c r="K229" s="881"/>
      <c r="L229" s="881"/>
      <c r="M229" s="527"/>
    </row>
    <row r="230" spans="2:13" ht="14.1" customHeight="1">
      <c r="B230" s="939"/>
      <c r="C230" s="898"/>
      <c r="D230" s="901"/>
      <c r="E230" s="886"/>
      <c r="F230" s="898"/>
      <c r="G230" s="898"/>
      <c r="H230" s="885"/>
      <c r="I230" s="457"/>
      <c r="J230" s="457"/>
      <c r="K230" s="881"/>
      <c r="L230" s="881"/>
      <c r="M230" s="527"/>
    </row>
    <row r="231" spans="2:13" ht="14.1" customHeight="1">
      <c r="B231" s="939"/>
      <c r="C231" s="886"/>
      <c r="D231" s="901"/>
      <c r="E231" s="886"/>
      <c r="F231" s="898"/>
      <c r="G231" s="898"/>
      <c r="H231" s="885"/>
      <c r="I231" s="457"/>
      <c r="J231" s="457"/>
      <c r="K231" s="881"/>
      <c r="L231" s="881"/>
      <c r="M231" s="527"/>
    </row>
    <row r="232" spans="2:13" ht="14.1" customHeight="1">
      <c r="B232" s="939"/>
      <c r="C232" s="898"/>
      <c r="D232" s="901"/>
      <c r="E232" s="886"/>
      <c r="F232" s="898"/>
      <c r="G232" s="898"/>
      <c r="H232" s="885"/>
      <c r="I232" s="457"/>
      <c r="J232" s="457"/>
      <c r="K232" s="881"/>
      <c r="L232" s="881"/>
      <c r="M232" s="527"/>
    </row>
    <row r="233" spans="2:13" ht="14.1" customHeight="1">
      <c r="B233" s="939"/>
      <c r="C233" s="898"/>
      <c r="D233" s="901"/>
      <c r="E233" s="886"/>
      <c r="F233" s="898"/>
      <c r="G233" s="898"/>
      <c r="H233" s="885"/>
      <c r="I233" s="457"/>
      <c r="J233" s="457"/>
      <c r="K233" s="881"/>
      <c r="L233" s="881"/>
      <c r="M233" s="527"/>
    </row>
    <row r="234" spans="2:13" ht="14.1" customHeight="1">
      <c r="B234" s="939"/>
      <c r="C234" s="898"/>
      <c r="D234" s="901"/>
      <c r="E234" s="886"/>
      <c r="F234" s="898"/>
      <c r="G234" s="898"/>
      <c r="H234" s="885"/>
      <c r="I234" s="457"/>
      <c r="J234" s="457"/>
      <c r="K234" s="881"/>
      <c r="L234" s="881"/>
      <c r="M234" s="527"/>
    </row>
    <row r="235" spans="2:13" ht="14.1" customHeight="1">
      <c r="B235" s="939"/>
      <c r="C235" s="898"/>
      <c r="D235" s="901"/>
      <c r="E235" s="886"/>
      <c r="F235" s="898"/>
      <c r="G235" s="898"/>
      <c r="H235" s="886"/>
      <c r="I235" s="457"/>
      <c r="J235" s="457"/>
      <c r="K235" s="881"/>
      <c r="L235" s="881"/>
      <c r="M235" s="527"/>
    </row>
    <row r="236" spans="2:13" ht="14.1" customHeight="1">
      <c r="B236" s="939"/>
      <c r="C236" s="898"/>
      <c r="D236" s="901"/>
      <c r="E236" s="886"/>
      <c r="F236" s="898"/>
      <c r="G236" s="898"/>
      <c r="H236" s="886"/>
      <c r="I236" s="457"/>
      <c r="J236" s="457"/>
      <c r="K236" s="881"/>
      <c r="L236" s="881"/>
      <c r="M236" s="527"/>
    </row>
    <row r="237" spans="2:13" ht="14.1" customHeight="1">
      <c r="B237" s="939"/>
      <c r="C237" s="898"/>
      <c r="D237" s="901"/>
      <c r="E237" s="886"/>
      <c r="F237" s="898"/>
      <c r="G237" s="898"/>
      <c r="H237" s="885"/>
      <c r="I237" s="457"/>
      <c r="J237" s="457"/>
      <c r="K237" s="881"/>
      <c r="L237" s="881"/>
      <c r="M237" s="527"/>
    </row>
    <row r="238" spans="2:13" ht="14.1" customHeight="1">
      <c r="B238" s="939"/>
      <c r="C238" s="898"/>
      <c r="D238" s="901"/>
      <c r="E238" s="886"/>
      <c r="F238" s="898"/>
      <c r="G238" s="898"/>
      <c r="H238" s="885"/>
      <c r="I238" s="457"/>
      <c r="J238" s="457"/>
      <c r="K238" s="881"/>
      <c r="L238" s="881"/>
      <c r="M238" s="527"/>
    </row>
    <row r="239" spans="2:13" ht="14.1" customHeight="1">
      <c r="B239" s="939"/>
      <c r="C239" s="898"/>
      <c r="D239" s="901"/>
      <c r="E239" s="886"/>
      <c r="F239" s="898"/>
      <c r="G239" s="898"/>
      <c r="H239" s="885"/>
      <c r="I239" s="457"/>
      <c r="J239" s="457"/>
      <c r="K239" s="881"/>
      <c r="L239" s="881"/>
      <c r="M239" s="527"/>
    </row>
    <row r="240" spans="2:13" ht="14.1" customHeight="1">
      <c r="B240" s="939"/>
      <c r="C240" s="886"/>
      <c r="D240" s="901"/>
      <c r="E240" s="886"/>
      <c r="F240" s="898"/>
      <c r="G240" s="898"/>
      <c r="H240" s="885"/>
      <c r="I240" s="457"/>
      <c r="J240" s="457"/>
      <c r="K240" s="881"/>
      <c r="L240" s="881"/>
      <c r="M240" s="527"/>
    </row>
    <row r="241" spans="2:13" ht="14.1" customHeight="1">
      <c r="B241" s="939"/>
      <c r="C241" s="898"/>
      <c r="D241" s="901"/>
      <c r="E241" s="886"/>
      <c r="F241" s="898"/>
      <c r="G241" s="898"/>
      <c r="H241" s="885"/>
      <c r="I241" s="457"/>
      <c r="J241" s="457"/>
      <c r="K241" s="881"/>
      <c r="L241" s="881"/>
      <c r="M241" s="527"/>
    </row>
    <row r="242" spans="2:13" ht="14.1" customHeight="1">
      <c r="B242" s="939"/>
      <c r="C242" s="898"/>
      <c r="D242" s="901"/>
      <c r="E242" s="886"/>
      <c r="F242" s="898"/>
      <c r="G242" s="898"/>
      <c r="H242" s="885"/>
      <c r="I242" s="457"/>
      <c r="J242" s="457"/>
      <c r="K242" s="881"/>
      <c r="L242" s="881"/>
      <c r="M242" s="527"/>
    </row>
    <row r="243" spans="2:13" ht="14.1" customHeight="1">
      <c r="B243" s="939"/>
      <c r="C243" s="898"/>
      <c r="D243" s="901"/>
      <c r="E243" s="886"/>
      <c r="F243" s="898"/>
      <c r="G243" s="898"/>
      <c r="H243" s="885"/>
      <c r="I243" s="457"/>
      <c r="J243" s="457"/>
      <c r="K243" s="881"/>
      <c r="L243" s="881"/>
      <c r="M243" s="527"/>
    </row>
    <row r="244" spans="2:13" ht="14.1" customHeight="1">
      <c r="B244" s="939"/>
      <c r="C244" s="898"/>
      <c r="D244" s="901"/>
      <c r="E244" s="886"/>
      <c r="F244" s="898"/>
      <c r="G244" s="898"/>
      <c r="H244" s="885"/>
      <c r="I244" s="457"/>
      <c r="J244" s="457"/>
      <c r="K244" s="881"/>
      <c r="L244" s="881"/>
      <c r="M244" s="527"/>
    </row>
    <row r="245" spans="2:13" ht="14.1" customHeight="1">
      <c r="B245" s="939"/>
      <c r="C245" s="898"/>
      <c r="D245" s="901"/>
      <c r="E245" s="886"/>
      <c r="F245" s="898"/>
      <c r="G245" s="898"/>
      <c r="H245" s="885"/>
      <c r="I245" s="457"/>
      <c r="J245" s="457"/>
      <c r="K245" s="881"/>
      <c r="L245" s="881"/>
      <c r="M245" s="527"/>
    </row>
    <row r="246" spans="2:13" ht="14.1" customHeight="1">
      <c r="B246" s="939"/>
      <c r="C246" s="898"/>
      <c r="D246" s="901"/>
      <c r="E246" s="886"/>
      <c r="F246" s="898"/>
      <c r="G246" s="898"/>
      <c r="H246" s="886"/>
      <c r="I246" s="457"/>
      <c r="J246" s="457"/>
      <c r="K246" s="881"/>
      <c r="L246" s="881"/>
      <c r="M246" s="527"/>
    </row>
    <row r="247" spans="2:13" ht="14.1" customHeight="1">
      <c r="B247" s="939"/>
      <c r="C247" s="886"/>
      <c r="D247" s="901"/>
      <c r="E247" s="886"/>
      <c r="F247" s="898"/>
      <c r="G247" s="898"/>
      <c r="H247" s="885"/>
      <c r="I247" s="457"/>
      <c r="J247" s="457"/>
      <c r="K247" s="881"/>
      <c r="L247" s="881"/>
      <c r="M247" s="527"/>
    </row>
    <row r="248" spans="2:13" ht="14.1" customHeight="1">
      <c r="B248" s="939"/>
      <c r="C248" s="898"/>
      <c r="D248" s="901"/>
      <c r="E248" s="886"/>
      <c r="F248" s="898"/>
      <c r="G248" s="898"/>
      <c r="H248" s="885"/>
      <c r="I248" s="457"/>
      <c r="J248" s="457"/>
      <c r="K248" s="881"/>
      <c r="L248" s="881"/>
      <c r="M248" s="527"/>
    </row>
    <row r="249" spans="2:13" ht="14.1" customHeight="1">
      <c r="B249" s="939"/>
      <c r="C249" s="898"/>
      <c r="D249" s="901"/>
      <c r="E249" s="886"/>
      <c r="F249" s="898"/>
      <c r="G249" s="898"/>
      <c r="H249" s="885"/>
      <c r="I249" s="457"/>
      <c r="J249" s="457"/>
      <c r="K249" s="881"/>
      <c r="L249" s="881"/>
      <c r="M249" s="527"/>
    </row>
    <row r="250" spans="2:13" ht="14.1" customHeight="1">
      <c r="B250" s="939"/>
      <c r="C250" s="898"/>
      <c r="D250" s="901"/>
      <c r="E250" s="886"/>
      <c r="F250" s="898"/>
      <c r="G250" s="898"/>
      <c r="H250" s="885"/>
      <c r="I250" s="457"/>
      <c r="J250" s="457"/>
      <c r="K250" s="881"/>
      <c r="L250" s="881"/>
      <c r="M250" s="527"/>
    </row>
    <row r="251" spans="2:13" ht="14.1" customHeight="1">
      <c r="B251" s="939"/>
      <c r="C251" s="898"/>
      <c r="D251" s="901"/>
      <c r="E251" s="886"/>
      <c r="F251" s="898"/>
      <c r="G251" s="898"/>
      <c r="H251" s="885"/>
      <c r="I251" s="457"/>
      <c r="J251" s="457"/>
      <c r="K251" s="881"/>
      <c r="L251" s="881"/>
      <c r="M251" s="527"/>
    </row>
    <row r="252" spans="2:13" ht="14.1" customHeight="1">
      <c r="B252" s="939"/>
      <c r="C252" s="898"/>
      <c r="D252" s="901"/>
      <c r="E252" s="886"/>
      <c r="F252" s="898"/>
      <c r="G252" s="898"/>
      <c r="H252" s="885"/>
      <c r="I252" s="457"/>
      <c r="J252" s="457"/>
      <c r="K252" s="881"/>
      <c r="L252" s="881"/>
      <c r="M252" s="527"/>
    </row>
    <row r="253" spans="2:13" ht="14.1" customHeight="1">
      <c r="B253" s="939"/>
      <c r="C253" s="898"/>
      <c r="D253" s="901"/>
      <c r="E253" s="886"/>
      <c r="F253" s="898"/>
      <c r="G253" s="898"/>
      <c r="H253" s="885"/>
      <c r="I253" s="457"/>
      <c r="J253" s="457"/>
      <c r="K253" s="881"/>
      <c r="L253" s="881"/>
      <c r="M253" s="527"/>
    </row>
    <row r="254" spans="2:13" ht="14.1" customHeight="1">
      <c r="B254" s="939"/>
      <c r="C254" s="898"/>
      <c r="D254" s="901"/>
      <c r="E254" s="886"/>
      <c r="F254" s="898"/>
      <c r="G254" s="898"/>
      <c r="H254" s="885"/>
      <c r="I254" s="457"/>
      <c r="J254" s="457"/>
      <c r="K254" s="881"/>
      <c r="L254" s="881"/>
      <c r="M254" s="527"/>
    </row>
    <row r="255" spans="2:13" ht="14.1" customHeight="1">
      <c r="B255" s="939"/>
      <c r="C255" s="898"/>
      <c r="D255" s="901"/>
      <c r="E255" s="886"/>
      <c r="F255" s="898"/>
      <c r="G255" s="898"/>
      <c r="H255" s="898"/>
      <c r="I255" s="457"/>
      <c r="J255" s="457"/>
      <c r="K255" s="881"/>
      <c r="L255" s="881"/>
      <c r="M255" s="527"/>
    </row>
    <row r="256" spans="2:13" ht="14.1" customHeight="1">
      <c r="B256" s="854"/>
      <c r="C256" s="527"/>
      <c r="D256" s="528"/>
      <c r="E256" s="488"/>
      <c r="F256" s="527"/>
      <c r="G256" s="527"/>
      <c r="H256" s="527"/>
      <c r="I256" s="457"/>
      <c r="J256" s="457"/>
      <c r="K256" s="881"/>
      <c r="L256" s="881"/>
      <c r="M256" s="527"/>
    </row>
    <row r="257" spans="2:13" ht="14.1" customHeight="1">
      <c r="B257" s="854"/>
      <c r="C257" s="527"/>
      <c r="D257" s="528"/>
      <c r="E257" s="488"/>
      <c r="F257" s="527"/>
      <c r="G257" s="527"/>
      <c r="H257" s="527"/>
      <c r="I257" s="457"/>
      <c r="J257" s="457"/>
      <c r="K257" s="881"/>
      <c r="L257" s="881"/>
      <c r="M257" s="527"/>
    </row>
    <row r="258" spans="2:13" ht="15.95" customHeight="1">
      <c r="B258" s="854"/>
      <c r="C258" s="527"/>
      <c r="D258" s="528"/>
      <c r="E258" s="488"/>
      <c r="F258" s="527"/>
      <c r="G258" s="527"/>
      <c r="H258" s="527"/>
      <c r="I258" s="457"/>
      <c r="J258" s="457"/>
      <c r="K258" s="881"/>
      <c r="L258" s="881"/>
      <c r="M258" s="527"/>
    </row>
    <row r="259" spans="2:13" ht="22.5">
      <c r="B259" s="846"/>
      <c r="C259" s="846"/>
      <c r="D259" s="846"/>
      <c r="E259" s="846"/>
      <c r="F259" s="846"/>
      <c r="G259" s="846"/>
      <c r="H259" s="846"/>
      <c r="I259" s="846"/>
      <c r="J259" s="846"/>
      <c r="K259" s="846"/>
      <c r="L259" s="846"/>
      <c r="M259" s="846"/>
    </row>
    <row r="260" spans="2:13" ht="20.25">
      <c r="B260" s="845"/>
      <c r="C260" s="845"/>
      <c r="D260" s="845"/>
      <c r="E260" s="845"/>
      <c r="F260" s="845"/>
      <c r="G260" s="845"/>
      <c r="H260" s="845"/>
      <c r="I260" s="845"/>
      <c r="J260" s="845"/>
      <c r="K260" s="845"/>
      <c r="L260" s="845"/>
      <c r="M260" s="845"/>
    </row>
    <row r="261" spans="2:13">
      <c r="B261" s="925"/>
      <c r="C261" s="925"/>
      <c r="D261" s="527"/>
      <c r="E261" s="488"/>
      <c r="F261" s="527"/>
      <c r="G261" s="527"/>
      <c r="H261" s="527"/>
      <c r="I261" s="870"/>
      <c r="J261" s="870"/>
      <c r="K261" s="870"/>
      <c r="L261" s="870"/>
      <c r="M261" s="527"/>
    </row>
    <row r="262" spans="2:13">
      <c r="B262" s="849"/>
      <c r="C262" s="849"/>
      <c r="D262" s="527"/>
      <c r="E262" s="488"/>
      <c r="F262" s="527"/>
      <c r="G262" s="926"/>
      <c r="H262" s="926"/>
      <c r="I262" s="946"/>
      <c r="J262" s="947"/>
      <c r="K262" s="527"/>
      <c r="L262" s="527"/>
      <c r="M262" s="527"/>
    </row>
    <row r="263" spans="2:13" ht="20.25">
      <c r="B263" s="848"/>
      <c r="C263" s="848"/>
      <c r="D263" s="848"/>
      <c r="E263" s="848"/>
      <c r="F263" s="848"/>
      <c r="G263" s="848"/>
      <c r="H263" s="848"/>
      <c r="I263" s="848"/>
      <c r="J263" s="848"/>
      <c r="K263" s="848"/>
      <c r="L263" s="848"/>
      <c r="M263" s="527"/>
    </row>
    <row r="264" spans="2:13" ht="15.75">
      <c r="B264" s="853"/>
      <c r="C264" s="853"/>
      <c r="D264" s="853"/>
      <c r="E264" s="853"/>
      <c r="F264" s="853"/>
      <c r="G264" s="853"/>
      <c r="H264" s="853"/>
      <c r="I264" s="853"/>
      <c r="J264" s="853"/>
      <c r="K264" s="853"/>
      <c r="L264" s="853"/>
      <c r="M264" s="527"/>
    </row>
    <row r="265" spans="2:13">
      <c r="B265" s="849"/>
      <c r="C265" s="849"/>
      <c r="D265" s="527"/>
      <c r="E265" s="488"/>
      <c r="F265" s="527"/>
      <c r="G265" s="527"/>
      <c r="H265" s="527"/>
      <c r="I265" s="849"/>
      <c r="J265" s="849"/>
      <c r="K265" s="849"/>
      <c r="L265" s="527"/>
      <c r="M265" s="527"/>
    </row>
    <row r="266" spans="2:13" ht="12.6" customHeight="1">
      <c r="B266" s="852"/>
      <c r="C266" s="852"/>
      <c r="D266" s="852"/>
      <c r="E266" s="852"/>
      <c r="F266" s="852"/>
      <c r="G266" s="872"/>
      <c r="H266" s="852"/>
      <c r="I266" s="852"/>
      <c r="J266" s="852"/>
      <c r="K266" s="852"/>
      <c r="L266" s="852"/>
      <c r="M266" s="527"/>
    </row>
    <row r="267" spans="2:13">
      <c r="B267" s="852"/>
      <c r="C267" s="852"/>
      <c r="D267" s="852"/>
      <c r="E267" s="852"/>
      <c r="F267" s="852"/>
      <c r="G267" s="872"/>
      <c r="H267" s="852"/>
      <c r="I267" s="852"/>
      <c r="J267" s="457"/>
      <c r="K267" s="881"/>
      <c r="L267" s="488"/>
      <c r="M267" s="527"/>
    </row>
    <row r="268" spans="2:13">
      <c r="B268" s="881"/>
      <c r="C268" s="457"/>
      <c r="D268" s="457"/>
      <c r="E268" s="457"/>
      <c r="F268" s="556"/>
      <c r="G268" s="457"/>
      <c r="H268" s="457"/>
      <c r="I268" s="457"/>
      <c r="J268" s="457"/>
      <c r="K268" s="881"/>
      <c r="L268" s="881"/>
      <c r="M268" s="527"/>
    </row>
    <row r="269" spans="2:13">
      <c r="B269" s="854"/>
      <c r="C269" s="527"/>
      <c r="D269" s="528"/>
      <c r="E269" s="488"/>
      <c r="F269" s="527"/>
      <c r="G269" s="527"/>
      <c r="H269" s="457"/>
      <c r="I269" s="457"/>
      <c r="J269" s="457"/>
      <c r="K269" s="881"/>
      <c r="L269" s="881"/>
      <c r="M269" s="527"/>
    </row>
    <row r="270" spans="2:13">
      <c r="B270" s="854"/>
      <c r="C270" s="527"/>
      <c r="D270" s="528"/>
      <c r="E270" s="488"/>
      <c r="F270" s="527"/>
      <c r="G270" s="527"/>
      <c r="H270" s="457"/>
      <c r="I270" s="457"/>
      <c r="J270" s="457"/>
      <c r="K270" s="881"/>
      <c r="L270" s="881"/>
      <c r="M270" s="527"/>
    </row>
    <row r="271" spans="2:13">
      <c r="B271" s="854"/>
      <c r="C271" s="527"/>
      <c r="D271" s="528"/>
      <c r="E271" s="488"/>
      <c r="F271" s="527"/>
      <c r="G271" s="527"/>
      <c r="H271" s="457"/>
      <c r="I271" s="457"/>
      <c r="J271" s="457"/>
      <c r="K271" s="881"/>
      <c r="L271" s="881"/>
      <c r="M271" s="527"/>
    </row>
    <row r="272" spans="2:13">
      <c r="B272" s="854"/>
      <c r="C272" s="527"/>
      <c r="D272" s="528"/>
      <c r="E272" s="488"/>
      <c r="F272" s="527"/>
      <c r="G272" s="527"/>
      <c r="H272" s="457"/>
      <c r="I272" s="457"/>
      <c r="J272" s="457"/>
      <c r="K272" s="881"/>
      <c r="L272" s="881"/>
      <c r="M272" s="527"/>
    </row>
    <row r="273" spans="2:13">
      <c r="B273" s="854"/>
      <c r="C273" s="457"/>
      <c r="D273" s="928"/>
      <c r="E273" s="457"/>
      <c r="F273" s="556"/>
      <c r="G273" s="457"/>
      <c r="H273" s="457"/>
      <c r="I273" s="457"/>
      <c r="J273" s="457"/>
      <c r="K273" s="881"/>
      <c r="L273" s="881"/>
      <c r="M273" s="527"/>
    </row>
    <row r="274" spans="2:13">
      <c r="B274" s="854"/>
      <c r="C274" s="527"/>
      <c r="D274" s="528"/>
      <c r="E274" s="488"/>
      <c r="F274" s="527"/>
      <c r="G274" s="527"/>
      <c r="H274" s="457"/>
      <c r="I274" s="457"/>
      <c r="J274" s="457"/>
      <c r="K274" s="881"/>
      <c r="L274" s="881"/>
      <c r="M274" s="527"/>
    </row>
    <row r="275" spans="2:13">
      <c r="B275" s="854"/>
      <c r="C275" s="527"/>
      <c r="D275" s="528"/>
      <c r="E275" s="488"/>
      <c r="F275" s="527"/>
      <c r="G275" s="527"/>
      <c r="H275" s="457"/>
      <c r="I275" s="457"/>
      <c r="J275" s="457"/>
      <c r="K275" s="881"/>
      <c r="L275" s="881"/>
      <c r="M275" s="527"/>
    </row>
    <row r="276" spans="2:13">
      <c r="B276" s="854"/>
      <c r="C276" s="527"/>
      <c r="D276" s="528"/>
      <c r="E276" s="488"/>
      <c r="F276" s="527"/>
      <c r="G276" s="527"/>
      <c r="H276" s="457"/>
      <c r="I276" s="457"/>
      <c r="J276" s="457"/>
      <c r="K276" s="881"/>
      <c r="L276" s="881"/>
      <c r="M276" s="527"/>
    </row>
    <row r="277" spans="2:13">
      <c r="B277" s="854"/>
      <c r="C277" s="527"/>
      <c r="D277" s="528"/>
      <c r="E277" s="488"/>
      <c r="F277" s="527"/>
      <c r="G277" s="527"/>
      <c r="H277" s="457"/>
      <c r="I277" s="457"/>
      <c r="J277" s="457"/>
      <c r="K277" s="881"/>
      <c r="L277" s="881"/>
      <c r="M277" s="527"/>
    </row>
    <row r="278" spans="2:13">
      <c r="B278" s="854"/>
      <c r="C278" s="527"/>
      <c r="D278" s="931"/>
      <c r="E278" s="488"/>
      <c r="F278" s="926"/>
      <c r="G278" s="527"/>
      <c r="H278" s="527"/>
      <c r="I278" s="457"/>
      <c r="J278" s="457"/>
      <c r="K278" s="881"/>
      <c r="L278" s="881"/>
      <c r="M278" s="527"/>
    </row>
    <row r="279" spans="2:13">
      <c r="B279" s="854"/>
      <c r="C279" s="527"/>
      <c r="D279" s="528"/>
      <c r="E279" s="488"/>
      <c r="F279" s="527"/>
      <c r="G279" s="527"/>
      <c r="H279" s="457"/>
      <c r="I279" s="457"/>
      <c r="J279" s="457"/>
      <c r="K279" s="881"/>
      <c r="L279" s="881"/>
      <c r="M279" s="527"/>
    </row>
    <row r="280" spans="2:13">
      <c r="B280" s="854"/>
      <c r="C280" s="527"/>
      <c r="D280" s="528"/>
      <c r="E280" s="488"/>
      <c r="F280" s="527"/>
      <c r="G280" s="527"/>
      <c r="H280" s="457"/>
      <c r="I280" s="457"/>
      <c r="J280" s="457"/>
      <c r="K280" s="881"/>
      <c r="L280" s="881"/>
      <c r="M280" s="527"/>
    </row>
    <row r="281" spans="2:13">
      <c r="B281" s="854"/>
      <c r="C281" s="527"/>
      <c r="D281" s="528"/>
      <c r="E281" s="488"/>
      <c r="F281" s="527"/>
      <c r="G281" s="527"/>
      <c r="H281" s="457"/>
      <c r="I281" s="457"/>
      <c r="J281" s="457"/>
      <c r="K281" s="881"/>
      <c r="L281" s="881"/>
      <c r="M281" s="527"/>
    </row>
    <row r="282" spans="2:13">
      <c r="B282" s="854"/>
      <c r="C282" s="527"/>
      <c r="D282" s="528"/>
      <c r="E282" s="488"/>
      <c r="F282" s="527"/>
      <c r="G282" s="527"/>
      <c r="H282" s="457"/>
      <c r="I282" s="457"/>
      <c r="J282" s="457"/>
      <c r="K282" s="881"/>
      <c r="L282" s="881"/>
      <c r="M282" s="527"/>
    </row>
    <row r="283" spans="2:13">
      <c r="B283" s="854"/>
      <c r="C283" s="527"/>
      <c r="D283" s="931"/>
      <c r="E283" s="488"/>
      <c r="F283" s="926"/>
      <c r="G283" s="527"/>
      <c r="H283" s="527"/>
      <c r="I283" s="457"/>
      <c r="J283" s="457"/>
      <c r="K283" s="881"/>
      <c r="L283" s="881"/>
      <c r="M283" s="527"/>
    </row>
    <row r="284" spans="2:13">
      <c r="B284" s="854"/>
      <c r="C284" s="527"/>
      <c r="D284" s="528"/>
      <c r="E284" s="488"/>
      <c r="F284" s="527"/>
      <c r="G284" s="527"/>
      <c r="H284" s="488"/>
      <c r="I284" s="457"/>
      <c r="J284" s="457"/>
      <c r="K284" s="881"/>
      <c r="L284" s="881"/>
      <c r="M284" s="527"/>
    </row>
    <row r="285" spans="2:13">
      <c r="B285" s="854"/>
      <c r="C285" s="527"/>
      <c r="D285" s="528"/>
      <c r="E285" s="488"/>
      <c r="F285" s="527"/>
      <c r="G285" s="527"/>
      <c r="H285" s="457"/>
      <c r="I285" s="457"/>
      <c r="J285" s="457"/>
      <c r="K285" s="881"/>
      <c r="L285" s="881"/>
      <c r="M285" s="527"/>
    </row>
    <row r="286" spans="2:13">
      <c r="B286" s="854"/>
      <c r="C286" s="527"/>
      <c r="D286" s="528"/>
      <c r="E286" s="488"/>
      <c r="F286" s="527"/>
      <c r="G286" s="527"/>
      <c r="H286" s="457"/>
      <c r="I286" s="457"/>
      <c r="J286" s="457"/>
      <c r="K286" s="881"/>
      <c r="L286" s="881"/>
      <c r="M286" s="527"/>
    </row>
    <row r="287" spans="2:13">
      <c r="B287" s="854"/>
      <c r="C287" s="872"/>
      <c r="D287" s="928"/>
      <c r="E287" s="457"/>
      <c r="F287" s="872"/>
      <c r="G287" s="929"/>
      <c r="H287" s="929"/>
      <c r="I287" s="457"/>
      <c r="J287" s="457"/>
      <c r="K287" s="881"/>
      <c r="L287" s="881"/>
      <c r="M287" s="527"/>
    </row>
    <row r="288" spans="2:13">
      <c r="B288" s="854"/>
      <c r="C288" s="527"/>
      <c r="D288" s="931"/>
      <c r="E288" s="488"/>
      <c r="F288" s="926"/>
      <c r="G288" s="527"/>
      <c r="H288" s="527"/>
      <c r="I288" s="457"/>
      <c r="J288" s="457"/>
      <c r="K288" s="881"/>
      <c r="L288" s="881"/>
      <c r="M288" s="527"/>
    </row>
    <row r="289" spans="2:13">
      <c r="B289" s="854"/>
      <c r="C289" s="527"/>
      <c r="D289" s="528"/>
      <c r="E289" s="488"/>
      <c r="F289" s="527"/>
      <c r="G289" s="527"/>
      <c r="H289" s="527"/>
      <c r="I289" s="457"/>
      <c r="J289" s="457"/>
      <c r="K289" s="881"/>
      <c r="L289" s="881"/>
      <c r="M289" s="527"/>
    </row>
    <row r="290" spans="2:13">
      <c r="B290" s="854"/>
      <c r="C290" s="527"/>
      <c r="D290" s="528"/>
      <c r="E290" s="488"/>
      <c r="F290" s="527"/>
      <c r="G290" s="527"/>
      <c r="H290" s="527"/>
      <c r="I290" s="457"/>
      <c r="J290" s="457"/>
      <c r="K290" s="881"/>
      <c r="L290" s="881"/>
      <c r="M290" s="527"/>
    </row>
    <row r="291" spans="2:13">
      <c r="B291" s="854"/>
      <c r="C291" s="527"/>
      <c r="D291" s="528"/>
      <c r="E291" s="488"/>
      <c r="F291" s="527"/>
      <c r="G291" s="527"/>
      <c r="H291" s="527"/>
      <c r="I291" s="457"/>
      <c r="J291" s="457"/>
      <c r="K291" s="881"/>
      <c r="L291" s="881"/>
      <c r="M291" s="527"/>
    </row>
    <row r="292" spans="2:13">
      <c r="B292" s="854"/>
      <c r="C292" s="527"/>
      <c r="D292" s="528"/>
      <c r="E292" s="488"/>
      <c r="F292" s="527"/>
      <c r="G292" s="527"/>
      <c r="H292" s="527"/>
      <c r="I292" s="457"/>
      <c r="J292" s="457"/>
      <c r="K292" s="881"/>
      <c r="L292" s="881"/>
      <c r="M292" s="527"/>
    </row>
    <row r="293" spans="2:13">
      <c r="B293" s="854"/>
      <c r="C293" s="527"/>
      <c r="D293" s="931"/>
      <c r="E293" s="488"/>
      <c r="F293" s="926"/>
      <c r="G293" s="527"/>
      <c r="H293" s="527"/>
      <c r="I293" s="457"/>
      <c r="J293" s="457"/>
      <c r="K293" s="881"/>
      <c r="L293" s="881"/>
      <c r="M293" s="527"/>
    </row>
    <row r="294" spans="2:13">
      <c r="B294" s="854"/>
      <c r="C294" s="527"/>
      <c r="D294" s="528"/>
      <c r="E294" s="488"/>
      <c r="F294" s="527"/>
      <c r="G294" s="527"/>
      <c r="H294" s="527"/>
      <c r="I294" s="457"/>
      <c r="J294" s="457"/>
      <c r="K294" s="881"/>
      <c r="L294" s="881"/>
      <c r="M294" s="527"/>
    </row>
    <row r="295" spans="2:13">
      <c r="B295" s="854"/>
      <c r="C295" s="527"/>
      <c r="D295" s="528"/>
      <c r="E295" s="488"/>
      <c r="F295" s="527"/>
      <c r="G295" s="527"/>
      <c r="H295" s="527"/>
      <c r="I295" s="457"/>
      <c r="J295" s="457"/>
      <c r="K295" s="881"/>
      <c r="L295" s="881"/>
      <c r="M295" s="527"/>
    </row>
    <row r="296" spans="2:13">
      <c r="B296" s="854"/>
      <c r="C296" s="527"/>
      <c r="D296" s="528"/>
      <c r="E296" s="488"/>
      <c r="F296" s="527"/>
      <c r="G296" s="527"/>
      <c r="H296" s="527"/>
      <c r="I296" s="457"/>
      <c r="J296" s="457"/>
      <c r="K296" s="881"/>
      <c r="L296" s="881"/>
      <c r="M296" s="527"/>
    </row>
    <row r="297" spans="2:13">
      <c r="B297" s="854"/>
      <c r="C297" s="527"/>
      <c r="D297" s="528"/>
      <c r="E297" s="488"/>
      <c r="F297" s="527"/>
      <c r="G297" s="527"/>
      <c r="H297" s="527"/>
      <c r="I297" s="457"/>
      <c r="J297" s="457"/>
      <c r="K297" s="881"/>
      <c r="L297" s="881"/>
      <c r="M297" s="527"/>
    </row>
    <row r="298" spans="2:13">
      <c r="B298" s="854"/>
      <c r="C298" s="527"/>
      <c r="D298" s="488"/>
      <c r="E298" s="488"/>
      <c r="F298" s="527"/>
      <c r="G298" s="527"/>
      <c r="H298" s="527"/>
      <c r="I298" s="457"/>
      <c r="J298" s="457"/>
      <c r="K298" s="881"/>
      <c r="L298" s="881"/>
      <c r="M298" s="527"/>
    </row>
    <row r="299" spans="2:13" ht="22.5">
      <c r="B299" s="846"/>
      <c r="C299" s="846"/>
      <c r="D299" s="846"/>
      <c r="E299" s="846"/>
      <c r="F299" s="846"/>
      <c r="G299" s="846"/>
      <c r="H299" s="846"/>
      <c r="I299" s="846"/>
      <c r="J299" s="846"/>
      <c r="K299" s="846"/>
      <c r="L299" s="846"/>
      <c r="M299" s="846"/>
    </row>
    <row r="300" spans="2:13" ht="20.25">
      <c r="B300" s="845"/>
      <c r="C300" s="845"/>
      <c r="D300" s="845"/>
      <c r="E300" s="845"/>
      <c r="F300" s="845"/>
      <c r="G300" s="845"/>
      <c r="H300" s="845"/>
      <c r="I300" s="845"/>
      <c r="J300" s="845"/>
      <c r="K300" s="845"/>
      <c r="L300" s="845"/>
      <c r="M300" s="845"/>
    </row>
    <row r="301" spans="2:13">
      <c r="B301" s="925"/>
      <c r="C301" s="925"/>
      <c r="D301" s="527"/>
      <c r="E301" s="488"/>
      <c r="F301" s="527"/>
      <c r="G301" s="527"/>
      <c r="H301" s="527"/>
      <c r="I301" s="870"/>
      <c r="J301" s="870"/>
      <c r="K301" s="870"/>
      <c r="L301" s="870"/>
      <c r="M301" s="527"/>
    </row>
    <row r="302" spans="2:13">
      <c r="B302" s="849"/>
      <c r="C302" s="849"/>
      <c r="D302" s="527"/>
      <c r="E302" s="488"/>
      <c r="F302" s="527"/>
      <c r="G302" s="926"/>
      <c r="H302" s="926"/>
      <c r="I302" s="946"/>
      <c r="J302" s="947"/>
      <c r="K302" s="527"/>
      <c r="L302" s="527"/>
      <c r="M302" s="527"/>
    </row>
    <row r="303" spans="2:13" ht="20.25">
      <c r="B303" s="848"/>
      <c r="C303" s="848"/>
      <c r="D303" s="848"/>
      <c r="E303" s="848"/>
      <c r="F303" s="848"/>
      <c r="G303" s="848"/>
      <c r="H303" s="848"/>
      <c r="I303" s="848"/>
      <c r="J303" s="848"/>
      <c r="K303" s="848"/>
      <c r="L303" s="848"/>
      <c r="M303" s="527"/>
    </row>
    <row r="304" spans="2:13" ht="15.75">
      <c r="B304" s="853"/>
      <c r="C304" s="853"/>
      <c r="D304" s="853"/>
      <c r="E304" s="853"/>
      <c r="F304" s="853"/>
      <c r="G304" s="853"/>
      <c r="H304" s="853"/>
      <c r="I304" s="853"/>
      <c r="J304" s="853"/>
      <c r="K304" s="853"/>
      <c r="L304" s="853"/>
      <c r="M304" s="527"/>
    </row>
    <row r="305" spans="2:13">
      <c r="B305" s="849"/>
      <c r="C305" s="849"/>
      <c r="D305" s="527"/>
      <c r="E305" s="488"/>
      <c r="F305" s="527"/>
      <c r="G305" s="527"/>
      <c r="H305" s="527"/>
      <c r="I305" s="849"/>
      <c r="J305" s="849"/>
      <c r="K305" s="849"/>
      <c r="L305" s="527"/>
      <c r="M305" s="527"/>
    </row>
    <row r="306" spans="2:13" ht="12.75" customHeight="1">
      <c r="B306" s="852"/>
      <c r="C306" s="852"/>
      <c r="D306" s="852"/>
      <c r="E306" s="852"/>
      <c r="F306" s="852"/>
      <c r="G306" s="872"/>
      <c r="H306" s="457"/>
      <c r="I306" s="852"/>
      <c r="J306" s="852"/>
      <c r="K306" s="852"/>
      <c r="L306" s="852"/>
      <c r="M306" s="527"/>
    </row>
    <row r="307" spans="2:13">
      <c r="B307" s="852"/>
      <c r="C307" s="852"/>
      <c r="D307" s="852"/>
      <c r="E307" s="852"/>
      <c r="F307" s="852"/>
      <c r="G307" s="872"/>
      <c r="H307" s="457"/>
      <c r="I307" s="852"/>
      <c r="J307" s="457"/>
      <c r="K307" s="881"/>
      <c r="L307" s="488"/>
      <c r="M307" s="527"/>
    </row>
    <row r="308" spans="2:13" ht="15.95" customHeight="1">
      <c r="B308" s="881"/>
      <c r="C308" s="457"/>
      <c r="D308" s="457"/>
      <c r="E308" s="457"/>
      <c r="F308" s="556"/>
      <c r="G308" s="457"/>
      <c r="H308" s="457"/>
      <c r="I308" s="457"/>
      <c r="J308" s="457"/>
      <c r="K308" s="881"/>
      <c r="L308" s="881"/>
      <c r="M308" s="527"/>
    </row>
    <row r="309" spans="2:13" ht="15.95" customHeight="1">
      <c r="B309" s="854"/>
      <c r="C309" s="527"/>
      <c r="D309" s="528"/>
      <c r="E309" s="488"/>
      <c r="F309" s="527"/>
      <c r="G309" s="527"/>
      <c r="H309" s="527"/>
      <c r="I309" s="457"/>
      <c r="J309" s="457"/>
      <c r="K309" s="881"/>
      <c r="L309" s="881"/>
      <c r="M309" s="527"/>
    </row>
    <row r="310" spans="2:13" ht="15.95" customHeight="1">
      <c r="B310" s="854"/>
      <c r="C310" s="527"/>
      <c r="D310" s="528"/>
      <c r="E310" s="488"/>
      <c r="F310" s="527"/>
      <c r="G310" s="527"/>
      <c r="H310" s="527"/>
      <c r="I310" s="457"/>
      <c r="J310" s="457"/>
      <c r="K310" s="881"/>
      <c r="L310" s="881"/>
      <c r="M310" s="527"/>
    </row>
    <row r="311" spans="2:13" ht="15.95" customHeight="1">
      <c r="B311" s="854"/>
      <c r="C311" s="527"/>
      <c r="D311" s="528"/>
      <c r="E311" s="488"/>
      <c r="F311" s="527"/>
      <c r="G311" s="527"/>
      <c r="H311" s="527"/>
      <c r="I311" s="457"/>
      <c r="J311" s="457"/>
      <c r="K311" s="881"/>
      <c r="L311" s="881"/>
      <c r="M311" s="527"/>
    </row>
    <row r="312" spans="2:13" ht="15.95" customHeight="1">
      <c r="B312" s="854"/>
      <c r="C312" s="527"/>
      <c r="D312" s="528"/>
      <c r="E312" s="488"/>
      <c r="F312" s="527"/>
      <c r="G312" s="527"/>
      <c r="H312" s="527"/>
      <c r="I312" s="457"/>
      <c r="J312" s="457"/>
      <c r="K312" s="881"/>
      <c r="L312" s="881"/>
      <c r="M312" s="527"/>
    </row>
    <row r="313" spans="2:13" ht="15.95" customHeight="1">
      <c r="B313" s="854"/>
      <c r="C313" s="457"/>
      <c r="D313" s="928"/>
      <c r="E313" s="457"/>
      <c r="F313" s="556"/>
      <c r="G313" s="457"/>
      <c r="H313" s="457"/>
      <c r="I313" s="457"/>
      <c r="J313" s="457"/>
      <c r="K313" s="881"/>
      <c r="L313" s="881"/>
      <c r="M313" s="527"/>
    </row>
    <row r="314" spans="2:13" ht="15.95" customHeight="1">
      <c r="B314" s="854"/>
      <c r="C314" s="527"/>
      <c r="D314" s="528"/>
      <c r="E314" s="488"/>
      <c r="F314" s="527"/>
      <c r="G314" s="527"/>
      <c r="H314" s="527"/>
      <c r="I314" s="457"/>
      <c r="J314" s="457"/>
      <c r="K314" s="881"/>
      <c r="L314" s="881"/>
      <c r="M314" s="527"/>
    </row>
    <row r="315" spans="2:13" ht="15.95" customHeight="1">
      <c r="B315" s="854"/>
      <c r="C315" s="527"/>
      <c r="D315" s="528"/>
      <c r="E315" s="488"/>
      <c r="F315" s="527"/>
      <c r="G315" s="527"/>
      <c r="H315" s="527"/>
      <c r="I315" s="457"/>
      <c r="J315" s="457"/>
      <c r="K315" s="881"/>
      <c r="L315" s="881"/>
      <c r="M315" s="527"/>
    </row>
    <row r="316" spans="2:13" ht="15.95" customHeight="1">
      <c r="B316" s="854"/>
      <c r="C316" s="527"/>
      <c r="D316" s="528"/>
      <c r="E316" s="488"/>
      <c r="F316" s="527"/>
      <c r="G316" s="527"/>
      <c r="H316" s="527"/>
      <c r="I316" s="457"/>
      <c r="J316" s="457"/>
      <c r="K316" s="881"/>
      <c r="L316" s="881"/>
      <c r="M316" s="527"/>
    </row>
    <row r="317" spans="2:13" ht="15.95" customHeight="1">
      <c r="B317" s="854"/>
      <c r="C317" s="527"/>
      <c r="D317" s="528"/>
      <c r="E317" s="488"/>
      <c r="F317" s="527"/>
      <c r="G317" s="527"/>
      <c r="H317" s="527"/>
      <c r="I317" s="457"/>
      <c r="J317" s="457"/>
      <c r="K317" s="881"/>
      <c r="L317" s="881"/>
      <c r="M317" s="527"/>
    </row>
    <row r="318" spans="2:13" ht="15.95" customHeight="1">
      <c r="B318" s="854"/>
      <c r="C318" s="527"/>
      <c r="D318" s="931"/>
      <c r="E318" s="488"/>
      <c r="F318" s="926"/>
      <c r="G318" s="527"/>
      <c r="H318" s="527"/>
      <c r="I318" s="457"/>
      <c r="J318" s="457"/>
      <c r="K318" s="881"/>
      <c r="L318" s="881"/>
      <c r="M318" s="527"/>
    </row>
    <row r="319" spans="2:13" ht="15.95" customHeight="1">
      <c r="B319" s="854"/>
      <c r="C319" s="527"/>
      <c r="D319" s="528"/>
      <c r="E319" s="488"/>
      <c r="F319" s="527"/>
      <c r="G319" s="527"/>
      <c r="H319" s="527"/>
      <c r="I319" s="457"/>
      <c r="J319" s="457"/>
      <c r="K319" s="881"/>
      <c r="L319" s="881"/>
      <c r="M319" s="527"/>
    </row>
    <row r="320" spans="2:13" ht="15.95" customHeight="1">
      <c r="B320" s="854"/>
      <c r="C320" s="527"/>
      <c r="D320" s="528"/>
      <c r="E320" s="488"/>
      <c r="F320" s="527"/>
      <c r="G320" s="527"/>
      <c r="H320" s="527"/>
      <c r="I320" s="457"/>
      <c r="J320" s="457"/>
      <c r="K320" s="881"/>
      <c r="L320" s="881"/>
      <c r="M320" s="527"/>
    </row>
    <row r="321" spans="2:13" ht="15.95" customHeight="1">
      <c r="B321" s="854"/>
      <c r="C321" s="527"/>
      <c r="D321" s="528"/>
      <c r="E321" s="488"/>
      <c r="F321" s="527"/>
      <c r="G321" s="527"/>
      <c r="H321" s="527"/>
      <c r="I321" s="457"/>
      <c r="J321" s="457"/>
      <c r="K321" s="881"/>
      <c r="L321" s="881"/>
      <c r="M321" s="527"/>
    </row>
    <row r="322" spans="2:13" ht="15.95" customHeight="1">
      <c r="B322" s="854"/>
      <c r="C322" s="527"/>
      <c r="D322" s="528"/>
      <c r="E322" s="488"/>
      <c r="F322" s="527"/>
      <c r="G322" s="527"/>
      <c r="H322" s="527"/>
      <c r="I322" s="457"/>
      <c r="J322" s="457"/>
      <c r="K322" s="881"/>
      <c r="L322" s="881"/>
      <c r="M322" s="527"/>
    </row>
    <row r="323" spans="2:13" ht="15.95" customHeight="1">
      <c r="B323" s="854"/>
      <c r="C323" s="527"/>
      <c r="D323" s="931"/>
      <c r="E323" s="488"/>
      <c r="F323" s="926"/>
      <c r="G323" s="527"/>
      <c r="H323" s="527"/>
      <c r="I323" s="457"/>
      <c r="J323" s="457"/>
      <c r="K323" s="881"/>
      <c r="L323" s="881"/>
      <c r="M323" s="527"/>
    </row>
    <row r="324" spans="2:13" ht="15.95" customHeight="1">
      <c r="B324" s="854"/>
      <c r="C324" s="527"/>
      <c r="D324" s="528"/>
      <c r="E324" s="488"/>
      <c r="F324" s="948"/>
      <c r="G324" s="948"/>
      <c r="H324" s="948"/>
      <c r="I324" s="457"/>
      <c r="J324" s="457"/>
      <c r="K324" s="881"/>
      <c r="L324" s="881"/>
      <c r="M324" s="527"/>
    </row>
    <row r="325" spans="2:13" ht="15.95" customHeight="1">
      <c r="B325" s="854"/>
      <c r="C325" s="527"/>
      <c r="D325" s="528"/>
      <c r="E325" s="488"/>
      <c r="F325" s="527"/>
      <c r="G325" s="884"/>
      <c r="H325" s="884"/>
      <c r="I325" s="457"/>
      <c r="J325" s="457"/>
      <c r="K325" s="881"/>
      <c r="L325" s="881"/>
      <c r="M325" s="527"/>
    </row>
    <row r="326" spans="2:13" ht="15.95" customHeight="1">
      <c r="B326" s="854"/>
      <c r="C326" s="527"/>
      <c r="D326" s="528"/>
      <c r="E326" s="488"/>
      <c r="F326" s="527"/>
      <c r="G326" s="527"/>
      <c r="H326" s="527"/>
      <c r="I326" s="457"/>
      <c r="J326" s="457"/>
      <c r="K326" s="881"/>
      <c r="L326" s="881"/>
      <c r="M326" s="527"/>
    </row>
    <row r="327" spans="2:13" ht="15.95" customHeight="1">
      <c r="B327" s="854"/>
      <c r="C327" s="527"/>
      <c r="D327" s="528"/>
      <c r="E327" s="488"/>
      <c r="F327" s="527"/>
      <c r="G327" s="527"/>
      <c r="H327" s="527"/>
      <c r="I327" s="457"/>
      <c r="J327" s="457"/>
      <c r="K327" s="881"/>
      <c r="L327" s="881"/>
      <c r="M327" s="527"/>
    </row>
    <row r="328" spans="2:13" ht="15.95" customHeight="1">
      <c r="B328" s="854"/>
      <c r="C328" s="527"/>
      <c r="D328" s="931"/>
      <c r="E328" s="488"/>
      <c r="F328" s="926"/>
      <c r="G328" s="527"/>
      <c r="H328" s="527"/>
      <c r="I328" s="457"/>
      <c r="J328" s="457"/>
      <c r="K328" s="881"/>
      <c r="L328" s="881"/>
      <c r="M328" s="527"/>
    </row>
    <row r="329" spans="2:13" ht="15.95" customHeight="1">
      <c r="B329" s="854"/>
      <c r="C329" s="527"/>
      <c r="D329" s="528"/>
      <c r="E329" s="488"/>
      <c r="F329" s="948"/>
      <c r="G329" s="948"/>
      <c r="H329" s="948"/>
      <c r="I329" s="457"/>
      <c r="J329" s="457"/>
      <c r="K329" s="881"/>
      <c r="L329" s="881"/>
      <c r="M329" s="527"/>
    </row>
    <row r="330" spans="2:13" ht="15.95" customHeight="1">
      <c r="B330" s="854"/>
      <c r="C330" s="527"/>
      <c r="D330" s="528"/>
      <c r="E330" s="488"/>
      <c r="F330" s="527"/>
      <c r="G330" s="527"/>
      <c r="H330" s="527"/>
      <c r="I330" s="457"/>
      <c r="J330" s="457"/>
      <c r="K330" s="881"/>
      <c r="L330" s="881"/>
      <c r="M330" s="527"/>
    </row>
    <row r="331" spans="2:13" ht="15.95" customHeight="1">
      <c r="B331" s="854"/>
      <c r="C331" s="527"/>
      <c r="D331" s="528"/>
      <c r="E331" s="488"/>
      <c r="F331" s="527"/>
      <c r="G331" s="527"/>
      <c r="H331" s="527"/>
      <c r="I331" s="457"/>
      <c r="J331" s="457"/>
      <c r="K331" s="881"/>
      <c r="L331" s="881"/>
      <c r="M331" s="527"/>
    </row>
    <row r="332" spans="2:13" ht="15.95" customHeight="1">
      <c r="B332" s="854"/>
      <c r="C332" s="527"/>
      <c r="D332" s="528"/>
      <c r="E332" s="488"/>
      <c r="F332" s="527"/>
      <c r="G332" s="527"/>
      <c r="H332" s="527"/>
      <c r="I332" s="457"/>
      <c r="J332" s="457"/>
      <c r="K332" s="881"/>
      <c r="L332" s="881"/>
      <c r="M332" s="527"/>
    </row>
    <row r="333" spans="2:13" ht="22.5">
      <c r="B333" s="846"/>
      <c r="C333" s="846"/>
      <c r="D333" s="846"/>
      <c r="E333" s="846"/>
      <c r="F333" s="846"/>
      <c r="G333" s="846"/>
      <c r="H333" s="846"/>
      <c r="I333" s="846"/>
      <c r="J333" s="846"/>
      <c r="K333" s="846"/>
      <c r="L333" s="846"/>
      <c r="M333" s="846"/>
    </row>
    <row r="334" spans="2:13" ht="20.25">
      <c r="B334" s="845"/>
      <c r="C334" s="845"/>
      <c r="D334" s="845"/>
      <c r="E334" s="845"/>
      <c r="F334" s="845"/>
      <c r="G334" s="845"/>
      <c r="H334" s="845"/>
      <c r="I334" s="845"/>
      <c r="J334" s="845"/>
      <c r="K334" s="845"/>
      <c r="L334" s="845"/>
      <c r="M334" s="845"/>
    </row>
    <row r="335" spans="2:13">
      <c r="B335" s="925"/>
      <c r="C335" s="925"/>
      <c r="D335" s="527"/>
      <c r="E335" s="488"/>
      <c r="F335" s="527"/>
      <c r="G335" s="527"/>
      <c r="H335" s="527"/>
      <c r="I335" s="870"/>
      <c r="J335" s="870"/>
      <c r="K335" s="870"/>
      <c r="L335" s="870"/>
      <c r="M335" s="527"/>
    </row>
    <row r="336" spans="2:13">
      <c r="B336" s="849"/>
      <c r="C336" s="849"/>
      <c r="D336" s="527"/>
      <c r="E336" s="488"/>
      <c r="F336" s="527"/>
      <c r="G336" s="926"/>
      <c r="H336" s="926"/>
      <c r="I336" s="949"/>
      <c r="J336" s="949"/>
      <c r="K336" s="949"/>
      <c r="L336" s="949"/>
      <c r="M336" s="527"/>
    </row>
    <row r="337" spans="2:13" ht="20.25">
      <c r="B337" s="848"/>
      <c r="C337" s="848"/>
      <c r="D337" s="848"/>
      <c r="E337" s="848"/>
      <c r="F337" s="848"/>
      <c r="G337" s="848"/>
      <c r="H337" s="848"/>
      <c r="I337" s="848"/>
      <c r="J337" s="848"/>
      <c r="K337" s="848"/>
      <c r="L337" s="848"/>
      <c r="M337" s="527"/>
    </row>
    <row r="338" spans="2:13" ht="15.75">
      <c r="B338" s="853"/>
      <c r="C338" s="853"/>
      <c r="D338" s="853"/>
      <c r="E338" s="853"/>
      <c r="F338" s="853"/>
      <c r="G338" s="853"/>
      <c r="H338" s="853"/>
      <c r="I338" s="853"/>
      <c r="J338" s="853"/>
      <c r="K338" s="853"/>
      <c r="L338" s="853"/>
      <c r="M338" s="527"/>
    </row>
    <row r="339" spans="2:13">
      <c r="B339" s="849"/>
      <c r="C339" s="849"/>
      <c r="D339" s="527"/>
      <c r="E339" s="488"/>
      <c r="F339" s="527"/>
      <c r="G339" s="527"/>
      <c r="H339" s="527"/>
      <c r="I339" s="849"/>
      <c r="J339" s="926"/>
      <c r="K339" s="849"/>
      <c r="L339" s="527"/>
      <c r="M339" s="527"/>
    </row>
    <row r="340" spans="2:13" ht="12.75" customHeight="1">
      <c r="B340" s="852"/>
      <c r="C340" s="852"/>
      <c r="D340" s="852"/>
      <c r="E340" s="852"/>
      <c r="F340" s="852"/>
      <c r="G340" s="872"/>
      <c r="H340" s="457"/>
      <c r="I340" s="852"/>
      <c r="J340" s="881"/>
      <c r="K340" s="852"/>
      <c r="L340" s="852"/>
      <c r="M340" s="527"/>
    </row>
    <row r="341" spans="2:13">
      <c r="B341" s="852"/>
      <c r="C341" s="852"/>
      <c r="D341" s="852"/>
      <c r="E341" s="852"/>
      <c r="F341" s="852"/>
      <c r="G341" s="872"/>
      <c r="H341" s="457"/>
      <c r="I341" s="852"/>
      <c r="J341" s="457"/>
      <c r="K341" s="881"/>
      <c r="L341" s="488"/>
      <c r="M341" s="527"/>
    </row>
    <row r="342" spans="2:13" ht="15.95" customHeight="1">
      <c r="B342" s="881"/>
      <c r="C342" s="457"/>
      <c r="D342" s="457"/>
      <c r="E342" s="457"/>
      <c r="F342" s="556"/>
      <c r="G342" s="457"/>
      <c r="H342" s="457"/>
      <c r="I342" s="457"/>
      <c r="J342" s="457"/>
      <c r="K342" s="881"/>
      <c r="L342" s="881"/>
      <c r="M342" s="527"/>
    </row>
    <row r="343" spans="2:13" ht="15.95" customHeight="1">
      <c r="B343" s="854"/>
      <c r="C343" s="527"/>
      <c r="D343" s="528"/>
      <c r="E343" s="488"/>
      <c r="F343" s="527"/>
      <c r="G343" s="527"/>
      <c r="H343" s="527"/>
      <c r="I343" s="457"/>
      <c r="J343" s="457"/>
      <c r="K343" s="881"/>
      <c r="L343" s="881"/>
      <c r="M343" s="527"/>
    </row>
    <row r="344" spans="2:13" ht="15.95" customHeight="1">
      <c r="B344" s="854"/>
      <c r="C344" s="527"/>
      <c r="D344" s="528"/>
      <c r="E344" s="488"/>
      <c r="F344" s="527"/>
      <c r="G344" s="527"/>
      <c r="H344" s="527"/>
      <c r="I344" s="457"/>
      <c r="J344" s="457"/>
      <c r="K344" s="881"/>
      <c r="L344" s="881"/>
      <c r="M344" s="527"/>
    </row>
    <row r="345" spans="2:13" ht="15.95" customHeight="1">
      <c r="B345" s="854"/>
      <c r="C345" s="527"/>
      <c r="D345" s="528"/>
      <c r="E345" s="488"/>
      <c r="F345" s="527"/>
      <c r="G345" s="527"/>
      <c r="H345" s="527"/>
      <c r="I345" s="457"/>
      <c r="J345" s="457"/>
      <c r="K345" s="881"/>
      <c r="L345" s="881"/>
      <c r="M345" s="527"/>
    </row>
    <row r="346" spans="2:13" ht="15.95" customHeight="1">
      <c r="B346" s="854"/>
      <c r="C346" s="527"/>
      <c r="D346" s="528"/>
      <c r="E346" s="488"/>
      <c r="F346" s="527"/>
      <c r="G346" s="527"/>
      <c r="H346" s="527"/>
      <c r="I346" s="457"/>
      <c r="J346" s="457"/>
      <c r="K346" s="881"/>
      <c r="L346" s="881"/>
      <c r="M346" s="527"/>
    </row>
    <row r="347" spans="2:13" ht="15.95" customHeight="1">
      <c r="B347" s="854"/>
      <c r="C347" s="527"/>
      <c r="D347" s="528"/>
      <c r="E347" s="488"/>
      <c r="F347" s="527"/>
      <c r="G347" s="527"/>
      <c r="H347" s="527"/>
      <c r="I347" s="457"/>
      <c r="J347" s="457"/>
      <c r="K347" s="881"/>
      <c r="L347" s="881"/>
      <c r="M347" s="527"/>
    </row>
    <row r="348" spans="2:13" ht="15.95" customHeight="1">
      <c r="B348" s="854"/>
      <c r="C348" s="457"/>
      <c r="D348" s="928"/>
      <c r="E348" s="457"/>
      <c r="F348" s="556"/>
      <c r="G348" s="457"/>
      <c r="H348" s="457"/>
      <c r="I348" s="457"/>
      <c r="J348" s="457"/>
      <c r="K348" s="881"/>
      <c r="L348" s="881"/>
      <c r="M348" s="527"/>
    </row>
    <row r="349" spans="2:13" ht="15.95" customHeight="1">
      <c r="B349" s="854"/>
      <c r="C349" s="527"/>
      <c r="D349" s="528"/>
      <c r="E349" s="488"/>
      <c r="F349" s="527"/>
      <c r="G349" s="527"/>
      <c r="H349" s="527"/>
      <c r="I349" s="457"/>
      <c r="J349" s="457"/>
      <c r="K349" s="881"/>
      <c r="L349" s="881"/>
      <c r="M349" s="527"/>
    </row>
    <row r="350" spans="2:13" ht="15.95" customHeight="1">
      <c r="B350" s="854"/>
      <c r="C350" s="527"/>
      <c r="D350" s="528"/>
      <c r="E350" s="488"/>
      <c r="F350" s="527"/>
      <c r="G350" s="527"/>
      <c r="H350" s="527"/>
      <c r="I350" s="457"/>
      <c r="J350" s="457"/>
      <c r="K350" s="881"/>
      <c r="L350" s="881"/>
      <c r="M350" s="527"/>
    </row>
    <row r="351" spans="2:13" ht="15.95" customHeight="1">
      <c r="B351" s="854"/>
      <c r="C351" s="527"/>
      <c r="D351" s="528"/>
      <c r="E351" s="488"/>
      <c r="F351" s="527"/>
      <c r="G351" s="527"/>
      <c r="H351" s="527"/>
      <c r="I351" s="457"/>
      <c r="J351" s="457"/>
      <c r="K351" s="881"/>
      <c r="L351" s="881"/>
      <c r="M351" s="527"/>
    </row>
    <row r="352" spans="2:13" ht="15.95" customHeight="1">
      <c r="B352" s="854"/>
      <c r="C352" s="527"/>
      <c r="D352" s="528"/>
      <c r="E352" s="488"/>
      <c r="F352" s="527"/>
      <c r="G352" s="527"/>
      <c r="H352" s="527"/>
      <c r="I352" s="457"/>
      <c r="J352" s="457"/>
      <c r="K352" s="881"/>
      <c r="L352" s="881"/>
      <c r="M352" s="527"/>
    </row>
    <row r="353" spans="2:13" ht="15.95" customHeight="1">
      <c r="B353" s="854"/>
      <c r="C353" s="527"/>
      <c r="D353" s="528"/>
      <c r="E353" s="488"/>
      <c r="F353" s="527"/>
      <c r="G353" s="527"/>
      <c r="H353" s="527"/>
      <c r="I353" s="457"/>
      <c r="J353" s="457"/>
      <c r="K353" s="881"/>
      <c r="L353" s="881"/>
      <c r="M353" s="527"/>
    </row>
    <row r="354" spans="2:13" ht="15.95" customHeight="1">
      <c r="B354" s="854"/>
      <c r="C354" s="457"/>
      <c r="D354" s="928"/>
      <c r="E354" s="457"/>
      <c r="F354" s="556"/>
      <c r="G354" s="457"/>
      <c r="H354" s="457"/>
      <c r="I354" s="457"/>
      <c r="J354" s="457"/>
      <c r="K354" s="881"/>
      <c r="L354" s="881"/>
      <c r="M354" s="527"/>
    </row>
    <row r="355" spans="2:13" ht="15.95" customHeight="1">
      <c r="B355" s="854"/>
      <c r="C355" s="527"/>
      <c r="D355" s="528"/>
      <c r="E355" s="488"/>
      <c r="F355" s="527"/>
      <c r="G355" s="527"/>
      <c r="H355" s="527"/>
      <c r="I355" s="457"/>
      <c r="J355" s="457"/>
      <c r="K355" s="881"/>
      <c r="L355" s="881"/>
      <c r="M355" s="527"/>
    </row>
    <row r="356" spans="2:13" ht="15.95" customHeight="1">
      <c r="B356" s="854"/>
      <c r="C356" s="527"/>
      <c r="D356" s="528"/>
      <c r="E356" s="488"/>
      <c r="F356" s="527"/>
      <c r="G356" s="527"/>
      <c r="H356" s="527"/>
      <c r="I356" s="457"/>
      <c r="J356" s="457"/>
      <c r="K356" s="881"/>
      <c r="L356" s="881"/>
      <c r="M356" s="527"/>
    </row>
    <row r="357" spans="2:13" ht="15.95" customHeight="1">
      <c r="B357" s="854"/>
      <c r="C357" s="527"/>
      <c r="D357" s="528"/>
      <c r="E357" s="488"/>
      <c r="F357" s="527"/>
      <c r="G357" s="527"/>
      <c r="H357" s="527"/>
      <c r="I357" s="457"/>
      <c r="J357" s="457"/>
      <c r="K357" s="881"/>
      <c r="L357" s="881"/>
      <c r="M357" s="527"/>
    </row>
    <row r="358" spans="2:13" ht="15.95" customHeight="1">
      <c r="B358" s="854"/>
      <c r="C358" s="527"/>
      <c r="D358" s="528"/>
      <c r="E358" s="488"/>
      <c r="F358" s="527"/>
      <c r="G358" s="527"/>
      <c r="H358" s="527"/>
      <c r="I358" s="457"/>
      <c r="J358" s="457"/>
      <c r="K358" s="881"/>
      <c r="L358" s="881"/>
      <c r="M358" s="527"/>
    </row>
    <row r="359" spans="2:13" ht="15.95" customHeight="1">
      <c r="B359" s="854"/>
      <c r="C359" s="527"/>
      <c r="D359" s="528"/>
      <c r="E359" s="488"/>
      <c r="F359" s="527"/>
      <c r="G359" s="527"/>
      <c r="H359" s="527"/>
      <c r="I359" s="457"/>
      <c r="J359" s="457"/>
      <c r="K359" s="881"/>
      <c r="L359" s="881"/>
      <c r="M359" s="527"/>
    </row>
    <row r="360" spans="2:13" ht="15.95" customHeight="1">
      <c r="B360" s="854"/>
      <c r="C360" s="527"/>
      <c r="D360" s="528"/>
      <c r="E360" s="488"/>
      <c r="F360" s="926"/>
      <c r="G360" s="527"/>
      <c r="H360" s="527"/>
      <c r="I360" s="457"/>
      <c r="J360" s="457"/>
      <c r="K360" s="881"/>
      <c r="L360" s="881"/>
      <c r="M360" s="527"/>
    </row>
    <row r="361" spans="2:13" ht="15.95" customHeight="1">
      <c r="B361" s="854"/>
      <c r="C361" s="527"/>
      <c r="D361" s="528"/>
      <c r="E361" s="488"/>
      <c r="F361" s="527"/>
      <c r="G361" s="527"/>
      <c r="H361" s="527"/>
      <c r="I361" s="457"/>
      <c r="J361" s="457"/>
      <c r="K361" s="881"/>
      <c r="L361" s="881"/>
      <c r="M361" s="527"/>
    </row>
    <row r="362" spans="2:13" ht="15.95" customHeight="1">
      <c r="B362" s="854"/>
      <c r="C362" s="527"/>
      <c r="D362" s="528"/>
      <c r="E362" s="488"/>
      <c r="F362" s="527"/>
      <c r="G362" s="527"/>
      <c r="H362" s="527"/>
      <c r="I362" s="457"/>
      <c r="J362" s="457"/>
      <c r="K362" s="881"/>
      <c r="L362" s="881"/>
      <c r="M362" s="527"/>
    </row>
    <row r="363" spans="2:13" ht="15.95" customHeight="1">
      <c r="B363" s="854"/>
      <c r="C363" s="527"/>
      <c r="D363" s="528"/>
      <c r="E363" s="488"/>
      <c r="F363" s="527"/>
      <c r="G363" s="527"/>
      <c r="H363" s="527"/>
      <c r="I363" s="457"/>
      <c r="J363" s="457"/>
      <c r="K363" s="881"/>
      <c r="L363" s="881"/>
      <c r="M363" s="527"/>
    </row>
    <row r="364" spans="2:13" ht="15.95" customHeight="1">
      <c r="B364" s="854"/>
      <c r="C364" s="527"/>
      <c r="D364" s="528"/>
      <c r="E364" s="488"/>
      <c r="F364" s="527"/>
      <c r="G364" s="527"/>
      <c r="H364" s="527"/>
      <c r="I364" s="457"/>
      <c r="J364" s="457"/>
      <c r="K364" s="881"/>
      <c r="L364" s="881"/>
      <c r="M364" s="527"/>
    </row>
    <row r="365" spans="2:13">
      <c r="B365" s="854"/>
      <c r="C365" s="527"/>
      <c r="D365" s="528"/>
      <c r="E365" s="488"/>
      <c r="F365" s="527"/>
      <c r="G365" s="527"/>
      <c r="H365" s="527"/>
      <c r="I365" s="457"/>
      <c r="J365" s="457"/>
      <c r="K365" s="881"/>
      <c r="L365" s="881"/>
      <c r="M365" s="527"/>
    </row>
    <row r="366" spans="2:13">
      <c r="B366" s="854"/>
      <c r="C366" s="527"/>
      <c r="D366" s="528"/>
      <c r="E366" s="488"/>
      <c r="F366" s="527"/>
      <c r="G366" s="527"/>
      <c r="H366" s="527"/>
      <c r="I366" s="457"/>
      <c r="J366" s="457"/>
      <c r="K366" s="881"/>
      <c r="L366" s="881"/>
      <c r="M366" s="527"/>
    </row>
    <row r="367" spans="2:13">
      <c r="B367" s="854"/>
      <c r="C367" s="527"/>
      <c r="D367" s="528"/>
      <c r="E367" s="488"/>
      <c r="F367" s="926"/>
      <c r="G367" s="527"/>
      <c r="H367" s="527"/>
      <c r="I367" s="457"/>
      <c r="J367" s="457"/>
      <c r="K367" s="881"/>
      <c r="L367" s="881"/>
      <c r="M367" s="527"/>
    </row>
    <row r="368" spans="2:13">
      <c r="B368" s="854"/>
      <c r="C368" s="527"/>
      <c r="D368" s="528"/>
      <c r="E368" s="488"/>
      <c r="F368" s="527"/>
      <c r="G368" s="527"/>
      <c r="H368" s="527"/>
      <c r="I368" s="457"/>
      <c r="J368" s="457"/>
      <c r="K368" s="881"/>
      <c r="L368" s="881"/>
      <c r="M368" s="527"/>
    </row>
    <row r="369" spans="2:13">
      <c r="B369" s="854"/>
      <c r="C369" s="527"/>
      <c r="D369" s="528"/>
      <c r="E369" s="488"/>
      <c r="F369" s="527"/>
      <c r="G369" s="527"/>
      <c r="H369" s="527"/>
      <c r="I369" s="457"/>
      <c r="J369" s="457"/>
      <c r="K369" s="881"/>
      <c r="L369" s="881"/>
      <c r="M369" s="527"/>
    </row>
    <row r="370" spans="2:13">
      <c r="B370" s="854"/>
      <c r="C370" s="527"/>
      <c r="D370" s="528"/>
      <c r="E370" s="488"/>
      <c r="F370" s="527"/>
      <c r="G370" s="527"/>
      <c r="H370" s="527"/>
      <c r="I370" s="457"/>
      <c r="J370" s="457"/>
      <c r="K370" s="881"/>
      <c r="L370" s="881"/>
      <c r="M370" s="527"/>
    </row>
    <row r="371" spans="2:13">
      <c r="B371" s="854"/>
      <c r="C371" s="527"/>
      <c r="D371" s="528"/>
      <c r="E371" s="488"/>
      <c r="F371" s="527"/>
      <c r="G371" s="527"/>
      <c r="H371" s="527"/>
      <c r="I371" s="457"/>
      <c r="J371" s="457"/>
      <c r="K371" s="881"/>
      <c r="L371" s="881"/>
      <c r="M371" s="527"/>
    </row>
    <row r="372" spans="2:13">
      <c r="B372" s="854"/>
      <c r="C372" s="527"/>
      <c r="D372" s="528"/>
      <c r="E372" s="488"/>
      <c r="F372" s="527"/>
      <c r="G372" s="527"/>
      <c r="H372" s="527"/>
      <c r="I372" s="457"/>
      <c r="J372" s="457"/>
      <c r="K372" s="881"/>
      <c r="L372" s="881"/>
      <c r="M372" s="527"/>
    </row>
    <row r="373" spans="2:13">
      <c r="B373" s="854"/>
      <c r="C373" s="527"/>
      <c r="D373" s="528"/>
      <c r="E373" s="488"/>
      <c r="F373" s="527"/>
      <c r="G373" s="527"/>
      <c r="H373" s="527"/>
      <c r="I373" s="457"/>
      <c r="J373" s="457"/>
      <c r="K373" s="881"/>
      <c r="L373" s="881"/>
      <c r="M373" s="527"/>
    </row>
    <row r="374" spans="2:13">
      <c r="B374" s="854"/>
      <c r="C374" s="527"/>
      <c r="D374" s="528"/>
      <c r="E374" s="488"/>
      <c r="F374" s="527"/>
      <c r="G374" s="527"/>
      <c r="H374" s="527"/>
      <c r="I374" s="457"/>
      <c r="J374" s="457"/>
      <c r="K374" s="881"/>
      <c r="L374" s="881"/>
      <c r="M374" s="527"/>
    </row>
    <row r="375" spans="2:13">
      <c r="B375" s="527"/>
      <c r="C375" s="527"/>
      <c r="D375" s="528"/>
      <c r="E375" s="488"/>
      <c r="F375" s="527"/>
      <c r="G375" s="527"/>
      <c r="H375" s="527"/>
      <c r="I375" s="457"/>
      <c r="J375" s="457"/>
      <c r="K375" s="881"/>
      <c r="L375" s="527"/>
      <c r="M375" s="527"/>
    </row>
    <row r="376" spans="2:13">
      <c r="B376" s="527"/>
      <c r="C376" s="527"/>
      <c r="D376" s="528"/>
      <c r="E376" s="488"/>
      <c r="F376" s="527"/>
      <c r="G376" s="527"/>
      <c r="H376" s="527"/>
      <c r="I376" s="457"/>
      <c r="J376" s="457"/>
      <c r="K376" s="881"/>
      <c r="L376" s="527"/>
      <c r="M376" s="527"/>
    </row>
    <row r="377" spans="2:13">
      <c r="B377" s="527"/>
      <c r="C377" s="527"/>
      <c r="D377" s="528"/>
      <c r="E377" s="488"/>
      <c r="F377" s="527"/>
      <c r="G377" s="527"/>
      <c r="H377" s="527"/>
      <c r="I377" s="457"/>
      <c r="J377" s="457"/>
      <c r="K377" s="881"/>
      <c r="L377" s="527"/>
      <c r="M377" s="527"/>
    </row>
    <row r="378" spans="2:13">
      <c r="B378" s="527"/>
      <c r="C378" s="527"/>
      <c r="D378" s="528"/>
      <c r="E378" s="488"/>
      <c r="F378" s="527"/>
      <c r="G378" s="527"/>
      <c r="H378" s="527"/>
      <c r="I378" s="457"/>
      <c r="J378" s="457"/>
      <c r="K378" s="881"/>
      <c r="L378" s="527"/>
      <c r="M378" s="527"/>
    </row>
    <row r="379" spans="2:13">
      <c r="B379" s="527"/>
      <c r="C379" s="527"/>
      <c r="D379" s="528"/>
      <c r="E379" s="488"/>
      <c r="F379" s="527"/>
      <c r="G379" s="527"/>
      <c r="H379" s="527"/>
      <c r="I379" s="457"/>
      <c r="J379" s="457"/>
      <c r="K379" s="881"/>
      <c r="L379" s="527"/>
      <c r="M379" s="527"/>
    </row>
    <row r="380" spans="2:13">
      <c r="B380" s="527"/>
      <c r="C380" s="527"/>
      <c r="D380" s="528"/>
      <c r="E380" s="488"/>
      <c r="F380" s="527"/>
      <c r="G380" s="527"/>
      <c r="H380" s="527"/>
      <c r="I380" s="457"/>
      <c r="J380" s="457"/>
      <c r="K380" s="881"/>
      <c r="L380" s="527"/>
      <c r="M380" s="527"/>
    </row>
    <row r="381" spans="2:13">
      <c r="B381" s="527"/>
      <c r="C381" s="527"/>
      <c r="D381" s="528"/>
      <c r="E381" s="488"/>
      <c r="F381" s="527"/>
      <c r="G381" s="527"/>
      <c r="H381" s="527"/>
      <c r="I381" s="457"/>
      <c r="J381" s="457"/>
      <c r="K381" s="881"/>
      <c r="L381" s="527"/>
      <c r="M381" s="527"/>
    </row>
    <row r="382" spans="2:13">
      <c r="B382" s="527"/>
      <c r="C382" s="527"/>
      <c r="D382" s="528"/>
      <c r="E382" s="488"/>
      <c r="F382" s="527"/>
      <c r="G382" s="527"/>
      <c r="H382" s="527"/>
      <c r="I382" s="457"/>
      <c r="J382" s="457"/>
      <c r="K382" s="881"/>
      <c r="L382" s="527"/>
      <c r="M382" s="527"/>
    </row>
    <row r="383" spans="2:13">
      <c r="B383" s="527"/>
      <c r="C383" s="527"/>
      <c r="D383" s="528"/>
      <c r="E383" s="488"/>
      <c r="F383" s="527"/>
      <c r="G383" s="527"/>
      <c r="H383" s="527"/>
      <c r="I383" s="457"/>
      <c r="J383" s="457"/>
      <c r="K383" s="881"/>
      <c r="L383" s="527"/>
      <c r="M383" s="527"/>
    </row>
    <row r="384" spans="2:13">
      <c r="B384" s="527"/>
      <c r="C384" s="527"/>
      <c r="D384" s="527"/>
      <c r="E384" s="488"/>
      <c r="F384" s="527"/>
      <c r="G384" s="527"/>
      <c r="H384" s="527"/>
      <c r="I384" s="904"/>
      <c r="J384" s="950"/>
      <c r="K384" s="527"/>
      <c r="L384" s="527"/>
      <c r="M384" s="527"/>
    </row>
    <row r="385" spans="2:13">
      <c r="B385" s="527"/>
      <c r="C385" s="527"/>
      <c r="D385" s="527"/>
      <c r="E385" s="488"/>
      <c r="F385" s="527"/>
      <c r="G385" s="527"/>
      <c r="H385" s="527"/>
      <c r="I385" s="904"/>
      <c r="J385" s="950"/>
      <c r="K385" s="527"/>
      <c r="L385" s="527"/>
      <c r="M385" s="527"/>
    </row>
    <row r="386" spans="2:13">
      <c r="B386" s="527"/>
      <c r="C386" s="527"/>
      <c r="D386" s="527"/>
      <c r="E386" s="488"/>
      <c r="F386" s="527"/>
      <c r="G386" s="527"/>
      <c r="H386" s="527"/>
      <c r="I386" s="904"/>
      <c r="J386" s="950"/>
      <c r="K386" s="527"/>
      <c r="L386" s="527"/>
      <c r="M386" s="527"/>
    </row>
    <row r="387" spans="2:13">
      <c r="B387" s="527"/>
      <c r="C387" s="527"/>
      <c r="D387" s="527"/>
      <c r="E387" s="488"/>
      <c r="F387" s="527"/>
      <c r="G387" s="527"/>
      <c r="H387" s="527"/>
      <c r="I387" s="904"/>
      <c r="J387" s="950"/>
      <c r="K387" s="527"/>
      <c r="L387" s="527"/>
      <c r="M387" s="527"/>
    </row>
    <row r="388" spans="2:13">
      <c r="B388" s="527"/>
      <c r="C388" s="527"/>
      <c r="D388" s="527"/>
      <c r="E388" s="488"/>
      <c r="F388" s="527"/>
      <c r="G388" s="527"/>
      <c r="H388" s="527"/>
      <c r="I388" s="904"/>
      <c r="J388" s="950"/>
      <c r="K388" s="527"/>
      <c r="L388" s="527"/>
      <c r="M388" s="527"/>
    </row>
    <row r="389" spans="2:13">
      <c r="B389" s="527"/>
      <c r="C389" s="527"/>
      <c r="D389" s="527"/>
      <c r="E389" s="488"/>
      <c r="F389" s="527"/>
      <c r="G389" s="527"/>
      <c r="H389" s="527"/>
      <c r="I389" s="904"/>
      <c r="J389" s="950"/>
      <c r="K389" s="527"/>
      <c r="L389" s="527"/>
      <c r="M389" s="527"/>
    </row>
    <row r="390" spans="2:13">
      <c r="B390" s="527"/>
      <c r="C390" s="527"/>
      <c r="D390" s="527"/>
      <c r="E390" s="488"/>
      <c r="F390" s="527"/>
      <c r="G390" s="527"/>
      <c r="H390" s="527"/>
      <c r="I390" s="904"/>
      <c r="J390" s="950"/>
      <c r="K390" s="527"/>
      <c r="L390" s="527"/>
      <c r="M390" s="527"/>
    </row>
    <row r="391" spans="2:13">
      <c r="B391" s="527"/>
      <c r="C391" s="527"/>
      <c r="D391" s="527"/>
      <c r="E391" s="488"/>
      <c r="F391" s="527"/>
      <c r="G391" s="527"/>
      <c r="H391" s="527"/>
      <c r="I391" s="904"/>
      <c r="J391" s="950"/>
      <c r="K391" s="527"/>
      <c r="L391" s="527"/>
      <c r="M391" s="527"/>
    </row>
    <row r="392" spans="2:13">
      <c r="B392" s="527"/>
      <c r="C392" s="527"/>
      <c r="D392" s="527"/>
      <c r="E392" s="488"/>
      <c r="F392" s="527"/>
      <c r="G392" s="527"/>
      <c r="H392" s="527"/>
      <c r="I392" s="904"/>
      <c r="J392" s="950"/>
      <c r="K392" s="527"/>
      <c r="L392" s="527"/>
      <c r="M392" s="527"/>
    </row>
    <row r="393" spans="2:13">
      <c r="B393" s="527"/>
      <c r="C393" s="527"/>
      <c r="D393" s="527"/>
      <c r="E393" s="488"/>
      <c r="F393" s="527"/>
      <c r="G393" s="527"/>
      <c r="H393" s="527"/>
      <c r="I393" s="904"/>
      <c r="J393" s="950"/>
      <c r="K393" s="527"/>
      <c r="L393" s="527"/>
      <c r="M393" s="527"/>
    </row>
    <row r="394" spans="2:13">
      <c r="B394" s="527"/>
      <c r="C394" s="527"/>
      <c r="D394" s="527"/>
      <c r="E394" s="488"/>
      <c r="F394" s="527"/>
      <c r="G394" s="527"/>
      <c r="H394" s="527"/>
      <c r="I394" s="904"/>
      <c r="J394" s="950"/>
      <c r="K394" s="527"/>
      <c r="L394" s="527"/>
      <c r="M394" s="527"/>
    </row>
    <row r="395" spans="2:13">
      <c r="B395" s="527"/>
      <c r="C395" s="527"/>
      <c r="D395" s="527"/>
      <c r="E395" s="488"/>
      <c r="F395" s="527"/>
      <c r="G395" s="527"/>
      <c r="H395" s="527"/>
      <c r="I395" s="904"/>
      <c r="J395" s="950"/>
      <c r="K395" s="527"/>
      <c r="L395" s="527"/>
      <c r="M395" s="527"/>
    </row>
    <row r="396" spans="2:13">
      <c r="B396" s="527"/>
      <c r="C396" s="527"/>
      <c r="D396" s="527"/>
      <c r="E396" s="488"/>
      <c r="F396" s="527"/>
      <c r="G396" s="527"/>
      <c r="H396" s="527"/>
      <c r="I396" s="904"/>
      <c r="J396" s="950"/>
      <c r="K396" s="527"/>
      <c r="L396" s="527"/>
      <c r="M396" s="527"/>
    </row>
    <row r="397" spans="2:13">
      <c r="B397" s="527"/>
      <c r="C397" s="527"/>
      <c r="D397" s="527"/>
      <c r="E397" s="488"/>
      <c r="F397" s="527"/>
      <c r="G397" s="527"/>
      <c r="H397" s="527"/>
      <c r="I397" s="904"/>
      <c r="J397" s="950"/>
      <c r="K397" s="527"/>
      <c r="L397" s="527"/>
      <c r="M397" s="527"/>
    </row>
    <row r="398" spans="2:13">
      <c r="B398" s="527"/>
      <c r="C398" s="527"/>
      <c r="D398" s="527"/>
      <c r="E398" s="488"/>
      <c r="F398" s="527"/>
      <c r="G398" s="527"/>
      <c r="H398" s="527"/>
      <c r="I398" s="904"/>
      <c r="J398" s="950"/>
      <c r="K398" s="527"/>
      <c r="L398" s="527"/>
      <c r="M398" s="527"/>
    </row>
    <row r="399" spans="2:13">
      <c r="B399" s="527"/>
      <c r="C399" s="527"/>
      <c r="D399" s="527"/>
      <c r="E399" s="488"/>
      <c r="F399" s="527"/>
      <c r="G399" s="527"/>
      <c r="H399" s="527"/>
      <c r="I399" s="904"/>
      <c r="J399" s="950"/>
      <c r="K399" s="527"/>
      <c r="L399" s="527"/>
      <c r="M399" s="527"/>
    </row>
    <row r="400" spans="2:13">
      <c r="B400" s="527"/>
      <c r="C400" s="527"/>
      <c r="D400" s="527"/>
      <c r="E400" s="488"/>
      <c r="F400" s="527"/>
      <c r="G400" s="527"/>
      <c r="H400" s="527"/>
      <c r="I400" s="904"/>
      <c r="J400" s="950"/>
      <c r="K400" s="527"/>
      <c r="L400" s="527"/>
      <c r="M400" s="527"/>
    </row>
    <row r="401" spans="2:13">
      <c r="B401" s="527"/>
      <c r="C401" s="527"/>
      <c r="D401" s="527"/>
      <c r="E401" s="488"/>
      <c r="F401" s="527"/>
      <c r="G401" s="527"/>
      <c r="H401" s="527"/>
      <c r="I401" s="904"/>
      <c r="J401" s="950"/>
      <c r="K401" s="527"/>
      <c r="L401" s="527"/>
      <c r="M401" s="527"/>
    </row>
    <row r="402" spans="2:13">
      <c r="B402" s="527"/>
      <c r="C402" s="527"/>
      <c r="D402" s="527"/>
      <c r="E402" s="488"/>
      <c r="F402" s="527"/>
      <c r="G402" s="527"/>
      <c r="H402" s="527"/>
      <c r="I402" s="904"/>
      <c r="J402" s="950"/>
      <c r="K402" s="527"/>
      <c r="L402" s="527"/>
      <c r="M402" s="527"/>
    </row>
    <row r="403" spans="2:13">
      <c r="B403" s="527"/>
      <c r="C403" s="527"/>
      <c r="D403" s="527"/>
      <c r="E403" s="488"/>
      <c r="F403" s="527"/>
      <c r="G403" s="527"/>
      <c r="H403" s="527"/>
      <c r="I403" s="904"/>
      <c r="J403" s="950"/>
      <c r="K403" s="527"/>
      <c r="L403" s="527"/>
      <c r="M403" s="527"/>
    </row>
    <row r="404" spans="2:13">
      <c r="B404" s="527"/>
      <c r="C404" s="527"/>
      <c r="D404" s="527"/>
      <c r="E404" s="488"/>
      <c r="F404" s="527"/>
      <c r="G404" s="527"/>
      <c r="H404" s="527"/>
      <c r="I404" s="904"/>
      <c r="J404" s="950"/>
      <c r="K404" s="527"/>
      <c r="L404" s="527"/>
      <c r="M404" s="527"/>
    </row>
    <row r="405" spans="2:13">
      <c r="B405" s="527"/>
      <c r="C405" s="527"/>
      <c r="D405" s="527"/>
      <c r="E405" s="488"/>
      <c r="F405" s="527"/>
      <c r="G405" s="527"/>
      <c r="H405" s="527"/>
      <c r="I405" s="904"/>
      <c r="J405" s="950"/>
      <c r="K405" s="527"/>
      <c r="L405" s="527"/>
      <c r="M405" s="527"/>
    </row>
    <row r="406" spans="2:13">
      <c r="B406" s="527"/>
      <c r="C406" s="527"/>
      <c r="D406" s="527"/>
      <c r="E406" s="488"/>
      <c r="F406" s="527"/>
      <c r="G406" s="527"/>
      <c r="H406" s="527"/>
      <c r="I406" s="904"/>
      <c r="J406" s="950"/>
      <c r="K406" s="527"/>
      <c r="L406" s="527"/>
      <c r="M406" s="527"/>
    </row>
    <row r="407" spans="2:13">
      <c r="B407" s="527"/>
      <c r="C407" s="527"/>
      <c r="D407" s="527"/>
      <c r="E407" s="488"/>
      <c r="F407" s="527"/>
      <c r="G407" s="527"/>
      <c r="H407" s="527"/>
      <c r="I407" s="904"/>
      <c r="J407" s="950"/>
      <c r="K407" s="527"/>
      <c r="L407" s="527"/>
      <c r="M407" s="527"/>
    </row>
    <row r="408" spans="2:13">
      <c r="B408" s="527"/>
      <c r="C408" s="527"/>
      <c r="D408" s="527"/>
      <c r="E408" s="488"/>
      <c r="F408" s="527"/>
      <c r="G408" s="527"/>
      <c r="H408" s="527"/>
      <c r="I408" s="904"/>
      <c r="J408" s="950"/>
      <c r="K408" s="527"/>
      <c r="L408" s="527"/>
      <c r="M408" s="527"/>
    </row>
    <row r="409" spans="2:13">
      <c r="B409" s="527"/>
      <c r="C409" s="527"/>
      <c r="D409" s="527"/>
      <c r="E409" s="488"/>
      <c r="F409" s="527"/>
      <c r="G409" s="527"/>
      <c r="H409" s="527"/>
      <c r="I409" s="904"/>
      <c r="J409" s="950"/>
      <c r="K409" s="527"/>
      <c r="L409" s="527"/>
      <c r="M409" s="527"/>
    </row>
    <row r="410" spans="2:13">
      <c r="B410" s="527"/>
      <c r="C410" s="527"/>
      <c r="D410" s="527"/>
      <c r="E410" s="488"/>
      <c r="F410" s="527"/>
      <c r="G410" s="527"/>
      <c r="H410" s="527"/>
      <c r="I410" s="904"/>
      <c r="J410" s="950"/>
      <c r="K410" s="527"/>
      <c r="L410" s="527"/>
      <c r="M410" s="527"/>
    </row>
    <row r="411" spans="2:13">
      <c r="B411" s="527"/>
      <c r="C411" s="527"/>
      <c r="D411" s="527"/>
      <c r="E411" s="488"/>
      <c r="F411" s="527"/>
      <c r="G411" s="527"/>
      <c r="H411" s="527"/>
      <c r="I411" s="904"/>
      <c r="J411" s="950"/>
      <c r="K411" s="527"/>
      <c r="L411" s="527"/>
      <c r="M411" s="527"/>
    </row>
    <row r="412" spans="2:13">
      <c r="B412" s="527"/>
      <c r="C412" s="527"/>
      <c r="D412" s="527"/>
      <c r="E412" s="488"/>
      <c r="F412" s="527"/>
      <c r="G412" s="527"/>
      <c r="H412" s="527"/>
      <c r="I412" s="904"/>
      <c r="J412" s="950"/>
      <c r="K412" s="527"/>
      <c r="L412" s="527"/>
      <c r="M412" s="527"/>
    </row>
    <row r="413" spans="2:13">
      <c r="B413" s="527"/>
      <c r="C413" s="527"/>
      <c r="D413" s="527"/>
      <c r="E413" s="488"/>
      <c r="F413" s="527"/>
      <c r="G413" s="527"/>
      <c r="H413" s="527"/>
      <c r="I413" s="904"/>
      <c r="J413" s="950"/>
      <c r="K413" s="527"/>
      <c r="L413" s="527"/>
      <c r="M413" s="527"/>
    </row>
    <row r="414" spans="2:13">
      <c r="B414" s="527"/>
      <c r="C414" s="527"/>
      <c r="D414" s="527"/>
      <c r="E414" s="488"/>
      <c r="F414" s="527"/>
      <c r="G414" s="527"/>
      <c r="H414" s="527"/>
      <c r="I414" s="904"/>
      <c r="J414" s="950"/>
      <c r="K414" s="527"/>
      <c r="L414" s="527"/>
      <c r="M414" s="527"/>
    </row>
    <row r="415" spans="2:13">
      <c r="B415" s="527"/>
      <c r="C415" s="527"/>
      <c r="D415" s="527"/>
      <c r="E415" s="488"/>
      <c r="F415" s="527"/>
      <c r="G415" s="527"/>
      <c r="H415" s="527"/>
      <c r="I415" s="904"/>
      <c r="J415" s="950"/>
      <c r="K415" s="527"/>
      <c r="L415" s="527"/>
      <c r="M415" s="527"/>
    </row>
    <row r="416" spans="2:13">
      <c r="B416" s="527"/>
      <c r="C416" s="527"/>
      <c r="D416" s="527"/>
      <c r="E416" s="488"/>
      <c r="F416" s="527"/>
      <c r="G416" s="527"/>
      <c r="H416" s="527"/>
      <c r="I416" s="904"/>
      <c r="J416" s="950"/>
      <c r="K416" s="527"/>
      <c r="L416" s="527"/>
      <c r="M416" s="527"/>
    </row>
    <row r="417" spans="2:13">
      <c r="B417" s="527"/>
      <c r="C417" s="527"/>
      <c r="D417" s="527"/>
      <c r="E417" s="488"/>
      <c r="F417" s="527"/>
      <c r="G417" s="527"/>
      <c r="H417" s="527"/>
      <c r="I417" s="904"/>
      <c r="J417" s="950"/>
      <c r="K417" s="527"/>
      <c r="L417" s="527"/>
      <c r="M417" s="527"/>
    </row>
    <row r="418" spans="2:13">
      <c r="B418" s="527"/>
      <c r="C418" s="527"/>
      <c r="D418" s="527"/>
      <c r="E418" s="488"/>
      <c r="F418" s="527"/>
      <c r="G418" s="527"/>
      <c r="H418" s="527"/>
      <c r="I418" s="904"/>
      <c r="J418" s="950"/>
      <c r="K418" s="527"/>
      <c r="L418" s="527"/>
      <c r="M418" s="527"/>
    </row>
    <row r="419" spans="2:13">
      <c r="B419" s="527"/>
      <c r="C419" s="527"/>
      <c r="D419" s="527"/>
      <c r="E419" s="488"/>
      <c r="F419" s="527"/>
      <c r="G419" s="527"/>
      <c r="H419" s="527"/>
      <c r="I419" s="904"/>
      <c r="J419" s="950"/>
      <c r="K419" s="527"/>
      <c r="L419" s="527"/>
      <c r="M419" s="527"/>
    </row>
    <row r="420" spans="2:13">
      <c r="B420" s="527"/>
      <c r="C420" s="527"/>
      <c r="D420" s="527"/>
      <c r="E420" s="488"/>
      <c r="F420" s="527"/>
      <c r="G420" s="527"/>
      <c r="H420" s="527"/>
      <c r="I420" s="904"/>
      <c r="J420" s="950"/>
      <c r="K420" s="527"/>
      <c r="L420" s="527"/>
      <c r="M420" s="527"/>
    </row>
    <row r="421" spans="2:13">
      <c r="B421" s="527"/>
      <c r="C421" s="527"/>
      <c r="D421" s="527"/>
      <c r="E421" s="488"/>
      <c r="F421" s="527"/>
      <c r="G421" s="527"/>
      <c r="H421" s="527"/>
      <c r="I421" s="904"/>
      <c r="J421" s="950"/>
      <c r="K421" s="527"/>
      <c r="L421" s="527"/>
      <c r="M421" s="527"/>
    </row>
    <row r="422" spans="2:13">
      <c r="B422" s="527"/>
      <c r="C422" s="527"/>
      <c r="D422" s="527"/>
      <c r="E422" s="488"/>
      <c r="F422" s="527"/>
      <c r="G422" s="527"/>
      <c r="H422" s="527"/>
      <c r="I422" s="904"/>
      <c r="J422" s="950"/>
      <c r="K422" s="527"/>
      <c r="L422" s="527"/>
      <c r="M422" s="527"/>
    </row>
    <row r="423" spans="2:13">
      <c r="B423" s="527"/>
      <c r="C423" s="527"/>
      <c r="D423" s="527"/>
      <c r="E423" s="488"/>
      <c r="F423" s="527"/>
      <c r="G423" s="527"/>
      <c r="H423" s="527"/>
      <c r="I423" s="904"/>
      <c r="J423" s="950"/>
      <c r="K423" s="527"/>
      <c r="L423" s="527"/>
      <c r="M423" s="527"/>
    </row>
    <row r="424" spans="2:13">
      <c r="B424" s="527"/>
      <c r="C424" s="527"/>
      <c r="D424" s="527"/>
      <c r="E424" s="488"/>
      <c r="F424" s="527"/>
      <c r="G424" s="527"/>
      <c r="H424" s="527"/>
      <c r="I424" s="904"/>
      <c r="J424" s="950"/>
      <c r="K424" s="527"/>
      <c r="L424" s="527"/>
      <c r="M424" s="527"/>
    </row>
    <row r="425" spans="2:13">
      <c r="B425" s="527"/>
      <c r="C425" s="527"/>
      <c r="D425" s="527"/>
      <c r="E425" s="488"/>
      <c r="F425" s="527"/>
      <c r="G425" s="527"/>
      <c r="H425" s="527"/>
      <c r="I425" s="904"/>
      <c r="J425" s="950"/>
      <c r="K425" s="527"/>
      <c r="L425" s="527"/>
      <c r="M425" s="527"/>
    </row>
    <row r="426" spans="2:13">
      <c r="B426" s="527"/>
      <c r="C426" s="527"/>
      <c r="D426" s="527"/>
      <c r="E426" s="488"/>
      <c r="F426" s="527"/>
      <c r="G426" s="527"/>
      <c r="H426" s="527"/>
      <c r="I426" s="904"/>
      <c r="J426" s="950"/>
      <c r="K426" s="527"/>
      <c r="L426" s="527"/>
      <c r="M426" s="527"/>
    </row>
    <row r="427" spans="2:13">
      <c r="B427" s="527"/>
      <c r="C427" s="527"/>
      <c r="D427" s="527"/>
      <c r="E427" s="488"/>
      <c r="F427" s="527"/>
      <c r="G427" s="527"/>
      <c r="H427" s="527"/>
      <c r="I427" s="904"/>
      <c r="J427" s="950"/>
      <c r="K427" s="527"/>
      <c r="L427" s="527"/>
      <c r="M427" s="527"/>
    </row>
    <row r="428" spans="2:13">
      <c r="B428" s="527"/>
      <c r="C428" s="527"/>
      <c r="D428" s="527"/>
      <c r="E428" s="488"/>
      <c r="F428" s="527"/>
      <c r="G428" s="527"/>
      <c r="H428" s="527"/>
      <c r="I428" s="904"/>
      <c r="J428" s="950"/>
      <c r="K428" s="527"/>
      <c r="L428" s="527"/>
      <c r="M428" s="527"/>
    </row>
    <row r="429" spans="2:13">
      <c r="B429" s="527"/>
      <c r="C429" s="527"/>
      <c r="D429" s="527"/>
      <c r="E429" s="488"/>
      <c r="F429" s="527"/>
      <c r="G429" s="527"/>
      <c r="H429" s="527"/>
      <c r="I429" s="904"/>
      <c r="J429" s="950"/>
      <c r="K429" s="527"/>
      <c r="L429" s="527"/>
      <c r="M429" s="527"/>
    </row>
    <row r="430" spans="2:13">
      <c r="B430" s="527"/>
      <c r="C430" s="527"/>
      <c r="D430" s="527"/>
      <c r="E430" s="488"/>
      <c r="F430" s="527"/>
      <c r="G430" s="527"/>
      <c r="H430" s="527"/>
      <c r="I430" s="904"/>
      <c r="J430" s="950"/>
      <c r="K430" s="527"/>
      <c r="L430" s="527"/>
      <c r="M430" s="527"/>
    </row>
    <row r="431" spans="2:13">
      <c r="B431" s="527"/>
      <c r="C431" s="527"/>
      <c r="D431" s="527"/>
      <c r="E431" s="488"/>
      <c r="F431" s="527"/>
      <c r="G431" s="527"/>
      <c r="H431" s="527"/>
      <c r="I431" s="904"/>
      <c r="J431" s="950"/>
      <c r="K431" s="527"/>
      <c r="L431" s="527"/>
      <c r="M431" s="527"/>
    </row>
    <row r="432" spans="2:13">
      <c r="B432" s="527"/>
      <c r="C432" s="527"/>
      <c r="D432" s="527"/>
      <c r="E432" s="488"/>
      <c r="F432" s="527"/>
      <c r="G432" s="527"/>
      <c r="H432" s="527"/>
      <c r="I432" s="904"/>
      <c r="J432" s="950"/>
      <c r="K432" s="527"/>
      <c r="L432" s="527"/>
      <c r="M432" s="527"/>
    </row>
    <row r="433" spans="2:13">
      <c r="B433" s="527"/>
      <c r="C433" s="527"/>
      <c r="D433" s="527"/>
      <c r="E433" s="488"/>
      <c r="F433" s="527"/>
      <c r="G433" s="527"/>
      <c r="H433" s="527"/>
      <c r="I433" s="904"/>
      <c r="J433" s="950"/>
      <c r="K433" s="527"/>
      <c r="L433" s="527"/>
      <c r="M433" s="527"/>
    </row>
  </sheetData>
  <sortState ref="C15:M60">
    <sortCondition ref="J15:J60"/>
  </sortState>
  <mergeCells count="20">
    <mergeCell ref="L12:L13"/>
    <mergeCell ref="M12:M13"/>
    <mergeCell ref="B12:B13"/>
    <mergeCell ref="C12:C13"/>
    <mergeCell ref="D12:D13"/>
    <mergeCell ref="E12:E13"/>
    <mergeCell ref="F12:F13"/>
    <mergeCell ref="C65:D65"/>
    <mergeCell ref="F65:G65"/>
    <mergeCell ref="C67:D67"/>
    <mergeCell ref="E67:G67"/>
    <mergeCell ref="T122:W122"/>
    <mergeCell ref="C6:K6"/>
    <mergeCell ref="C7:K7"/>
    <mergeCell ref="C8:K8"/>
    <mergeCell ref="I12:J12"/>
    <mergeCell ref="I13:J13"/>
    <mergeCell ref="G12:G13"/>
    <mergeCell ref="H12:H13"/>
    <mergeCell ref="K12:K13"/>
  </mergeCells>
  <printOptions horizontalCentered="1"/>
  <pageMargins left="0.39370078740157499" right="0.39370078740157499" top="0.39370078740157499" bottom="0.39370078740157499" header="0" footer="0"/>
  <pageSetup paperSize="9" scale="13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  <pageSetUpPr fitToPage="1"/>
  </sheetPr>
  <dimension ref="B1:M232"/>
  <sheetViews>
    <sheetView tabSelected="1" workbookViewId="0">
      <selection activeCell="C2" sqref="C2:K2"/>
    </sheetView>
  </sheetViews>
  <sheetFormatPr defaultColWidth="9" defaultRowHeight="12.75"/>
  <cols>
    <col min="2" max="2" width="4" customWidth="1"/>
    <col min="3" max="3" width="21.28515625" customWidth="1"/>
    <col min="4" max="4" width="9.28515625" customWidth="1"/>
    <col min="5" max="5" width="10" customWidth="1"/>
    <col min="6" max="6" width="18.42578125" hidden="1" customWidth="1"/>
    <col min="7" max="7" width="31.85546875" customWidth="1"/>
    <col min="8" max="8" width="8.5703125" customWidth="1"/>
    <col min="9" max="9" width="1.42578125" style="1" customWidth="1"/>
    <col min="10" max="10" width="10.42578125" style="1" customWidth="1"/>
    <col min="11" max="11" width="5.85546875" hidden="1" customWidth="1"/>
    <col min="12" max="12" width="7.42578125" hidden="1" customWidth="1"/>
    <col min="13" max="13" width="21.42578125" customWidth="1"/>
  </cols>
  <sheetData>
    <row r="1" spans="2:13" ht="20.25"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2:13" ht="20.45" customHeight="1">
      <c r="B2" s="238"/>
      <c r="C2" s="1306" t="s">
        <v>215</v>
      </c>
      <c r="D2" s="1306"/>
      <c r="E2" s="1306"/>
      <c r="F2" s="1306"/>
      <c r="G2" s="1306"/>
      <c r="H2" s="1306"/>
      <c r="I2" s="1306"/>
      <c r="J2" s="1306"/>
      <c r="K2" s="1306"/>
      <c r="L2" s="238"/>
      <c r="M2" s="238"/>
    </row>
    <row r="3" spans="2:13" ht="22.5">
      <c r="B3" s="830"/>
      <c r="C3" s="1307" t="s">
        <v>205</v>
      </c>
      <c r="D3" s="1307"/>
      <c r="E3" s="1307"/>
      <c r="F3" s="1307"/>
      <c r="G3" s="1307"/>
      <c r="H3" s="1307"/>
      <c r="I3" s="1307"/>
      <c r="J3" s="1307"/>
      <c r="K3" s="1307"/>
      <c r="L3" s="830"/>
      <c r="M3" s="830"/>
    </row>
    <row r="4" spans="2:13" ht="20.25">
      <c r="B4" s="831"/>
      <c r="C4" s="1308" t="s">
        <v>206</v>
      </c>
      <c r="D4" s="1308"/>
      <c r="E4" s="1308"/>
      <c r="F4" s="1308"/>
      <c r="G4" s="1308"/>
      <c r="H4" s="1308"/>
      <c r="I4" s="1308"/>
      <c r="J4" s="1308"/>
      <c r="K4" s="1308"/>
      <c r="L4" s="831"/>
      <c r="M4" s="831"/>
    </row>
    <row r="5" spans="2:13" ht="20.25">
      <c r="B5" s="649"/>
      <c r="C5" s="649"/>
      <c r="D5" s="832"/>
      <c r="E5" s="832"/>
      <c r="F5" s="832"/>
      <c r="G5" s="832"/>
      <c r="H5" s="832"/>
      <c r="I5" s="832"/>
      <c r="J5" s="832"/>
      <c r="K5" s="832"/>
      <c r="L5" s="832"/>
      <c r="M5" s="832"/>
    </row>
    <row r="6" spans="2:13" ht="17.25" customHeight="1">
      <c r="B6" s="833"/>
      <c r="C6" s="833"/>
      <c r="D6" s="833"/>
      <c r="E6" s="833"/>
      <c r="F6" s="834"/>
      <c r="G6" s="835"/>
      <c r="H6" s="835"/>
      <c r="I6" s="856"/>
      <c r="J6" s="856"/>
      <c r="K6" s="857"/>
      <c r="L6" s="857"/>
      <c r="M6" s="857"/>
    </row>
    <row r="7" spans="2:13" ht="18.75" customHeight="1">
      <c r="B7" s="836"/>
      <c r="C7" s="837" t="s">
        <v>169</v>
      </c>
      <c r="D7" s="836"/>
      <c r="E7" s="836"/>
      <c r="F7" s="834"/>
      <c r="G7" s="838" t="s">
        <v>216</v>
      </c>
      <c r="H7" s="839"/>
      <c r="I7" s="858"/>
      <c r="J7" s="858"/>
      <c r="K7" s="1311" t="s">
        <v>208</v>
      </c>
      <c r="L7" s="1311"/>
      <c r="M7" s="1311"/>
    </row>
    <row r="8" spans="2:13">
      <c r="B8" s="1297" t="s">
        <v>152</v>
      </c>
      <c r="C8" s="1297" t="s">
        <v>153</v>
      </c>
      <c r="D8" s="1302" t="s">
        <v>154</v>
      </c>
      <c r="E8" s="1302" t="s">
        <v>210</v>
      </c>
      <c r="F8" s="1302" t="s">
        <v>127</v>
      </c>
      <c r="G8" s="1302" t="s">
        <v>156</v>
      </c>
      <c r="H8" s="1297" t="s">
        <v>157</v>
      </c>
      <c r="I8" s="1268" t="s">
        <v>129</v>
      </c>
      <c r="J8" s="1269"/>
      <c r="K8" s="1297" t="s">
        <v>158</v>
      </c>
      <c r="L8" s="1302" t="s">
        <v>159</v>
      </c>
      <c r="M8" s="1303" t="s">
        <v>133</v>
      </c>
    </row>
    <row r="9" spans="2:13">
      <c r="B9" s="1298"/>
      <c r="C9" s="1298"/>
      <c r="D9" s="1298"/>
      <c r="E9" s="1298"/>
      <c r="F9" s="1298"/>
      <c r="G9" s="1298"/>
      <c r="H9" s="1298"/>
      <c r="I9" s="1270" t="s">
        <v>211</v>
      </c>
      <c r="J9" s="1271"/>
      <c r="K9" s="1298"/>
      <c r="L9" s="1298"/>
      <c r="M9" s="1304"/>
    </row>
    <row r="10" spans="2:13" ht="15">
      <c r="D10" s="471"/>
      <c r="E10" s="471"/>
      <c r="F10" s="471"/>
      <c r="G10" s="502"/>
      <c r="H10" s="87"/>
      <c r="I10" s="471"/>
      <c r="J10" s="860"/>
      <c r="K10" s="860"/>
      <c r="L10" s="55"/>
      <c r="M10" s="118"/>
    </row>
    <row r="11" spans="2:13">
      <c r="B11" s="411">
        <v>1</v>
      </c>
      <c r="C11" s="505" t="str">
        <f>IF(H11=0," ",VLOOKUP(H11,Женщины!B:H,2,FALSE))</f>
        <v>Стародубцева Кристина</v>
      </c>
      <c r="D11" s="506">
        <f>IF(H11=0," ",VLOOKUP($H11,Женщины!$B:$H,3,FALSE))</f>
        <v>1991</v>
      </c>
      <c r="E11" s="504" t="str">
        <f>IF(H11=0," ",IF(VLOOKUP($H11,Женщины!$B:$H,4,FALSE)=0," ",VLOOKUP($H11,Женщины!$B:$H,4,FALSE)))</f>
        <v>Ж30-39</v>
      </c>
      <c r="F11" s="505">
        <f>IF(H11=0," ",VLOOKUP($H11,Женщины!$B:$H,5,FALSE))</f>
        <v>0</v>
      </c>
      <c r="G11" s="508" t="str">
        <f>IF(H11=0," ",VLOOKUP($H11,Женщины!$B:$H,6,FALSE))</f>
        <v>г.Архангельск, БК "Палестра",ШБ А.В.Чернова</v>
      </c>
      <c r="H11" s="413">
        <v>198</v>
      </c>
      <c r="I11" s="861"/>
      <c r="J11" s="862">
        <v>1.3194444444444399E-2</v>
      </c>
      <c r="K11" s="413"/>
      <c r="L11" s="413"/>
      <c r="M11" s="863" t="str">
        <f>IF(H11=0," ",VLOOKUP($H11,Женщины!$B:$H,7,FALSE))</f>
        <v>А.В.Чернов</v>
      </c>
    </row>
    <row r="12" spans="2:13">
      <c r="B12" s="413">
        <v>2</v>
      </c>
      <c r="C12" s="505" t="str">
        <f>IF(H12=0," ",VLOOKUP(H12,Женщины!B:H,2,FALSE))</f>
        <v>Пахтусова Дина</v>
      </c>
      <c r="D12" s="506">
        <f>IF(H12=0," ",VLOOKUP($H12,Женщины!$B:$H,3,FALSE))</f>
        <v>1991</v>
      </c>
      <c r="E12" s="504" t="str">
        <f>IF(H12=0," ",IF(VLOOKUP($H12,Женщины!$B:$H,4,FALSE)=0," ",VLOOKUP($H12,Женщины!$B:$H,4,FALSE)))</f>
        <v>Ж30-39</v>
      </c>
      <c r="F12" s="505">
        <f>IF(H12=0," ",VLOOKUP($H12,Женщины!$B:$H,5,FALSE))</f>
        <v>0</v>
      </c>
      <c r="G12" s="505" t="str">
        <f>IF(H12=0," ",VLOOKUP($H12,Женщины!$B:$H,6,FALSE))</f>
        <v>"СШОР "Поморье",Динамо</v>
      </c>
      <c r="H12" s="413">
        <v>54</v>
      </c>
      <c r="I12" s="861"/>
      <c r="J12" s="862">
        <v>1.33564814814815E-2</v>
      </c>
      <c r="K12" s="413"/>
      <c r="L12" s="413"/>
      <c r="M12" s="863" t="str">
        <f>IF(H12=0," ",VLOOKUP($H12,Женщины!$B:$H,7,FALSE))</f>
        <v>А.В.Чернов, А.А.Мосеев</v>
      </c>
    </row>
    <row r="13" spans="2:13">
      <c r="B13" s="411">
        <v>3</v>
      </c>
      <c r="C13" s="505" t="str">
        <f>IF(H13=0," ",VLOOKUP(H13,Женщины!B:H,2,FALSE))</f>
        <v>Рыжкова Екатерина</v>
      </c>
      <c r="D13" s="506">
        <f>IF(H13=0," ",VLOOKUP($H13,Женщины!$B:$H,3,FALSE))</f>
        <v>1992</v>
      </c>
      <c r="E13" s="504" t="str">
        <f>IF(H13=0," ",IF(VLOOKUP($H13,Женщины!$B:$H,4,FALSE)=0," ",VLOOKUP($H13,Женщины!$B:$H,4,FALSE)))</f>
        <v>Ж23-39</v>
      </c>
      <c r="F13" s="505">
        <f>IF(H13=0," ",VLOOKUP($H13,Женщины!$B:$H,5,FALSE))</f>
        <v>0</v>
      </c>
      <c r="G13" s="508" t="str">
        <f>IF(H13=0," ",VLOOKUP($H13,Женщины!$B:$H,6,FALSE))</f>
        <v>г.Архангельск, БК "Палестра",ШБ А.В.Чернова</v>
      </c>
      <c r="H13" s="413">
        <v>304</v>
      </c>
      <c r="I13" s="861"/>
      <c r="J13" s="862">
        <v>1.4224537037037001E-2</v>
      </c>
      <c r="K13" s="413"/>
      <c r="L13" s="413"/>
      <c r="M13" s="863" t="str">
        <f>IF(H13=0," ",VLOOKUP($H13,Женщины!$B:$H,7,FALSE))</f>
        <v>А.В.Чернов</v>
      </c>
    </row>
    <row r="14" spans="2:13">
      <c r="B14" s="413">
        <v>4</v>
      </c>
      <c r="C14" s="505" t="str">
        <f>IF(H14=0," ",VLOOKUP(H14,Женщины!B:H,2,FALSE))</f>
        <v>Габдуллина Виктория</v>
      </c>
      <c r="D14" s="506" t="str">
        <f>IF(H14=0," ",VLOOKUP($H14,Женщины!$B:$H,3,FALSE))</f>
        <v>1982</v>
      </c>
      <c r="E14" s="504" t="str">
        <f>IF(H14=0," ",IF(VLOOKUP($H14,Женщины!$B:$H,4,FALSE)=0," ",VLOOKUP($H14,Женщины!$B:$H,4,FALSE)))</f>
        <v>Ж30-39</v>
      </c>
      <c r="F14" s="505">
        <f>IF(H14=0," ",VLOOKUP($H14,Женщины!$B:$H,5,FALSE))</f>
        <v>0</v>
      </c>
      <c r="G14" s="505" t="str">
        <f>IF(H14=0," ",VLOOKUP($H14,Женщины!$B:$H,6,FALSE))</f>
        <v>г.Архангельск,ШБ А.В.Чернова</v>
      </c>
      <c r="H14" s="413">
        <v>218</v>
      </c>
      <c r="I14" s="861"/>
      <c r="J14" s="862">
        <v>1.50925925925926E-2</v>
      </c>
      <c r="K14" s="413"/>
      <c r="L14" s="413"/>
      <c r="M14" s="863" t="str">
        <f>IF(H14=0," ",VLOOKUP($H14,Женщины!$B:$H,7,FALSE))</f>
        <v>А.В.Чернов</v>
      </c>
    </row>
    <row r="15" spans="2:13">
      <c r="B15" s="411">
        <v>5</v>
      </c>
      <c r="C15" s="505" t="str">
        <f>IF(H15=0," ",VLOOKUP(H15,Женщины!B:H,2,FALSE))</f>
        <v>Дементьева Татьяна</v>
      </c>
      <c r="D15" s="506" t="str">
        <f>IF(H15=0," ",VLOOKUP($H15,Женщины!$B:$H,3,FALSE))</f>
        <v>1983</v>
      </c>
      <c r="E15" s="504" t="str">
        <f>IF(H15=0," ",IF(VLOOKUP($H15,Женщины!$B:$H,4,FALSE)=0," ",VLOOKUP($H15,Женщины!$B:$H,4,FALSE)))</f>
        <v>Ж30-39</v>
      </c>
      <c r="F15" s="505">
        <f>IF(H15=0," ",VLOOKUP($H15,Женщины!$B:$H,5,FALSE))</f>
        <v>0</v>
      </c>
      <c r="G15" s="505" t="str">
        <f>IF(H15=0," ",VLOOKUP($H15,Женщины!$B:$H,6,FALSE))</f>
        <v>г.Архангельск</v>
      </c>
      <c r="H15" s="413">
        <v>1658</v>
      </c>
      <c r="I15" s="861"/>
      <c r="J15" s="862">
        <v>1.5578703703703701E-2</v>
      </c>
      <c r="K15" s="413"/>
      <c r="L15" s="413"/>
      <c r="M15" s="863">
        <f>IF(H15=0," ",VLOOKUP($H15,Женщины!$B:$H,7,FALSE))</f>
        <v>0</v>
      </c>
    </row>
    <row r="16" spans="2:13">
      <c r="B16" s="413">
        <v>6</v>
      </c>
      <c r="C16" s="505" t="str">
        <f>IF(H16=0," ",VLOOKUP(H16,Женщины!B:H,2,FALSE))</f>
        <v>Яшина Анжелика</v>
      </c>
      <c r="D16" s="506" t="str">
        <f>IF(H16=0," ",VLOOKUP($H16,Женщины!$B:$H,3,FALSE))</f>
        <v>1970</v>
      </c>
      <c r="E16" s="504" t="str">
        <f>IF(H16=0," ",IF(VLOOKUP($H16,Женщины!$B:$H,4,FALSE)=0," ",VLOOKUP($H16,Женщины!$B:$H,4,FALSE)))</f>
        <v>Ж50-59</v>
      </c>
      <c r="F16" s="505">
        <f>IF(H16=0," ",VLOOKUP($H16,Женщины!$B:$H,5,FALSE))</f>
        <v>0</v>
      </c>
      <c r="G16" s="505" t="str">
        <f>IF(H16=0," ",VLOOKUP($H16,Женщины!$B:$H,6,FALSE))</f>
        <v>г.Северодвинск</v>
      </c>
      <c r="H16" s="413">
        <v>12</v>
      </c>
      <c r="I16" s="861"/>
      <c r="J16" s="862">
        <v>1.5682870370370399E-2</v>
      </c>
      <c r="K16" s="413"/>
      <c r="L16" s="413"/>
      <c r="M16" s="863">
        <f>IF(H16=0," ",VLOOKUP($H16,Женщины!$B:$H,7,FALSE))</f>
        <v>0</v>
      </c>
    </row>
    <row r="17" spans="2:13">
      <c r="B17" s="411">
        <v>7</v>
      </c>
      <c r="C17" s="505" t="str">
        <f>IF(H17=0," ",VLOOKUP(H17,Женщины!B:H,2,FALSE))</f>
        <v>Лисьева Ксения</v>
      </c>
      <c r="D17" s="506">
        <f>IF(H17=0," ",VLOOKUP($H17,Женщины!$B:$H,3,FALSE))</f>
        <v>1987</v>
      </c>
      <c r="E17" s="504" t="str">
        <f>IF(H17=0," ",IF(VLOOKUP($H17,Женщины!$B:$H,4,FALSE)=0," ",VLOOKUP($H17,Женщины!$B:$H,4,FALSE)))</f>
        <v>Ж30-39</v>
      </c>
      <c r="F17" s="505">
        <f>IF(H17=0," ",VLOOKUP($H17,Женщины!$B:$H,5,FALSE))</f>
        <v>0</v>
      </c>
      <c r="G17" s="505" t="str">
        <f>IF(H17=0," ",VLOOKUP($H17,Женщины!$B:$H,6,FALSE))</f>
        <v>г.Архангельск, PomorSki</v>
      </c>
      <c r="H17" s="413">
        <v>9</v>
      </c>
      <c r="I17" s="861"/>
      <c r="J17" s="862">
        <v>1.6030092592592599E-2</v>
      </c>
      <c r="K17" s="413"/>
      <c r="L17" s="413"/>
      <c r="M17" s="863">
        <f>IF(H17=0," ",VLOOKUP($H17,Женщины!$B:$H,7,FALSE))</f>
        <v>0</v>
      </c>
    </row>
    <row r="18" spans="2:13">
      <c r="B18" s="413">
        <v>8</v>
      </c>
      <c r="C18" s="505" t="str">
        <f>IF(H18=0," ",VLOOKUP(H18,Женщины!B:H,2,FALSE))</f>
        <v>Ильина Таисия</v>
      </c>
      <c r="D18" s="506" t="str">
        <f>IF(H18=0," ",VLOOKUP($H18,Женщины!$B:$H,3,FALSE))</f>
        <v>2007</v>
      </c>
      <c r="E18" s="504" t="str">
        <f>IF(H18=0," ",IF(VLOOKUP($H18,Женщины!$B:$H,4,FALSE)=0," ",VLOOKUP($H18,Женщины!$B:$H,4,FALSE)))</f>
        <v>Д до 17</v>
      </c>
      <c r="F18" s="505">
        <f>IF(H18=0," ",VLOOKUP($H18,Женщины!$B:$H,5,FALSE))</f>
        <v>0</v>
      </c>
      <c r="G18" s="507" t="str">
        <f>IF(H18=0," ",VLOOKUP($H18,Женщины!$B:$H,6,FALSE))</f>
        <v>г.Архангельск, МБУ СШ №1</v>
      </c>
      <c r="H18" s="399">
        <v>204</v>
      </c>
      <c r="I18" s="864"/>
      <c r="J18" s="862">
        <v>1.63194444444444E-2</v>
      </c>
      <c r="K18" s="413"/>
      <c r="L18" s="413"/>
      <c r="M18" s="863" t="str">
        <f>IF(H18=0," ",VLOOKUP($H18,Женщины!$B:$H,7,FALSE))</f>
        <v>И.В.Луцева</v>
      </c>
    </row>
    <row r="19" spans="2:13">
      <c r="B19" s="411">
        <v>9</v>
      </c>
      <c r="C19" s="505" t="str">
        <f>IF(H19=0," ",VLOOKUP(H19,Женщины!B:H,2,FALSE))</f>
        <v>Быкова Анна</v>
      </c>
      <c r="D19" s="506" t="str">
        <f>IF(H19=0," ",VLOOKUP($H19,Женщины!$B:$H,3,FALSE))</f>
        <v>1987</v>
      </c>
      <c r="E19" s="504" t="str">
        <f>IF(H19=0," ",IF(VLOOKUP($H19,Женщины!$B:$H,4,FALSE)=0," ",VLOOKUP($H19,Женщины!$B:$H,4,FALSE)))</f>
        <v>Ж30-39</v>
      </c>
      <c r="F19" s="505">
        <f>IF(H19=0," ",VLOOKUP($H19,Женщины!$B:$H,5,FALSE))</f>
        <v>0</v>
      </c>
      <c r="G19" s="505" t="str">
        <f>IF(H19=0," ",VLOOKUP($H19,Женщины!$B:$H,6,FALSE))</f>
        <v>г.Архангельск</v>
      </c>
      <c r="H19" s="413">
        <v>32</v>
      </c>
      <c r="I19" s="861"/>
      <c r="J19" s="862">
        <v>1.65509259259259E-2</v>
      </c>
      <c r="K19" s="413"/>
      <c r="L19" s="413"/>
      <c r="M19" s="863">
        <f>IF(H19=0," ",VLOOKUP($H19,Женщины!$B:$H,7,FALSE))</f>
        <v>0</v>
      </c>
    </row>
    <row r="20" spans="2:13">
      <c r="B20" s="413">
        <v>10</v>
      </c>
      <c r="C20" s="505" t="str">
        <f>IF(H20=0," ",VLOOKUP(H20,Женщины!B:H,2,FALSE))</f>
        <v>Чеснокова Евгения</v>
      </c>
      <c r="D20" s="506">
        <f>IF(H20=0," ",VLOOKUP($H20,Женщины!$B:$H,3,FALSE))</f>
        <v>1981</v>
      </c>
      <c r="E20" s="504" t="str">
        <f>IF(H20=0," ",IF(VLOOKUP($H20,Женщины!$B:$H,4,FALSE)=0," ",VLOOKUP($H20,Женщины!$B:$H,4,FALSE)))</f>
        <v>Ж40-49</v>
      </c>
      <c r="F20" s="505">
        <f>IF(H20=0," ",VLOOKUP($H20,Женщины!$B:$H,5,FALSE))</f>
        <v>0</v>
      </c>
      <c r="G20" s="505" t="str">
        <f>IF(H20=0," ",VLOOKUP($H20,Женщины!$B:$H,6,FALSE))</f>
        <v>Архангельск,Палестра</v>
      </c>
      <c r="H20" s="413">
        <v>34</v>
      </c>
      <c r="I20" s="861"/>
      <c r="J20" s="862">
        <v>1.67939814814815E-2</v>
      </c>
      <c r="K20" s="413"/>
      <c r="L20" s="413"/>
      <c r="M20" s="863" t="str">
        <f>IF(H20=0," ",VLOOKUP($H20,Женщины!$B:$H,7,FALSE))</f>
        <v>Д.В.Пахтусова</v>
      </c>
    </row>
    <row r="21" spans="2:13">
      <c r="B21" s="411">
        <v>11</v>
      </c>
      <c r="C21" s="505" t="str">
        <f>IF(H21=0," ",VLOOKUP(H21,Женщины!B:H,2,FALSE))</f>
        <v>Костамо Оксана</v>
      </c>
      <c r="D21" s="506">
        <f>IF(H21=0," ",VLOOKUP($H21,Женщины!$B:$H,3,FALSE))</f>
        <v>1989</v>
      </c>
      <c r="E21" s="504" t="str">
        <f>IF(H21=0," ",IF(VLOOKUP($H21,Женщины!$B:$H,4,FALSE)=0," ",VLOOKUP($H21,Женщины!$B:$H,4,FALSE)))</f>
        <v>Ж30-39</v>
      </c>
      <c r="F21" s="505">
        <f>IF(H21=0," ",VLOOKUP($H21,Женщины!$B:$H,5,FALSE))</f>
        <v>0</v>
      </c>
      <c r="G21" s="505" t="str">
        <f>IF(H21=0," ",VLOOKUP($H21,Женщины!$B:$H,6,FALSE))</f>
        <v>г.Архангельск</v>
      </c>
      <c r="H21" s="413">
        <v>13</v>
      </c>
      <c r="I21" s="861"/>
      <c r="J21" s="862">
        <v>1.7025462962962999E-2</v>
      </c>
      <c r="K21" s="413"/>
      <c r="L21" s="413"/>
      <c r="M21" s="863" t="str">
        <f>IF(H21=0," ",VLOOKUP($H21,Женщины!$B:$H,7,FALSE))</f>
        <v>самостоятельно</v>
      </c>
    </row>
    <row r="22" spans="2:13">
      <c r="B22" s="413">
        <v>12</v>
      </c>
      <c r="C22" s="505" t="str">
        <f>IF(H22=0," ",VLOOKUP(H22,Женщины!B:H,2,FALSE))</f>
        <v>Огородникова Елена</v>
      </c>
      <c r="D22" s="506" t="str">
        <f>IF(H22=0," ",VLOOKUP($H22,Женщины!$B:$H,3,FALSE))</f>
        <v>1976</v>
      </c>
      <c r="E22" s="504" t="str">
        <f>IF(H22=0," ",IF(VLOOKUP($H22,Женщины!$B:$H,4,FALSE)=0," ",VLOOKUP($H22,Женщины!$B:$H,4,FALSE)))</f>
        <v>Ж40-49</v>
      </c>
      <c r="F22" s="505">
        <f>IF(H22=0," ",VLOOKUP($H22,Женщины!$B:$H,5,FALSE))</f>
        <v>0</v>
      </c>
      <c r="G22" s="505" t="str">
        <f>IF(H22=0," ",VLOOKUP($H22,Женщины!$B:$H,6,FALSE))</f>
        <v>г.Архангельск,PomorSki</v>
      </c>
      <c r="H22" s="413">
        <v>41</v>
      </c>
      <c r="I22" s="861"/>
      <c r="J22" s="862">
        <v>1.78240740740741E-2</v>
      </c>
      <c r="K22" s="413"/>
      <c r="L22" s="413"/>
      <c r="M22" s="863" t="str">
        <f>IF(H22=0," ",VLOOKUP($H22,Женщины!$B:$H,7,FALSE))</f>
        <v>Л.И.Воропаева</v>
      </c>
    </row>
    <row r="23" spans="2:13">
      <c r="B23" s="413">
        <v>13</v>
      </c>
      <c r="C23" s="505" t="str">
        <f>IF(H23=0," ",VLOOKUP(H23,Женщины!B:H,2,FALSE))</f>
        <v>Коджебаш Маргарита</v>
      </c>
      <c r="D23" s="506">
        <f>IF(H23=0," ",VLOOKUP($H23,Женщины!$B:$H,3,FALSE))</f>
        <v>1990</v>
      </c>
      <c r="E23" s="504" t="str">
        <f>IF(H23=0," ",IF(VLOOKUP($H23,Женщины!$B:$H,4,FALSE)=0," ",VLOOKUP($H23,Женщины!$B:$H,4,FALSE)))</f>
        <v>Ж30-39</v>
      </c>
      <c r="F23" s="505">
        <f>IF(H23=0," ",VLOOKUP($H23,Женщины!$B:$H,5,FALSE))</f>
        <v>0</v>
      </c>
      <c r="G23" s="505" t="str">
        <f>IF(H23=0," ",VLOOKUP($H23,Женщины!$B:$H,6,FALSE))</f>
        <v>г.Архангельск</v>
      </c>
      <c r="H23" s="413">
        <v>2</v>
      </c>
      <c r="I23" s="861"/>
      <c r="J23" s="862">
        <v>1.7974537037037001E-2</v>
      </c>
      <c r="K23" s="413"/>
      <c r="L23" s="413"/>
      <c r="M23" s="863">
        <f>IF(H23=0," ",VLOOKUP($H23,Женщины!$B:$H,7,FALSE))</f>
        <v>0</v>
      </c>
    </row>
    <row r="24" spans="2:13">
      <c r="B24" s="411">
        <v>14</v>
      </c>
      <c r="C24" s="505" t="str">
        <f>IF(H24=0," ",VLOOKUP(H24,Женщины!B:H,2,FALSE))</f>
        <v>Чебыкина Ольга</v>
      </c>
      <c r="D24" s="506">
        <f>IF(H24=0," ",VLOOKUP($H24,Женщины!$B:$H,3,FALSE))</f>
        <v>1971</v>
      </c>
      <c r="E24" s="504" t="str">
        <f>IF(H24=0," ",IF(VLOOKUP($H24,Женщины!$B:$H,4,FALSE)=0," ",VLOOKUP($H24,Женщины!$B:$H,4,FALSE)))</f>
        <v>Ж50-59</v>
      </c>
      <c r="F24" s="505">
        <f>IF(H24=0," ",VLOOKUP($H24,Женщины!$B:$H,5,FALSE))</f>
        <v>0</v>
      </c>
      <c r="G24" s="505" t="str">
        <f>IF(H24=0," ",VLOOKUP($H24,Женщины!$B:$H,6,FALSE))</f>
        <v>г.Северодвинск</v>
      </c>
      <c r="H24" s="413">
        <v>6</v>
      </c>
      <c r="I24" s="861"/>
      <c r="J24" s="862">
        <v>1.85532407407407E-2</v>
      </c>
      <c r="K24" s="413"/>
      <c r="L24" s="413"/>
      <c r="M24" s="863">
        <f>IF(H24=0," ",VLOOKUP($H24,Женщины!$B:$H,7,FALSE))</f>
        <v>0</v>
      </c>
    </row>
    <row r="25" spans="2:13">
      <c r="B25" s="413">
        <v>15</v>
      </c>
      <c r="C25" s="505" t="str">
        <f>IF(H25=0," ",VLOOKUP(H25,Женщины!B:H,2,FALSE))</f>
        <v>Опарина Ксения</v>
      </c>
      <c r="D25" s="506" t="str">
        <f>IF(H25=0," ",VLOOKUP($H25,Женщины!$B:$H,3,FALSE))</f>
        <v>1979</v>
      </c>
      <c r="E25" s="504" t="str">
        <f>IF(H25=0," ",IF(VLOOKUP($H25,Женщины!$B:$H,4,FALSE)=0," ",VLOOKUP($H25,Женщины!$B:$H,4,FALSE)))</f>
        <v>Ж40-49</v>
      </c>
      <c r="F25" s="505">
        <f>IF(H25=0," ",VLOOKUP($H25,Женщины!$B:$H,5,FALSE))</f>
        <v>0</v>
      </c>
      <c r="G25" s="505" t="str">
        <f>IF(H25=0," ",VLOOKUP($H25,Женщины!$B:$H,6,FALSE))</f>
        <v>г.Северодвинск</v>
      </c>
      <c r="H25" s="413">
        <v>50</v>
      </c>
      <c r="I25" s="861"/>
      <c r="J25" s="862">
        <v>1.86921296296296E-2</v>
      </c>
      <c r="K25" s="413"/>
      <c r="L25" s="413"/>
      <c r="M25" s="863">
        <f>IF(H25=0," ",VLOOKUP($H25,Женщины!$B:$H,7,FALSE))</f>
        <v>0</v>
      </c>
    </row>
    <row r="26" spans="2:13">
      <c r="B26" s="413">
        <v>16</v>
      </c>
      <c r="C26" s="505" t="str">
        <f>IF(H26=0," ",VLOOKUP(H26,Женщины!B:H,2,FALSE))</f>
        <v>Зайцева Елена</v>
      </c>
      <c r="D26" s="506">
        <f>IF(H26=0," ",VLOOKUP($H26,Женщины!$B:$H,3,FALSE))</f>
        <v>1964</v>
      </c>
      <c r="E26" s="504" t="str">
        <f>IF(H26=0," ",IF(VLOOKUP($H26,Женщины!$B:$H,4,FALSE)=0," ",VLOOKUP($H26,Женщины!$B:$H,4,FALSE)))</f>
        <v>Ж50-59</v>
      </c>
      <c r="F26" s="505">
        <f>IF(H26=0," ",VLOOKUP($H26,Женщины!$B:$H,5,FALSE))</f>
        <v>0</v>
      </c>
      <c r="G26" s="505" t="str">
        <f>IF(H26=0," ",VLOOKUP($H26,Женщины!$B:$H,6,FALSE))</f>
        <v>г.Архангельск, БК "Палестра"</v>
      </c>
      <c r="H26" s="413">
        <v>303</v>
      </c>
      <c r="I26" s="861"/>
      <c r="J26" s="862">
        <v>1.8749999999999999E-2</v>
      </c>
      <c r="K26" s="413"/>
      <c r="L26" s="413"/>
      <c r="M26" s="863">
        <f>IF(H26=0," ",VLOOKUP($H26,Женщины!$B:$H,7,FALSE))</f>
        <v>0</v>
      </c>
    </row>
    <row r="27" spans="2:13">
      <c r="B27" s="411">
        <v>17</v>
      </c>
      <c r="C27" s="505" t="str">
        <f>IF(H27=0," ",VLOOKUP(H27,Женщины!B:H,2,FALSE))</f>
        <v>Лазарева Александра</v>
      </c>
      <c r="D27" s="506">
        <f>IF(H27=0," ",VLOOKUP($H27,Женщины!$B:$H,3,FALSE))</f>
        <v>1990</v>
      </c>
      <c r="E27" s="504" t="str">
        <f>IF(H27=0," ",IF(VLOOKUP($H27,Женщины!$B:$H,4,FALSE)=0," ",VLOOKUP($H27,Женщины!$B:$H,4,FALSE)))</f>
        <v>Ж30-39</v>
      </c>
      <c r="F27" s="505">
        <f>IF(H27=0," ",VLOOKUP($H27,Женщины!$B:$H,5,FALSE))</f>
        <v>0</v>
      </c>
      <c r="G27" s="505" t="str">
        <f>IF(H27=0," ",VLOOKUP($H27,Женщины!$B:$H,6,FALSE))</f>
        <v>г.Архангельск</v>
      </c>
      <c r="H27" s="413">
        <v>4</v>
      </c>
      <c r="I27" s="861"/>
      <c r="J27" s="862">
        <v>1.9178240740740701E-2</v>
      </c>
      <c r="K27" s="413"/>
      <c r="L27" s="413"/>
      <c r="M27" s="863">
        <f>IF(H27=0," ",VLOOKUP($H27,Женщины!$B:$H,7,FALSE))</f>
        <v>0</v>
      </c>
    </row>
    <row r="28" spans="2:13">
      <c r="B28" s="413">
        <v>18</v>
      </c>
      <c r="C28" s="505" t="str">
        <f>IF(H28=0," ",VLOOKUP(H28,Женщины!B:H,2,FALSE))</f>
        <v>Носаль Надежда</v>
      </c>
      <c r="D28" s="506">
        <f>IF(H28=0," ",VLOOKUP($H28,Женщины!$B:$H,3,FALSE))</f>
        <v>1962</v>
      </c>
      <c r="E28" s="504" t="str">
        <f>IF(H28=0," ",IF(VLOOKUP($H28,Женщины!$B:$H,4,FALSE)=0," ",VLOOKUP($H28,Женщины!$B:$H,4,FALSE)))</f>
        <v>Ж50-59</v>
      </c>
      <c r="F28" s="505">
        <f>IF(H28=0," ",VLOOKUP($H28,Женщины!$B:$H,5,FALSE))</f>
        <v>0</v>
      </c>
      <c r="G28" s="505" t="str">
        <f>IF(H28=0," ",VLOOKUP($H28,Женщины!$B:$H,6,FALSE))</f>
        <v>г.Архангельск</v>
      </c>
      <c r="H28" s="413">
        <v>17</v>
      </c>
      <c r="I28" s="861"/>
      <c r="J28" s="862">
        <v>1.9837962962963002E-2</v>
      </c>
      <c r="K28" s="413"/>
      <c r="L28" s="413"/>
      <c r="M28" s="863">
        <f>IF(H28=0," ",VLOOKUP($H28,Женщины!$B:$H,7,FALSE))</f>
        <v>0</v>
      </c>
    </row>
    <row r="29" spans="2:13">
      <c r="B29" s="413">
        <v>19</v>
      </c>
      <c r="C29" s="505" t="str">
        <f>IF(H29=0," ",VLOOKUP(H29,Женщины!B:H,2,FALSE))</f>
        <v>Рудакова Наталья</v>
      </c>
      <c r="D29" s="506" t="str">
        <f>IF(H29=0," ",VLOOKUP($H29,Женщины!$B:$H,3,FALSE))</f>
        <v>1979</v>
      </c>
      <c r="E29" s="504" t="str">
        <f>IF(H29=0," ",IF(VLOOKUP($H29,Женщины!$B:$H,4,FALSE)=0," ",VLOOKUP($H29,Женщины!$B:$H,4,FALSE)))</f>
        <v>Ж40-49</v>
      </c>
      <c r="F29" s="505">
        <f>IF(H29=0," ",VLOOKUP($H29,Женщины!$B:$H,5,FALSE))</f>
        <v>0</v>
      </c>
      <c r="G29" s="505" t="str">
        <f>IF(H29=0," ",VLOOKUP($H29,Женщины!$B:$H,6,FALSE))</f>
        <v>г.Архангельск,ШБ А.В.Чернова</v>
      </c>
      <c r="H29" s="413">
        <v>16</v>
      </c>
      <c r="I29" s="861"/>
      <c r="J29" s="862">
        <v>2.0173611111111101E-2</v>
      </c>
      <c r="K29" s="413"/>
      <c r="L29" s="413"/>
      <c r="M29" s="863" t="str">
        <f>IF(H29=0," ",VLOOKUP($H29,Женщины!$B:$H,7,FALSE))</f>
        <v>А.В.Чернов</v>
      </c>
    </row>
    <row r="30" spans="2:13">
      <c r="B30" s="411">
        <v>20</v>
      </c>
      <c r="C30" s="505" t="str">
        <f>IF(H30=0," ",VLOOKUP(H30,Женщины!B:H,2,FALSE))</f>
        <v>Кулигина Валентина</v>
      </c>
      <c r="D30" s="506" t="str">
        <f>IF(H30=0," ",VLOOKUP($H30,Женщины!$B:$H,3,FALSE))</f>
        <v>1983</v>
      </c>
      <c r="E30" s="504" t="str">
        <f>IF(H30=0," ",IF(VLOOKUP($H30,Женщины!$B:$H,4,FALSE)=0," ",VLOOKUP($H30,Женщины!$B:$H,4,FALSE)))</f>
        <v>Ж30-39</v>
      </c>
      <c r="F30" s="505">
        <f>IF(H30=0," ",VLOOKUP($H30,Женщины!$B:$H,5,FALSE))</f>
        <v>0</v>
      </c>
      <c r="G30" s="505" t="str">
        <f>IF(H30=0," ",VLOOKUP($H30,Женщины!$B:$H,6,FALSE))</f>
        <v>г.Архангельск,ШБ А.В.Чернова</v>
      </c>
      <c r="H30" s="413">
        <v>18</v>
      </c>
      <c r="I30" s="861"/>
      <c r="J30" s="862">
        <v>2.02083333333333E-2</v>
      </c>
      <c r="K30" s="413"/>
      <c r="L30" s="413"/>
      <c r="M30" s="863" t="str">
        <f>IF(H30=0," ",VLOOKUP($H30,Женщины!$B:$H,7,FALSE))</f>
        <v>А.В.Чернов</v>
      </c>
    </row>
    <row r="31" spans="2:13">
      <c r="B31" s="413">
        <v>21</v>
      </c>
      <c r="C31" s="505" t="str">
        <f>IF(H31=0," ",VLOOKUP(H31,Женщины!B:H,2,FALSE))</f>
        <v>Лахменева Мария</v>
      </c>
      <c r="D31" s="506">
        <f>IF(H31=0," ",VLOOKUP($H31,Женщины!$B:$H,3,FALSE))</f>
        <v>1954</v>
      </c>
      <c r="E31" s="504" t="str">
        <f>IF(H31=0," ",IF(VLOOKUP($H31,Женщины!$B:$H,4,FALSE)=0," ",VLOOKUP($H31,Женщины!$B:$H,4,FALSE)))</f>
        <v>Ж60-69</v>
      </c>
      <c r="F31" s="505">
        <f>IF(H31=0," ",VLOOKUP($H31,Женщины!$B:$H,5,FALSE))</f>
        <v>0</v>
      </c>
      <c r="G31" s="505" t="str">
        <f>IF(H31=0," ",VLOOKUP($H31,Женщины!$B:$H,6,FALSE))</f>
        <v>г.Северодвинск</v>
      </c>
      <c r="H31" s="413">
        <v>49</v>
      </c>
      <c r="I31" s="861"/>
      <c r="J31" s="862">
        <v>2.1770833333333298E-2</v>
      </c>
      <c r="K31" s="413"/>
      <c r="L31" s="413"/>
      <c r="M31" s="863">
        <f>IF(H31=0," ",VLOOKUP($H31,Женщины!$B:$H,7,FALSE))</f>
        <v>0</v>
      </c>
    </row>
    <row r="32" spans="2:13">
      <c r="B32" s="413">
        <v>22</v>
      </c>
      <c r="C32" s="505" t="str">
        <f>IF(H32=0," ",VLOOKUP(H32,Женщины!B:H,2,FALSE))</f>
        <v>Мымрина Анна</v>
      </c>
      <c r="D32" s="506">
        <f>IF(H32=0," ",VLOOKUP($H32,Женщины!$B:$H,3,FALSE))</f>
        <v>1986</v>
      </c>
      <c r="E32" s="504" t="str">
        <f>IF(H32=0," ",IF(VLOOKUP($H32,Женщины!$B:$H,4,FALSE)=0," ",VLOOKUP($H32,Женщины!$B:$H,4,FALSE)))</f>
        <v>Ж30-39</v>
      </c>
      <c r="F32" s="505">
        <f>IF(H32=0," ",VLOOKUP($H32,Женщины!$B:$H,5,FALSE))</f>
        <v>0</v>
      </c>
      <c r="G32" s="505" t="str">
        <f>IF(H32=0," ",VLOOKUP($H32,Женщины!$B:$H,6,FALSE))</f>
        <v>г.Архангельск</v>
      </c>
      <c r="H32" s="413">
        <v>23</v>
      </c>
      <c r="I32" s="861"/>
      <c r="J32" s="862">
        <v>2.26157407407407E-2</v>
      </c>
      <c r="K32" s="413"/>
      <c r="L32" s="413"/>
      <c r="M32" s="863">
        <f>IF(H32=0," ",VLOOKUP($H32,Женщины!$B:$H,7,FALSE))</f>
        <v>0</v>
      </c>
    </row>
    <row r="33" spans="2:13">
      <c r="B33" s="411">
        <v>23</v>
      </c>
      <c r="C33" s="505" t="str">
        <f>IF(H33=0," ",VLOOKUP(H33,Женщины!B:H,2,FALSE))</f>
        <v>Ларионова Нина</v>
      </c>
      <c r="D33" s="506" t="str">
        <f>IF(H33=0," ",VLOOKUP($H33,Женщины!$B:$H,3,FALSE))</f>
        <v>1946</v>
      </c>
      <c r="E33" s="504" t="str">
        <f>IF(H33=0," ",IF(VLOOKUP($H33,Женщины!$B:$H,4,FALSE)=0," ",VLOOKUP($H33,Женщины!$B:$H,4,FALSE)))</f>
        <v>Ж60-69</v>
      </c>
      <c r="F33" s="505">
        <f>IF(H33=0," ",VLOOKUP($H33,Женщины!$B:$H,5,FALSE))</f>
        <v>0</v>
      </c>
      <c r="G33" s="505" t="str">
        <f>IF(H33=0," ",VLOOKUP($H33,Женщины!$B:$H,6,FALSE))</f>
        <v>г.Архангельск</v>
      </c>
      <c r="H33" s="413">
        <v>37</v>
      </c>
      <c r="I33" s="861"/>
      <c r="J33" s="862">
        <v>2.36458333333333E-2</v>
      </c>
      <c r="K33" s="413"/>
      <c r="L33" s="413"/>
      <c r="M33" s="863">
        <f>IF(H33=0," ",VLOOKUP($H33,Женщины!$B:$H,7,FALSE))</f>
        <v>0</v>
      </c>
    </row>
    <row r="34" spans="2:13">
      <c r="B34" s="413"/>
      <c r="C34" s="505" t="str">
        <f>IF(H34=0," ",VLOOKUP(H34,Женщины!B:H,2,FALSE))</f>
        <v xml:space="preserve"> </v>
      </c>
      <c r="D34" s="506" t="str">
        <f>IF(H34=0," ",VLOOKUP($H34,Женщины!$B:$H,3,FALSE))</f>
        <v xml:space="preserve"> </v>
      </c>
      <c r="E34" s="504" t="str">
        <f>IF(H34=0," ",IF(VLOOKUP($H34,Женщины!$B:$H,4,FALSE)=0," ",VLOOKUP($H34,Женщины!$B:$H,4,FALSE)))</f>
        <v xml:space="preserve"> </v>
      </c>
      <c r="F34" s="505" t="str">
        <f>IF(H34=0," ",VLOOKUP($H34,Женщины!$B:$H,5,FALSE))</f>
        <v xml:space="preserve"> </v>
      </c>
      <c r="G34" s="505" t="str">
        <f>IF(H34=0," ",VLOOKUP($H34,Женщины!$B:$H,6,FALSE))</f>
        <v xml:space="preserve"> </v>
      </c>
      <c r="H34" s="413"/>
      <c r="I34" s="861"/>
      <c r="J34" s="865"/>
      <c r="K34" s="413"/>
      <c r="L34" s="413"/>
      <c r="M34" s="863" t="str">
        <f>IF(H34=0," ",VLOOKUP($H34,Женщины!$B:$H,7,FALSE))</f>
        <v xml:space="preserve"> </v>
      </c>
    </row>
    <row r="35" spans="2:13">
      <c r="B35" s="413"/>
      <c r="C35" s="505" t="str">
        <f>IF(H35=0," ",VLOOKUP(H35,Женщины!B:H,2,FALSE))</f>
        <v xml:space="preserve"> </v>
      </c>
      <c r="D35" s="506" t="str">
        <f>IF(H35=0," ",VLOOKUP($H35,Женщины!$B:$H,3,FALSE))</f>
        <v xml:space="preserve"> </v>
      </c>
      <c r="E35" s="504" t="str">
        <f>IF(H35=0," ",IF(VLOOKUP($H35,Женщины!$B:$H,4,FALSE)=0," ",VLOOKUP($H35,Женщины!$B:$H,4,FALSE)))</f>
        <v xml:space="preserve"> </v>
      </c>
      <c r="F35" s="505" t="str">
        <f>IF(H35=0," ",VLOOKUP($H35,Женщины!$B:$H,5,FALSE))</f>
        <v xml:space="preserve"> </v>
      </c>
      <c r="G35" s="505" t="str">
        <f>IF(H35=0," ",VLOOKUP($H35,Женщины!$B:$H,6,FALSE))</f>
        <v xml:space="preserve"> </v>
      </c>
      <c r="H35" s="413"/>
      <c r="I35" s="861"/>
      <c r="J35" s="865"/>
      <c r="K35" s="413"/>
      <c r="L35" s="413"/>
      <c r="M35" s="863" t="str">
        <f>IF(H35=0," ",VLOOKUP($H35,Женщины!$B:$H,7,FALSE))</f>
        <v xml:space="preserve"> </v>
      </c>
    </row>
    <row r="36" spans="2:13">
      <c r="B36" s="840"/>
      <c r="C36" s="841" t="str">
        <f>IF(H36=0," ",VLOOKUP(H36,Женщины!B:H,2,FALSE))</f>
        <v xml:space="preserve"> </v>
      </c>
      <c r="D36" s="842" t="str">
        <f>IF(H36=0," ",VLOOKUP($H36,Женщины!$B:$H,3,FALSE))</f>
        <v xml:space="preserve"> </v>
      </c>
      <c r="E36" s="843" t="str">
        <f>IF(H36=0," ",IF(VLOOKUP($H36,Женщины!$B:$H,4,FALSE)=0," ",VLOOKUP($H36,Женщины!$B:$H,4,FALSE)))</f>
        <v xml:space="preserve"> </v>
      </c>
      <c r="F36" s="841" t="str">
        <f>IF(H36=0," ",VLOOKUP($H36,Женщины!$B:$H,5,FALSE))</f>
        <v xml:space="preserve"> </v>
      </c>
      <c r="G36" s="841" t="str">
        <f>IF(H36=0," ",VLOOKUP($H36,Женщины!$B:$H,6,FALSE))</f>
        <v xml:space="preserve"> </v>
      </c>
      <c r="H36" s="844"/>
      <c r="I36" s="866"/>
      <c r="J36" s="867"/>
      <c r="K36" s="840"/>
      <c r="L36" s="840"/>
      <c r="M36" s="868" t="str">
        <f>IF(H36=0," ",VLOOKUP($H36,Женщины!$B:$H,7,FALSE))</f>
        <v xml:space="preserve"> </v>
      </c>
    </row>
    <row r="37" spans="2:13">
      <c r="B37" s="48"/>
      <c r="C37" s="50"/>
      <c r="D37" s="406"/>
      <c r="E37" s="51"/>
      <c r="F37" s="50"/>
      <c r="G37" s="50"/>
      <c r="H37" s="50"/>
      <c r="I37" s="52"/>
      <c r="J37" s="67"/>
      <c r="K37" s="68"/>
      <c r="L37" s="68"/>
      <c r="M37" s="50"/>
    </row>
    <row r="38" spans="2:13">
      <c r="B38" s="48"/>
      <c r="C38" s="1250"/>
      <c r="D38" s="1250"/>
      <c r="F38" s="1272"/>
      <c r="G38" s="1272"/>
      <c r="H38" s="119"/>
      <c r="I38" s="119"/>
      <c r="J38" s="119"/>
      <c r="K38" s="119"/>
      <c r="L38" s="119"/>
      <c r="M38" s="50"/>
    </row>
    <row r="39" spans="2:13">
      <c r="B39" s="48"/>
      <c r="H39" s="117"/>
      <c r="I39" s="132"/>
      <c r="J39" s="51"/>
      <c r="K39" s="51"/>
      <c r="L39" s="50"/>
      <c r="M39" s="50"/>
    </row>
    <row r="40" spans="2:13">
      <c r="B40" s="48"/>
      <c r="C40" s="1250" t="s">
        <v>214</v>
      </c>
      <c r="D40" s="1250"/>
      <c r="E40" s="1272"/>
      <c r="F40" s="1272"/>
      <c r="G40" s="1272"/>
      <c r="H40" s="339" t="s">
        <v>164</v>
      </c>
      <c r="I40" s="339"/>
      <c r="J40" s="339"/>
      <c r="K40" s="339"/>
      <c r="L40" s="339"/>
      <c r="M40" s="50"/>
    </row>
    <row r="41" spans="2:13">
      <c r="B41" s="48"/>
      <c r="C41" s="118"/>
      <c r="E41" s="119"/>
      <c r="F41" s="119"/>
      <c r="G41" s="119"/>
      <c r="H41" s="119"/>
      <c r="I41" s="119"/>
      <c r="J41" s="119"/>
      <c r="K41" s="119"/>
      <c r="L41" s="119"/>
      <c r="M41" s="50"/>
    </row>
    <row r="42" spans="2:13">
      <c r="B42" s="48"/>
      <c r="C42" s="50"/>
      <c r="D42" s="406"/>
      <c r="E42" s="51"/>
      <c r="F42" s="50"/>
      <c r="G42" s="50"/>
      <c r="H42" s="50"/>
      <c r="I42" s="52"/>
      <c r="J42" s="67"/>
      <c r="K42" s="68"/>
      <c r="L42" s="68"/>
      <c r="M42" s="50"/>
    </row>
    <row r="43" spans="2:13" ht="20.25">
      <c r="B43" s="845"/>
      <c r="C43" s="845"/>
      <c r="D43" s="845"/>
      <c r="E43" s="845"/>
      <c r="F43" s="845"/>
      <c r="G43" s="845"/>
      <c r="H43" s="845"/>
      <c r="I43" s="845"/>
      <c r="J43" s="845"/>
      <c r="K43" s="845"/>
      <c r="L43" s="845"/>
      <c r="M43" s="845"/>
    </row>
    <row r="44" spans="2:13" ht="20.25">
      <c r="B44" s="845"/>
      <c r="C44" s="845"/>
      <c r="D44" s="845"/>
      <c r="E44" s="845"/>
      <c r="F44" s="845"/>
      <c r="G44" s="845"/>
      <c r="H44" s="845"/>
      <c r="I44" s="845"/>
      <c r="J44" s="845"/>
      <c r="K44" s="845"/>
      <c r="L44" s="845"/>
      <c r="M44" s="845"/>
    </row>
    <row r="45" spans="2:13" ht="22.5">
      <c r="B45" s="846"/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</row>
    <row r="46" spans="2:13" ht="18">
      <c r="B46" s="847"/>
      <c r="C46" s="847"/>
      <c r="D46" s="847"/>
      <c r="E46" s="847"/>
      <c r="F46" s="847"/>
      <c r="G46" s="847"/>
      <c r="H46" s="847"/>
      <c r="I46" s="847"/>
      <c r="J46" s="847"/>
      <c r="K46" s="847"/>
      <c r="L46" s="847"/>
      <c r="M46" s="847"/>
    </row>
    <row r="47" spans="2:13" ht="20.25">
      <c r="B47" s="527"/>
      <c r="C47" s="527"/>
      <c r="D47" s="848"/>
      <c r="E47" s="848"/>
      <c r="F47" s="848"/>
      <c r="G47" s="848"/>
      <c r="H47" s="848"/>
      <c r="I47" s="848"/>
      <c r="J47" s="848"/>
      <c r="K47" s="848"/>
      <c r="L47" s="848"/>
      <c r="M47" s="848"/>
    </row>
    <row r="48" spans="2:13" ht="15.75">
      <c r="B48" s="849"/>
      <c r="C48" s="849"/>
      <c r="D48" s="849"/>
      <c r="E48" s="849"/>
      <c r="F48" s="849"/>
      <c r="G48" s="850"/>
      <c r="H48" s="850"/>
      <c r="I48" s="869"/>
      <c r="J48" s="869"/>
      <c r="K48" s="870"/>
      <c r="L48" s="870"/>
      <c r="M48" s="870"/>
    </row>
    <row r="49" spans="2:13" ht="18" customHeight="1">
      <c r="B49" s="849"/>
      <c r="C49" s="849"/>
      <c r="D49" s="849"/>
      <c r="E49" s="849"/>
      <c r="F49" s="849"/>
      <c r="G49" s="851"/>
      <c r="H49" s="851"/>
      <c r="I49" s="871"/>
      <c r="J49" s="871"/>
      <c r="K49" s="871"/>
      <c r="L49" s="871"/>
      <c r="M49" s="871"/>
    </row>
    <row r="50" spans="2:13" ht="12.6" customHeight="1">
      <c r="B50" s="852"/>
      <c r="C50" s="852"/>
      <c r="D50" s="852"/>
      <c r="E50" s="852"/>
      <c r="F50" s="852"/>
      <c r="G50" s="852"/>
      <c r="H50" s="852"/>
      <c r="I50" s="872"/>
      <c r="J50" s="872"/>
      <c r="K50" s="852"/>
      <c r="L50" s="852"/>
      <c r="M50" s="872"/>
    </row>
    <row r="51" spans="2:13">
      <c r="B51" s="852"/>
      <c r="C51" s="852"/>
      <c r="D51" s="852"/>
      <c r="E51" s="852"/>
      <c r="F51" s="852"/>
      <c r="G51" s="852"/>
      <c r="H51" s="852"/>
      <c r="I51" s="872"/>
      <c r="J51" s="872"/>
      <c r="K51" s="852"/>
      <c r="L51" s="852"/>
      <c r="M51" s="872"/>
    </row>
    <row r="52" spans="2:13" ht="15.75">
      <c r="B52" s="527"/>
      <c r="C52" s="527"/>
      <c r="D52" s="853"/>
      <c r="E52" s="853"/>
      <c r="F52" s="853"/>
      <c r="G52" s="854"/>
      <c r="H52" s="488"/>
      <c r="I52" s="853"/>
      <c r="J52" s="869"/>
      <c r="K52" s="869"/>
      <c r="L52" s="873"/>
      <c r="M52" s="527"/>
    </row>
    <row r="53" spans="2:13">
      <c r="B53" s="556"/>
      <c r="C53" s="527"/>
      <c r="D53" s="528"/>
      <c r="E53" s="488"/>
      <c r="F53" s="527"/>
      <c r="G53" s="527"/>
      <c r="H53" s="457"/>
      <c r="I53" s="874"/>
      <c r="J53" s="875"/>
      <c r="K53" s="457"/>
      <c r="L53" s="457"/>
      <c r="M53" s="872"/>
    </row>
    <row r="54" spans="2:13">
      <c r="B54" s="556"/>
      <c r="C54" s="527"/>
      <c r="D54" s="528"/>
      <c r="E54" s="488"/>
      <c r="F54" s="527"/>
      <c r="G54" s="527"/>
      <c r="H54" s="457"/>
      <c r="I54" s="874"/>
      <c r="J54" s="875"/>
      <c r="K54" s="457"/>
      <c r="L54" s="457"/>
      <c r="M54" s="872"/>
    </row>
    <row r="55" spans="2:13">
      <c r="B55" s="556"/>
      <c r="C55" s="527"/>
      <c r="D55" s="528"/>
      <c r="E55" s="488"/>
      <c r="F55" s="527"/>
      <c r="G55" s="527"/>
      <c r="H55" s="457"/>
      <c r="I55" s="874"/>
      <c r="J55" s="875"/>
      <c r="K55" s="457"/>
      <c r="L55" s="457"/>
      <c r="M55" s="872"/>
    </row>
    <row r="56" spans="2:13">
      <c r="B56" s="457"/>
      <c r="C56" s="527"/>
      <c r="D56" s="528"/>
      <c r="E56" s="488"/>
      <c r="F56" s="527"/>
      <c r="G56" s="527"/>
      <c r="H56" s="457"/>
      <c r="I56" s="874"/>
      <c r="J56" s="875"/>
      <c r="K56" s="457"/>
      <c r="L56" s="457"/>
      <c r="M56" s="872"/>
    </row>
    <row r="57" spans="2:13">
      <c r="B57" s="457"/>
      <c r="C57" s="527"/>
      <c r="D57" s="528"/>
      <c r="E57" s="488"/>
      <c r="F57" s="527"/>
      <c r="G57" s="527"/>
      <c r="H57" s="457"/>
      <c r="I57" s="874"/>
      <c r="J57" s="875"/>
      <c r="K57" s="457"/>
      <c r="L57" s="457"/>
      <c r="M57" s="872"/>
    </row>
    <row r="58" spans="2:13">
      <c r="B58" s="457"/>
      <c r="C58" s="527"/>
      <c r="D58" s="528"/>
      <c r="E58" s="488"/>
      <c r="F58" s="527"/>
      <c r="G58" s="527"/>
      <c r="H58" s="457"/>
      <c r="I58" s="874"/>
      <c r="J58" s="875"/>
      <c r="K58" s="457"/>
      <c r="L58" s="457"/>
      <c r="M58" s="872"/>
    </row>
    <row r="59" spans="2:13">
      <c r="B59" s="457"/>
      <c r="C59" s="527"/>
      <c r="D59" s="528"/>
      <c r="E59" s="488"/>
      <c r="F59" s="527"/>
      <c r="G59" s="527"/>
      <c r="H59" s="457"/>
      <c r="I59" s="874"/>
      <c r="J59" s="875"/>
      <c r="K59" s="457"/>
      <c r="L59" s="457"/>
      <c r="M59" s="872"/>
    </row>
    <row r="60" spans="2:13">
      <c r="B60" s="457"/>
      <c r="C60" s="527"/>
      <c r="D60" s="528"/>
      <c r="E60" s="488"/>
      <c r="F60" s="527"/>
      <c r="G60" s="527"/>
      <c r="H60" s="457"/>
      <c r="I60" s="874"/>
      <c r="J60" s="875"/>
      <c r="K60" s="457"/>
      <c r="L60" s="457"/>
      <c r="M60" s="872"/>
    </row>
    <row r="61" spans="2:13">
      <c r="B61" s="457"/>
      <c r="C61" s="527"/>
      <c r="D61" s="855"/>
      <c r="E61" s="488"/>
      <c r="F61" s="527"/>
      <c r="G61" s="527"/>
      <c r="H61" s="457"/>
      <c r="I61" s="874"/>
      <c r="J61" s="875"/>
      <c r="K61" s="457"/>
      <c r="L61" s="457"/>
      <c r="M61" s="872"/>
    </row>
    <row r="62" spans="2:13">
      <c r="B62" s="457"/>
      <c r="C62" s="527"/>
      <c r="D62" s="528"/>
      <c r="E62" s="488"/>
      <c r="F62" s="527"/>
      <c r="G62" s="527"/>
      <c r="H62" s="457"/>
      <c r="I62" s="874"/>
      <c r="J62" s="875"/>
      <c r="K62" s="457"/>
      <c r="L62" s="457"/>
      <c r="M62" s="872"/>
    </row>
    <row r="63" spans="2:13">
      <c r="B63" s="457"/>
      <c r="C63" s="527"/>
      <c r="D63" s="528"/>
      <c r="E63" s="488"/>
      <c r="F63" s="527"/>
      <c r="G63" s="527"/>
      <c r="H63" s="457"/>
      <c r="I63" s="874"/>
      <c r="J63" s="875"/>
      <c r="K63" s="457"/>
      <c r="L63" s="457"/>
      <c r="M63" s="872"/>
    </row>
    <row r="64" spans="2:13">
      <c r="B64" s="457"/>
      <c r="C64" s="527"/>
      <c r="D64" s="528"/>
      <c r="E64" s="488"/>
      <c r="F64" s="527"/>
      <c r="G64" s="527"/>
      <c r="H64" s="457"/>
      <c r="I64" s="874"/>
      <c r="J64" s="875"/>
      <c r="K64" s="457"/>
      <c r="L64" s="457"/>
      <c r="M64" s="872"/>
    </row>
    <row r="65" spans="2:13">
      <c r="B65" s="457"/>
      <c r="C65" s="527"/>
      <c r="D65" s="528"/>
      <c r="E65" s="488"/>
      <c r="F65" s="527"/>
      <c r="G65" s="527"/>
      <c r="H65" s="457"/>
      <c r="I65" s="874"/>
      <c r="J65" s="875"/>
      <c r="K65" s="457"/>
      <c r="L65" s="457"/>
      <c r="M65" s="872"/>
    </row>
    <row r="66" spans="2:13">
      <c r="B66" s="457"/>
      <c r="C66" s="527"/>
      <c r="D66" s="528"/>
      <c r="E66" s="488"/>
      <c r="F66" s="527"/>
      <c r="G66" s="527"/>
      <c r="H66" s="457"/>
      <c r="I66" s="874"/>
      <c r="J66" s="875"/>
      <c r="K66" s="457"/>
      <c r="L66" s="457"/>
      <c r="M66" s="872"/>
    </row>
    <row r="67" spans="2:13">
      <c r="B67" s="457"/>
      <c r="C67" s="527"/>
      <c r="D67" s="528"/>
      <c r="E67" s="488"/>
      <c r="F67" s="527"/>
      <c r="G67" s="527"/>
      <c r="H67" s="457"/>
      <c r="I67" s="874"/>
      <c r="J67" s="875"/>
      <c r="K67" s="457"/>
      <c r="L67" s="457"/>
      <c r="M67" s="872"/>
    </row>
    <row r="68" spans="2:13">
      <c r="B68" s="457"/>
      <c r="C68" s="527"/>
      <c r="D68" s="528"/>
      <c r="E68" s="488"/>
      <c r="F68" s="527"/>
      <c r="G68" s="527"/>
      <c r="H68" s="457"/>
      <c r="I68" s="874"/>
      <c r="J68" s="875"/>
      <c r="K68" s="457"/>
      <c r="L68" s="457"/>
      <c r="M68" s="872"/>
    </row>
    <row r="69" spans="2:13">
      <c r="B69" s="457"/>
      <c r="C69" s="527"/>
      <c r="D69" s="528"/>
      <c r="E69" s="488"/>
      <c r="F69" s="527"/>
      <c r="G69" s="527"/>
      <c r="H69" s="457"/>
      <c r="I69" s="874"/>
      <c r="J69" s="887"/>
      <c r="K69" s="457"/>
      <c r="L69" s="457"/>
      <c r="M69" s="872"/>
    </row>
    <row r="70" spans="2:13">
      <c r="B70" s="457"/>
      <c r="C70" s="527"/>
      <c r="D70" s="528"/>
      <c r="E70" s="488"/>
      <c r="F70" s="527"/>
      <c r="G70" s="527"/>
      <c r="H70" s="457"/>
      <c r="I70" s="874"/>
      <c r="J70" s="887"/>
      <c r="K70" s="457"/>
      <c r="L70" s="457"/>
      <c r="M70" s="872"/>
    </row>
    <row r="71" spans="2:13">
      <c r="B71" s="457"/>
      <c r="C71" s="527"/>
      <c r="D71" s="528"/>
      <c r="E71" s="488"/>
      <c r="F71" s="527"/>
      <c r="G71" s="527"/>
      <c r="H71" s="457"/>
      <c r="I71" s="874"/>
      <c r="J71" s="887"/>
      <c r="K71" s="457"/>
      <c r="L71" s="457"/>
      <c r="M71" s="872"/>
    </row>
    <row r="72" spans="2:13">
      <c r="B72" s="457"/>
      <c r="C72" s="527"/>
      <c r="D72" s="855"/>
      <c r="E72" s="488"/>
      <c r="F72" s="527"/>
      <c r="G72" s="527"/>
      <c r="H72" s="527"/>
      <c r="I72" s="888"/>
      <c r="J72" s="889"/>
      <c r="K72" s="488"/>
      <c r="L72" s="488"/>
      <c r="M72" s="527"/>
    </row>
    <row r="73" spans="2:13">
      <c r="B73" s="457"/>
      <c r="C73" s="876"/>
      <c r="D73" s="876"/>
      <c r="E73" s="527"/>
      <c r="F73" s="876"/>
      <c r="G73" s="876"/>
      <c r="H73" s="876"/>
      <c r="I73" s="876"/>
      <c r="J73" s="876"/>
      <c r="K73" s="876"/>
      <c r="L73" s="876"/>
      <c r="M73" s="527"/>
    </row>
    <row r="74" spans="2:13">
      <c r="B74" s="457"/>
      <c r="C74" s="527"/>
      <c r="D74" s="527"/>
      <c r="E74" s="527"/>
      <c r="F74" s="527"/>
      <c r="G74" s="527"/>
      <c r="H74" s="877"/>
      <c r="I74" s="889"/>
      <c r="J74" s="488"/>
      <c r="K74" s="488"/>
      <c r="L74" s="527"/>
      <c r="M74" s="527"/>
    </row>
    <row r="75" spans="2:13">
      <c r="B75" s="457"/>
      <c r="C75" s="876"/>
      <c r="D75" s="876"/>
      <c r="E75" s="876"/>
      <c r="F75" s="876"/>
      <c r="G75" s="876"/>
      <c r="H75" s="878"/>
      <c r="I75" s="878"/>
      <c r="J75" s="878"/>
      <c r="K75" s="878"/>
      <c r="L75" s="878"/>
      <c r="M75" s="527"/>
    </row>
    <row r="76" spans="2:13">
      <c r="B76" s="457"/>
      <c r="C76" s="527"/>
      <c r="D76" s="855"/>
      <c r="E76" s="488"/>
      <c r="F76" s="527"/>
      <c r="G76" s="527"/>
      <c r="H76" s="527"/>
      <c r="I76" s="888"/>
      <c r="J76" s="889"/>
      <c r="K76" s="488"/>
      <c r="L76" s="488"/>
      <c r="M76" s="527"/>
    </row>
    <row r="77" spans="2:13">
      <c r="B77" s="457"/>
      <c r="C77" s="527"/>
      <c r="D77" s="855"/>
      <c r="E77" s="488"/>
      <c r="F77" s="527"/>
      <c r="G77" s="527"/>
      <c r="H77" s="527"/>
      <c r="I77" s="888"/>
      <c r="J77" s="889"/>
      <c r="K77" s="488"/>
      <c r="L77" s="488"/>
      <c r="M77" s="527"/>
    </row>
    <row r="78" spans="2:13">
      <c r="B78" s="457"/>
      <c r="C78" s="527"/>
      <c r="D78" s="855"/>
      <c r="E78" s="488"/>
      <c r="F78" s="527"/>
      <c r="G78" s="527"/>
      <c r="H78" s="527"/>
      <c r="I78" s="888"/>
      <c r="J78" s="889"/>
      <c r="K78" s="488"/>
      <c r="L78" s="488"/>
      <c r="M78" s="527"/>
    </row>
    <row r="79" spans="2:13">
      <c r="B79" s="457"/>
      <c r="C79" s="527"/>
      <c r="D79" s="855"/>
      <c r="E79" s="488"/>
      <c r="F79" s="527"/>
      <c r="G79" s="527"/>
      <c r="H79" s="527"/>
      <c r="I79" s="888"/>
      <c r="J79" s="889"/>
      <c r="K79" s="488"/>
      <c r="L79" s="488"/>
      <c r="M79" s="527"/>
    </row>
    <row r="80" spans="2:13">
      <c r="B80" s="457"/>
      <c r="C80" s="527"/>
      <c r="D80" s="855"/>
      <c r="E80" s="488"/>
      <c r="F80" s="527"/>
      <c r="G80" s="527"/>
      <c r="H80" s="527"/>
      <c r="I80" s="888"/>
      <c r="J80" s="889"/>
      <c r="K80" s="488"/>
      <c r="L80" s="488"/>
      <c r="M80" s="527"/>
    </row>
    <row r="81" spans="2:13">
      <c r="B81" s="457"/>
      <c r="C81" s="527"/>
      <c r="D81" s="855"/>
      <c r="E81" s="488"/>
      <c r="F81" s="527"/>
      <c r="G81" s="527"/>
      <c r="H81" s="527"/>
      <c r="I81" s="888"/>
      <c r="J81" s="889"/>
      <c r="K81" s="488"/>
      <c r="L81" s="488"/>
      <c r="M81" s="527"/>
    </row>
    <row r="82" spans="2:13">
      <c r="B82" s="457"/>
      <c r="C82" s="527"/>
      <c r="D82" s="855"/>
      <c r="E82" s="488"/>
      <c r="F82" s="527"/>
      <c r="G82" s="527"/>
      <c r="H82" s="527"/>
      <c r="I82" s="888"/>
      <c r="J82" s="889"/>
      <c r="K82" s="488"/>
      <c r="L82" s="488"/>
      <c r="M82" s="527"/>
    </row>
    <row r="83" spans="2:13">
      <c r="B83" s="457"/>
      <c r="C83" s="527"/>
      <c r="D83" s="855"/>
      <c r="E83" s="488"/>
      <c r="F83" s="527"/>
      <c r="G83" s="527"/>
      <c r="H83" s="527"/>
      <c r="I83" s="888"/>
      <c r="J83" s="889"/>
      <c r="K83" s="488"/>
      <c r="L83" s="488"/>
      <c r="M83" s="527"/>
    </row>
    <row r="84" spans="2:13">
      <c r="B84" s="457"/>
      <c r="C84" s="527"/>
      <c r="D84" s="855"/>
      <c r="E84" s="488"/>
      <c r="F84" s="527"/>
      <c r="G84" s="527"/>
      <c r="H84" s="527"/>
      <c r="I84" s="888"/>
      <c r="J84" s="889"/>
      <c r="K84" s="488"/>
      <c r="L84" s="488"/>
      <c r="M84" s="527"/>
    </row>
    <row r="85" spans="2:13">
      <c r="B85" s="457"/>
      <c r="C85" s="527"/>
      <c r="D85" s="855"/>
      <c r="E85" s="488"/>
      <c r="F85" s="527"/>
      <c r="G85" s="527"/>
      <c r="H85" s="527"/>
      <c r="I85" s="888"/>
      <c r="J85" s="889"/>
      <c r="K85" s="488"/>
      <c r="L85" s="488"/>
      <c r="M85" s="527"/>
    </row>
    <row r="86" spans="2:13">
      <c r="B86" s="457"/>
      <c r="C86" s="527"/>
      <c r="D86" s="855"/>
      <c r="E86" s="488"/>
      <c r="F86" s="527"/>
      <c r="G86" s="527"/>
      <c r="H86" s="527"/>
      <c r="I86" s="888"/>
      <c r="J86" s="889"/>
      <c r="K86" s="488"/>
      <c r="L86" s="488"/>
      <c r="M86" s="527"/>
    </row>
    <row r="87" spans="2:13">
      <c r="B87" s="457"/>
      <c r="C87" s="527"/>
      <c r="D87" s="855"/>
      <c r="E87" s="488"/>
      <c r="F87" s="527"/>
      <c r="G87" s="527"/>
      <c r="H87" s="527"/>
      <c r="I87" s="888"/>
      <c r="J87" s="889"/>
      <c r="K87" s="488"/>
      <c r="L87" s="488"/>
      <c r="M87" s="527"/>
    </row>
    <row r="88" spans="2:13">
      <c r="B88" s="457"/>
      <c r="C88" s="527"/>
      <c r="D88" s="855"/>
      <c r="E88" s="488"/>
      <c r="F88" s="527"/>
      <c r="G88" s="527"/>
      <c r="H88" s="527"/>
      <c r="I88" s="888"/>
      <c r="J88" s="889"/>
      <c r="K88" s="488"/>
      <c r="L88" s="488"/>
      <c r="M88" s="527"/>
    </row>
    <row r="89" spans="2:13">
      <c r="B89" s="457"/>
      <c r="C89" s="527"/>
      <c r="D89" s="855"/>
      <c r="E89" s="488"/>
      <c r="F89" s="527"/>
      <c r="G89" s="527"/>
      <c r="H89" s="527"/>
      <c r="I89" s="888"/>
      <c r="J89" s="889"/>
      <c r="K89" s="488"/>
      <c r="L89" s="488"/>
      <c r="M89" s="527"/>
    </row>
    <row r="90" spans="2:13">
      <c r="B90" s="457"/>
      <c r="C90" s="527"/>
      <c r="D90" s="855"/>
      <c r="E90" s="488"/>
      <c r="F90" s="527"/>
      <c r="G90" s="527"/>
      <c r="H90" s="527"/>
      <c r="I90" s="888"/>
      <c r="J90" s="889"/>
      <c r="K90" s="488"/>
      <c r="L90" s="488"/>
      <c r="M90" s="527"/>
    </row>
    <row r="91" spans="2:13">
      <c r="B91" s="457"/>
      <c r="C91" s="527"/>
      <c r="D91" s="855"/>
      <c r="E91" s="488"/>
      <c r="F91" s="527"/>
      <c r="G91" s="527"/>
      <c r="H91" s="527"/>
      <c r="I91" s="888"/>
      <c r="J91" s="889"/>
      <c r="K91" s="488"/>
      <c r="L91" s="488"/>
      <c r="M91" s="527"/>
    </row>
    <row r="92" spans="2:13">
      <c r="B92" s="457"/>
      <c r="C92" s="527"/>
      <c r="D92" s="855"/>
      <c r="E92" s="488"/>
      <c r="F92" s="527"/>
      <c r="G92" s="527"/>
      <c r="H92" s="527"/>
      <c r="I92" s="888"/>
      <c r="J92" s="889"/>
      <c r="K92" s="488"/>
      <c r="L92" s="488"/>
      <c r="M92" s="527"/>
    </row>
    <row r="93" spans="2:13">
      <c r="B93" s="457"/>
      <c r="C93" s="527"/>
      <c r="D93" s="855"/>
      <c r="E93" s="488"/>
      <c r="F93" s="527"/>
      <c r="G93" s="527"/>
      <c r="H93" s="527"/>
      <c r="I93" s="888"/>
      <c r="J93" s="889"/>
      <c r="K93" s="488"/>
      <c r="L93" s="488"/>
      <c r="M93" s="527"/>
    </row>
    <row r="94" spans="2:13">
      <c r="B94" s="457"/>
      <c r="C94" s="527"/>
      <c r="D94" s="855"/>
      <c r="E94" s="488"/>
      <c r="F94" s="527"/>
      <c r="G94" s="527"/>
      <c r="H94" s="527"/>
      <c r="I94" s="888"/>
      <c r="J94" s="889"/>
      <c r="K94" s="488"/>
      <c r="L94" s="488"/>
      <c r="M94" s="527"/>
    </row>
    <row r="95" spans="2:13" ht="22.5"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</row>
    <row r="96" spans="2:13" ht="15.75">
      <c r="B96" s="853"/>
      <c r="C96" s="879"/>
      <c r="D96" s="880"/>
      <c r="E96" s="880"/>
      <c r="F96" s="880"/>
      <c r="G96" s="880"/>
      <c r="H96" s="880"/>
      <c r="I96" s="890"/>
      <c r="J96" s="890"/>
      <c r="K96" s="890"/>
      <c r="L96" s="890"/>
      <c r="M96" s="527"/>
    </row>
    <row r="97" spans="2:13" ht="20.25">
      <c r="B97" s="848"/>
      <c r="C97" s="848"/>
      <c r="D97" s="848"/>
      <c r="E97" s="848"/>
      <c r="F97" s="848"/>
      <c r="G97" s="848"/>
      <c r="H97" s="848"/>
      <c r="I97" s="848"/>
      <c r="J97" s="848"/>
      <c r="K97" s="848"/>
      <c r="L97" s="848"/>
      <c r="M97" s="527"/>
    </row>
    <row r="98" spans="2:13">
      <c r="B98" s="849"/>
      <c r="C98" s="849"/>
      <c r="D98" s="527"/>
      <c r="E98" s="527"/>
      <c r="F98" s="527"/>
      <c r="G98" s="527"/>
      <c r="H98" s="527"/>
      <c r="I98" s="849"/>
      <c r="J98" s="849"/>
      <c r="K98" s="849"/>
      <c r="L98" s="527"/>
      <c r="M98" s="527"/>
    </row>
    <row r="99" spans="2:13" ht="15.75" customHeight="1">
      <c r="B99" s="852"/>
      <c r="C99" s="852"/>
      <c r="D99" s="852"/>
      <c r="E99" s="852"/>
      <c r="F99" s="852"/>
      <c r="G99" s="872"/>
      <c r="H99" s="852"/>
      <c r="I99" s="852"/>
      <c r="J99" s="852"/>
      <c r="K99" s="852"/>
      <c r="L99" s="852"/>
      <c r="M99" s="527"/>
    </row>
    <row r="100" spans="2:13">
      <c r="B100" s="852"/>
      <c r="C100" s="852"/>
      <c r="D100" s="852"/>
      <c r="E100" s="852"/>
      <c r="F100" s="852"/>
      <c r="G100" s="872"/>
      <c r="H100" s="852"/>
      <c r="I100" s="852"/>
      <c r="J100" s="457"/>
      <c r="K100" s="881"/>
      <c r="L100" s="488"/>
      <c r="M100" s="527"/>
    </row>
    <row r="101" spans="2:13" ht="17.100000000000001" customHeight="1">
      <c r="B101" s="881"/>
      <c r="C101" s="457"/>
      <c r="D101" s="457"/>
      <c r="E101" s="457"/>
      <c r="F101" s="556"/>
      <c r="G101" s="882"/>
      <c r="H101" s="457"/>
      <c r="I101" s="457"/>
      <c r="J101" s="457"/>
      <c r="K101" s="881"/>
      <c r="L101" s="881"/>
      <c r="M101" s="527"/>
    </row>
    <row r="102" spans="2:13" ht="17.100000000000001" customHeight="1">
      <c r="B102" s="881"/>
      <c r="C102" s="488"/>
      <c r="D102" s="883"/>
      <c r="E102" s="488"/>
      <c r="F102" s="527"/>
      <c r="G102" s="884"/>
      <c r="H102" s="457"/>
      <c r="I102" s="457"/>
      <c r="J102" s="457"/>
      <c r="K102" s="881"/>
      <c r="L102" s="881"/>
    </row>
    <row r="103" spans="2:13" ht="17.100000000000001" customHeight="1">
      <c r="B103" s="881"/>
      <c r="C103" s="527"/>
      <c r="D103" s="883"/>
      <c r="E103" s="488"/>
      <c r="F103" s="527"/>
      <c r="G103" s="884"/>
      <c r="H103" s="457"/>
      <c r="I103" s="457"/>
      <c r="J103" s="457"/>
      <c r="K103" s="881"/>
      <c r="L103" s="881"/>
    </row>
    <row r="104" spans="2:13" ht="17.100000000000001" customHeight="1">
      <c r="B104" s="881"/>
      <c r="C104" s="527"/>
      <c r="D104" s="883"/>
      <c r="E104" s="488"/>
      <c r="F104" s="527"/>
      <c r="G104" s="884"/>
      <c r="H104" s="457"/>
      <c r="I104" s="457"/>
      <c r="J104" s="457"/>
      <c r="K104" s="881"/>
      <c r="L104" s="881"/>
    </row>
    <row r="105" spans="2:13" ht="17.100000000000001" customHeight="1">
      <c r="B105" s="881"/>
      <c r="C105" s="527"/>
      <c r="D105" s="883"/>
      <c r="E105" s="488"/>
      <c r="F105" s="527"/>
      <c r="G105" s="884"/>
      <c r="H105" s="457"/>
      <c r="I105" s="457"/>
      <c r="J105" s="457"/>
      <c r="K105" s="881"/>
      <c r="L105" s="881"/>
    </row>
    <row r="106" spans="2:13" ht="17.100000000000001" customHeight="1">
      <c r="B106" s="881"/>
      <c r="C106" s="527"/>
      <c r="D106" s="883"/>
      <c r="E106" s="488"/>
      <c r="F106" s="527"/>
      <c r="G106" s="884"/>
      <c r="H106" s="885"/>
      <c r="I106" s="457"/>
      <c r="J106" s="457"/>
      <c r="K106" s="881"/>
      <c r="L106" s="881"/>
    </row>
    <row r="107" spans="2:13" ht="17.100000000000001" customHeight="1">
      <c r="B107" s="881"/>
      <c r="C107" s="527"/>
      <c r="D107" s="883"/>
      <c r="E107" s="488"/>
      <c r="F107" s="527"/>
      <c r="G107" s="884"/>
      <c r="H107" s="885"/>
      <c r="I107" s="457"/>
      <c r="J107" s="457"/>
      <c r="K107" s="881"/>
      <c r="L107" s="881"/>
    </row>
    <row r="108" spans="2:13" ht="17.100000000000001" customHeight="1">
      <c r="B108" s="881"/>
      <c r="C108" s="527"/>
      <c r="D108" s="883"/>
      <c r="E108" s="488"/>
      <c r="F108" s="527"/>
      <c r="G108" s="884"/>
      <c r="H108" s="457"/>
      <c r="I108" s="457"/>
      <c r="J108" s="457"/>
      <c r="K108" s="881"/>
      <c r="L108" s="881"/>
    </row>
    <row r="109" spans="2:13" ht="17.100000000000001" customHeight="1">
      <c r="B109" s="881"/>
      <c r="C109" s="527"/>
      <c r="D109" s="883"/>
      <c r="E109" s="488"/>
      <c r="F109" s="527"/>
      <c r="G109" s="884"/>
      <c r="H109" s="457"/>
      <c r="I109" s="457"/>
      <c r="J109" s="457"/>
      <c r="K109" s="881"/>
      <c r="L109" s="881"/>
    </row>
    <row r="110" spans="2:13" ht="17.100000000000001" customHeight="1">
      <c r="B110" s="881"/>
      <c r="C110" s="488"/>
      <c r="D110" s="883"/>
      <c r="E110" s="488"/>
      <c r="F110" s="527"/>
      <c r="G110" s="884"/>
      <c r="H110" s="457"/>
      <c r="I110" s="457"/>
      <c r="J110" s="457"/>
      <c r="K110" s="881"/>
      <c r="L110" s="881"/>
    </row>
    <row r="111" spans="2:13" ht="17.100000000000001" customHeight="1">
      <c r="B111" s="881"/>
      <c r="C111" s="527"/>
      <c r="D111" s="883"/>
      <c r="E111" s="488"/>
      <c r="F111" s="527"/>
      <c r="G111" s="884"/>
      <c r="H111" s="457"/>
      <c r="I111" s="457"/>
      <c r="J111" s="457"/>
      <c r="K111" s="881"/>
      <c r="L111" s="881"/>
    </row>
    <row r="112" spans="2:13" ht="17.100000000000001" customHeight="1">
      <c r="B112" s="881"/>
      <c r="C112" s="527"/>
      <c r="D112" s="883"/>
      <c r="E112" s="488"/>
      <c r="F112" s="527"/>
      <c r="G112" s="884"/>
      <c r="H112" s="886"/>
      <c r="I112" s="457"/>
      <c r="J112" s="457"/>
      <c r="K112" s="881"/>
      <c r="L112" s="881"/>
    </row>
    <row r="113" spans="2:12" ht="17.100000000000001" customHeight="1">
      <c r="B113" s="881"/>
      <c r="C113" s="527"/>
      <c r="D113" s="883"/>
      <c r="E113" s="488"/>
      <c r="F113" s="527"/>
      <c r="G113" s="884"/>
      <c r="H113" s="886"/>
      <c r="I113" s="457"/>
      <c r="J113" s="457"/>
      <c r="K113" s="881"/>
      <c r="L113" s="881"/>
    </row>
    <row r="114" spans="2:12" ht="17.100000000000001" customHeight="1">
      <c r="B114" s="881"/>
      <c r="C114" s="527"/>
      <c r="D114" s="883"/>
      <c r="E114" s="488"/>
      <c r="F114" s="527"/>
      <c r="G114" s="884"/>
      <c r="H114" s="457"/>
      <c r="I114" s="457"/>
      <c r="J114" s="457"/>
      <c r="K114" s="881"/>
      <c r="L114" s="881"/>
    </row>
    <row r="115" spans="2:12" ht="17.100000000000001" customHeight="1">
      <c r="B115" s="881"/>
      <c r="C115" s="527"/>
      <c r="D115" s="883"/>
      <c r="E115" s="488"/>
      <c r="F115" s="527"/>
      <c r="G115" s="884"/>
      <c r="H115" s="457"/>
      <c r="I115" s="457"/>
      <c r="J115" s="457"/>
      <c r="K115" s="881"/>
      <c r="L115" s="881"/>
    </row>
    <row r="116" spans="2:12" ht="18" customHeight="1">
      <c r="B116" s="881"/>
      <c r="C116" s="527"/>
      <c r="D116" s="883"/>
      <c r="E116" s="488"/>
      <c r="F116" s="527"/>
      <c r="G116" s="884"/>
      <c r="H116" s="457"/>
      <c r="I116" s="891"/>
      <c r="J116" s="891"/>
      <c r="K116" s="891"/>
      <c r="L116" s="881"/>
    </row>
    <row r="117" spans="2:12" ht="17.100000000000001" customHeight="1">
      <c r="B117" s="881"/>
      <c r="C117" s="488"/>
      <c r="D117" s="883"/>
      <c r="E117" s="488"/>
      <c r="F117" s="527"/>
      <c r="G117" s="884"/>
      <c r="H117" s="457"/>
      <c r="I117" s="457"/>
      <c r="J117" s="457"/>
      <c r="K117" s="881"/>
      <c r="L117" s="881"/>
    </row>
    <row r="118" spans="2:12" ht="17.100000000000001" customHeight="1">
      <c r="B118" s="881"/>
      <c r="C118" s="527"/>
      <c r="D118" s="883"/>
      <c r="E118" s="488"/>
      <c r="F118" s="527"/>
      <c r="G118" s="884"/>
      <c r="H118" s="886"/>
      <c r="I118" s="457"/>
      <c r="J118" s="457"/>
      <c r="K118" s="881"/>
      <c r="L118" s="881"/>
    </row>
    <row r="119" spans="2:12" ht="17.100000000000001" customHeight="1">
      <c r="B119" s="881"/>
      <c r="C119" s="527"/>
      <c r="D119" s="883"/>
      <c r="E119" s="488"/>
      <c r="F119" s="527"/>
      <c r="G119" s="884"/>
      <c r="H119" s="886"/>
      <c r="I119" s="457"/>
      <c r="J119" s="457"/>
      <c r="K119" s="881"/>
      <c r="L119" s="881"/>
    </row>
    <row r="120" spans="2:12" ht="17.100000000000001" customHeight="1">
      <c r="B120" s="881"/>
      <c r="C120" s="527"/>
      <c r="D120" s="883"/>
      <c r="E120" s="488"/>
      <c r="F120" s="527"/>
      <c r="G120" s="884"/>
      <c r="H120" s="457"/>
      <c r="I120" s="457"/>
      <c r="J120" s="457"/>
      <c r="K120" s="881"/>
      <c r="L120" s="881"/>
    </row>
    <row r="121" spans="2:12" ht="17.100000000000001" customHeight="1">
      <c r="B121" s="881"/>
      <c r="C121" s="527"/>
      <c r="D121" s="883"/>
      <c r="E121" s="488"/>
      <c r="F121" s="527"/>
      <c r="G121" s="884"/>
      <c r="H121" s="457"/>
      <c r="I121" s="457"/>
      <c r="J121" s="457"/>
      <c r="K121" s="881"/>
      <c r="L121" s="881"/>
    </row>
    <row r="122" spans="2:12" ht="17.100000000000001" customHeight="1">
      <c r="B122" s="881"/>
      <c r="C122" s="527"/>
      <c r="D122" s="883"/>
      <c r="E122" s="488"/>
      <c r="F122" s="527"/>
      <c r="G122" s="884"/>
      <c r="H122" s="457"/>
      <c r="I122" s="457"/>
      <c r="J122" s="457"/>
      <c r="K122" s="881"/>
      <c r="L122" s="881"/>
    </row>
    <row r="123" spans="2:12" ht="17.100000000000001" customHeight="1">
      <c r="B123" s="881"/>
      <c r="C123" s="527"/>
      <c r="D123" s="883"/>
      <c r="E123" s="488"/>
      <c r="F123" s="527"/>
      <c r="G123" s="884"/>
      <c r="H123" s="457"/>
      <c r="I123" s="457"/>
      <c r="J123" s="457"/>
      <c r="K123" s="881"/>
      <c r="L123" s="881"/>
    </row>
    <row r="124" spans="2:12" ht="17.100000000000001" customHeight="1">
      <c r="B124" s="881"/>
      <c r="C124" s="488"/>
      <c r="D124" s="883"/>
      <c r="E124" s="488"/>
      <c r="F124" s="527"/>
      <c r="G124" s="884"/>
      <c r="H124" s="457"/>
      <c r="I124" s="457"/>
      <c r="J124" s="457"/>
      <c r="K124" s="881"/>
      <c r="L124" s="881"/>
    </row>
    <row r="125" spans="2:12" ht="17.100000000000001" customHeight="1">
      <c r="B125" s="881"/>
      <c r="C125" s="527"/>
      <c r="D125" s="883"/>
      <c r="E125" s="488"/>
      <c r="F125" s="527"/>
      <c r="G125" s="884"/>
      <c r="H125" s="457"/>
      <c r="I125" s="457"/>
      <c r="J125" s="457"/>
      <c r="K125" s="881"/>
      <c r="L125" s="881"/>
    </row>
    <row r="126" spans="2:12" ht="17.100000000000001" customHeight="1">
      <c r="B126" s="881"/>
      <c r="C126" s="527"/>
      <c r="D126" s="883"/>
      <c r="E126" s="488"/>
      <c r="F126" s="527"/>
      <c r="G126" s="884"/>
      <c r="H126" s="457"/>
      <c r="I126" s="457"/>
      <c r="J126" s="457"/>
      <c r="K126" s="881"/>
      <c r="L126" s="881"/>
    </row>
    <row r="127" spans="2:12" ht="17.100000000000001" customHeight="1">
      <c r="B127" s="881"/>
      <c r="C127" s="527"/>
      <c r="D127" s="883"/>
      <c r="E127" s="488"/>
      <c r="F127" s="527"/>
      <c r="G127" s="884"/>
      <c r="H127" s="457"/>
      <c r="I127" s="457"/>
      <c r="J127" s="457"/>
      <c r="K127" s="881"/>
      <c r="L127" s="881"/>
    </row>
    <row r="128" spans="2:12" ht="17.100000000000001" customHeight="1">
      <c r="B128" s="881"/>
      <c r="C128" s="527"/>
      <c r="D128" s="883"/>
      <c r="E128" s="488"/>
      <c r="F128" s="527"/>
      <c r="G128" s="884"/>
      <c r="H128" s="457"/>
      <c r="I128" s="457"/>
      <c r="J128" s="457"/>
      <c r="K128" s="881"/>
      <c r="L128" s="881"/>
    </row>
    <row r="129" spans="2:12" ht="17.100000000000001" customHeight="1">
      <c r="B129" s="881"/>
      <c r="C129" s="527"/>
      <c r="D129" s="883"/>
      <c r="E129" s="488"/>
      <c r="F129" s="527"/>
      <c r="G129" s="884"/>
      <c r="H129" s="457"/>
      <c r="I129" s="457"/>
      <c r="J129" s="457"/>
      <c r="K129" s="881"/>
      <c r="L129" s="881"/>
    </row>
    <row r="130" spans="2:12" ht="17.100000000000001" customHeight="1">
      <c r="B130" s="881"/>
      <c r="C130" s="527"/>
      <c r="D130" s="883"/>
      <c r="E130" s="488"/>
      <c r="F130" s="527"/>
      <c r="G130" s="884"/>
      <c r="H130" s="457"/>
      <c r="I130" s="457"/>
      <c r="J130" s="457"/>
      <c r="K130" s="881"/>
      <c r="L130" s="881"/>
    </row>
    <row r="131" spans="2:12" ht="17.100000000000001" customHeight="1">
      <c r="B131" s="881"/>
      <c r="C131" s="488"/>
      <c r="D131" s="883"/>
      <c r="E131" s="488"/>
      <c r="F131" s="527"/>
      <c r="G131" s="884"/>
      <c r="H131" s="457"/>
      <c r="I131" s="457"/>
      <c r="J131" s="457"/>
      <c r="K131" s="881"/>
      <c r="L131" s="881"/>
    </row>
    <row r="132" spans="2:12" ht="17.100000000000001" customHeight="1">
      <c r="B132" s="881"/>
      <c r="C132" s="527"/>
      <c r="D132" s="883"/>
      <c r="E132" s="488"/>
      <c r="F132" s="527"/>
      <c r="G132" s="884"/>
      <c r="H132" s="457"/>
      <c r="I132" s="457"/>
      <c r="J132" s="457"/>
      <c r="K132" s="881"/>
      <c r="L132" s="881"/>
    </row>
    <row r="133" spans="2:12" ht="17.100000000000001" customHeight="1">
      <c r="B133" s="881"/>
      <c r="C133" s="527"/>
      <c r="D133" s="883"/>
      <c r="E133" s="488"/>
      <c r="F133" s="527"/>
      <c r="G133" s="884"/>
      <c r="H133" s="457"/>
      <c r="I133" s="457"/>
      <c r="J133" s="457"/>
      <c r="K133" s="881"/>
      <c r="L133" s="881"/>
    </row>
    <row r="134" spans="2:12" ht="17.100000000000001" customHeight="1">
      <c r="B134" s="881"/>
      <c r="C134" s="527"/>
      <c r="D134" s="883"/>
      <c r="E134" s="488"/>
      <c r="F134" s="527"/>
      <c r="G134" s="884"/>
      <c r="H134" s="457"/>
      <c r="I134" s="457"/>
      <c r="J134" s="457"/>
      <c r="K134" s="881"/>
      <c r="L134" s="881"/>
    </row>
    <row r="135" spans="2:12" ht="17.100000000000001" customHeight="1">
      <c r="B135" s="881"/>
      <c r="C135" s="527"/>
      <c r="D135" s="883"/>
      <c r="E135" s="488"/>
      <c r="F135" s="527"/>
      <c r="G135" s="884"/>
      <c r="H135" s="457"/>
      <c r="I135" s="457"/>
      <c r="J135" s="457"/>
      <c r="K135" s="881"/>
      <c r="L135" s="881"/>
    </row>
    <row r="136" spans="2:12" ht="17.100000000000001" customHeight="1">
      <c r="B136" s="881"/>
      <c r="C136" s="527"/>
      <c r="D136" s="883"/>
      <c r="E136" s="488"/>
      <c r="F136" s="527"/>
      <c r="G136" s="884"/>
      <c r="H136" s="457"/>
      <c r="I136" s="457"/>
      <c r="J136" s="457"/>
      <c r="K136" s="881"/>
      <c r="L136" s="881"/>
    </row>
    <row r="137" spans="2:12" ht="17.100000000000001" customHeight="1">
      <c r="B137" s="881"/>
      <c r="C137" s="488"/>
      <c r="D137" s="883"/>
      <c r="E137" s="488"/>
      <c r="F137" s="527"/>
      <c r="G137" s="884"/>
      <c r="H137" s="457"/>
      <c r="I137" s="457"/>
      <c r="J137" s="457"/>
      <c r="K137" s="881"/>
      <c r="L137" s="881"/>
    </row>
    <row r="138" spans="2:12" ht="17.100000000000001" customHeight="1">
      <c r="B138" s="881"/>
      <c r="C138" s="527"/>
      <c r="D138" s="883"/>
      <c r="E138" s="488"/>
      <c r="F138" s="527"/>
      <c r="G138" s="884"/>
      <c r="H138" s="457"/>
      <c r="I138" s="457"/>
      <c r="J138" s="457"/>
      <c r="K138" s="881"/>
      <c r="L138" s="881"/>
    </row>
    <row r="139" spans="2:12" ht="17.100000000000001" customHeight="1">
      <c r="B139" s="881"/>
      <c r="C139" s="527"/>
      <c r="D139" s="883"/>
      <c r="E139" s="488"/>
      <c r="F139" s="527"/>
      <c r="G139" s="884"/>
      <c r="H139" s="457"/>
      <c r="I139" s="457"/>
      <c r="J139" s="457"/>
      <c r="K139" s="881"/>
      <c r="L139" s="881"/>
    </row>
    <row r="140" spans="2:12" ht="17.100000000000001" customHeight="1">
      <c r="B140" s="881"/>
      <c r="C140" s="527"/>
      <c r="D140" s="883"/>
      <c r="E140" s="488"/>
      <c r="F140" s="527"/>
      <c r="G140" s="884"/>
      <c r="H140" s="457"/>
      <c r="I140" s="457"/>
      <c r="J140" s="457"/>
      <c r="K140" s="881"/>
      <c r="L140" s="881"/>
    </row>
    <row r="141" spans="2:12" ht="17.100000000000001" customHeight="1">
      <c r="B141" s="881"/>
      <c r="C141" s="527"/>
      <c r="D141" s="883"/>
      <c r="E141" s="488"/>
      <c r="F141" s="527"/>
      <c r="G141" s="884"/>
      <c r="H141" s="457"/>
      <c r="I141" s="457"/>
      <c r="J141" s="457"/>
      <c r="K141" s="881"/>
      <c r="L141" s="881"/>
    </row>
    <row r="142" spans="2:12" ht="17.100000000000001" customHeight="1">
      <c r="B142" s="881"/>
      <c r="C142" s="527"/>
      <c r="D142" s="883"/>
      <c r="E142" s="488"/>
      <c r="F142" s="527"/>
      <c r="G142" s="884"/>
      <c r="H142" s="457"/>
      <c r="I142" s="457"/>
      <c r="J142" s="457"/>
      <c r="K142" s="881"/>
      <c r="L142" s="881"/>
    </row>
    <row r="143" spans="2:12" ht="17.100000000000001" customHeight="1">
      <c r="B143" s="881"/>
      <c r="C143" s="527"/>
      <c r="D143" s="883"/>
      <c r="E143" s="488"/>
      <c r="F143" s="527"/>
      <c r="G143" s="884"/>
      <c r="H143" s="457"/>
      <c r="I143" s="457"/>
      <c r="J143" s="457"/>
      <c r="K143" s="881"/>
      <c r="L143" s="881"/>
    </row>
    <row r="144" spans="2:12" ht="17.100000000000001" customHeight="1">
      <c r="B144" s="881"/>
      <c r="C144" s="527"/>
      <c r="D144" s="883"/>
      <c r="E144" s="488"/>
      <c r="F144" s="527"/>
      <c r="G144" s="884"/>
      <c r="H144" s="457"/>
      <c r="I144" s="457"/>
      <c r="J144" s="457"/>
      <c r="K144" s="881"/>
      <c r="L144" s="881"/>
    </row>
    <row r="145" spans="2:12" ht="17.100000000000001" customHeight="1">
      <c r="B145" s="881"/>
      <c r="C145" s="527"/>
      <c r="D145" s="883"/>
      <c r="E145" s="488"/>
      <c r="F145" s="527"/>
      <c r="G145" s="884"/>
      <c r="H145" s="457"/>
      <c r="I145" s="457"/>
      <c r="J145" s="457"/>
      <c r="K145" s="881"/>
      <c r="L145" s="881"/>
    </row>
    <row r="146" spans="2:12" ht="17.100000000000001" customHeight="1">
      <c r="B146" s="881"/>
      <c r="C146" s="527"/>
      <c r="D146" s="528"/>
      <c r="E146" s="488"/>
      <c r="F146" s="527"/>
      <c r="G146" s="527"/>
      <c r="H146" s="527"/>
      <c r="I146" s="457"/>
      <c r="J146" s="457"/>
      <c r="K146" s="881"/>
      <c r="L146" s="881"/>
    </row>
    <row r="147" spans="2:12" ht="19.5" customHeight="1">
      <c r="B147" s="892"/>
      <c r="C147" s="892"/>
      <c r="D147" s="892"/>
      <c r="E147" s="892"/>
      <c r="F147" s="892"/>
      <c r="G147" s="892"/>
      <c r="H147" s="892"/>
      <c r="I147" s="892"/>
      <c r="J147" s="892"/>
      <c r="K147" s="892"/>
      <c r="L147" s="892"/>
    </row>
    <row r="148" spans="2:12" ht="17.100000000000001" customHeight="1">
      <c r="B148" s="892"/>
      <c r="C148" s="892"/>
      <c r="D148" s="892"/>
      <c r="E148" s="892"/>
      <c r="F148" s="892"/>
      <c r="G148" s="892"/>
      <c r="H148" s="892"/>
      <c r="I148" s="892"/>
      <c r="J148" s="892"/>
      <c r="K148" s="892"/>
      <c r="L148" s="892"/>
    </row>
    <row r="149" spans="2:12" ht="17.100000000000001" customHeight="1">
      <c r="B149" s="892"/>
      <c r="C149" s="892"/>
      <c r="D149" s="892"/>
      <c r="E149" s="892"/>
      <c r="F149" s="892"/>
      <c r="G149" s="892"/>
      <c r="H149" s="892"/>
      <c r="I149" s="892"/>
      <c r="J149" s="892"/>
      <c r="K149" s="892"/>
      <c r="L149" s="892"/>
    </row>
    <row r="150" spans="2:12" ht="17.100000000000001" customHeight="1">
      <c r="B150" s="893"/>
      <c r="C150" s="893"/>
      <c r="D150" s="527"/>
      <c r="E150" s="527"/>
      <c r="F150" s="527"/>
      <c r="G150" s="527"/>
      <c r="H150" s="527"/>
      <c r="I150" s="902"/>
      <c r="J150" s="902"/>
      <c r="K150" s="902"/>
      <c r="L150" s="902"/>
    </row>
    <row r="151" spans="2:12" ht="17.100000000000001" customHeight="1">
      <c r="B151" s="894"/>
      <c r="C151" s="895"/>
      <c r="D151" s="880"/>
      <c r="E151" s="880"/>
      <c r="F151" s="880"/>
      <c r="G151" s="880"/>
      <c r="H151" s="880"/>
      <c r="I151" s="903"/>
      <c r="J151" s="903"/>
      <c r="K151" s="903"/>
      <c r="L151" s="903"/>
    </row>
    <row r="152" spans="2:12" ht="20.25">
      <c r="B152" s="896"/>
      <c r="C152" s="896"/>
      <c r="D152" s="896"/>
      <c r="E152" s="896"/>
      <c r="F152" s="896"/>
      <c r="G152" s="896"/>
      <c r="H152" s="896"/>
      <c r="I152" s="896"/>
      <c r="J152" s="896"/>
      <c r="K152" s="896"/>
      <c r="L152" s="896"/>
    </row>
    <row r="153" spans="2:12" ht="15">
      <c r="B153" s="894"/>
      <c r="C153" s="894"/>
      <c r="D153" s="894"/>
      <c r="E153" s="894"/>
      <c r="F153" s="894"/>
      <c r="G153" s="894"/>
      <c r="H153" s="894"/>
      <c r="I153" s="894"/>
      <c r="J153" s="894"/>
      <c r="K153" s="894"/>
      <c r="L153" s="894"/>
    </row>
    <row r="154" spans="2:12">
      <c r="B154" s="891"/>
      <c r="C154" s="891"/>
      <c r="D154" s="527"/>
      <c r="E154" s="527"/>
      <c r="F154" s="527"/>
      <c r="G154" s="527"/>
      <c r="H154" s="527"/>
      <c r="I154" s="891"/>
      <c r="J154" s="891"/>
      <c r="K154" s="891"/>
      <c r="L154" s="527"/>
    </row>
    <row r="155" spans="2:12" ht="27.75" customHeight="1">
      <c r="B155" s="852"/>
      <c r="C155" s="852"/>
      <c r="D155" s="852"/>
      <c r="E155" s="852"/>
      <c r="F155" s="852"/>
      <c r="G155" s="872"/>
      <c r="H155" s="852"/>
      <c r="I155" s="852"/>
      <c r="J155" s="852"/>
      <c r="K155" s="852"/>
      <c r="L155" s="852"/>
    </row>
    <row r="156" spans="2:12">
      <c r="B156" s="852"/>
      <c r="C156" s="852"/>
      <c r="D156" s="852"/>
      <c r="E156" s="852"/>
      <c r="F156" s="852"/>
      <c r="G156" s="872"/>
      <c r="H156" s="852"/>
      <c r="I156" s="852"/>
      <c r="J156" s="457"/>
      <c r="K156" s="881"/>
      <c r="L156" s="488"/>
    </row>
    <row r="157" spans="2:12" ht="17.100000000000001" customHeight="1">
      <c r="B157" s="881"/>
      <c r="C157" s="457"/>
      <c r="D157" s="457"/>
      <c r="E157" s="457"/>
      <c r="F157" s="897"/>
      <c r="G157" s="457"/>
      <c r="H157" s="457"/>
      <c r="I157" s="457"/>
      <c r="J157" s="457"/>
      <c r="K157" s="881"/>
      <c r="L157" s="881"/>
    </row>
    <row r="158" spans="2:12" ht="17.100000000000001" customHeight="1">
      <c r="B158" s="881"/>
      <c r="C158" s="898"/>
      <c r="D158" s="899"/>
      <c r="E158" s="886"/>
      <c r="F158" s="898"/>
      <c r="G158" s="898"/>
      <c r="H158" s="885"/>
      <c r="I158" s="457"/>
      <c r="J158" s="457"/>
      <c r="K158" s="881"/>
      <c r="L158" s="881"/>
    </row>
    <row r="159" spans="2:12" ht="17.100000000000001" customHeight="1">
      <c r="B159" s="881"/>
      <c r="C159" s="898"/>
      <c r="D159" s="900"/>
      <c r="E159" s="886"/>
      <c r="F159" s="898"/>
      <c r="G159" s="527"/>
      <c r="H159" s="457"/>
      <c r="I159" s="457"/>
      <c r="J159" s="457"/>
      <c r="K159" s="881"/>
      <c r="L159" s="881"/>
    </row>
    <row r="160" spans="2:12" ht="17.100000000000001" customHeight="1">
      <c r="B160" s="881"/>
      <c r="C160" s="898"/>
      <c r="D160" s="900"/>
      <c r="E160" s="886"/>
      <c r="F160" s="898"/>
      <c r="G160" s="527"/>
      <c r="H160" s="488"/>
      <c r="I160" s="457"/>
      <c r="J160" s="457"/>
      <c r="K160" s="881"/>
      <c r="L160" s="881"/>
    </row>
    <row r="161" spans="2:12" ht="17.100000000000001" customHeight="1">
      <c r="B161" s="881"/>
      <c r="C161" s="898"/>
      <c r="D161" s="900"/>
      <c r="E161" s="886"/>
      <c r="F161" s="898"/>
      <c r="G161" s="898"/>
      <c r="H161" s="457"/>
      <c r="I161" s="457"/>
      <c r="J161" s="457"/>
      <c r="K161" s="881"/>
      <c r="L161" s="881"/>
    </row>
    <row r="162" spans="2:12" ht="17.100000000000001" customHeight="1">
      <c r="B162" s="881"/>
      <c r="C162" s="898"/>
      <c r="D162" s="901"/>
      <c r="E162" s="886"/>
      <c r="F162" s="898"/>
      <c r="G162" s="898"/>
      <c r="H162" s="488"/>
      <c r="I162" s="457"/>
      <c r="J162" s="457"/>
      <c r="K162" s="881"/>
      <c r="L162" s="881"/>
    </row>
    <row r="163" spans="2:12" ht="17.100000000000001" customHeight="1">
      <c r="B163" s="881"/>
      <c r="C163" s="898"/>
      <c r="D163" s="901"/>
      <c r="E163" s="886"/>
      <c r="F163" s="898"/>
      <c r="G163" s="898"/>
      <c r="H163" s="488"/>
      <c r="I163" s="457"/>
      <c r="J163" s="457"/>
      <c r="K163" s="881"/>
      <c r="L163" s="881"/>
    </row>
    <row r="164" spans="2:12" ht="17.100000000000001" customHeight="1">
      <c r="B164" s="881"/>
      <c r="C164" s="898"/>
      <c r="D164" s="901"/>
      <c r="E164" s="886"/>
      <c r="F164" s="898"/>
      <c r="G164" s="898"/>
      <c r="H164" s="457"/>
      <c r="I164" s="457"/>
      <c r="J164" s="457"/>
      <c r="K164" s="881"/>
      <c r="L164" s="881"/>
    </row>
    <row r="165" spans="2:12" ht="17.100000000000001" customHeight="1">
      <c r="B165" s="881"/>
      <c r="C165" s="898"/>
      <c r="D165" s="901"/>
      <c r="E165" s="886"/>
      <c r="F165" s="898"/>
      <c r="G165" s="898"/>
      <c r="H165" s="488"/>
      <c r="I165" s="457"/>
      <c r="J165" s="457"/>
      <c r="K165" s="881"/>
      <c r="L165" s="881"/>
    </row>
    <row r="166" spans="2:12" ht="17.100000000000001" customHeight="1">
      <c r="B166" s="881"/>
      <c r="C166" s="898"/>
      <c r="D166" s="901"/>
      <c r="E166" s="886"/>
      <c r="F166" s="898"/>
      <c r="G166" s="898"/>
      <c r="H166" s="885"/>
      <c r="I166" s="457"/>
      <c r="J166" s="457"/>
      <c r="K166" s="881"/>
      <c r="L166" s="881"/>
    </row>
    <row r="167" spans="2:12" ht="17.100000000000001" customHeight="1">
      <c r="B167" s="881"/>
      <c r="C167" s="898"/>
      <c r="D167" s="900"/>
      <c r="E167" s="886"/>
      <c r="F167" s="898"/>
      <c r="G167" s="527"/>
      <c r="H167" s="886"/>
      <c r="I167" s="457"/>
      <c r="J167" s="457"/>
      <c r="K167" s="881"/>
      <c r="L167" s="881"/>
    </row>
    <row r="168" spans="2:12" ht="15.75" customHeight="1">
      <c r="B168" s="881"/>
      <c r="C168" s="898"/>
      <c r="D168" s="900"/>
      <c r="E168" s="886"/>
      <c r="F168" s="898"/>
      <c r="G168" s="898"/>
      <c r="H168" s="885"/>
      <c r="I168" s="457"/>
      <c r="J168" s="457"/>
      <c r="K168" s="881"/>
      <c r="L168" s="881"/>
    </row>
    <row r="169" spans="2:12" ht="17.100000000000001" customHeight="1">
      <c r="B169" s="881"/>
      <c r="C169" s="898"/>
      <c r="D169" s="900"/>
      <c r="E169" s="886"/>
      <c r="F169" s="898"/>
      <c r="G169" s="898"/>
      <c r="H169" s="886"/>
      <c r="I169" s="457"/>
      <c r="J169" s="457"/>
      <c r="K169" s="881"/>
      <c r="L169" s="881"/>
    </row>
    <row r="170" spans="2:12" ht="17.100000000000001" customHeight="1">
      <c r="B170" s="881"/>
      <c r="C170" s="898"/>
      <c r="D170" s="900"/>
      <c r="E170" s="886"/>
      <c r="F170" s="898"/>
      <c r="G170" s="898"/>
      <c r="H170" s="886"/>
      <c r="I170" s="457"/>
      <c r="J170" s="457"/>
      <c r="K170" s="881"/>
      <c r="L170" s="881"/>
    </row>
    <row r="171" spans="2:12" ht="17.100000000000001" customHeight="1">
      <c r="B171" s="881"/>
      <c r="C171" s="898"/>
      <c r="D171" s="900"/>
      <c r="E171" s="886"/>
      <c r="F171" s="898"/>
      <c r="G171" s="898"/>
      <c r="H171" s="886"/>
      <c r="I171" s="457"/>
      <c r="J171" s="457"/>
      <c r="K171" s="881"/>
      <c r="L171" s="881"/>
    </row>
    <row r="172" spans="2:12" ht="17.100000000000001" customHeight="1">
      <c r="B172" s="881"/>
      <c r="C172" s="898"/>
      <c r="D172" s="900"/>
      <c r="E172" s="886"/>
      <c r="F172" s="898"/>
      <c r="G172" s="898"/>
      <c r="H172" s="886"/>
      <c r="I172" s="457"/>
      <c r="J172" s="457"/>
      <c r="K172" s="881"/>
      <c r="L172" s="881"/>
    </row>
    <row r="173" spans="2:12" ht="17.100000000000001" customHeight="1">
      <c r="B173" s="881"/>
      <c r="C173" s="898"/>
      <c r="D173" s="900"/>
      <c r="E173" s="886"/>
      <c r="F173" s="898"/>
      <c r="G173" s="898"/>
      <c r="H173" s="886"/>
      <c r="I173" s="457"/>
      <c r="J173" s="457"/>
      <c r="K173" s="881"/>
      <c r="L173" s="881"/>
    </row>
    <row r="174" spans="2:12" ht="17.100000000000001" customHeight="1">
      <c r="B174" s="881"/>
      <c r="C174" s="898"/>
      <c r="D174" s="900"/>
      <c r="E174" s="886"/>
      <c r="F174" s="898"/>
      <c r="G174" s="898"/>
      <c r="H174" s="886"/>
      <c r="I174" s="457"/>
      <c r="J174" s="457"/>
      <c r="K174" s="881"/>
      <c r="L174" s="881"/>
    </row>
    <row r="175" spans="2:12" ht="17.100000000000001" customHeight="1">
      <c r="B175" s="881"/>
      <c r="C175" s="898"/>
      <c r="D175" s="900"/>
      <c r="E175" s="886"/>
      <c r="F175" s="898"/>
      <c r="G175" s="898"/>
      <c r="H175" s="886"/>
      <c r="I175" s="457"/>
      <c r="J175" s="457"/>
      <c r="K175" s="881"/>
      <c r="L175" s="881"/>
    </row>
    <row r="176" spans="2:12" ht="17.100000000000001" customHeight="1">
      <c r="B176" s="881"/>
      <c r="C176" s="898"/>
      <c r="D176" s="900"/>
      <c r="E176" s="886"/>
      <c r="F176" s="898"/>
      <c r="G176" s="898"/>
      <c r="H176" s="886"/>
      <c r="I176" s="457"/>
      <c r="J176" s="457"/>
      <c r="K176" s="881"/>
      <c r="L176" s="881"/>
    </row>
    <row r="177" spans="2:12" ht="17.100000000000001" customHeight="1">
      <c r="B177" s="881"/>
      <c r="C177" s="898"/>
      <c r="D177" s="900"/>
      <c r="E177" s="886"/>
      <c r="F177" s="898"/>
      <c r="G177" s="898"/>
      <c r="H177" s="886"/>
      <c r="I177" s="457"/>
      <c r="J177" s="457"/>
      <c r="K177" s="881"/>
      <c r="L177" s="881"/>
    </row>
    <row r="178" spans="2:12" ht="17.100000000000001" customHeight="1">
      <c r="B178" s="881"/>
      <c r="C178" s="898"/>
      <c r="D178" s="900"/>
      <c r="E178" s="886"/>
      <c r="F178" s="898"/>
      <c r="G178" s="898"/>
      <c r="H178" s="886"/>
      <c r="I178" s="457"/>
      <c r="J178" s="457"/>
      <c r="K178" s="881"/>
      <c r="L178" s="881"/>
    </row>
    <row r="179" spans="2:12" ht="17.100000000000001" customHeight="1">
      <c r="B179" s="881"/>
      <c r="C179" s="898"/>
      <c r="D179" s="900"/>
      <c r="E179" s="886"/>
      <c r="F179" s="898"/>
      <c r="G179" s="898"/>
      <c r="H179" s="886"/>
      <c r="I179" s="457"/>
      <c r="J179" s="457"/>
      <c r="K179" s="881"/>
      <c r="L179" s="881"/>
    </row>
    <row r="180" spans="2:12" ht="17.100000000000001" customHeight="1">
      <c r="B180" s="881"/>
      <c r="C180" s="898"/>
      <c r="D180" s="900"/>
      <c r="E180" s="886"/>
      <c r="F180" s="898"/>
      <c r="G180" s="898"/>
      <c r="H180" s="886"/>
      <c r="I180" s="457"/>
      <c r="J180" s="457"/>
      <c r="K180" s="881"/>
      <c r="L180" s="881"/>
    </row>
    <row r="181" spans="2:12" ht="17.100000000000001" customHeight="1">
      <c r="B181" s="881"/>
      <c r="C181" s="898"/>
      <c r="D181" s="900"/>
      <c r="E181" s="886"/>
      <c r="F181" s="898"/>
      <c r="G181" s="898"/>
      <c r="H181" s="886"/>
      <c r="I181" s="457"/>
      <c r="J181" s="457"/>
      <c r="K181" s="881"/>
      <c r="L181" s="881"/>
    </row>
    <row r="182" spans="2:12" ht="15" customHeight="1">
      <c r="B182" s="881"/>
      <c r="C182" s="898"/>
      <c r="D182" s="900"/>
      <c r="E182" s="886"/>
      <c r="F182" s="898"/>
      <c r="G182" s="898"/>
      <c r="H182" s="886"/>
      <c r="I182" s="457"/>
      <c r="J182" s="457"/>
      <c r="K182" s="881"/>
      <c r="L182" s="881"/>
    </row>
    <row r="183" spans="2:12" ht="15" customHeight="1">
      <c r="B183" s="881"/>
      <c r="C183" s="898"/>
      <c r="D183" s="900"/>
      <c r="E183" s="886"/>
      <c r="F183" s="898"/>
      <c r="G183" s="898"/>
      <c r="H183" s="886"/>
      <c r="I183" s="457"/>
      <c r="J183" s="457"/>
      <c r="K183" s="881"/>
      <c r="L183" s="881"/>
    </row>
    <row r="184" spans="2:12" ht="16.5" customHeight="1">
      <c r="B184" s="881"/>
      <c r="C184" s="898"/>
      <c r="D184" s="900"/>
      <c r="E184" s="886"/>
      <c r="F184" s="898"/>
      <c r="G184" s="898"/>
      <c r="H184" s="886"/>
      <c r="I184" s="457"/>
      <c r="J184" s="457"/>
      <c r="K184" s="881"/>
      <c r="L184" s="527"/>
    </row>
    <row r="185" spans="2:12" ht="18.75" customHeight="1">
      <c r="B185" s="881"/>
      <c r="C185" s="898"/>
      <c r="D185" s="900"/>
      <c r="E185" s="886"/>
      <c r="F185" s="898"/>
      <c r="G185" s="898"/>
      <c r="H185" s="898"/>
      <c r="I185" s="457"/>
      <c r="J185" s="457"/>
      <c r="K185" s="881"/>
      <c r="L185" s="527"/>
    </row>
    <row r="186" spans="2:12" ht="17.25" customHeight="1">
      <c r="B186" s="881"/>
      <c r="C186" s="898"/>
      <c r="D186" s="900"/>
      <c r="E186" s="886"/>
      <c r="F186" s="898"/>
      <c r="G186" s="898"/>
      <c r="H186" s="898"/>
      <c r="I186" s="904"/>
      <c r="J186" s="904"/>
      <c r="K186" s="527"/>
      <c r="L186" s="527"/>
    </row>
    <row r="187" spans="2:12" ht="17.25" customHeight="1">
      <c r="B187" s="881"/>
      <c r="C187" s="898"/>
      <c r="D187" s="900"/>
      <c r="E187" s="886"/>
      <c r="F187" s="898"/>
      <c r="G187" s="898"/>
      <c r="H187" s="898"/>
      <c r="I187" s="904"/>
      <c r="J187" s="904"/>
      <c r="K187" s="527"/>
      <c r="L187" s="527"/>
    </row>
    <row r="188" spans="2:12">
      <c r="B188" s="527"/>
      <c r="C188" s="527"/>
      <c r="D188" s="527"/>
      <c r="E188" s="527"/>
      <c r="F188" s="527"/>
      <c r="G188" s="527"/>
      <c r="H188" s="527"/>
      <c r="I188" s="904"/>
      <c r="J188" s="904"/>
      <c r="K188" s="527"/>
      <c r="L188" s="527"/>
    </row>
    <row r="189" spans="2:12">
      <c r="B189" s="527"/>
      <c r="C189" s="527"/>
      <c r="D189" s="527"/>
      <c r="E189" s="527"/>
      <c r="F189" s="527"/>
      <c r="G189" s="527"/>
      <c r="H189" s="527"/>
      <c r="I189" s="904"/>
      <c r="J189" s="904"/>
      <c r="K189" s="527"/>
      <c r="L189" s="527"/>
    </row>
    <row r="190" spans="2:12" ht="15">
      <c r="B190" s="894"/>
      <c r="C190" s="895"/>
      <c r="D190" s="880"/>
      <c r="E190" s="880"/>
      <c r="F190" s="880"/>
      <c r="G190" s="880"/>
      <c r="H190" s="880"/>
      <c r="I190" s="903"/>
      <c r="J190" s="903"/>
      <c r="K190" s="903"/>
      <c r="L190" s="903"/>
    </row>
    <row r="191" spans="2:12" ht="20.25">
      <c r="B191" s="896"/>
      <c r="C191" s="896"/>
      <c r="D191" s="896"/>
      <c r="E191" s="896"/>
      <c r="F191" s="896"/>
      <c r="G191" s="896"/>
      <c r="H191" s="896"/>
      <c r="I191" s="896"/>
      <c r="J191" s="896"/>
      <c r="K191" s="896"/>
      <c r="L191" s="896"/>
    </row>
    <row r="192" spans="2:12" ht="15">
      <c r="B192" s="894"/>
      <c r="C192" s="894"/>
      <c r="D192" s="894"/>
      <c r="E192" s="894"/>
      <c r="F192" s="894"/>
      <c r="G192" s="894"/>
      <c r="H192" s="894"/>
      <c r="I192" s="894"/>
      <c r="J192" s="894"/>
      <c r="K192" s="894"/>
      <c r="L192" s="894"/>
    </row>
    <row r="193" spans="2:12">
      <c r="B193" s="891"/>
      <c r="C193" s="891"/>
      <c r="D193" s="527"/>
      <c r="E193" s="527"/>
      <c r="F193" s="527"/>
      <c r="G193" s="527"/>
      <c r="H193" s="527"/>
      <c r="I193" s="891"/>
      <c r="J193" s="891"/>
      <c r="K193" s="891"/>
      <c r="L193" s="527"/>
    </row>
    <row r="194" spans="2:12">
      <c r="B194" s="852"/>
      <c r="C194" s="852"/>
      <c r="D194" s="852"/>
      <c r="E194" s="852"/>
      <c r="F194" s="852"/>
      <c r="G194" s="872"/>
      <c r="H194" s="457"/>
      <c r="I194" s="852"/>
      <c r="J194" s="852"/>
      <c r="K194" s="852"/>
      <c r="L194" s="852"/>
    </row>
    <row r="195" spans="2:12">
      <c r="B195" s="852"/>
      <c r="C195" s="852"/>
      <c r="D195" s="852"/>
      <c r="E195" s="852"/>
      <c r="F195" s="852"/>
      <c r="G195" s="872"/>
      <c r="H195" s="457"/>
      <c r="I195" s="852"/>
      <c r="J195" s="457"/>
      <c r="K195" s="881"/>
      <c r="L195" s="488"/>
    </row>
    <row r="196" spans="2:12">
      <c r="B196" s="881"/>
      <c r="C196" s="457"/>
      <c r="D196" s="457"/>
      <c r="E196" s="457"/>
      <c r="F196" s="897"/>
      <c r="G196" s="457"/>
      <c r="H196" s="457"/>
      <c r="I196" s="457"/>
      <c r="J196" s="457"/>
      <c r="K196" s="881"/>
      <c r="L196" s="881"/>
    </row>
    <row r="197" spans="2:12" ht="14.25">
      <c r="B197" s="905"/>
      <c r="C197" s="898"/>
      <c r="D197" s="900"/>
      <c r="E197" s="886"/>
      <c r="F197" s="898"/>
      <c r="G197" s="898"/>
      <c r="H197" s="898"/>
      <c r="I197" s="457"/>
      <c r="J197" s="457"/>
      <c r="K197" s="881"/>
      <c r="L197" s="881"/>
    </row>
    <row r="198" spans="2:12" ht="14.25">
      <c r="B198" s="905"/>
      <c r="C198" s="898"/>
      <c r="D198" s="900"/>
      <c r="E198" s="886"/>
      <c r="F198" s="898"/>
      <c r="G198" s="898"/>
      <c r="H198" s="898"/>
      <c r="I198" s="457"/>
      <c r="J198" s="457"/>
      <c r="K198" s="881"/>
      <c r="L198" s="881"/>
    </row>
    <row r="199" spans="2:12" ht="14.25">
      <c r="B199" s="905"/>
      <c r="C199" s="898"/>
      <c r="D199" s="900"/>
      <c r="E199" s="886"/>
      <c r="F199" s="898"/>
      <c r="G199" s="898"/>
      <c r="H199" s="898"/>
      <c r="I199" s="457"/>
      <c r="J199" s="457"/>
      <c r="K199" s="881"/>
      <c r="L199" s="881"/>
    </row>
    <row r="200" spans="2:12" ht="14.25">
      <c r="B200" s="905"/>
      <c r="C200" s="898"/>
      <c r="D200" s="900"/>
      <c r="E200" s="886"/>
      <c r="F200" s="898"/>
      <c r="G200" s="898"/>
      <c r="H200" s="898"/>
      <c r="I200" s="904"/>
      <c r="J200" s="904"/>
      <c r="K200" s="527"/>
      <c r="L200" s="527"/>
    </row>
    <row r="201" spans="2:12" ht="14.25">
      <c r="B201" s="905"/>
      <c r="C201" s="898"/>
      <c r="D201" s="900"/>
      <c r="E201" s="886"/>
      <c r="F201" s="898"/>
      <c r="G201" s="898"/>
      <c r="H201" s="898"/>
      <c r="I201" s="904"/>
      <c r="J201" s="904"/>
      <c r="K201" s="527"/>
      <c r="L201" s="527"/>
    </row>
    <row r="202" spans="2:12" ht="14.25">
      <c r="B202" s="905"/>
      <c r="C202" s="898"/>
      <c r="D202" s="900"/>
      <c r="E202" s="886"/>
      <c r="F202" s="898"/>
      <c r="G202" s="898"/>
      <c r="H202" s="898"/>
      <c r="I202" s="904"/>
      <c r="J202" s="904"/>
      <c r="K202" s="527"/>
      <c r="L202" s="527"/>
    </row>
    <row r="203" spans="2:12" ht="14.25">
      <c r="B203" s="898"/>
      <c r="C203" s="898"/>
      <c r="D203" s="900"/>
      <c r="E203" s="886"/>
      <c r="F203" s="898"/>
      <c r="G203" s="898"/>
      <c r="H203" s="898"/>
      <c r="I203" s="904"/>
      <c r="J203" s="904"/>
      <c r="K203" s="527"/>
      <c r="L203" s="527"/>
    </row>
    <row r="204" spans="2:12" ht="14.25">
      <c r="B204" s="898"/>
      <c r="C204" s="886"/>
      <c r="D204" s="900"/>
      <c r="E204" s="886"/>
      <c r="F204" s="898"/>
      <c r="G204" s="898"/>
      <c r="H204" s="898"/>
      <c r="I204" s="904"/>
      <c r="J204" s="904"/>
      <c r="K204" s="527"/>
      <c r="L204" s="527"/>
    </row>
    <row r="205" spans="2:12" ht="14.25">
      <c r="B205" s="905"/>
      <c r="C205" s="898"/>
      <c r="D205" s="900"/>
      <c r="E205" s="886"/>
      <c r="F205" s="898"/>
      <c r="G205" s="898"/>
      <c r="H205" s="898"/>
      <c r="I205" s="904"/>
      <c r="J205" s="904"/>
      <c r="K205" s="527"/>
      <c r="L205" s="527"/>
    </row>
    <row r="206" spans="2:12" ht="14.25">
      <c r="B206" s="905"/>
      <c r="C206" s="898"/>
      <c r="D206" s="900"/>
      <c r="E206" s="886"/>
      <c r="F206" s="898"/>
      <c r="G206" s="898"/>
      <c r="H206" s="898"/>
      <c r="I206" s="904"/>
      <c r="J206" s="904"/>
      <c r="K206" s="527"/>
      <c r="L206" s="527"/>
    </row>
    <row r="207" spans="2:12" ht="14.25">
      <c r="B207" s="905"/>
      <c r="C207" s="898"/>
      <c r="D207" s="900"/>
      <c r="E207" s="886"/>
      <c r="F207" s="898"/>
      <c r="G207" s="898"/>
      <c r="H207" s="898"/>
      <c r="I207" s="904"/>
      <c r="J207" s="904"/>
      <c r="K207" s="527"/>
      <c r="L207" s="527"/>
    </row>
    <row r="208" spans="2:12" ht="14.25">
      <c r="B208" s="905"/>
      <c r="C208" s="898"/>
      <c r="D208" s="900"/>
      <c r="E208" s="886"/>
      <c r="F208" s="898"/>
      <c r="G208" s="898"/>
      <c r="H208" s="898"/>
      <c r="I208" s="904"/>
      <c r="J208" s="904"/>
      <c r="K208" s="527"/>
      <c r="L208" s="527"/>
    </row>
    <row r="209" spans="2:12" ht="14.25">
      <c r="B209" s="905"/>
      <c r="C209" s="898"/>
      <c r="D209" s="900"/>
      <c r="E209" s="886"/>
      <c r="F209" s="898"/>
      <c r="G209" s="898"/>
      <c r="H209" s="898"/>
      <c r="I209" s="904"/>
      <c r="J209" s="904"/>
      <c r="K209" s="527"/>
      <c r="L209" s="527"/>
    </row>
    <row r="210" spans="2:12" ht="14.25">
      <c r="B210" s="905"/>
      <c r="C210" s="898"/>
      <c r="D210" s="900"/>
      <c r="E210" s="886"/>
      <c r="F210" s="898"/>
      <c r="G210" s="898"/>
      <c r="H210" s="898"/>
      <c r="I210" s="904"/>
      <c r="J210" s="904"/>
      <c r="K210" s="527"/>
      <c r="L210" s="527"/>
    </row>
    <row r="211" spans="2:12" ht="14.25">
      <c r="B211" s="898"/>
      <c r="C211" s="898"/>
      <c r="D211" s="900"/>
      <c r="E211" s="886"/>
      <c r="F211" s="898"/>
      <c r="G211" s="898"/>
      <c r="H211" s="898"/>
      <c r="I211" s="904"/>
      <c r="J211" s="904"/>
      <c r="K211" s="527"/>
      <c r="L211" s="527"/>
    </row>
    <row r="212" spans="2:12" ht="14.25">
      <c r="B212" s="898"/>
      <c r="C212" s="886"/>
      <c r="D212" s="900"/>
      <c r="E212" s="886"/>
      <c r="F212" s="898"/>
      <c r="G212" s="898"/>
      <c r="H212" s="898"/>
      <c r="I212" s="904"/>
      <c r="J212" s="904"/>
      <c r="K212" s="527"/>
      <c r="L212" s="527"/>
    </row>
    <row r="213" spans="2:12" ht="14.25">
      <c r="B213" s="905"/>
      <c r="C213" s="898"/>
      <c r="D213" s="900"/>
      <c r="E213" s="886"/>
      <c r="F213" s="898"/>
      <c r="G213" s="898"/>
      <c r="H213" s="898"/>
      <c r="I213" s="904"/>
      <c r="J213" s="904"/>
      <c r="K213" s="527"/>
      <c r="L213" s="527"/>
    </row>
    <row r="214" spans="2:12" ht="14.25">
      <c r="B214" s="905"/>
      <c r="C214" s="898"/>
      <c r="D214" s="900"/>
      <c r="E214" s="886"/>
      <c r="F214" s="898"/>
      <c r="G214" s="898"/>
      <c r="H214" s="898"/>
      <c r="I214" s="904"/>
      <c r="J214" s="904"/>
      <c r="K214" s="527"/>
      <c r="L214" s="527"/>
    </row>
    <row r="215" spans="2:12" ht="14.25">
      <c r="B215" s="905"/>
      <c r="C215" s="898"/>
      <c r="D215" s="900"/>
      <c r="E215" s="886"/>
      <c r="F215" s="898"/>
      <c r="G215" s="898"/>
      <c r="H215" s="898"/>
      <c r="I215" s="904"/>
      <c r="J215" s="904"/>
      <c r="K215" s="527"/>
      <c r="L215" s="527"/>
    </row>
    <row r="216" spans="2:12" ht="14.25">
      <c r="B216" s="905"/>
      <c r="C216" s="898"/>
      <c r="D216" s="900"/>
      <c r="E216" s="886"/>
      <c r="F216" s="898"/>
      <c r="G216" s="898"/>
      <c r="H216" s="898"/>
      <c r="I216" s="904"/>
      <c r="J216" s="904"/>
      <c r="K216" s="527"/>
      <c r="L216" s="527"/>
    </row>
    <row r="217" spans="2:12" ht="14.25">
      <c r="B217" s="905"/>
      <c r="C217" s="898"/>
      <c r="D217" s="900"/>
      <c r="E217" s="886"/>
      <c r="F217" s="898"/>
      <c r="G217" s="898"/>
      <c r="H217" s="898"/>
      <c r="I217" s="904"/>
      <c r="J217" s="904"/>
      <c r="K217" s="527"/>
      <c r="L217" s="527"/>
    </row>
    <row r="218" spans="2:12" ht="14.25">
      <c r="B218" s="905"/>
      <c r="C218" s="898"/>
      <c r="D218" s="900"/>
      <c r="E218" s="886"/>
      <c r="F218" s="898"/>
      <c r="G218" s="898"/>
      <c r="H218" s="898"/>
      <c r="I218" s="904"/>
      <c r="J218" s="904"/>
      <c r="K218" s="527"/>
      <c r="L218" s="527"/>
    </row>
    <row r="219" spans="2:12" ht="14.25">
      <c r="B219" s="898"/>
      <c r="C219" s="898"/>
      <c r="D219" s="900"/>
      <c r="E219" s="886"/>
      <c r="F219" s="898"/>
      <c r="G219" s="898"/>
      <c r="H219" s="898"/>
      <c r="I219" s="904"/>
      <c r="J219" s="904"/>
      <c r="K219" s="527"/>
      <c r="L219" s="527"/>
    </row>
    <row r="220" spans="2:12" ht="14.25">
      <c r="B220" s="898"/>
      <c r="C220" s="886"/>
      <c r="D220" s="900"/>
      <c r="E220" s="886"/>
      <c r="F220" s="898"/>
      <c r="G220" s="898"/>
      <c r="H220" s="898"/>
      <c r="I220" s="904"/>
      <c r="J220" s="904"/>
      <c r="K220" s="527"/>
      <c r="L220" s="527"/>
    </row>
    <row r="221" spans="2:12" ht="14.25">
      <c r="B221" s="905"/>
      <c r="C221" s="898"/>
      <c r="D221" s="900"/>
      <c r="E221" s="886"/>
      <c r="F221" s="898"/>
      <c r="G221" s="898"/>
      <c r="H221" s="898"/>
      <c r="I221" s="904"/>
      <c r="J221" s="904"/>
      <c r="K221" s="527"/>
      <c r="L221" s="527"/>
    </row>
    <row r="222" spans="2:12" ht="14.25">
      <c r="B222" s="905"/>
      <c r="C222" s="898"/>
      <c r="D222" s="900"/>
      <c r="E222" s="886"/>
      <c r="F222" s="898"/>
      <c r="G222" s="898"/>
      <c r="H222" s="898"/>
      <c r="I222" s="904"/>
      <c r="J222" s="904"/>
      <c r="K222" s="527"/>
      <c r="L222" s="527"/>
    </row>
    <row r="223" spans="2:12" ht="14.25">
      <c r="B223" s="905"/>
      <c r="C223" s="898"/>
      <c r="D223" s="900"/>
      <c r="E223" s="886"/>
      <c r="F223" s="898"/>
      <c r="G223" s="898"/>
      <c r="H223" s="898"/>
      <c r="I223" s="904"/>
      <c r="J223" s="904"/>
      <c r="K223" s="527"/>
      <c r="L223" s="527"/>
    </row>
    <row r="224" spans="2:12" ht="14.25">
      <c r="B224" s="905"/>
      <c r="C224" s="898"/>
      <c r="D224" s="900"/>
      <c r="E224" s="886"/>
      <c r="F224" s="898"/>
      <c r="G224" s="898"/>
      <c r="H224" s="898"/>
      <c r="I224" s="904"/>
      <c r="J224" s="904"/>
      <c r="K224" s="527"/>
      <c r="L224" s="527"/>
    </row>
    <row r="225" spans="2:12" ht="14.25">
      <c r="B225" s="905"/>
      <c r="C225" s="898"/>
      <c r="D225" s="900"/>
      <c r="E225" s="886"/>
      <c r="F225" s="898"/>
      <c r="G225" s="898"/>
      <c r="H225" s="898"/>
      <c r="I225" s="904"/>
      <c r="J225" s="904"/>
      <c r="K225" s="527"/>
      <c r="L225" s="527"/>
    </row>
    <row r="226" spans="2:12" ht="14.25">
      <c r="B226" s="905"/>
      <c r="C226" s="898"/>
      <c r="D226" s="900"/>
      <c r="E226" s="886"/>
      <c r="F226" s="898"/>
      <c r="G226" s="898"/>
      <c r="H226" s="898"/>
      <c r="I226" s="904"/>
      <c r="J226" s="904"/>
      <c r="K226" s="527"/>
      <c r="L226" s="527"/>
    </row>
    <row r="227" spans="2:12">
      <c r="B227" s="527"/>
      <c r="C227" s="527"/>
      <c r="D227" s="527"/>
      <c r="E227" s="527"/>
      <c r="F227" s="527"/>
      <c r="G227" s="527"/>
      <c r="H227" s="527"/>
      <c r="I227" s="904"/>
      <c r="J227" s="904"/>
      <c r="K227" s="527"/>
      <c r="L227" s="527"/>
    </row>
    <row r="228" spans="2:12">
      <c r="B228" s="527"/>
      <c r="C228" s="527"/>
      <c r="D228" s="527"/>
      <c r="E228" s="527"/>
      <c r="F228" s="527"/>
      <c r="G228" s="527"/>
      <c r="H228" s="527"/>
      <c r="I228" s="904"/>
      <c r="J228" s="904"/>
      <c r="K228" s="527"/>
      <c r="L228" s="527"/>
    </row>
    <row r="229" spans="2:12">
      <c r="B229" s="527"/>
      <c r="C229" s="527"/>
      <c r="D229" s="527"/>
      <c r="E229" s="527"/>
      <c r="F229" s="527"/>
      <c r="G229" s="527"/>
      <c r="H229" s="527"/>
      <c r="I229" s="904"/>
      <c r="J229" s="904"/>
      <c r="K229" s="527"/>
      <c r="L229" s="527"/>
    </row>
    <row r="230" spans="2:12">
      <c r="B230" s="527"/>
      <c r="C230" s="527"/>
      <c r="D230" s="527"/>
      <c r="E230" s="527"/>
      <c r="F230" s="527"/>
      <c r="G230" s="527"/>
      <c r="H230" s="527"/>
      <c r="I230" s="904"/>
      <c r="J230" s="904"/>
      <c r="K230" s="527"/>
      <c r="L230" s="527"/>
    </row>
    <row r="231" spans="2:12">
      <c r="B231" s="527"/>
      <c r="C231" s="527"/>
      <c r="D231" s="527"/>
      <c r="E231" s="527"/>
      <c r="F231" s="527"/>
      <c r="G231" s="527"/>
      <c r="H231" s="527"/>
      <c r="I231" s="904"/>
      <c r="J231" s="904"/>
      <c r="K231" s="527"/>
      <c r="L231" s="527"/>
    </row>
    <row r="232" spans="2:12">
      <c r="B232" s="527"/>
      <c r="C232" s="527"/>
      <c r="D232" s="527"/>
      <c r="E232" s="527"/>
      <c r="F232" s="527"/>
      <c r="G232" s="527"/>
      <c r="H232" s="527"/>
      <c r="I232" s="904"/>
      <c r="J232" s="904"/>
      <c r="K232" s="527"/>
      <c r="L232" s="527"/>
    </row>
  </sheetData>
  <sortState ref="C11:M33">
    <sortCondition ref="J11:J33"/>
  </sortState>
  <mergeCells count="20">
    <mergeCell ref="B8:B9"/>
    <mergeCell ref="C8:C9"/>
    <mergeCell ref="D8:D9"/>
    <mergeCell ref="E8:E9"/>
    <mergeCell ref="F8:F9"/>
    <mergeCell ref="I9:J9"/>
    <mergeCell ref="C38:D38"/>
    <mergeCell ref="F38:G38"/>
    <mergeCell ref="C40:D40"/>
    <mergeCell ref="E40:G40"/>
    <mergeCell ref="G8:G9"/>
    <mergeCell ref="H8:H9"/>
    <mergeCell ref="C2:K2"/>
    <mergeCell ref="C3:K3"/>
    <mergeCell ref="C4:K4"/>
    <mergeCell ref="K7:M7"/>
    <mergeCell ref="I8:J8"/>
    <mergeCell ref="K8:K9"/>
    <mergeCell ref="L8:L9"/>
    <mergeCell ref="M8:M9"/>
  </mergeCells>
  <printOptions horizontalCentered="1"/>
  <pageMargins left="0.39370078740157499" right="0.39370078740157499" top="0.39370078740157499" bottom="0.39370078740157499" header="0" footer="0"/>
  <pageSetup paperSize="9" scale="1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B1:M271"/>
  <sheetViews>
    <sheetView workbookViewId="0">
      <selection activeCell="M60" sqref="M60"/>
    </sheetView>
  </sheetViews>
  <sheetFormatPr defaultColWidth="9" defaultRowHeight="12.75"/>
  <cols>
    <col min="2" max="2" width="4.85546875" customWidth="1"/>
    <col min="3" max="3" width="5.42578125" style="87" customWidth="1"/>
    <col min="4" max="4" width="20.7109375" customWidth="1"/>
    <col min="5" max="5" width="8.28515625" customWidth="1"/>
    <col min="6" max="6" width="6.140625" customWidth="1"/>
    <col min="7" max="7" width="19.42578125" hidden="1" customWidth="1"/>
    <col min="8" max="8" width="41.85546875" customWidth="1"/>
    <col min="9" max="9" width="5.28515625" style="1" customWidth="1"/>
    <col min="10" max="10" width="11.140625" style="1" customWidth="1"/>
    <col min="11" max="11" width="9.28515625" customWidth="1"/>
    <col min="12" max="12" width="7.42578125" hidden="1" customWidth="1"/>
    <col min="13" max="13" width="25.28515625" customWidth="1"/>
  </cols>
  <sheetData>
    <row r="1" spans="2:13" ht="20.25">
      <c r="B1" s="1312"/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</row>
    <row r="2" spans="2:13" ht="20.25" customHeight="1"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</row>
    <row r="3" spans="2:13" ht="25.5" customHeight="1">
      <c r="B3" s="1273" t="s">
        <v>165</v>
      </c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</row>
    <row r="4" spans="2:13" ht="18.75" customHeight="1">
      <c r="B4" s="1274" t="s">
        <v>166</v>
      </c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</row>
    <row r="5" spans="2:13" ht="20.25">
      <c r="B5" s="393"/>
      <c r="C5" s="394"/>
      <c r="D5" s="393"/>
      <c r="E5" s="1275" t="s">
        <v>217</v>
      </c>
      <c r="F5" s="1275"/>
      <c r="G5" s="1275"/>
      <c r="H5" s="1275"/>
      <c r="I5" s="1275"/>
      <c r="J5" s="1275"/>
      <c r="K5" s="416"/>
      <c r="L5" s="416"/>
      <c r="M5" s="416"/>
    </row>
    <row r="6" spans="2:13" ht="20.25">
      <c r="B6" s="393"/>
      <c r="C6" s="394"/>
      <c r="D6" s="393"/>
      <c r="E6" s="395"/>
      <c r="F6" s="395"/>
      <c r="G6" s="395"/>
      <c r="H6" s="395" t="s">
        <v>218</v>
      </c>
      <c r="I6" s="395"/>
      <c r="J6" s="395"/>
      <c r="K6" s="416"/>
      <c r="L6" s="416"/>
      <c r="M6" s="416"/>
    </row>
    <row r="7" spans="2:13" ht="16.5" customHeight="1">
      <c r="B7" s="1277" t="s">
        <v>169</v>
      </c>
      <c r="C7" s="1277"/>
      <c r="D7" s="1277"/>
      <c r="E7" s="1277"/>
      <c r="F7" s="1277"/>
      <c r="G7" s="3"/>
      <c r="H7" s="10"/>
      <c r="I7" s="1278"/>
      <c r="J7" s="1278"/>
      <c r="K7" s="55"/>
      <c r="L7" s="8" t="s">
        <v>170</v>
      </c>
      <c r="M7" s="393"/>
    </row>
    <row r="8" spans="2:13" ht="17.25" customHeight="1">
      <c r="B8" s="1266" t="s">
        <v>150</v>
      </c>
      <c r="C8" s="1266"/>
      <c r="D8" s="1266"/>
      <c r="E8" s="1266"/>
      <c r="F8" s="1266"/>
      <c r="G8" s="3"/>
      <c r="H8" s="397"/>
      <c r="I8" s="418"/>
      <c r="J8" s="1279" t="s">
        <v>172</v>
      </c>
      <c r="K8" s="1279"/>
      <c r="L8" s="344"/>
      <c r="M8" s="419" t="s">
        <v>219</v>
      </c>
    </row>
    <row r="9" spans="2:13">
      <c r="B9" s="1299" t="s">
        <v>152</v>
      </c>
      <c r="C9" s="1299" t="s">
        <v>157</v>
      </c>
      <c r="D9" s="1299" t="s">
        <v>153</v>
      </c>
      <c r="E9" s="1263" t="s">
        <v>154</v>
      </c>
      <c r="F9" s="1263" t="s">
        <v>155</v>
      </c>
      <c r="G9" s="1263" t="s">
        <v>127</v>
      </c>
      <c r="H9" s="1263" t="s">
        <v>156</v>
      </c>
      <c r="I9" s="1280" t="s">
        <v>129</v>
      </c>
      <c r="J9" s="1281"/>
      <c r="K9" s="1299" t="s">
        <v>158</v>
      </c>
      <c r="L9" s="1263" t="s">
        <v>159</v>
      </c>
      <c r="M9" s="1305" t="s">
        <v>133</v>
      </c>
    </row>
    <row r="10" spans="2:13">
      <c r="B10" s="1300"/>
      <c r="C10" s="1300"/>
      <c r="D10" s="1300"/>
      <c r="E10" s="1300"/>
      <c r="F10" s="1300"/>
      <c r="G10" s="1300"/>
      <c r="H10" s="1300"/>
      <c r="I10" s="1282" t="s">
        <v>160</v>
      </c>
      <c r="J10" s="1283"/>
      <c r="K10" s="1300"/>
      <c r="L10" s="1300"/>
      <c r="M10" s="1262"/>
    </row>
    <row r="11" spans="2:13">
      <c r="B11" s="51"/>
      <c r="C11" s="51"/>
      <c r="D11" s="51"/>
      <c r="E11" s="68"/>
      <c r="F11" s="51"/>
      <c r="G11" s="1313" t="s">
        <v>220</v>
      </c>
      <c r="H11" s="1313"/>
      <c r="I11" s="108"/>
      <c r="J11" s="1278"/>
      <c r="K11" s="1278"/>
      <c r="L11" s="55"/>
      <c r="M11" s="8"/>
    </row>
    <row r="12" spans="2:13">
      <c r="B12" s="408">
        <v>1</v>
      </c>
      <c r="C12" s="504"/>
      <c r="D12" s="400" t="str">
        <f>IF(C12=0," ",VLOOKUP(C12,Спортсмены!B:H,2,FALSE))</f>
        <v xml:space="preserve"> </v>
      </c>
      <c r="E12" s="410" t="str">
        <f>IF(C12=0," ",VLOOKUP($C12,Спортсмены!$B:$H,3,FALSE))</f>
        <v xml:space="preserve"> </v>
      </c>
      <c r="F12" s="411" t="str">
        <f>IF(C12=0," ",IF(VLOOKUP($C12,Спортсмены!$B:$H,4,FALSE)=0," ",VLOOKUP($C12,Спортсмены!$B:$H,4,FALSE)))</f>
        <v xml:space="preserve"> </v>
      </c>
      <c r="G12" s="814" t="str">
        <f>IF(C12=0," ",VLOOKUP($C12,Спортсмены!$B:$H,5,FALSE))</f>
        <v xml:space="preserve"> </v>
      </c>
      <c r="H12" s="814" t="str">
        <f>IF(C12=0," ",VLOOKUP($C12,Спортсмены!$B:$H,6,FALSE))</f>
        <v xml:space="preserve"> </v>
      </c>
      <c r="I12" s="821"/>
      <c r="J12" s="822"/>
      <c r="K12" s="411"/>
      <c r="L12" s="411"/>
      <c r="M12" s="412" t="str">
        <f>IF(C12=0," ",VLOOKUP($C12,Спортсмены!$B:$H,7,FALSE))</f>
        <v xml:space="preserve"> </v>
      </c>
    </row>
    <row r="13" spans="2:13">
      <c r="B13" s="408">
        <v>2</v>
      </c>
      <c r="C13" s="402"/>
      <c r="D13" s="400" t="str">
        <f>IF(C13=0," ",VLOOKUP(C13,Спортсмены!B:H,2,FALSE))</f>
        <v xml:space="preserve"> </v>
      </c>
      <c r="E13" s="410" t="str">
        <f>IF(C13=0," ",VLOOKUP($C13,Спортсмены!$B:$H,3,FALSE))</f>
        <v xml:space="preserve"> </v>
      </c>
      <c r="F13" s="411" t="str">
        <f>IF(C13=0," ",IF(VLOOKUP($C13,Спортсмены!$B:$H,4,FALSE)=0," ",VLOOKUP($C13,Спортсмены!$B:$H,4,FALSE)))</f>
        <v xml:space="preserve"> </v>
      </c>
      <c r="G13" s="409" t="str">
        <f>IF(C13=0," ",VLOOKUP($C13,Спортсмены!$B:$H,5,FALSE))</f>
        <v xml:space="preserve"> </v>
      </c>
      <c r="H13" s="412" t="str">
        <f>IF(C13=0," ",VLOOKUP($C13,Спортсмены!$B:$H,6,FALSE))</f>
        <v xml:space="preserve"> </v>
      </c>
      <c r="I13" s="821"/>
      <c r="J13" s="822"/>
      <c r="K13" s="411"/>
      <c r="L13" s="411"/>
      <c r="M13" s="409" t="str">
        <f>IF(C13=0," ",VLOOKUP($C13,Спортсмены!$B:$H,7,FALSE))</f>
        <v xml:space="preserve"> </v>
      </c>
    </row>
    <row r="14" spans="2:13">
      <c r="B14" s="408">
        <v>3</v>
      </c>
      <c r="C14" s="402"/>
      <c r="D14" s="400" t="str">
        <f>IF(C14=0," ",VLOOKUP(C14,Спортсмены!B:H,2,FALSE))</f>
        <v xml:space="preserve"> </v>
      </c>
      <c r="E14" s="401" t="str">
        <f>IF(C14=0," ",VLOOKUP($C14,Спортсмены!$B:$H,3,FALSE))</f>
        <v xml:space="preserve"> </v>
      </c>
      <c r="F14" s="402" t="str">
        <f>IF(C14=0," ",IF(VLOOKUP($C14,Спортсмены!$B:$H,4,FALSE)=0," ",VLOOKUP($C14,Спортсмены!$B:$H,4,FALSE)))</f>
        <v xml:space="preserve"> </v>
      </c>
      <c r="G14" s="400" t="str">
        <f>IF(C14=0," ",VLOOKUP($C14,Спортсмены!$B:$H,5,FALSE))</f>
        <v xml:space="preserve"> </v>
      </c>
      <c r="H14" s="400" t="str">
        <f>IF(C14=0," ",VLOOKUP($C14,Спортсмены!$B:$H,6,FALSE))</f>
        <v xml:space="preserve"> </v>
      </c>
      <c r="I14" s="823"/>
      <c r="J14" s="422"/>
      <c r="K14" s="402"/>
      <c r="L14" s="402"/>
      <c r="M14" s="400" t="str">
        <f>IF(C14=0," ",VLOOKUP($C14,Спортсмены!$B:$H,7,FALSE))</f>
        <v xml:space="preserve"> </v>
      </c>
    </row>
    <row r="15" spans="2:13">
      <c r="B15" s="411">
        <v>4</v>
      </c>
      <c r="C15" s="504"/>
      <c r="D15" s="400" t="str">
        <f>IF(C15=0," ",VLOOKUP(C15,Спортсмены!B:H,2,FALSE))</f>
        <v xml:space="preserve"> </v>
      </c>
      <c r="E15" s="410" t="str">
        <f>IF(C15=0," ",VLOOKUP($C15,Спортсмены!$B:$H,3,FALSE))</f>
        <v xml:space="preserve"> </v>
      </c>
      <c r="F15" s="411" t="str">
        <f>IF(C15=0," ",IF(VLOOKUP($C15,Спортсмены!$B:$H,4,FALSE)=0," ",VLOOKUP($C15,Спортсмены!$B:$H,4,FALSE)))</f>
        <v xml:space="preserve"> </v>
      </c>
      <c r="G15" s="409" t="str">
        <f>IF(C15=0," ",VLOOKUP($C15,Спортсмены!$B:$H,5,FALSE))</f>
        <v xml:space="preserve"> </v>
      </c>
      <c r="H15" s="409" t="str">
        <f>IF(C15=0," ",VLOOKUP($C15,Спортсмены!$B:$H,6,FALSE))</f>
        <v xml:space="preserve"> </v>
      </c>
      <c r="I15" s="821"/>
      <c r="J15" s="822"/>
      <c r="K15" s="411"/>
      <c r="L15" s="411"/>
      <c r="M15" s="412" t="str">
        <f>IF(C15=0," ",VLOOKUP($C15,Спортсмены!$B:$H,7,FALSE))</f>
        <v xml:space="preserve"> </v>
      </c>
    </row>
    <row r="16" spans="2:13">
      <c r="B16" s="411">
        <v>5</v>
      </c>
      <c r="C16" s="402"/>
      <c r="D16" s="400" t="str">
        <f>IF(C16=0," ",VLOOKUP(C16,Спортсмены!B:H,2,FALSE))</f>
        <v xml:space="preserve"> </v>
      </c>
      <c r="E16" s="401" t="str">
        <f>IF(C16=0," ",VLOOKUP($C16,Спортсмены!$B:$H,3,FALSE))</f>
        <v xml:space="preserve"> </v>
      </c>
      <c r="F16" s="402" t="str">
        <f>IF(C16=0," ",IF(VLOOKUP($C16,Спортсмены!$B:$H,4,FALSE)=0," ",VLOOKUP($C16,Спортсмены!$B:$H,4,FALSE)))</f>
        <v xml:space="preserve"> </v>
      </c>
      <c r="G16" s="400" t="str">
        <f>IF(C16=0," ",VLOOKUP($C16,Спортсмены!$B:$H,5,FALSE))</f>
        <v xml:space="preserve"> </v>
      </c>
      <c r="H16" s="400" t="str">
        <f>IF(C16=0," ",VLOOKUP($C16,Спортсмены!$B:$H,6,FALSE))</f>
        <v xml:space="preserve"> </v>
      </c>
      <c r="I16" s="823"/>
      <c r="J16" s="422"/>
      <c r="K16" s="402"/>
      <c r="L16" s="402"/>
      <c r="M16" s="400" t="str">
        <f>IF(C16=0," ",VLOOKUP($C16,Спортсмены!$B:$H,7,FALSE))</f>
        <v xml:space="preserve"> </v>
      </c>
    </row>
    <row r="17" spans="2:13">
      <c r="B17" s="411">
        <v>6</v>
      </c>
      <c r="C17" s="504"/>
      <c r="D17" s="400" t="str">
        <f>IF(C17=0," ",VLOOKUP(C17,Спортсмены!B:H,2,FALSE))</f>
        <v xml:space="preserve"> </v>
      </c>
      <c r="E17" s="401" t="str">
        <f>IF(C17=0," ",VLOOKUP($C17,Спортсмены!$B:$H,3,FALSE))</f>
        <v xml:space="preserve"> </v>
      </c>
      <c r="F17" s="402" t="str">
        <f>IF(C17=0," ",IF(VLOOKUP($C17,Спортсмены!$B:$H,4,FALSE)=0," ",VLOOKUP($C17,Спортсмены!$B:$H,4,FALSE)))</f>
        <v xml:space="preserve"> </v>
      </c>
      <c r="G17" s="400" t="str">
        <f>IF(C17=0," ",VLOOKUP($C17,Спортсмены!$B:$H,5,FALSE))</f>
        <v xml:space="preserve"> </v>
      </c>
      <c r="H17" s="400" t="str">
        <f>IF(C17=0," ",VLOOKUP($C17,Спортсмены!$B:$H,6,FALSE))</f>
        <v xml:space="preserve"> </v>
      </c>
      <c r="I17" s="823"/>
      <c r="J17" s="422"/>
      <c r="K17" s="402"/>
      <c r="L17" s="402"/>
      <c r="M17" s="400" t="str">
        <f>IF(C17=0," ",VLOOKUP($C17,Спортсмены!$B:$H,7,FALSE))</f>
        <v xml:space="preserve"> </v>
      </c>
    </row>
    <row r="18" spans="2:13">
      <c r="B18" s="411"/>
      <c r="C18" s="413"/>
      <c r="D18" s="400" t="str">
        <f>IF(C18=0," ",VLOOKUP(C18,Спортсмены!B:H,2,FALSE))</f>
        <v xml:space="preserve"> </v>
      </c>
      <c r="E18" s="401" t="str">
        <f>IF(C18=0," ",VLOOKUP($C18,Спортсмены!$B:$H,3,FALSE))</f>
        <v xml:space="preserve"> </v>
      </c>
      <c r="F18" s="402" t="str">
        <f>IF(C18=0," ",IF(VLOOKUP($C18,Спортсмены!$B:$H,4,FALSE)=0," ",VLOOKUP($C18,Спортсмены!$B:$H,4,FALSE)))</f>
        <v xml:space="preserve"> </v>
      </c>
      <c r="G18" s="400" t="str">
        <f>IF(C18=0," ",VLOOKUP($C18,Спортсмены!$B:$H,5,FALSE))</f>
        <v xml:space="preserve"> </v>
      </c>
      <c r="H18" s="400" t="str">
        <f>IF(C18=0," ",VLOOKUP($C18,Спортсмены!$B:$H,6,FALSE))</f>
        <v xml:space="preserve"> </v>
      </c>
      <c r="I18" s="823"/>
      <c r="J18" s="824"/>
      <c r="K18" s="402" t="str">
        <f>IF(J18=0," ",IF(J18&lt;=Разряды!$D$8,Разряды!$D$3,IF(J18&lt;=Разряды!$E$8,Разряды!$E$3,IF(J18&lt;=Разряды!$F$8,Разряды!$F$3,IF(J18&lt;=Разряды!$G$8,Разряды!$G$3,IF(J18&lt;=Разряды!$H$8,Разряды!$H$3,IF(J18&lt;=Разряды!$I$8,Разряды!$I$3,IF(J18&lt;=Разряды!$J$8,Разряды!$J$3,"б/р"))))))))</f>
        <v xml:space="preserve"> </v>
      </c>
      <c r="L18" s="402"/>
      <c r="M18" s="400" t="str">
        <f>IF(C18=0," ",VLOOKUP($C18,Спортсмены!$B:$H,7,FALSE))</f>
        <v xml:space="preserve"> </v>
      </c>
    </row>
    <row r="19" spans="2:13">
      <c r="B19" s="411"/>
      <c r="C19" s="411"/>
      <c r="D19" s="400" t="str">
        <f>IF(C19=0," ",VLOOKUP(C19,Спортсмены!B:H,2,FALSE))</f>
        <v xml:space="preserve"> </v>
      </c>
      <c r="E19" s="401" t="str">
        <f>IF(C19=0," ",VLOOKUP($C19,Спортсмены!$B:$H,3,FALSE))</f>
        <v xml:space="preserve"> </v>
      </c>
      <c r="F19" s="402" t="str">
        <f>IF(C19=0," ",IF(VLOOKUP($C19,Спортсмены!$B:$H,4,FALSE)=0," ",VLOOKUP($C19,Спортсмены!$B:$H,4,FALSE)))</f>
        <v xml:space="preserve"> </v>
      </c>
      <c r="G19" s="400" t="str">
        <f>IF(C19=0," ",VLOOKUP($C19,Спортсмены!$B:$H,5,FALSE))</f>
        <v xml:space="preserve"> </v>
      </c>
      <c r="H19" s="400" t="s">
        <v>147</v>
      </c>
      <c r="I19" s="421"/>
      <c r="J19" s="824"/>
      <c r="K19" s="402" t="str">
        <f>IF(J19=0," ",IF(J19&lt;=Разряды!$D$8,Разряды!$D$3,IF(J19&lt;=Разряды!$E$8,Разряды!$E$3,IF(J19&lt;=Разряды!$F$8,Разряды!$F$3,IF(J19&lt;=Разряды!$G$8,Разряды!$G$3,IF(J19&lt;=Разряды!$H$8,Разряды!$H$3,IF(J19&lt;=Разряды!$I$8,Разряды!$I$3,IF(J19&lt;=Разряды!$J$8,Разряды!$J$3,"б/р"))))))))</f>
        <v xml:space="preserve"> </v>
      </c>
      <c r="L19" s="402"/>
      <c r="M19" s="400" t="str">
        <f>IF(C19=0," ",VLOOKUP($C19,Спортсмены!$B:$H,7,FALSE))</f>
        <v xml:space="preserve"> </v>
      </c>
    </row>
    <row r="20" spans="2:13">
      <c r="B20" s="411"/>
      <c r="C20" s="413"/>
      <c r="D20" s="400" t="str">
        <f>IF(C20=0," ",VLOOKUP(C20,Спортсмены!B:H,2,FALSE))</f>
        <v xml:space="preserve"> </v>
      </c>
      <c r="E20" s="401" t="str">
        <f>IF(C20=0," ",VLOOKUP($C20,Спортсмены!$B:$H,3,FALSE))</f>
        <v xml:space="preserve"> </v>
      </c>
      <c r="F20" s="402" t="str">
        <f>IF(C20=0," ",IF(VLOOKUP($C20,Спортсмены!$B:$H,4,FALSE)=0," ",VLOOKUP($C20,Спортсмены!$B:$H,4,FALSE)))</f>
        <v xml:space="preserve"> </v>
      </c>
      <c r="G20" s="400" t="str">
        <f>IF(C20=0," ",VLOOKUP($C20,Спортсмены!$B:$H,5,FALSE))</f>
        <v xml:space="preserve"> </v>
      </c>
      <c r="H20" s="815"/>
      <c r="I20" s="825"/>
      <c r="J20" s="824"/>
      <c r="K20" s="402" t="str">
        <f>IF(J20=0," ",IF(J20&lt;=Разряды!$D$8,Разряды!$D$3,IF(J20&lt;=Разряды!$E$8,Разряды!$E$3,IF(J20&lt;=Разряды!$F$8,Разряды!$F$3,IF(J20&lt;=Разряды!$G$8,Разряды!$G$3,IF(J20&lt;=Разряды!$H$8,Разряды!$H$3,IF(J20&lt;=Разряды!$I$8,Разряды!$I$3,IF(J20&lt;=Разряды!$J$8,Разряды!$J$3,"б/р"))))))))</f>
        <v xml:space="preserve"> </v>
      </c>
      <c r="L20" s="402"/>
      <c r="M20" s="400" t="str">
        <f>IF(C20=0," ",VLOOKUP($C20,Спортсмены!$B:$H,7,FALSE))</f>
        <v xml:space="preserve"> </v>
      </c>
    </row>
    <row r="21" spans="2:13">
      <c r="B21" s="408">
        <v>1</v>
      </c>
      <c r="C21" s="413"/>
      <c r="D21" s="400" t="str">
        <f>IF(C21=0," ",VLOOKUP(C21,Спортсмены!B:H,2,FALSE))</f>
        <v xml:space="preserve"> </v>
      </c>
      <c r="E21" s="401" t="str">
        <f>IF(C21=0," ",VLOOKUP($C21,Спортсмены!$B:$H,3,FALSE))</f>
        <v xml:space="preserve"> </v>
      </c>
      <c r="F21" s="402" t="str">
        <f>IF(C21=0," ",IF(VLOOKUP($C21,Спортсмены!$B:$H,4,FALSE)=0," ",VLOOKUP($C21,Спортсмены!$B:$H,4,FALSE)))</f>
        <v xml:space="preserve"> </v>
      </c>
      <c r="G21" s="400" t="str">
        <f>IF(C21=0," ",VLOOKUP($C21,Спортсмены!$B:$H,5,FALSE))</f>
        <v xml:space="preserve"> </v>
      </c>
      <c r="H21" s="816" t="str">
        <f>IF(C21=0," ",VLOOKUP($C21,Спортсмены!$B:$H,6,FALSE))</f>
        <v xml:space="preserve"> </v>
      </c>
      <c r="I21" s="823"/>
      <c r="J21" s="422"/>
      <c r="K21" s="402"/>
      <c r="L21" s="402"/>
      <c r="M21" s="400" t="str">
        <f>IF(C21=0," ",VLOOKUP($C21,Спортсмены!$B:$H,7,FALSE))</f>
        <v xml:space="preserve"> </v>
      </c>
    </row>
    <row r="22" spans="2:13">
      <c r="B22" s="408">
        <v>2</v>
      </c>
      <c r="C22" s="413"/>
      <c r="D22" s="400" t="str">
        <f>IF(C22=0," ",VLOOKUP(C22,Спортсмены!B:H,2,FALSE))</f>
        <v xml:space="preserve"> </v>
      </c>
      <c r="E22" s="401" t="str">
        <f>IF(C22=0," ",VLOOKUP($C22,Спортсмены!$B:$H,3,FALSE))</f>
        <v xml:space="preserve"> </v>
      </c>
      <c r="F22" s="402" t="str">
        <f>IF(C22=0," ",IF(VLOOKUP($C22,Спортсмены!$B:$H,4,FALSE)=0," ",VLOOKUP($C22,Спортсмены!$B:$H,4,FALSE)))</f>
        <v xml:space="preserve"> </v>
      </c>
      <c r="G22" s="400" t="str">
        <f>IF(C22=0," ",VLOOKUP($C22,Спортсмены!$B:$H,5,FALSE))</f>
        <v xml:space="preserve"> </v>
      </c>
      <c r="H22" s="400" t="str">
        <f>IF(C22=0," ",VLOOKUP($C22,Спортсмены!$B:$H,6,FALSE))</f>
        <v xml:space="preserve"> </v>
      </c>
      <c r="I22" s="823"/>
      <c r="J22" s="422"/>
      <c r="K22" s="402"/>
      <c r="L22" s="402"/>
      <c r="M22" s="400" t="str">
        <f>IF(C22=0," ",VLOOKUP($C22,Спортсмены!$B:$H,7,FALSE))</f>
        <v xml:space="preserve"> </v>
      </c>
    </row>
    <row r="23" spans="2:13">
      <c r="B23" s="411">
        <v>3</v>
      </c>
      <c r="C23" s="413"/>
      <c r="D23" s="400" t="str">
        <f>IF(C23=0," ",VLOOKUP(C23,Спортсмены!B:H,2,FALSE))</f>
        <v xml:space="preserve"> </v>
      </c>
      <c r="E23" s="401" t="str">
        <f>IF(C23=0," ",VLOOKUP($C23,Спортсмены!$B:$H,3,FALSE))</f>
        <v xml:space="preserve"> </v>
      </c>
      <c r="F23" s="402" t="str">
        <f>IF(C23=0," ",IF(VLOOKUP($C23,Спортсмены!$B:$H,4,FALSE)=0," ",VLOOKUP($C23,Спортсмены!$B:$H,4,FALSE)))</f>
        <v xml:space="preserve"> </v>
      </c>
      <c r="G23" s="400" t="str">
        <f>IF(C23=0," ",VLOOKUP($C23,Спортсмены!$B:$H,5,FALSE))</f>
        <v xml:space="preserve"> </v>
      </c>
      <c r="H23" s="1313" t="s">
        <v>221</v>
      </c>
      <c r="I23" s="1313"/>
      <c r="J23" s="422"/>
      <c r="K23" s="402"/>
      <c r="L23" s="402"/>
      <c r="M23" s="400" t="s">
        <v>147</v>
      </c>
    </row>
    <row r="24" spans="2:13">
      <c r="B24" s="411">
        <v>4</v>
      </c>
      <c r="C24" s="413"/>
      <c r="D24" s="400" t="str">
        <f>IF(C24=0," ",VLOOKUP(C24,Спортсмены!B:H,2,FALSE))</f>
        <v xml:space="preserve"> </v>
      </c>
      <c r="E24" s="401" t="str">
        <f>IF(C24=0," ",VLOOKUP($C24,Спортсмены!$B:$H,3,FALSE))</f>
        <v xml:space="preserve"> </v>
      </c>
      <c r="F24" s="402" t="str">
        <f>IF(C24=0," ",IF(VLOOKUP($C24,Спортсмены!$B:$H,4,FALSE)=0," ",VLOOKUP($C24,Спортсмены!$B:$H,4,FALSE)))</f>
        <v xml:space="preserve"> </v>
      </c>
      <c r="G24" s="400" t="str">
        <f>IF(C24=0," ",VLOOKUP($C24,Спортсмены!$B:$H,5,FALSE))</f>
        <v xml:space="preserve"> </v>
      </c>
      <c r="H24" s="400" t="str">
        <f>IF(C24=0," ",VLOOKUP($C24,Спортсмены!$B:$H,6,FALSE))</f>
        <v xml:space="preserve"> </v>
      </c>
      <c r="I24" s="823"/>
      <c r="J24" s="422"/>
      <c r="K24" s="402"/>
      <c r="L24" s="402"/>
      <c r="M24" s="400" t="str">
        <f>IF(C24=0," ",VLOOKUP($C24,Спортсмены!$B:$H,7,FALSE))</f>
        <v xml:space="preserve"> </v>
      </c>
    </row>
    <row r="25" spans="2:13">
      <c r="B25" s="411">
        <v>5</v>
      </c>
      <c r="C25" s="413"/>
      <c r="D25" s="400" t="str">
        <f>IF(C25=0," ",VLOOKUP(C25,Спортсмены!B:H,2,FALSE))</f>
        <v xml:space="preserve"> </v>
      </c>
      <c r="E25" s="401" t="str">
        <f>IF(C25=0," ",VLOOKUP($C25,Спортсмены!$B:$H,3,FALSE))</f>
        <v xml:space="preserve"> </v>
      </c>
      <c r="F25" s="402" t="str">
        <f>IF(C25=0," ",IF(VLOOKUP($C25,Спортсмены!$B:$H,4,FALSE)=0," ",VLOOKUP($C25,Спортсмены!$B:$H,4,FALSE)))</f>
        <v xml:space="preserve"> </v>
      </c>
      <c r="G25" s="400" t="str">
        <f>IF(C25=0," ",VLOOKUP($C25,Спортсмены!$B:$H,5,FALSE))</f>
        <v xml:space="preserve"> </v>
      </c>
      <c r="H25" s="400" t="str">
        <f>IF(C25=0," ",VLOOKUP($C25,Спортсмены!$B:$H,6,FALSE))</f>
        <v xml:space="preserve"> </v>
      </c>
      <c r="I25" s="823"/>
      <c r="J25" s="422"/>
      <c r="K25" s="402"/>
      <c r="L25" s="402"/>
      <c r="M25" s="400" t="str">
        <f>IF(C25=0," ",VLOOKUP($C25,Спортсмены!$B:$H,7,FALSE))</f>
        <v xml:space="preserve"> </v>
      </c>
    </row>
    <row r="26" spans="2:13">
      <c r="B26" s="411">
        <v>6</v>
      </c>
      <c r="C26" s="504"/>
      <c r="D26" s="400" t="str">
        <f>IF(C26=0," ",VLOOKUP(C26,Спортсмены!B:H,2,FALSE))</f>
        <v xml:space="preserve"> </v>
      </c>
      <c r="E26" s="401" t="str">
        <f>IF(C26=0," ",VLOOKUP($C26,Спортсмены!$B:$H,3,FALSE))</f>
        <v xml:space="preserve"> </v>
      </c>
      <c r="F26" s="402" t="str">
        <f>IF(C26=0," ",IF(VLOOKUP($C26,Спортсмены!$B:$H,4,FALSE)=0," ",VLOOKUP($C26,Спортсмены!$B:$H,4,FALSE)))</f>
        <v xml:space="preserve"> </v>
      </c>
      <c r="G26" s="400" t="str">
        <f>IF(C26=0," ",VLOOKUP($C26,Спортсмены!$B:$H,5,FALSE))</f>
        <v xml:space="preserve"> </v>
      </c>
      <c r="H26" s="400" t="str">
        <f>IF(C26=0," ",VLOOKUP($C26,Спортсмены!$B:$H,6,FALSE))</f>
        <v xml:space="preserve"> </v>
      </c>
      <c r="I26" s="823"/>
      <c r="J26" s="422"/>
      <c r="K26" s="402"/>
      <c r="L26" s="402"/>
      <c r="M26" s="400" t="str">
        <f>IF(C26=0," ",VLOOKUP($C26,Спортсмены!$B:$H,7,FALSE))</f>
        <v xml:space="preserve"> </v>
      </c>
    </row>
    <row r="27" spans="2:13">
      <c r="B27" s="411">
        <v>7</v>
      </c>
      <c r="C27" s="504"/>
      <c r="D27" s="400" t="str">
        <f>IF(C27=0," ",VLOOKUP(C27,Спортсмены!B:H,2,FALSE))</f>
        <v xml:space="preserve"> </v>
      </c>
      <c r="E27" s="401" t="str">
        <f>IF(C27=0," ",VLOOKUP($C27,Спортсмены!$B:$H,3,FALSE))</f>
        <v xml:space="preserve"> </v>
      </c>
      <c r="F27" s="402" t="str">
        <f>IF(C27=0," ",IF(VLOOKUP($C27,Спортсмены!$B:$H,4,FALSE)=0," ",VLOOKUP($C27,Спортсмены!$B:$H,4,FALSE)))</f>
        <v xml:space="preserve"> </v>
      </c>
      <c r="G27" s="400" t="str">
        <f>IF(C27=0," ",VLOOKUP($C27,Спортсмены!$B:$H,5,FALSE))</f>
        <v xml:space="preserve"> </v>
      </c>
      <c r="H27" s="400" t="str">
        <f>IF(C27=0," ",VLOOKUP($C27,Спортсмены!$B:$H,6,FALSE))</f>
        <v xml:space="preserve"> </v>
      </c>
      <c r="I27" s="823"/>
      <c r="J27" s="422"/>
      <c r="K27" s="402"/>
      <c r="L27" s="402"/>
      <c r="M27" s="400" t="str">
        <f>IF(C27=0," ",VLOOKUP($C27,Спортсмены!$B:$H,7,FALSE))</f>
        <v xml:space="preserve"> </v>
      </c>
    </row>
    <row r="28" spans="2:13">
      <c r="B28" s="411">
        <v>8</v>
      </c>
      <c r="C28" s="413"/>
      <c r="D28" s="400" t="str">
        <f>IF(C28=0," ",VLOOKUP(C28,Спортсмены!B:H,2,FALSE))</f>
        <v xml:space="preserve"> </v>
      </c>
      <c r="E28" s="401" t="str">
        <f>IF(C28=0," ",VLOOKUP($C28,Спортсмены!$B:$H,3,FALSE))</f>
        <v xml:space="preserve"> </v>
      </c>
      <c r="F28" s="402" t="str">
        <f>IF(C28=0," ",IF(VLOOKUP($C28,Спортсмены!$B:$H,4,FALSE)=0," ",VLOOKUP($C28,Спортсмены!$B:$H,4,FALSE)))</f>
        <v xml:space="preserve"> </v>
      </c>
      <c r="G28" s="400" t="str">
        <f>IF(C28=0," ",VLOOKUP($C28,Спортсмены!$B:$H,5,FALSE))</f>
        <v xml:space="preserve"> </v>
      </c>
      <c r="H28" s="400" t="str">
        <f>IF(C28=0," ",VLOOKUP($C28,Спортсмены!$B:$H,6,FALSE))</f>
        <v xml:space="preserve"> </v>
      </c>
      <c r="I28" s="823"/>
      <c r="J28" s="422"/>
      <c r="K28" s="402"/>
      <c r="L28" s="402"/>
      <c r="M28" s="400" t="str">
        <f>IF(C28=0," ",VLOOKUP($C28,Спортсмены!$B:$H,7,FALSE))</f>
        <v xml:space="preserve"> </v>
      </c>
    </row>
    <row r="29" spans="2:13">
      <c r="B29" s="411">
        <v>9</v>
      </c>
      <c r="C29" s="413"/>
      <c r="D29" s="400" t="str">
        <f>IF(C29=0," ",VLOOKUP(C29,Спортсмены!B:H,2,FALSE))</f>
        <v xml:space="preserve"> </v>
      </c>
      <c r="E29" s="401" t="str">
        <f>IF(C29=0," ",VLOOKUP($C29,Спортсмены!$B:$H,3,FALSE))</f>
        <v xml:space="preserve"> </v>
      </c>
      <c r="F29" s="402" t="str">
        <f>IF(C29=0," ",IF(VLOOKUP($C29,Спортсмены!$B:$H,4,FALSE)=0," ",VLOOKUP($C29,Спортсмены!$B:$H,4,FALSE)))</f>
        <v xml:space="preserve"> </v>
      </c>
      <c r="G29" s="400" t="str">
        <f>IF(C29=0," ",VLOOKUP($C29,Спортсмены!$B:$H,5,FALSE))</f>
        <v xml:space="preserve"> </v>
      </c>
      <c r="H29" s="400" t="str">
        <f>IF(C29=0," ",VLOOKUP($C29,Спортсмены!$B:$H,6,FALSE))</f>
        <v xml:space="preserve"> </v>
      </c>
      <c r="I29" s="823"/>
      <c r="J29" s="422"/>
      <c r="K29" s="402"/>
      <c r="L29" s="402"/>
      <c r="M29" s="400" t="str">
        <f>IF(C29=0," ",VLOOKUP($C29,Спортсмены!$B:$H,7,FALSE))</f>
        <v xml:space="preserve"> </v>
      </c>
    </row>
    <row r="30" spans="2:13">
      <c r="B30" s="411">
        <v>10</v>
      </c>
      <c r="C30" s="413"/>
      <c r="D30" s="400" t="str">
        <f>IF(C30=0," ",VLOOKUP(C30,Спортсмены!B:H,2,FALSE))</f>
        <v xml:space="preserve"> </v>
      </c>
      <c r="E30" s="401" t="str">
        <f>IF(C30=0," ",VLOOKUP($C30,Спортсмены!$B:$H,3,FALSE))</f>
        <v xml:space="preserve"> </v>
      </c>
      <c r="F30" s="402" t="str">
        <f>IF(C30=0," ",IF(VLOOKUP($C30,Спортсмены!$B:$H,4,FALSE)=0," ",VLOOKUP($C30,Спортсмены!$B:$H,4,FALSE)))</f>
        <v xml:space="preserve"> </v>
      </c>
      <c r="G30" s="400" t="str">
        <f>IF(C30=0," ",VLOOKUP($C30,Спортсмены!$B:$H,5,FALSE))</f>
        <v xml:space="preserve"> </v>
      </c>
      <c r="H30" s="400" t="str">
        <f>IF(C30=0," ",VLOOKUP($C30,Спортсмены!$B:$H,6,FALSE))</f>
        <v xml:space="preserve"> </v>
      </c>
      <c r="I30" s="823"/>
      <c r="J30" s="422"/>
      <c r="K30" s="402"/>
      <c r="L30" s="402"/>
      <c r="M30" s="400" t="str">
        <f>IF(C30=0," ",VLOOKUP($C30,Спортсмены!$B:$H,7,FALSE))</f>
        <v xml:space="preserve"> </v>
      </c>
    </row>
    <row r="31" spans="2:13" ht="12.75" customHeight="1">
      <c r="B31" s="411">
        <v>11</v>
      </c>
      <c r="C31" s="413"/>
      <c r="D31" s="400" t="s">
        <v>147</v>
      </c>
      <c r="E31" s="401" t="str">
        <f>IF(C31=0," ",VLOOKUP($C31,Спортсмены!$B:$H,3,FALSE))</f>
        <v xml:space="preserve"> </v>
      </c>
      <c r="F31" s="402" t="str">
        <f>IF(C31=0," ",IF(VLOOKUP($C31,Спортсмены!$B:$H,4,FALSE)=0," ",VLOOKUP($C31,Спортсмены!$B:$H,4,FALSE)))</f>
        <v xml:space="preserve"> </v>
      </c>
      <c r="G31" s="400" t="str">
        <f>IF(C31=0," ",VLOOKUP($C31,Спортсмены!$B:$H,5,FALSE))</f>
        <v xml:space="preserve"> </v>
      </c>
      <c r="H31" s="400" t="str">
        <f>IF(C31=0," ",VLOOKUP($C31,Спортсмены!$B:$H,6,FALSE))</f>
        <v xml:space="preserve"> </v>
      </c>
      <c r="I31" s="823"/>
      <c r="J31" s="422"/>
      <c r="K31" s="402"/>
      <c r="L31" s="402"/>
      <c r="M31" s="400" t="str">
        <f>IF(C31=0," ",VLOOKUP($C31,Спортсмены!$B:$H,7,FALSE))</f>
        <v xml:space="preserve"> </v>
      </c>
    </row>
    <row r="32" spans="2:13">
      <c r="B32" s="411">
        <v>12</v>
      </c>
      <c r="C32" s="413"/>
      <c r="D32" s="400" t="str">
        <f>IF(C32=0," ",VLOOKUP(C32,Спортсмены!B:H,2,FALSE))</f>
        <v xml:space="preserve"> </v>
      </c>
      <c r="E32" s="401" t="s">
        <v>147</v>
      </c>
      <c r="F32" s="402" t="str">
        <f>IF(C32=0," ",IF(VLOOKUP($C32,Спортсмены!$B:$H,4,FALSE)=0," ",VLOOKUP($C32,Спортсмены!$B:$H,4,FALSE)))</f>
        <v xml:space="preserve"> </v>
      </c>
      <c r="G32" s="400" t="str">
        <f>IF(C32=0," ",VLOOKUP($C32,Спортсмены!$B:$H,5,FALSE))</f>
        <v xml:space="preserve"> </v>
      </c>
      <c r="H32" s="400" t="str">
        <f>IF(C32=0," ",VLOOKUP($C32,Спортсмены!$B:$H,6,FALSE))</f>
        <v xml:space="preserve"> </v>
      </c>
      <c r="I32" s="823"/>
      <c r="J32" s="422"/>
      <c r="K32" s="402"/>
      <c r="L32" s="402"/>
      <c r="M32" s="400" t="str">
        <f>IF(C32=0," ",VLOOKUP($C32,Спортсмены!$B:$H,7,FALSE))</f>
        <v xml:space="preserve"> </v>
      </c>
    </row>
    <row r="33" spans="2:13">
      <c r="B33" s="411">
        <v>13</v>
      </c>
      <c r="C33" s="504"/>
      <c r="D33" s="400" t="s">
        <v>147</v>
      </c>
      <c r="E33" s="401" t="str">
        <f>IF(C33=0," ",VLOOKUP($C33,Спортсмены!$B:$H,3,FALSE))</f>
        <v xml:space="preserve"> </v>
      </c>
      <c r="F33" s="402" t="s">
        <v>147</v>
      </c>
      <c r="G33" s="400" t="s">
        <v>147</v>
      </c>
      <c r="H33" s="400" t="str">
        <f>IF(C33=0," ",VLOOKUP($C33,Спортсмены!$B:$H,6,FALSE))</f>
        <v xml:space="preserve"> </v>
      </c>
      <c r="I33" s="823"/>
      <c r="J33" s="422"/>
      <c r="K33" s="402"/>
      <c r="L33" s="402"/>
      <c r="M33" s="400" t="str">
        <f>IF(C33=0," ",VLOOKUP($C33,Спортсмены!$B:$H,7,FALSE))</f>
        <v xml:space="preserve"> </v>
      </c>
    </row>
    <row r="34" spans="2:13">
      <c r="B34" s="411">
        <v>14</v>
      </c>
      <c r="C34" s="413"/>
      <c r="D34" s="400" t="str">
        <f>IF(C34=0," ",VLOOKUP(C34,Спортсмены!B:H,2,FALSE))</f>
        <v xml:space="preserve"> </v>
      </c>
      <c r="E34" s="401" t="str">
        <f>IF(C34=0," ",VLOOKUP($C34,Спортсмены!$B:$H,3,FALSE))</f>
        <v xml:space="preserve"> </v>
      </c>
      <c r="F34" s="402" t="s">
        <v>147</v>
      </c>
      <c r="G34" s="400" t="str">
        <f>IF(C34=0," ",VLOOKUP($C34,Спортсмены!$B:$H,5,FALSE))</f>
        <v xml:space="preserve"> </v>
      </c>
      <c r="H34" s="400" t="str">
        <f>IF(C34=0," ",VLOOKUP($C34,Спортсмены!$B:$H,6,FALSE))</f>
        <v xml:space="preserve"> </v>
      </c>
      <c r="I34" s="823"/>
      <c r="J34" s="422"/>
      <c r="K34" s="402"/>
      <c r="L34" s="402"/>
      <c r="M34" s="400" t="str">
        <f>IF(C34=0," ",VLOOKUP($C34,Спортсмены!$B:$H,7,FALSE))</f>
        <v xml:space="preserve"> </v>
      </c>
    </row>
    <row r="35" spans="2:13">
      <c r="B35" s="411">
        <v>15</v>
      </c>
      <c r="C35" s="413"/>
      <c r="D35" s="400" t="str">
        <f>IF(C35=0," ",VLOOKUP(C35,Спортсмены!B:H,2,FALSE))</f>
        <v xml:space="preserve"> </v>
      </c>
      <c r="E35" s="401" t="str">
        <f>IF(C35=0," ",VLOOKUP($C35,Спортсмены!$B:$H,3,FALSE))</f>
        <v xml:space="preserve"> </v>
      </c>
      <c r="F35" s="402" t="str">
        <f>IF(C35=0," ",IF(VLOOKUP($C35,Спортсмены!$B:$H,4,FALSE)=0," ",VLOOKUP($C35,Спортсмены!$B:$H,4,FALSE)))</f>
        <v xml:space="preserve"> </v>
      </c>
      <c r="G35" s="400" t="str">
        <f>IF(C35=0," ",VLOOKUP($C35,Спортсмены!$B:$H,5,FALSE))</f>
        <v xml:space="preserve"> </v>
      </c>
      <c r="H35" s="400" t="str">
        <f>IF(C35=0," ",VLOOKUP($C35,Спортсмены!$B:$H,6,FALSE))</f>
        <v xml:space="preserve"> </v>
      </c>
      <c r="I35" s="823"/>
      <c r="J35" s="422"/>
      <c r="K35" s="402"/>
      <c r="L35" s="402"/>
      <c r="M35" s="400" t="str">
        <f>IF(C35=0," ",VLOOKUP($C35,Спортсмены!$B:$H,7,FALSE))</f>
        <v xml:space="preserve"> </v>
      </c>
    </row>
    <row r="36" spans="2:13">
      <c r="B36" s="51"/>
      <c r="C36" s="51"/>
      <c r="D36" s="50"/>
      <c r="E36" s="155"/>
      <c r="F36" s="51"/>
      <c r="G36" s="50"/>
      <c r="H36" s="50"/>
      <c r="I36" s="52"/>
      <c r="J36" s="826"/>
      <c r="K36" s="51"/>
      <c r="L36" s="51"/>
      <c r="M36" s="50"/>
    </row>
    <row r="37" spans="2:13" ht="14.25" customHeight="1">
      <c r="B37" s="20"/>
      <c r="C37" s="49"/>
      <c r="D37" s="458" t="str">
        <f>IF(C37=0," ",VLOOKUP(C37,Спортсмены!B:H,2,FALSE))</f>
        <v xml:space="preserve"> </v>
      </c>
      <c r="E37" s="459" t="str">
        <f>IF(C37=0," ",VLOOKUP($C37,Спортсмены!$B:$H,3,FALSE))</f>
        <v xml:space="preserve"> </v>
      </c>
      <c r="F37" s="20" t="s">
        <v>147</v>
      </c>
      <c r="G37" s="458" t="str">
        <f>IF(C37=0," ",VLOOKUP($C37,Спортсмены!$B:$H,5,FALSE))</f>
        <v xml:space="preserve"> </v>
      </c>
      <c r="H37" s="241" t="str">
        <f>IF(C37=0," ",VLOOKUP($C37,Спортсмены!$B:$H,6,FALSE))</f>
        <v xml:space="preserve"> </v>
      </c>
      <c r="I37" s="563"/>
      <c r="J37" s="826"/>
      <c r="K37" s="20"/>
      <c r="L37" s="48"/>
      <c r="M37" s="827"/>
    </row>
    <row r="38" spans="2:13">
      <c r="B38" s="448"/>
      <c r="C38" s="149"/>
      <c r="D38" s="150" t="str">
        <f>IF(C38=0," ",VLOOKUP(C38,Спортсмены!B:H,2,FALSE))</f>
        <v xml:space="preserve"> </v>
      </c>
      <c r="E38" s="152" t="str">
        <f>IF(C38=0," ",VLOOKUP($C38,Спортсмены!$B:$H,3,FALSE))</f>
        <v xml:space="preserve"> </v>
      </c>
      <c r="F38" s="152" t="str">
        <f>IF(C38=0," ",IF(VLOOKUP($C38,Спортсмены!$B:$H,4,FALSE)=0," ",VLOOKUP($C38,Спортсмены!$B:$H,4,FALSE)))</f>
        <v xml:space="preserve"> </v>
      </c>
      <c r="G38" s="150" t="str">
        <f>IF(C38=0," ",VLOOKUP($C38,Спортсмены!$B:$H,5,FALSE))</f>
        <v xml:space="preserve"> </v>
      </c>
      <c r="H38" s="150" t="str">
        <f>IF(C38=0," ",VLOOKUP($C38,Спортсмены!$B:$H,6,FALSE))</f>
        <v xml:space="preserve"> </v>
      </c>
      <c r="I38" s="153"/>
      <c r="J38" s="828"/>
      <c r="K38" s="161" t="str">
        <f>IF(J38=0," ",IF(J38&lt;=Разряды!$D$8,Разряды!$D$3,IF(J38&lt;=Разряды!$E$8,Разряды!$E$3,IF(J38&lt;=Разряды!$F$8,Разряды!$F$3,IF(J38&lt;=Разряды!$G$8,Разряды!$G$3,IF(J38&lt;=Разряды!$H$8,Разряды!$H$3,IF(J38&lt;=Разряды!$I$8,Разряды!$I$3,IF(J38&lt;=Разряды!$J$8,Разряды!$J$3,"б/р"))))))))</f>
        <v xml:space="preserve"> </v>
      </c>
      <c r="L38" s="161"/>
      <c r="M38" s="150" t="str">
        <f>IF(C38=0," ",VLOOKUP($C38,Спортсмены!$B:$H,7,FALSE))</f>
        <v xml:space="preserve"> </v>
      </c>
    </row>
    <row r="39" spans="2:13">
      <c r="B39" s="48"/>
      <c r="C39" s="49"/>
      <c r="D39" s="50"/>
      <c r="E39" s="51"/>
      <c r="F39" s="51"/>
      <c r="G39" s="50"/>
      <c r="H39" s="50"/>
      <c r="I39" s="52"/>
      <c r="J39" s="67"/>
      <c r="K39" s="68"/>
      <c r="L39" s="68"/>
      <c r="M39" s="50"/>
    </row>
    <row r="40" spans="2:13">
      <c r="B40" s="48"/>
      <c r="C40" s="49"/>
      <c r="D40" s="50"/>
      <c r="E40" s="51"/>
      <c r="F40" s="51"/>
      <c r="G40" s="50"/>
      <c r="H40" s="50"/>
      <c r="I40" s="52"/>
      <c r="J40" s="67"/>
      <c r="K40" s="68"/>
      <c r="L40" s="68"/>
      <c r="M40" s="50"/>
    </row>
    <row r="41" spans="2:13">
      <c r="B41" s="48"/>
      <c r="C41" s="49"/>
      <c r="D41" s="1250" t="s">
        <v>174</v>
      </c>
      <c r="E41" s="1250"/>
      <c r="G41" s="1272"/>
      <c r="H41" s="1272"/>
      <c r="I41" s="1286" t="s">
        <v>164</v>
      </c>
      <c r="J41" s="1286"/>
      <c r="K41" s="1286"/>
      <c r="L41" s="1286"/>
      <c r="M41" s="50"/>
    </row>
    <row r="42" spans="2:13">
      <c r="B42" s="48"/>
      <c r="C42" s="49"/>
      <c r="I42" s="117"/>
      <c r="J42" s="132"/>
      <c r="K42" s="51"/>
      <c r="L42" s="50"/>
      <c r="M42" s="50"/>
    </row>
    <row r="43" spans="2:13">
      <c r="B43" s="48"/>
      <c r="C43" s="49"/>
      <c r="I43" s="117"/>
      <c r="J43" s="132"/>
      <c r="K43" s="51"/>
      <c r="L43" s="50"/>
      <c r="M43" s="50"/>
    </row>
    <row r="44" spans="2:13">
      <c r="B44" s="48"/>
      <c r="C44" s="49"/>
      <c r="D44" s="118" t="s">
        <v>175</v>
      </c>
      <c r="F44" s="1272"/>
      <c r="G44" s="1272"/>
      <c r="H44" s="1272"/>
      <c r="I44" s="1250" t="s">
        <v>162</v>
      </c>
      <c r="J44" s="1250"/>
      <c r="K44" s="1250"/>
      <c r="L44" s="1250"/>
      <c r="M44" s="50"/>
    </row>
    <row r="45" spans="2:13">
      <c r="B45" s="48"/>
      <c r="C45" s="49"/>
      <c r="D45" s="50"/>
      <c r="E45" s="51"/>
      <c r="F45" s="51"/>
      <c r="G45" s="50"/>
      <c r="H45" s="50"/>
      <c r="I45" s="52"/>
      <c r="J45" s="67"/>
      <c r="K45" s="68"/>
      <c r="L45" s="68"/>
      <c r="M45" s="50"/>
    </row>
    <row r="46" spans="2:13">
      <c r="B46" s="48"/>
      <c r="C46" s="49"/>
      <c r="D46" s="50"/>
      <c r="E46" s="51"/>
      <c r="F46" s="51"/>
      <c r="G46" s="50"/>
      <c r="H46" s="50"/>
      <c r="I46" s="52"/>
      <c r="J46" s="67"/>
      <c r="K46" s="68"/>
      <c r="L46" s="68"/>
      <c r="M46" s="50"/>
    </row>
    <row r="47" spans="2:13">
      <c r="B47" s="48"/>
      <c r="C47" s="49"/>
      <c r="D47" s="50"/>
      <c r="E47" s="51"/>
      <c r="F47" s="51"/>
      <c r="G47" s="50"/>
      <c r="H47" s="50"/>
      <c r="I47" s="52"/>
      <c r="J47" s="67"/>
      <c r="K47" s="68"/>
      <c r="L47" s="68"/>
      <c r="M47" s="50"/>
    </row>
    <row r="48" spans="2:13">
      <c r="B48" s="48"/>
      <c r="C48" s="49"/>
      <c r="D48" s="50"/>
      <c r="E48" s="51"/>
      <c r="F48" s="51"/>
      <c r="G48" s="50"/>
      <c r="H48" s="50"/>
      <c r="I48" s="52"/>
      <c r="J48" s="67"/>
      <c r="K48" s="68"/>
      <c r="L48" s="68"/>
      <c r="M48" s="50"/>
    </row>
    <row r="49" spans="2:13">
      <c r="B49" s="48"/>
      <c r="C49" s="49"/>
      <c r="D49" s="50"/>
      <c r="E49" s="51"/>
      <c r="F49" s="51"/>
      <c r="G49" s="50"/>
      <c r="H49" s="50"/>
      <c r="I49" s="52"/>
      <c r="J49" s="67"/>
      <c r="K49" s="68"/>
      <c r="L49" s="68"/>
      <c r="M49" s="50"/>
    </row>
    <row r="50" spans="2:13">
      <c r="B50" s="48"/>
      <c r="C50" s="49"/>
      <c r="D50" s="50"/>
      <c r="E50" s="51"/>
      <c r="F50" s="51"/>
      <c r="G50" s="50"/>
      <c r="H50" s="50"/>
      <c r="I50" s="52"/>
      <c r="J50" s="67"/>
      <c r="K50" s="68"/>
      <c r="L50" s="68"/>
      <c r="M50" s="50"/>
    </row>
    <row r="51" spans="2:13">
      <c r="B51" s="48"/>
      <c r="C51" s="49"/>
      <c r="D51" s="50"/>
      <c r="E51" s="51"/>
      <c r="F51" s="51"/>
      <c r="G51" s="50"/>
      <c r="H51" s="50"/>
      <c r="I51" s="52"/>
      <c r="J51" s="67"/>
      <c r="K51" s="68"/>
      <c r="L51" s="68"/>
      <c r="M51" s="50"/>
    </row>
    <row r="52" spans="2:13">
      <c r="B52" s="48"/>
      <c r="C52" s="49"/>
      <c r="D52" s="50"/>
      <c r="E52" s="51"/>
      <c r="F52" s="51"/>
      <c r="G52" s="50"/>
      <c r="H52" s="50"/>
      <c r="I52" s="52"/>
      <c r="J52" s="67"/>
      <c r="K52" s="68"/>
      <c r="L52" s="68"/>
      <c r="M52" s="50"/>
    </row>
    <row r="53" spans="2:13">
      <c r="B53" s="48"/>
      <c r="C53" s="49"/>
      <c r="D53" s="50"/>
      <c r="E53" s="51"/>
      <c r="F53" s="51"/>
      <c r="G53" s="50"/>
      <c r="H53" s="50"/>
      <c r="I53" s="52"/>
      <c r="J53" s="67"/>
      <c r="K53" s="68"/>
      <c r="L53" s="68"/>
      <c r="M53" s="50"/>
    </row>
    <row r="54" spans="2:13">
      <c r="B54" s="48"/>
      <c r="C54" s="49"/>
      <c r="D54" s="50"/>
      <c r="E54" s="51"/>
      <c r="F54" s="51"/>
      <c r="G54" s="50"/>
      <c r="H54" s="50"/>
      <c r="I54" s="52"/>
      <c r="J54" s="67"/>
      <c r="K54" s="68"/>
      <c r="L54" s="68"/>
      <c r="M54" s="50"/>
    </row>
    <row r="55" spans="2:13" ht="20.25">
      <c r="B55" s="1287"/>
      <c r="C55" s="1287"/>
      <c r="D55" s="1287"/>
      <c r="E55" s="1287"/>
      <c r="F55" s="1287"/>
      <c r="G55" s="1287"/>
      <c r="H55" s="1287"/>
      <c r="I55" s="1287"/>
      <c r="J55" s="1287"/>
      <c r="K55" s="1287"/>
      <c r="L55" s="1287"/>
      <c r="M55" s="1287"/>
    </row>
    <row r="56" spans="2:13" ht="20.25">
      <c r="B56" s="1287"/>
      <c r="C56" s="1287"/>
      <c r="D56" s="1287"/>
      <c r="E56" s="1287"/>
      <c r="F56" s="1287"/>
      <c r="G56" s="1287"/>
      <c r="H56" s="1287"/>
      <c r="I56" s="1287"/>
      <c r="J56" s="1287"/>
      <c r="K56" s="1287"/>
      <c r="L56" s="1287"/>
      <c r="M56" s="1287"/>
    </row>
    <row r="57" spans="2:13" ht="22.5">
      <c r="B57" s="1314" t="s">
        <v>165</v>
      </c>
      <c r="C57" s="1314"/>
      <c r="D57" s="1314"/>
      <c r="E57" s="1314"/>
      <c r="F57" s="1314"/>
      <c r="G57" s="1314"/>
      <c r="H57" s="1314"/>
      <c r="I57" s="1314"/>
      <c r="J57" s="1314"/>
      <c r="K57" s="1314"/>
      <c r="L57" s="1314"/>
      <c r="M57" s="1314"/>
    </row>
    <row r="58" spans="2:13" ht="20.25">
      <c r="B58" s="1312"/>
      <c r="C58" s="1312"/>
      <c r="D58" s="1312"/>
      <c r="E58" s="1312"/>
      <c r="F58" s="1312"/>
      <c r="G58" s="1312"/>
      <c r="H58" s="1312"/>
      <c r="I58" s="1312"/>
      <c r="J58" s="1312"/>
      <c r="K58" s="1312"/>
      <c r="L58" s="1312"/>
      <c r="M58" s="1312"/>
    </row>
    <row r="59" spans="2:13" ht="18">
      <c r="B59" s="3"/>
      <c r="C59" s="817"/>
      <c r="D59" s="818"/>
      <c r="E59" s="818"/>
      <c r="F59" s="818"/>
      <c r="G59" s="818" t="s">
        <v>166</v>
      </c>
      <c r="H59" s="818"/>
      <c r="I59" s="818"/>
      <c r="J59" s="818"/>
      <c r="K59" s="818"/>
      <c r="L59" s="818"/>
      <c r="M59" s="818"/>
    </row>
    <row r="60" spans="2:13" ht="15.75" customHeight="1">
      <c r="B60" s="3"/>
      <c r="C60" s="819"/>
      <c r="D60" s="51"/>
      <c r="E60" s="820"/>
      <c r="F60" s="820"/>
      <c r="G60" s="1315"/>
      <c r="H60" s="1315"/>
      <c r="I60" s="820"/>
      <c r="J60" s="53"/>
      <c r="K60" s="53"/>
      <c r="L60" s="6" t="s">
        <v>200</v>
      </c>
      <c r="M60" s="53"/>
    </row>
    <row r="61" spans="2:13">
      <c r="B61" s="3"/>
      <c r="C61" s="107"/>
      <c r="D61" s="7"/>
      <c r="E61" s="53"/>
      <c r="F61" s="53"/>
      <c r="G61" s="9"/>
      <c r="H61" s="9"/>
      <c r="I61" s="419"/>
      <c r="J61" s="419"/>
      <c r="K61" s="419"/>
      <c r="L61" s="8" t="s">
        <v>199</v>
      </c>
      <c r="M61" s="8"/>
    </row>
    <row r="62" spans="2:13" ht="18.75">
      <c r="B62" s="9"/>
      <c r="C62" s="107"/>
      <c r="D62" s="6"/>
      <c r="F62" s="10"/>
      <c r="G62" s="3"/>
      <c r="H62" s="3"/>
      <c r="I62" s="10"/>
      <c r="J62" s="417"/>
      <c r="K62" s="417"/>
      <c r="L62" s="55"/>
      <c r="M62" s="8"/>
    </row>
    <row r="63" spans="2:13">
      <c r="B63" s="3"/>
      <c r="C63" s="107"/>
      <c r="D63" s="6"/>
      <c r="E63" s="13"/>
      <c r="F63" s="13"/>
      <c r="G63" s="3"/>
      <c r="H63" s="3"/>
      <c r="I63" s="14"/>
      <c r="J63" s="1316"/>
      <c r="K63" s="1316"/>
      <c r="L63" s="57"/>
      <c r="M63" s="8"/>
    </row>
    <row r="64" spans="2:13" ht="12.75" customHeight="1">
      <c r="B64" s="1299" t="s">
        <v>152</v>
      </c>
      <c r="C64" s="1299" t="s">
        <v>157</v>
      </c>
      <c r="D64" s="1299" t="s">
        <v>153</v>
      </c>
      <c r="E64" s="1263" t="s">
        <v>154</v>
      </c>
      <c r="F64" s="1263" t="s">
        <v>155</v>
      </c>
      <c r="G64" s="1263" t="s">
        <v>127</v>
      </c>
      <c r="H64" s="1263" t="s">
        <v>156</v>
      </c>
      <c r="I64" s="1317" t="s">
        <v>129</v>
      </c>
      <c r="J64" s="1281"/>
      <c r="K64" s="1299" t="s">
        <v>158</v>
      </c>
      <c r="L64" s="1263" t="s">
        <v>159</v>
      </c>
      <c r="M64" s="1305" t="s">
        <v>133</v>
      </c>
    </row>
    <row r="65" spans="2:13">
      <c r="B65" s="1300"/>
      <c r="C65" s="1300"/>
      <c r="D65" s="1300"/>
      <c r="E65" s="1301"/>
      <c r="F65" s="1301"/>
      <c r="G65" s="1301"/>
      <c r="H65" s="1301"/>
      <c r="I65" s="1282" t="s">
        <v>160</v>
      </c>
      <c r="J65" s="1283"/>
      <c r="K65" s="1300"/>
      <c r="L65" s="1301"/>
      <c r="M65" s="1262"/>
    </row>
    <row r="66" spans="2:13" ht="12.75" customHeight="1">
      <c r="B66" s="33"/>
      <c r="C66" s="33"/>
      <c r="D66" s="33"/>
      <c r="E66" s="28"/>
      <c r="F66" s="33"/>
      <c r="G66" s="1313" t="s">
        <v>222</v>
      </c>
      <c r="H66" s="1313"/>
      <c r="I66" s="34"/>
      <c r="J66" s="1318"/>
      <c r="K66" s="1318"/>
      <c r="L66" s="55"/>
      <c r="M66" s="8"/>
    </row>
    <row r="67" spans="2:13" ht="18" customHeight="1">
      <c r="B67" s="21">
        <v>1</v>
      </c>
      <c r="C67" s="41"/>
      <c r="D67" s="29" t="str">
        <f>IF(C67=0," ",VLOOKUP(C67,Спортсмены!B:H,2,FALSE))</f>
        <v xml:space="preserve"> </v>
      </c>
      <c r="E67" s="30" t="str">
        <f>IF(C67=0," ",VLOOKUP($C67,Спортсмены!$B:$H,3,FALSE))</f>
        <v xml:space="preserve"> </v>
      </c>
      <c r="F67" s="31" t="str">
        <f>IF(C67=0," ",IF(VLOOKUP($C67,Спортсмены!$B:$H,4,FALSE)=0," ",VLOOKUP($C67,Спортсмены!$B:$H,4,FALSE)))</f>
        <v xml:space="preserve"> </v>
      </c>
      <c r="G67" s="29" t="str">
        <f>IF(C67=0," ",VLOOKUP($C67,Спортсмены!$B:$H,5,FALSE))</f>
        <v xml:space="preserve"> </v>
      </c>
      <c r="H67" s="29" t="str">
        <f>IF(C67=0," ",VLOOKUP($C67,Спортсмены!$B:$H,6,FALSE))</f>
        <v xml:space="preserve"> </v>
      </c>
      <c r="I67" s="32"/>
      <c r="J67" s="61"/>
      <c r="K67" s="62" t="str">
        <f>IF(J67=0," ",IF(J67&lt;=Разряды!$D$8,Разряды!$D$3,IF(J67&lt;=Разряды!$E$8,Разряды!$E$3,IF(J67&lt;=Разряды!$F$8,Разряды!$F$3,IF(J67&lt;=Разряды!$G$8,Разряды!$G$3,IF(J67&lt;=Разряды!$H$8,Разряды!$H$3,IF(J67&lt;=Разряды!$I$8,Разряды!$I$3,IF(J67&lt;=Разряды!$J$8,Разряды!$J$3,"б/р"))))))))</f>
        <v xml:space="preserve"> </v>
      </c>
      <c r="L67" s="31"/>
      <c r="M67" s="29" t="str">
        <f>IF(C67=0," ",VLOOKUP($C67,Спортсмены!$B:$H,7,FALSE))</f>
        <v xml:space="preserve"> </v>
      </c>
    </row>
    <row r="68" spans="2:13" ht="16.5" customHeight="1">
      <c r="B68" s="21">
        <v>2</v>
      </c>
      <c r="C68" s="41"/>
      <c r="D68" s="29" t="str">
        <f>IF(C68=0," ",VLOOKUP(C68,Спортсмены!B:H,2,FALSE))</f>
        <v xml:space="preserve"> </v>
      </c>
      <c r="E68" s="24" t="str">
        <f>IF(C68=0," ",VLOOKUP($C68,Спортсмены!$B:$H,3,FALSE))</f>
        <v xml:space="preserve"> </v>
      </c>
      <c r="F68" s="25" t="str">
        <f>IF(C68=0," ",IF(VLOOKUP($C68,Спортсмены!$B:$H,4,FALSE)=0," ",VLOOKUP($C68,Спортсмены!$B:$H,4,FALSE)))</f>
        <v xml:space="preserve"> </v>
      </c>
      <c r="G68" s="23" t="str">
        <f>IF(C68=0," ",VLOOKUP($C68,Спортсмены!$B:$H,5,FALSE))</f>
        <v xml:space="preserve"> </v>
      </c>
      <c r="H68" s="23" t="str">
        <f>IF(C68=0," ",VLOOKUP($C68,Спортсмены!$B:$H,6,FALSE))</f>
        <v xml:space="preserve"> </v>
      </c>
      <c r="I68" s="26"/>
      <c r="J68" s="60"/>
      <c r="K68" s="22" t="str">
        <f>IF(J68=0," ",IF(J68&lt;=Разряды!$D$8,Разряды!$D$3,IF(J68&lt;=Разряды!$E$8,Разряды!$E$3,IF(J68&lt;=Разряды!$F$8,Разряды!$F$3,IF(J68&lt;=Разряды!$G$8,Разряды!$G$3,IF(J68&lt;=Разряды!$H$8,Разряды!$H$3,IF(J68&lt;=Разряды!$I$8,Разряды!$I$3,IF(J68&lt;=Разряды!$J$8,Разряды!$J$3,"б/р"))))))))</f>
        <v xml:space="preserve"> </v>
      </c>
      <c r="L68" s="183"/>
      <c r="M68" s="35" t="str">
        <f>IF(C68=0," ",VLOOKUP($C68,Спортсмены!$B:$H,7,FALSE))</f>
        <v xml:space="preserve"> </v>
      </c>
    </row>
    <row r="69" spans="2:13">
      <c r="B69" s="21">
        <v>3</v>
      </c>
      <c r="C69" s="41"/>
      <c r="D69" s="29" t="str">
        <f>IF(C69=0," ",VLOOKUP(C69,Спортсмены!B:H,2,FALSE))</f>
        <v xml:space="preserve"> </v>
      </c>
      <c r="E69" s="24" t="str">
        <f>IF(C69=0," ",VLOOKUP($C69,Спортсмены!$B:$H,3,FALSE))</f>
        <v xml:space="preserve"> </v>
      </c>
      <c r="F69" s="25" t="str">
        <f>IF(C69=0," ",IF(VLOOKUP($C69,Спортсмены!$B:$H,4,FALSE)=0," ",VLOOKUP($C69,Спортсмены!$B:$H,4,FALSE)))</f>
        <v xml:space="preserve"> </v>
      </c>
      <c r="G69" s="23" t="str">
        <f>IF(C69=0," ",VLOOKUP($C69,Спортсмены!$B:$H,5,FALSE))</f>
        <v xml:space="preserve"> </v>
      </c>
      <c r="H69" s="23" t="s">
        <v>147</v>
      </c>
      <c r="I69" s="26"/>
      <c r="J69" s="60"/>
      <c r="K69" s="22" t="str">
        <f>IF(J69=0," ",IF(J69&lt;=Разряды!$D$8,Разряды!$D$3,IF(J69&lt;=Разряды!$E$8,Разряды!$E$3,IF(J69&lt;=Разряды!$F$8,Разряды!$F$3,IF(J69&lt;=Разряды!$G$8,Разряды!$G$3,IF(J69&lt;=Разряды!$H$8,Разряды!$H$3,IF(J69&lt;=Разряды!$I$8,Разряды!$I$3,IF(J69&lt;=Разряды!$J$8,Разряды!$J$3,"б/р"))))))))</f>
        <v xml:space="preserve"> </v>
      </c>
      <c r="L69" s="183"/>
      <c r="M69" s="35" t="str">
        <f>IF(C69=0," ",VLOOKUP($C69,Спортсмены!$B:$H,7,FALSE))</f>
        <v xml:space="preserve"> </v>
      </c>
    </row>
    <row r="70" spans="2:13">
      <c r="B70" s="22">
        <v>4</v>
      </c>
      <c r="C70" s="41"/>
      <c r="D70" s="29" t="str">
        <f>IF(C70=0," ",VLOOKUP(C70,Спортсмены!B:H,2,FALSE))</f>
        <v xml:space="preserve"> </v>
      </c>
      <c r="E70" s="24" t="str">
        <f>IF(C70=0," ",VLOOKUP($C70,Спортсмены!$B:$H,3,FALSE))</f>
        <v xml:space="preserve"> </v>
      </c>
      <c r="F70" s="25" t="str">
        <f>IF(C70=0," ",IF(VLOOKUP($C70,Спортсмены!$B:$H,4,FALSE)=0," ",VLOOKUP($C70,Спортсмены!$B:$H,4,FALSE)))</f>
        <v xml:space="preserve"> </v>
      </c>
      <c r="G70" s="23" t="str">
        <f>IF(C70=0," ",VLOOKUP($C70,Спортсмены!$B:$H,5,FALSE))</f>
        <v xml:space="preserve"> </v>
      </c>
      <c r="H70" s="35" t="str">
        <f>IF(C70=0," ",VLOOKUP($C70,Спортсмены!$B:$H,6,FALSE))</f>
        <v xml:space="preserve"> </v>
      </c>
      <c r="I70" s="26"/>
      <c r="J70" s="60"/>
      <c r="K70" s="22" t="str">
        <f>IF(J70=0," ",IF(J70&lt;=Разряды!$D$8,Разряды!$D$3,IF(J70&lt;=Разряды!$E$8,Разряды!$E$3,IF(J70&lt;=Разряды!$F$8,Разряды!$F$3,IF(J70&lt;=Разряды!$G$8,Разряды!$G$3,IF(J70&lt;=Разряды!$H$8,Разряды!$H$3,IF(J70&lt;=Разряды!$I$8,Разряды!$I$3,IF(J70&lt;=Разряды!$J$8,Разряды!$J$3,"б/р"))))))))</f>
        <v xml:space="preserve"> </v>
      </c>
      <c r="L70" s="183"/>
      <c r="M70" s="23" t="str">
        <f>IF(C70=0," ",VLOOKUP($C70,Спортсмены!$B:$H,7,FALSE))</f>
        <v xml:space="preserve"> </v>
      </c>
    </row>
    <row r="71" spans="2:13" ht="15.95" customHeight="1">
      <c r="B71" s="22">
        <v>5</v>
      </c>
      <c r="C71" s="41"/>
      <c r="D71" s="29" t="str">
        <f>IF(C71=0," ",VLOOKUP(C71,Спортсмены!B:H,2,FALSE))</f>
        <v xml:space="preserve"> </v>
      </c>
      <c r="E71" s="30" t="str">
        <f>IF(C71=0," ",VLOOKUP($C71,Спортсмены!$B:$H,3,FALSE))</f>
        <v xml:space="preserve"> </v>
      </c>
      <c r="F71" s="31" t="str">
        <f>IF(C71=0," ",IF(VLOOKUP($C71,Спортсмены!$B:$H,4,FALSE)=0," ",VLOOKUP($C71,Спортсмены!$B:$H,4,FALSE)))</f>
        <v xml:space="preserve"> </v>
      </c>
      <c r="G71" s="29" t="str">
        <f>IF(C71=0," ",VLOOKUP($C71,Спортсмены!$B:$H,5,FALSE))</f>
        <v xml:space="preserve"> </v>
      </c>
      <c r="H71" s="29" t="str">
        <f>IF(C71=0," ",VLOOKUP($C71,Спортсмены!$B:$H,6,FALSE))</f>
        <v xml:space="preserve"> </v>
      </c>
      <c r="I71" s="32"/>
      <c r="J71" s="61"/>
      <c r="K71" s="62" t="str">
        <f>IF(J71=0," ",IF(J71&lt;=Разряды!$D$8,Разряды!$D$3,IF(J71&lt;=Разряды!$E$8,Разряды!$E$3,IF(J71&lt;=Разряды!$F$8,Разряды!$F$3,IF(J71&lt;=Разряды!$G$8,Разряды!$G$3,IF(J71&lt;=Разряды!$H$8,Разряды!$H$3,IF(J71&lt;=Разряды!$I$8,Разряды!$I$3,IF(J71&lt;=Разряды!$J$8,Разряды!$J$3,"б/р"))))))))</f>
        <v xml:space="preserve"> </v>
      </c>
      <c r="L71" s="28"/>
      <c r="M71" s="29" t="str">
        <f>IF(C71=0," ",VLOOKUP($C71,Спортсмены!$B:$H,7,FALSE))</f>
        <v xml:space="preserve"> </v>
      </c>
    </row>
    <row r="72" spans="2:13" ht="15.95" customHeight="1">
      <c r="B72" s="22">
        <v>6</v>
      </c>
      <c r="C72" s="49"/>
      <c r="D72" s="29" t="str">
        <f>IF(C72=0," ",VLOOKUP(C72,Спортсмены!B:H,2,FALSE))</f>
        <v xml:space="preserve"> </v>
      </c>
      <c r="E72" s="30" t="str">
        <f>IF(C72=0," ",VLOOKUP($C72,Спортсмены!$B:$H,3,FALSE))</f>
        <v xml:space="preserve"> </v>
      </c>
      <c r="F72" s="31" t="str">
        <f>IF(C72=0," ",IF(VLOOKUP($C72,Спортсмены!$B:$H,4,FALSE)=0," ",VLOOKUP($C72,Спортсмены!$B:$H,4,FALSE)))</f>
        <v xml:space="preserve"> </v>
      </c>
      <c r="G72" s="29" t="str">
        <f>IF(C72=0," ",VLOOKUP($C72,Спортсмены!$B:$H,5,FALSE))</f>
        <v xml:space="preserve"> </v>
      </c>
      <c r="H72" s="29" t="str">
        <f>IF(C72=0," ",VLOOKUP($C72,Спортсмены!$B:$H,6,FALSE))</f>
        <v xml:space="preserve"> </v>
      </c>
      <c r="I72" s="32"/>
      <c r="J72" s="61"/>
      <c r="K72" s="62" t="str">
        <f>IF(J72=0," ",IF(J72&lt;=Разряды!$D$8,Разряды!$D$3,IF(J72&lt;=Разряды!$E$8,Разряды!$E$3,IF(J72&lt;=Разряды!$F$8,Разряды!$F$3,IF(J72&lt;=Разряды!$G$8,Разряды!$G$3,IF(J72&lt;=Разряды!$H$8,Разряды!$H$3,IF(J72&lt;=Разряды!$I$8,Разряды!$I$3,IF(J72&lt;=Разряды!$J$8,Разряды!$J$3,"б/р"))))))))</f>
        <v xml:space="preserve"> </v>
      </c>
      <c r="L72" s="33"/>
      <c r="M72" s="29" t="str">
        <f>IF(C72=0," ",VLOOKUP($C72,Спортсмены!$B:$H,7,FALSE))</f>
        <v xml:space="preserve"> </v>
      </c>
    </row>
    <row r="73" spans="2:13" ht="15.95" customHeight="1">
      <c r="B73" s="22">
        <v>7</v>
      </c>
      <c r="C73" s="41"/>
      <c r="D73" s="29" t="str">
        <f>IF(C73=0," ",VLOOKUP(C73,Спортсмены!B:H,2,FALSE))</f>
        <v xml:space="preserve"> </v>
      </c>
      <c r="E73" s="30" t="str">
        <f>IF(C73=0," ",VLOOKUP($C73,Спортсмены!$B:$H,3,FALSE))</f>
        <v xml:space="preserve"> </v>
      </c>
      <c r="F73" s="31" t="s">
        <v>147</v>
      </c>
      <c r="G73" s="29" t="str">
        <f>IF(C73=0," ",VLOOKUP($C73,Спортсмены!$B:$H,5,FALSE))</f>
        <v xml:space="preserve"> </v>
      </c>
      <c r="H73" s="29" t="str">
        <f>IF(C73=0," ",VLOOKUP($C73,Спортсмены!$B:$H,6,FALSE))</f>
        <v xml:space="preserve"> </v>
      </c>
      <c r="I73" s="32"/>
      <c r="J73" s="61"/>
      <c r="K73" s="62" t="str">
        <f>IF(J73=0," ",IF(J73&lt;=Разряды!$D$8,Разряды!$D$3,IF(J73&lt;=Разряды!$E$8,Разряды!$E$3,IF(J73&lt;=Разряды!$F$8,Разряды!$F$3,IF(J73&lt;=Разряды!$G$8,Разряды!$G$3,IF(J73&lt;=Разряды!$H$8,Разряды!$H$3,IF(J73&lt;=Разряды!$I$8,Разряды!$I$3,IF(J73&lt;=Разряды!$J$8,Разряды!$J$3,"б/р"))))))))</f>
        <v xml:space="preserve"> </v>
      </c>
      <c r="L73" s="28"/>
      <c r="M73" s="29" t="str">
        <f>IF(C73=0," ",VLOOKUP($C73,Спортсмены!$B:$H,7,FALSE))</f>
        <v xml:space="preserve"> </v>
      </c>
    </row>
    <row r="74" spans="2:13" ht="15.95" customHeight="1">
      <c r="B74" s="22">
        <v>8</v>
      </c>
      <c r="C74" s="25"/>
      <c r="D74" s="29" t="str">
        <f>IF(C74=0," ",VLOOKUP(C74,Спортсмены!B:H,2,FALSE))</f>
        <v xml:space="preserve"> </v>
      </c>
      <c r="E74" s="30" t="str">
        <f>IF(C74=0," ",VLOOKUP($C74,Спортсмены!$B:$H,3,FALSE))</f>
        <v xml:space="preserve"> </v>
      </c>
      <c r="F74" s="31" t="str">
        <f>IF(C74=0," ",IF(VLOOKUP($C74,Спортсмены!$B:$H,4,FALSE)=0," ",VLOOKUP($C74,Спортсмены!$B:$H,4,FALSE)))</f>
        <v xml:space="preserve"> </v>
      </c>
      <c r="G74" s="29" t="str">
        <f>IF(C74=0," ",VLOOKUP($C74,Спортсмены!$B:$H,5,FALSE))</f>
        <v xml:space="preserve"> </v>
      </c>
      <c r="H74" s="29" t="str">
        <f>IF(C74=0," ",VLOOKUP($C74,Спортсмены!$B:$H,6,FALSE))</f>
        <v xml:space="preserve"> </v>
      </c>
      <c r="I74" s="32"/>
      <c r="J74" s="61"/>
      <c r="K74" s="62" t="str">
        <f>IF(J74=0," ",IF(J74&lt;=Разряды!$D$8,Разряды!$D$3,IF(J74&lt;=Разряды!$E$8,Разряды!$E$3,IF(J74&lt;=Разряды!$F$8,Разряды!$F$3,IF(J74&lt;=Разряды!$G$8,Разряды!$G$3,IF(J74&lt;=Разряды!$H$8,Разряды!$H$3,IF(J74&lt;=Разряды!$I$8,Разряды!$I$3,IF(J74&lt;=Разряды!$J$8,Разряды!$J$3,"б/р"))))))))</f>
        <v xml:space="preserve"> </v>
      </c>
      <c r="L74" s="33"/>
      <c r="M74" s="29" t="str">
        <f>IF(C74=0," ",VLOOKUP($C74,Спортсмены!$B:$H,7,FALSE))</f>
        <v xml:space="preserve"> </v>
      </c>
    </row>
    <row r="75" spans="2:13" ht="15.95" customHeight="1">
      <c r="B75" s="22">
        <v>9</v>
      </c>
      <c r="C75" s="41"/>
      <c r="D75" s="29" t="s">
        <v>147</v>
      </c>
      <c r="E75" s="30" t="str">
        <f>IF(C75=0," ",VLOOKUP($C75,Спортсмены!$B:$H,3,FALSE))</f>
        <v xml:space="preserve"> </v>
      </c>
      <c r="F75" s="31" t="str">
        <f>IF(C75=0," ",IF(VLOOKUP($C75,Спортсмены!$B:$H,4,FALSE)=0," ",VLOOKUP($C75,Спортсмены!$B:$H,4,FALSE)))</f>
        <v xml:space="preserve"> </v>
      </c>
      <c r="G75" s="29" t="str">
        <f>IF(C75=0," ",VLOOKUP($C75,Спортсмены!$B:$H,5,FALSE))</f>
        <v xml:space="preserve"> </v>
      </c>
      <c r="H75" s="29" t="str">
        <f>IF(C75=0," ",VLOOKUP($C75,Спортсмены!$B:$H,6,FALSE))</f>
        <v xml:space="preserve"> </v>
      </c>
      <c r="I75" s="32"/>
      <c r="J75" s="61"/>
      <c r="K75" s="62" t="str">
        <f>IF(J75=0," ",IF(J75&lt;=Разряды!$D$8,Разряды!$D$3,IF(J75&lt;=Разряды!$E$8,Разряды!$E$3,IF(J75&lt;=Разряды!$F$8,Разряды!$F$3,IF(J75&lt;=Разряды!$G$8,Разряды!$G$3,IF(J75&lt;=Разряды!$H$8,Разряды!$H$3,IF(J75&lt;=Разряды!$I$8,Разряды!$I$3,IF(J75&lt;=Разряды!$J$8,Разряды!$J$3,"б/р"))))))))</f>
        <v xml:space="preserve"> </v>
      </c>
      <c r="L75" s="33"/>
      <c r="M75" s="29" t="str">
        <f>IF(C75=0," ",VLOOKUP($C75,Спортсмены!$B:$H,7,FALSE))</f>
        <v xml:space="preserve"> </v>
      </c>
    </row>
    <row r="76" spans="2:13" ht="15.95" customHeight="1">
      <c r="B76" s="22">
        <v>10</v>
      </c>
      <c r="C76" s="62"/>
      <c r="D76" s="29" t="str">
        <f>IF(C76=0," ",VLOOKUP(C76,Спортсмены!B:H,2,FALSE))</f>
        <v xml:space="preserve"> </v>
      </c>
      <c r="E76" s="30" t="s">
        <v>147</v>
      </c>
      <c r="F76" s="31" t="str">
        <f>IF(C76=0," ",IF(VLOOKUP($C76,Спортсмены!$B:$H,4,FALSE)=0," ",VLOOKUP($C76,Спортсмены!$B:$H,4,FALSE)))</f>
        <v xml:space="preserve"> </v>
      </c>
      <c r="G76" s="29" t="str">
        <f>IF(C76=0," ",VLOOKUP($C76,Спортсмены!$B:$H,5,FALSE))</f>
        <v xml:space="preserve"> </v>
      </c>
      <c r="H76" s="29" t="str">
        <f>IF(C76=0," ",VLOOKUP($C76,Спортсмены!$B:$H,6,FALSE))</f>
        <v xml:space="preserve"> </v>
      </c>
      <c r="I76" s="32"/>
      <c r="J76" s="61"/>
      <c r="K76" s="62" t="s">
        <v>147</v>
      </c>
      <c r="L76" s="33"/>
      <c r="M76" s="29" t="str">
        <f>IF(C76=0," ",VLOOKUP($C76,Спортсмены!$B:$H,7,FALSE))</f>
        <v xml:space="preserve"> </v>
      </c>
    </row>
    <row r="77" spans="2:13">
      <c r="B77" s="22"/>
      <c r="C77" s="37"/>
      <c r="D77" s="29" t="s">
        <v>147</v>
      </c>
      <c r="E77" s="30" t="str">
        <f>IF(C77=0," ",VLOOKUP($C77,Спортсмены!$B:$H,3,FALSE))</f>
        <v xml:space="preserve"> </v>
      </c>
      <c r="F77" s="31" t="str">
        <f>IF(C77=0," ",IF(VLOOKUP($C77,Спортсмены!$B:$H,4,FALSE)=0," ",VLOOKUP($C77,Спортсмены!$B:$H,4,FALSE)))</f>
        <v xml:space="preserve"> </v>
      </c>
      <c r="G77" s="29" t="str">
        <f>IF(C77=0," ",VLOOKUP($C77,Спортсмены!$B:$H,5,FALSE))</f>
        <v xml:space="preserve"> </v>
      </c>
      <c r="H77" s="29" t="str">
        <f>IF(C77=0," ",VLOOKUP($C77,Спортсмены!$B:$H,6,FALSE))</f>
        <v xml:space="preserve"> </v>
      </c>
      <c r="I77" s="147"/>
      <c r="J77" s="156"/>
      <c r="K77" s="62"/>
      <c r="L77" s="33"/>
      <c r="M77" s="70" t="str">
        <f>IF(C77=0," ",VLOOKUP($C77,Спортсмены!$B:$H,7,FALSE))</f>
        <v xml:space="preserve"> </v>
      </c>
    </row>
    <row r="78" spans="2:13" ht="12.75" customHeight="1">
      <c r="B78" s="36"/>
      <c r="C78" s="37"/>
      <c r="D78" s="29" t="str">
        <f>IF(C78=0," ",VLOOKUP(C78,Спортсмены!B:H,2,FALSE))</f>
        <v xml:space="preserve"> </v>
      </c>
      <c r="E78" s="39"/>
      <c r="F78" s="33"/>
      <c r="G78" s="1319"/>
      <c r="H78" s="1319"/>
      <c r="I78" s="40"/>
      <c r="J78" s="64"/>
      <c r="K78" s="64"/>
      <c r="L78" s="55"/>
      <c r="M78" s="8"/>
    </row>
    <row r="79" spans="2:13" ht="15.95" customHeight="1">
      <c r="B79" s="21">
        <v>1</v>
      </c>
      <c r="C79" s="62"/>
      <c r="D79" s="29" t="str">
        <f>IF(C79=0," ",VLOOKUP(C79,Спортсмены!B:H,2,FALSE))</f>
        <v xml:space="preserve"> </v>
      </c>
      <c r="E79" s="30" t="s">
        <v>147</v>
      </c>
      <c r="F79" s="31" t="str">
        <f>IF(C79=0," ",IF(VLOOKUP($C79,Спортсмены!$B:$H,4,FALSE)=0," ",VLOOKUP($C79,Спортсмены!$B:$H,4,FALSE)))</f>
        <v xml:space="preserve"> </v>
      </c>
      <c r="G79" s="29" t="str">
        <f>IF(C79=0," ",VLOOKUP($C79,Спортсмены!$B:$H,5,FALSE))</f>
        <v xml:space="preserve"> </v>
      </c>
      <c r="H79" s="70" t="str">
        <f>IF(C79=0," ",VLOOKUP($C79,Спортсмены!$B:$H,6,FALSE))</f>
        <v xml:space="preserve"> </v>
      </c>
      <c r="I79" s="32"/>
      <c r="J79" s="61"/>
      <c r="K79" s="62" t="str">
        <f>IF(J79=0," ",IF(J79&lt;=Разряды!$D$8,Разряды!$D$3,IF(J79&lt;=Разряды!$E$8,Разряды!$E$3,IF(J79&lt;=Разряды!$F$8,Разряды!$F$3,IF(J79&lt;=Разряды!$G$8,Разряды!$G$3,IF(J79&lt;=Разряды!$H$8,Разряды!$H$3,IF(J79&lt;=Разряды!$I$8,Разряды!$I$3,IF(J79&lt;=Разряды!$J$8,Разряды!$J$3,"б/р"))))))))</f>
        <v xml:space="preserve"> </v>
      </c>
      <c r="L79" s="62"/>
      <c r="M79" s="29" t="str">
        <f>IF(C79=0," ",VLOOKUP($C79,Спортсмены!$B:$H,7,FALSE))</f>
        <v xml:space="preserve"> </v>
      </c>
    </row>
    <row r="80" spans="2:13" ht="15.95" customHeight="1">
      <c r="B80" s="21">
        <v>2</v>
      </c>
      <c r="C80" s="41"/>
      <c r="D80" s="29" t="str">
        <f>IF(C80=0," ",VLOOKUP(C80,Спортсмены!B:H,2,FALSE))</f>
        <v xml:space="preserve"> </v>
      </c>
      <c r="E80" s="30" t="str">
        <f>IF(C80=0," ",VLOOKUP($C80,Спортсмены!$B:$H,3,FALSE))</f>
        <v xml:space="preserve"> </v>
      </c>
      <c r="F80" s="31" t="s">
        <v>147</v>
      </c>
      <c r="G80" s="29" t="str">
        <f>IF(C80=0," ",VLOOKUP($C80,Спортсмены!$B:$H,5,FALSE))</f>
        <v xml:space="preserve"> </v>
      </c>
      <c r="H80" s="29" t="str">
        <f>IF(C80=0," ",VLOOKUP($C80,Спортсмены!$B:$H,6,FALSE))</f>
        <v xml:space="preserve"> </v>
      </c>
      <c r="I80" s="32"/>
      <c r="J80" s="61"/>
      <c r="K80" s="62" t="str">
        <f>IF(J80=0," ",IF(J80&lt;=Разряды!$D$8,Разряды!$D$3,IF(J80&lt;=Разряды!$E$8,Разряды!$E$3,IF(J80&lt;=Разряды!$F$8,Разряды!$F$3,IF(J80&lt;=Разряды!$G$8,Разряды!$G$3,IF(J80&lt;=Разряды!$H$8,Разряды!$H$3,IF(J80&lt;=Разряды!$I$8,Разряды!$I$3,IF(J80&lt;=Разряды!$J$8,Разряды!$J$3,"б/р"))))))))</f>
        <v xml:space="preserve"> </v>
      </c>
      <c r="L80" s="28"/>
      <c r="M80" s="29" t="str">
        <f>IF(C80=0," ",VLOOKUP($C80,Спортсмены!$B:$H,7,FALSE))</f>
        <v xml:space="preserve"> </v>
      </c>
    </row>
    <row r="81" spans="2:13" ht="15.95" customHeight="1">
      <c r="B81" s="21">
        <v>3</v>
      </c>
      <c r="C81" s="62"/>
      <c r="D81" s="29" t="str">
        <f>IF(C81=0," ",VLOOKUP(C81,Спортсмены!B:H,2,FALSE))</f>
        <v xml:space="preserve"> </v>
      </c>
      <c r="E81" s="30" t="str">
        <f>IF(C81=0," ",VLOOKUP($C81,Спортсмены!$B:$H,3,FALSE))</f>
        <v xml:space="preserve"> </v>
      </c>
      <c r="F81" s="31" t="str">
        <f>IF(C81=0," ",IF(VLOOKUP($C81,Спортсмены!$B:$H,4,FALSE)=0," ",VLOOKUP($C81,Спортсмены!$B:$H,4,FALSE)))</f>
        <v xml:space="preserve"> </v>
      </c>
      <c r="G81" s="29" t="str">
        <f>IF(C81=0," ",VLOOKUP($C81,Спортсмены!$B:$H,5,FALSE))</f>
        <v xml:space="preserve"> </v>
      </c>
      <c r="H81" s="29" t="str">
        <f>IF(C81=0," ",VLOOKUP($C81,Спортсмены!$B:$H,6,FALSE))</f>
        <v xml:space="preserve"> </v>
      </c>
      <c r="I81" s="32"/>
      <c r="J81" s="61"/>
      <c r="K81" s="62" t="str">
        <f>IF(J81=0," ",IF(J81&lt;=Разряды!$D$8,Разряды!$D$3,IF(J81&lt;=Разряды!$E$8,Разряды!$E$3,IF(J81&lt;=Разряды!$F$8,Разряды!$F$3,IF(J81&lt;=Разряды!$G$8,Разряды!$G$3,IF(J81&lt;=Разряды!$H$8,Разряды!$H$3,IF(J81&lt;=Разряды!$I$8,Разряды!$I$3,IF(J81&lt;=Разряды!$J$8,Разряды!$J$3,"б/р"))))))))</f>
        <v xml:space="preserve"> </v>
      </c>
      <c r="L81" s="33"/>
      <c r="M81" s="29" t="str">
        <f>IF(C81=0," ",VLOOKUP($C81,Спортсмены!$B:$H,7,FALSE))</f>
        <v xml:space="preserve"> </v>
      </c>
    </row>
    <row r="82" spans="2:13" ht="15.95" customHeight="1">
      <c r="B82" s="22">
        <v>4</v>
      </c>
      <c r="C82" s="41"/>
      <c r="D82" s="29" t="str">
        <f>IF(C82=0," ",VLOOKUP(C82,Спортсмены!B:H,2,FALSE))</f>
        <v xml:space="preserve"> </v>
      </c>
      <c r="E82" s="30" t="str">
        <f>IF(C82=0," ",VLOOKUP($C82,Спортсмены!$B:$H,3,FALSE))</f>
        <v xml:space="preserve"> </v>
      </c>
      <c r="F82" s="31" t="str">
        <f>IF(C82=0," ",IF(VLOOKUP($C82,Спортсмены!$B:$H,4,FALSE)=0," ",VLOOKUP($C82,Спортсмены!$B:$H,4,FALSE)))</f>
        <v xml:space="preserve"> </v>
      </c>
      <c r="G82" s="29" t="str">
        <f>IF(C82=0," ",VLOOKUP($C82,Спортсмены!$B:$H,5,FALSE))</f>
        <v xml:space="preserve"> </v>
      </c>
      <c r="H82" s="29" t="str">
        <f>IF(C82=0," ",VLOOKUP($C82,Спортсмены!$B:$H,6,FALSE))</f>
        <v xml:space="preserve"> </v>
      </c>
      <c r="I82" s="32"/>
      <c r="J82" s="61"/>
      <c r="K82" s="62" t="str">
        <f>IF(J82=0," ",IF(J82&lt;=Разряды!$D$8,Разряды!$D$3,IF(J82&lt;=Разряды!$E$8,Разряды!$E$3,IF(J82&lt;=Разряды!$F$8,Разряды!$F$3,IF(J82&lt;=Разряды!$G$8,Разряды!$G$3,IF(J82&lt;=Разряды!$H$8,Разряды!$H$3,IF(J82&lt;=Разряды!$I$8,Разряды!$I$3,IF(J82&lt;=Разряды!$J$8,Разряды!$J$3,"б/р"))))))))</f>
        <v xml:space="preserve"> </v>
      </c>
      <c r="L82" s="28"/>
      <c r="M82" s="29" t="str">
        <f>IF(C82=0," ",VLOOKUP($C82,Спортсмены!$B:$H,7,FALSE))</f>
        <v xml:space="preserve"> </v>
      </c>
    </row>
    <row r="83" spans="2:13" ht="15.95" customHeight="1">
      <c r="B83" s="22">
        <v>5</v>
      </c>
      <c r="C83" s="342"/>
      <c r="D83" s="29" t="str">
        <f>IF(C83=0," ",VLOOKUP(C83,Спортсмены!B:H,2,FALSE))</f>
        <v xml:space="preserve"> </v>
      </c>
      <c r="E83" s="30" t="str">
        <f>IF(C83=0," ",VLOOKUP($C83,Спортсмены!$B:$H,3,FALSE))</f>
        <v xml:space="preserve"> </v>
      </c>
      <c r="F83" s="31" t="str">
        <f>IF(C83=0," ",IF(VLOOKUP($C83,Спортсмены!$B:$H,4,FALSE)=0," ",VLOOKUP($C83,Спортсмены!$B:$H,4,FALSE)))</f>
        <v xml:space="preserve"> </v>
      </c>
      <c r="G83" s="29" t="str">
        <f>IF(C83=0," ",VLOOKUP($C83,Спортсмены!$B:$H,5,FALSE))</f>
        <v xml:space="preserve"> </v>
      </c>
      <c r="H83" s="29" t="str">
        <f>IF(C83=0," ",VLOOKUP($C83,Спортсмены!$B:$H,6,FALSE))</f>
        <v xml:space="preserve"> </v>
      </c>
      <c r="I83" s="32"/>
      <c r="J83" s="61"/>
      <c r="K83" s="62" t="str">
        <f>IF(J83=0," ",IF(J83&lt;=Разряды!$D$8,Разряды!$D$3,IF(J83&lt;=Разряды!$E$8,Разряды!$E$3,IF(J83&lt;=Разряды!$F$8,Разряды!$F$3,IF(J83&lt;=Разряды!$G$8,Разряды!$G$3,IF(J83&lt;=Разряды!$H$8,Разряды!$H$3,IF(J83&lt;=Разряды!$I$8,Разряды!$I$3,IF(J83&lt;=Разряды!$J$8,Разряды!$J$3,"б/р"))))))))</f>
        <v xml:space="preserve"> </v>
      </c>
      <c r="L83" s="28"/>
      <c r="M83" s="29" t="str">
        <f>IF(C83=0," ",VLOOKUP($C83,Спортсмены!$B:$H,7,FALSE))</f>
        <v xml:space="preserve"> </v>
      </c>
    </row>
    <row r="84" spans="2:13" ht="15.75" customHeight="1">
      <c r="B84" s="22">
        <v>6</v>
      </c>
      <c r="C84" s="340"/>
      <c r="D84" s="23" t="str">
        <f>IF(C84=0," ",VLOOKUP(C84,Спортсмены!B:H,2,FALSE))</f>
        <v xml:space="preserve"> </v>
      </c>
      <c r="E84" s="24" t="str">
        <f>IF(C84=0," ",VLOOKUP($C84,Спортсмены!$B:$H,3,FALSE))</f>
        <v xml:space="preserve"> </v>
      </c>
      <c r="F84" s="25" t="str">
        <f>IF(C84=0," ",IF(VLOOKUP($C84,Спортсмены!$B:$H,4,FALSE)=0," ",VLOOKUP($C84,Спортсмены!$B:$H,4,FALSE)))</f>
        <v xml:space="preserve"> </v>
      </c>
      <c r="G84" s="23" t="str">
        <f>IF(C84=0," ",VLOOKUP($C84,Спортсмены!$B:$H,5,FALSE))</f>
        <v xml:space="preserve"> </v>
      </c>
      <c r="H84" s="35" t="str">
        <f>IF(C84=0," ",VLOOKUP($C84,Спортсмены!$B:$H,6,FALSE))</f>
        <v xml:space="preserve"> </v>
      </c>
      <c r="I84" s="26"/>
      <c r="J84" s="60"/>
      <c r="K84" s="22" t="str">
        <f>IF(J84=0," ",IF(J84&lt;=Разряды!$D$8,Разряды!$D$3,IF(J84&lt;=Разряды!$E$8,Разряды!$E$3,IF(J84&lt;=Разряды!$F$8,Разряды!$F$3,IF(J84&lt;=Разряды!$G$8,Разряды!$G$3,IF(J84&lt;=Разряды!$H$8,Разряды!$H$3,IF(J84&lt;=Разряды!$I$8,Разряды!$I$3,IF(J84&lt;=Разряды!$J$8,Разряды!$J$3,"б/р"))))))))</f>
        <v xml:space="preserve"> </v>
      </c>
      <c r="L84" s="36"/>
      <c r="M84" s="260" t="str">
        <f>IF(C84=0," ",VLOOKUP($C84,Спортсмены!$B:$H,7,FALSE))</f>
        <v xml:space="preserve"> </v>
      </c>
    </row>
    <row r="85" spans="2:13" ht="15.95" customHeight="1">
      <c r="B85" s="22">
        <v>7</v>
      </c>
      <c r="C85" s="342"/>
      <c r="D85" s="29" t="str">
        <f>IF(C85=0," ",VLOOKUP(C85,Спортсмены!B:H,2,FALSE))</f>
        <v xml:space="preserve"> </v>
      </c>
      <c r="E85" s="30" t="str">
        <f>IF(C85=0," ",VLOOKUP($C85,Спортсмены!$B:$H,3,FALSE))</f>
        <v xml:space="preserve"> </v>
      </c>
      <c r="F85" s="31" t="str">
        <f>IF(C85=0," ",IF(VLOOKUP($C85,Спортсмены!$B:$H,4,FALSE)=0," ",VLOOKUP($C85,Спортсмены!$B:$H,4,FALSE)))</f>
        <v xml:space="preserve"> </v>
      </c>
      <c r="G85" s="29" t="str">
        <f>IF(C85=0," ",VLOOKUP($C85,Спортсмены!$B:$H,5,FALSE))</f>
        <v xml:space="preserve"> </v>
      </c>
      <c r="H85" s="29" t="str">
        <f>IF(C85=0," ",VLOOKUP($C85,Спортсмены!$B:$H,6,FALSE))</f>
        <v xml:space="preserve"> </v>
      </c>
      <c r="I85" s="32"/>
      <c r="J85" s="61"/>
      <c r="K85" s="62" t="str">
        <f>IF(J85=0," ",IF(J85&lt;=Разряды!$D$8,Разряды!$D$3,IF(J85&lt;=Разряды!$E$8,Разряды!$E$3,IF(J85&lt;=Разряды!$F$8,Разряды!$F$3,IF(J85&lt;=Разряды!$G$8,Разряды!$G$3,IF(J85&lt;=Разряды!$H$8,Разряды!$H$3,IF(J85&lt;=Разряды!$I$8,Разряды!$I$3,IF(J85&lt;=Разряды!$J$8,Разряды!$J$3,"б/р"))))))))</f>
        <v xml:space="preserve"> </v>
      </c>
      <c r="L85" s="28"/>
      <c r="M85" s="29" t="str">
        <f>IF(C85=0," ",VLOOKUP($C85,Спортсмены!$B:$H,7,FALSE))</f>
        <v xml:space="preserve"> </v>
      </c>
    </row>
    <row r="86" spans="2:13" ht="15.95" customHeight="1">
      <c r="B86" s="22">
        <v>8</v>
      </c>
      <c r="C86" s="353"/>
      <c r="D86" s="29" t="str">
        <f>IF(C86=0," ",VLOOKUP(C86,Спортсмены!B:H,2,FALSE))</f>
        <v xml:space="preserve"> </v>
      </c>
      <c r="E86" s="30" t="str">
        <f>IF(C86=0," ",VLOOKUP($C86,Спортсмены!$B:$H,3,FALSE))</f>
        <v xml:space="preserve"> </v>
      </c>
      <c r="F86" s="31" t="str">
        <f>IF(C86=0," ",IF(VLOOKUP($C86,Спортсмены!$B:$H,4,FALSE)=0," ",VLOOKUP($C86,Спортсмены!$B:$H,4,FALSE)))</f>
        <v xml:space="preserve"> </v>
      </c>
      <c r="G86" s="29" t="str">
        <f>IF(C86=0," ",VLOOKUP($C86,Спортсмены!$B:$H,5,FALSE))</f>
        <v xml:space="preserve"> </v>
      </c>
      <c r="H86" s="29" t="str">
        <f>IF(C86=0," ",VLOOKUP($C86,Спортсмены!$B:$H,6,FALSE))</f>
        <v xml:space="preserve"> </v>
      </c>
      <c r="I86" s="32"/>
      <c r="J86" s="61"/>
      <c r="K86" s="62" t="str">
        <f>IF(J86=0," ",IF(J86&lt;=Разряды!$D$8,Разряды!$D$3,IF(J86&lt;=Разряды!$E$8,Разряды!$E$3,IF(J86&lt;=Разряды!$F$8,Разряды!$F$3,IF(J86&lt;=Разряды!$G$8,Разряды!$G$3,IF(J86&lt;=Разряды!$H$8,Разряды!$H$3,IF(J86&lt;=Разряды!$I$8,Разряды!$I$3,IF(J86&lt;=Разряды!$J$8,Разряды!$J$3,"б/р"))))))))</f>
        <v xml:space="preserve"> </v>
      </c>
      <c r="L86" s="33"/>
      <c r="M86" s="29" t="str">
        <f>IF(C86=0," ",VLOOKUP($C86,Спортсмены!$B:$H,7,FALSE))</f>
        <v xml:space="preserve"> </v>
      </c>
    </row>
    <row r="87" spans="2:13" ht="15.95" customHeight="1">
      <c r="B87" s="22">
        <v>9</v>
      </c>
      <c r="C87" s="41"/>
      <c r="D87" s="29" t="str">
        <f>IF(C87=0," ",VLOOKUP(C87,Спортсмены!B:H,2,FALSE))</f>
        <v xml:space="preserve"> </v>
      </c>
      <c r="E87" s="30" t="str">
        <f>IF(C87=0," ",VLOOKUP($C87,Спортсмены!$B:$H,3,FALSE))</f>
        <v xml:space="preserve"> </v>
      </c>
      <c r="F87" s="31" t="str">
        <f>IF(C87=0," ",IF(VLOOKUP($C87,Спортсмены!$B:$H,4,FALSE)=0," ",VLOOKUP($C87,Спортсмены!$B:$H,4,FALSE)))</f>
        <v xml:space="preserve"> </v>
      </c>
      <c r="G87" s="29" t="str">
        <f>IF(C87=0," ",VLOOKUP($C87,Спортсмены!$B:$H,5,FALSE))</f>
        <v xml:space="preserve"> </v>
      </c>
      <c r="H87" s="29" t="str">
        <f>IF(C87=0," ",VLOOKUP($C87,Спортсмены!$B:$H,6,FALSE))</f>
        <v xml:space="preserve"> </v>
      </c>
      <c r="I87" s="32"/>
      <c r="J87" s="61"/>
      <c r="K87" s="62" t="str">
        <f>IF(J87=0," ",IF(J87&lt;=Разряды!$D$8,Разряды!$D$3,IF(J87&lt;=Разряды!$E$8,Разряды!$E$3,IF(J87&lt;=Разряды!$F$8,Разряды!$F$3,IF(J87&lt;=Разряды!$G$8,Разряды!$G$3,IF(J87&lt;=Разряды!$H$8,Разряды!$H$3,IF(J87&lt;=Разряды!$I$8,Разряды!$I$3,IF(J87&lt;=Разряды!$J$8,Разряды!$J$3,"б/р"))))))))</f>
        <v xml:space="preserve"> </v>
      </c>
      <c r="L87" s="33"/>
      <c r="M87" s="29" t="str">
        <f>IF(C87=0," ",VLOOKUP($C87,Спортсмены!$B:$H,7,FALSE))</f>
        <v xml:space="preserve"> </v>
      </c>
    </row>
    <row r="88" spans="2:13" ht="15.95" customHeight="1">
      <c r="B88" s="22"/>
      <c r="C88" s="217"/>
      <c r="D88" s="29" t="str">
        <f>IF(C88=0," ",VLOOKUP(C88,Спортсмены!B:H,2,FALSE))</f>
        <v xml:space="preserve"> </v>
      </c>
      <c r="E88" s="30" t="str">
        <f>IF(C88=0," ",VLOOKUP($C88,Спортсмены!$B:$H,3,FALSE))</f>
        <v xml:space="preserve"> </v>
      </c>
      <c r="F88" s="31" t="str">
        <f>IF(C88=0," ",IF(VLOOKUP($C88,Спортсмены!$B:$H,4,FALSE)=0," ",VLOOKUP($C88,Спортсмены!$B:$H,4,FALSE)))</f>
        <v xml:space="preserve"> </v>
      </c>
      <c r="G88" s="29" t="str">
        <f>IF(C88=0," ",VLOOKUP($C88,Спортсмены!$B:$H,5,FALSE))</f>
        <v xml:space="preserve"> </v>
      </c>
      <c r="H88" s="29" t="str">
        <f>IF(C88=0," ",VLOOKUP($C88,Спортсмены!$B:$H,6,FALSE))</f>
        <v xml:space="preserve"> </v>
      </c>
      <c r="I88" s="32"/>
      <c r="J88" s="61"/>
      <c r="K88" s="62"/>
      <c r="L88" s="33"/>
      <c r="M88" s="29" t="str">
        <f>IF(C88=0," ",VLOOKUP($C88,Спортсмены!$B:$H,7,FALSE))</f>
        <v xml:space="preserve"> </v>
      </c>
    </row>
    <row r="89" spans="2:13">
      <c r="B89" s="338"/>
      <c r="C89" s="66"/>
      <c r="D89" s="338"/>
      <c r="E89" s="338"/>
      <c r="F89" s="338"/>
      <c r="G89" s="338"/>
      <c r="H89" s="338"/>
      <c r="I89" s="355"/>
      <c r="J89" s="355"/>
      <c r="K89" s="338"/>
      <c r="L89" s="338"/>
      <c r="M89" s="338"/>
    </row>
    <row r="90" spans="2:13">
      <c r="B90" s="53"/>
      <c r="C90" s="68"/>
      <c r="D90" s="53"/>
      <c r="E90" s="53"/>
      <c r="F90" s="53"/>
      <c r="G90" s="53"/>
      <c r="H90" s="53"/>
      <c r="I90" s="54"/>
      <c r="J90" s="54"/>
      <c r="K90" s="53"/>
      <c r="L90" s="53"/>
      <c r="M90" s="53"/>
    </row>
    <row r="91" spans="2:13">
      <c r="B91" s="53"/>
      <c r="C91" s="68"/>
      <c r="D91" s="53"/>
      <c r="E91" s="53"/>
      <c r="F91" s="53"/>
      <c r="G91" s="53"/>
      <c r="H91" s="53"/>
      <c r="I91" s="54"/>
      <c r="J91" s="54"/>
      <c r="K91" s="53"/>
      <c r="L91" s="53"/>
      <c r="M91" s="53"/>
    </row>
    <row r="92" spans="2:13">
      <c r="B92" s="53"/>
      <c r="C92" s="68"/>
      <c r="D92" s="53"/>
      <c r="E92" s="53"/>
      <c r="F92" s="53"/>
      <c r="G92" s="53"/>
      <c r="H92" s="53"/>
      <c r="I92" s="54"/>
      <c r="J92" s="54"/>
      <c r="K92" s="53"/>
      <c r="L92" s="53"/>
      <c r="M92" s="53"/>
    </row>
    <row r="93" spans="2:13">
      <c r="B93" s="53"/>
      <c r="C93" s="68"/>
      <c r="D93" s="53"/>
      <c r="E93" s="53"/>
      <c r="F93" s="53"/>
      <c r="G93" s="53"/>
      <c r="H93" s="53"/>
      <c r="I93" s="54"/>
      <c r="J93" s="54"/>
      <c r="K93" s="53"/>
      <c r="L93" s="53"/>
      <c r="M93" s="53"/>
    </row>
    <row r="94" spans="2:13">
      <c r="B94" s="53"/>
      <c r="C94" s="68"/>
      <c r="D94" s="53"/>
      <c r="E94" s="53"/>
      <c r="F94" s="53"/>
      <c r="G94" s="53"/>
      <c r="H94" s="53"/>
      <c r="I94" s="54"/>
      <c r="J94" s="54"/>
      <c r="K94" s="53"/>
      <c r="L94" s="53"/>
      <c r="M94" s="53"/>
    </row>
    <row r="95" spans="2:13">
      <c r="B95" s="53"/>
      <c r="C95" s="68"/>
      <c r="D95" s="53"/>
      <c r="E95" s="53"/>
      <c r="F95" s="53"/>
      <c r="G95" s="53"/>
      <c r="H95" s="53"/>
      <c r="I95" s="54"/>
      <c r="J95" s="54"/>
      <c r="K95" s="53"/>
      <c r="L95" s="53"/>
      <c r="M95" s="53"/>
    </row>
    <row r="96" spans="2:13">
      <c r="B96" s="53"/>
      <c r="C96" s="68"/>
      <c r="D96" s="53"/>
      <c r="E96" s="53"/>
      <c r="F96" s="53"/>
      <c r="G96" s="53"/>
      <c r="H96" s="53"/>
      <c r="I96" s="54"/>
      <c r="J96" s="54"/>
      <c r="K96" s="53"/>
      <c r="L96" s="53"/>
      <c r="M96" s="53"/>
    </row>
    <row r="97" spans="2:13" ht="22.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53"/>
    </row>
    <row r="98" spans="2:13" ht="20.2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53"/>
    </row>
    <row r="99" spans="2:13" ht="21" customHeight="1">
      <c r="B99" s="1273" t="s">
        <v>165</v>
      </c>
      <c r="C99" s="1273"/>
      <c r="D99" s="1273"/>
      <c r="E99" s="1273"/>
      <c r="F99" s="1273"/>
      <c r="G99" s="1273"/>
      <c r="H99" s="1273"/>
      <c r="I99" s="1273"/>
      <c r="J99" s="1273"/>
      <c r="K99" s="1273"/>
      <c r="L99" s="1273"/>
      <c r="M99" s="53"/>
    </row>
    <row r="100" spans="2:13">
      <c r="B100" s="6" t="s">
        <v>169</v>
      </c>
      <c r="C100" s="107"/>
      <c r="D100" s="6"/>
      <c r="H100" s="73"/>
      <c r="I100" s="1320" t="s">
        <v>193</v>
      </c>
      <c r="J100" s="1320"/>
      <c r="K100" s="1320"/>
      <c r="L100" s="1320"/>
    </row>
    <row r="101" spans="2:13" ht="20.25">
      <c r="B101" s="1288" t="s">
        <v>223</v>
      </c>
      <c r="C101" s="1288"/>
      <c r="D101" s="1288"/>
      <c r="E101" s="1288"/>
      <c r="F101" s="1288"/>
      <c r="G101" s="1288"/>
      <c r="H101" s="1288"/>
      <c r="I101" s="1288"/>
      <c r="J101" s="1288"/>
      <c r="K101" s="1288"/>
      <c r="L101" s="1288"/>
    </row>
    <row r="102" spans="2:13" ht="15">
      <c r="B102" s="396"/>
      <c r="C102" s="76"/>
      <c r="D102" s="396"/>
      <c r="E102" s="1276" t="s">
        <v>224</v>
      </c>
      <c r="F102" s="1276"/>
      <c r="G102" s="1276"/>
      <c r="H102" s="1276"/>
      <c r="I102" s="396"/>
      <c r="J102" s="396"/>
      <c r="K102" s="396"/>
      <c r="L102" s="396"/>
    </row>
    <row r="103" spans="2:13" ht="20.25">
      <c r="B103" s="77"/>
      <c r="C103" s="78"/>
      <c r="D103" s="3"/>
      <c r="I103" s="1290" t="s">
        <v>225</v>
      </c>
      <c r="J103" s="1290"/>
      <c r="K103" s="1290"/>
    </row>
    <row r="104" spans="2:13" ht="25.5" customHeight="1">
      <c r="B104" s="1263" t="s">
        <v>226</v>
      </c>
      <c r="C104" s="1263" t="s">
        <v>157</v>
      </c>
      <c r="D104" s="1263" t="s">
        <v>153</v>
      </c>
      <c r="E104" s="1263" t="s">
        <v>154</v>
      </c>
      <c r="F104" s="1263" t="s">
        <v>155</v>
      </c>
      <c r="G104" s="1263" t="s">
        <v>127</v>
      </c>
      <c r="H104" s="1261" t="s">
        <v>128</v>
      </c>
      <c r="I104" s="1263" t="s">
        <v>130</v>
      </c>
      <c r="J104" s="1291" t="s">
        <v>183</v>
      </c>
      <c r="K104" s="1292"/>
      <c r="L104" s="1293"/>
    </row>
    <row r="105" spans="2:13">
      <c r="B105" s="1301"/>
      <c r="C105" s="1301"/>
      <c r="D105" s="1301"/>
      <c r="E105" s="1301"/>
      <c r="F105" s="1301"/>
      <c r="G105" s="1301"/>
      <c r="H105" s="1265"/>
      <c r="I105" s="1301"/>
      <c r="J105" s="101">
        <v>1</v>
      </c>
      <c r="K105" s="102">
        <v>2</v>
      </c>
      <c r="L105" s="103">
        <v>3</v>
      </c>
    </row>
    <row r="106" spans="2:13" ht="15.95" customHeight="1">
      <c r="B106" s="121"/>
      <c r="C106" s="122"/>
      <c r="D106" s="253" t="s">
        <v>184</v>
      </c>
      <c r="E106" s="122"/>
      <c r="F106" s="122"/>
      <c r="G106" s="123" t="s">
        <v>184</v>
      </c>
      <c r="H106" s="251"/>
      <c r="I106" s="124"/>
      <c r="J106" s="133"/>
      <c r="K106" s="134"/>
      <c r="L106" s="105"/>
    </row>
    <row r="107" spans="2:13" ht="16.5" customHeight="1">
      <c r="B107" s="125">
        <v>1</v>
      </c>
      <c r="C107" s="317"/>
      <c r="D107" s="111" t="str">
        <f>IF(C107=0," ",VLOOKUP(C107,Спортсмены!B:H,2,FALSE))</f>
        <v xml:space="preserve"> </v>
      </c>
      <c r="E107" s="112" t="str">
        <f>IF(C107=0," ",VLOOKUP($C107,Спортсмены!$B:$H,3,FALSE))</f>
        <v xml:space="preserve"> </v>
      </c>
      <c r="F107" s="113" t="str">
        <f>IF(C107=0," ",IF(VLOOKUP($C107,Спортсмены!$B:$H,4,FALSE)=0," ",VLOOKUP($C107,Спортсмены!$B:$H,4,FALSE)))</f>
        <v xml:space="preserve"> </v>
      </c>
      <c r="G107" s="111" t="str">
        <f>IF(C107=0," ",VLOOKUP($C107,Спортсмены!$B:$H,5,FALSE))</f>
        <v xml:space="preserve"> </v>
      </c>
      <c r="H107" s="111" t="str">
        <f>IF(C107=0," ",VLOOKUP($C107,Спортсмены!$B:$H,6,FALSE))</f>
        <v xml:space="preserve"> </v>
      </c>
      <c r="I107" s="126"/>
      <c r="J107" s="18"/>
      <c r="K107" s="211"/>
      <c r="L107" s="105"/>
    </row>
    <row r="108" spans="2:13" ht="15.95" customHeight="1">
      <c r="B108" s="125">
        <v>2</v>
      </c>
      <c r="C108" s="317"/>
      <c r="D108" s="111" t="str">
        <f>IF(C108=0," ",VLOOKUP(C108,Спортсмены!B:H,2,FALSE))</f>
        <v xml:space="preserve"> </v>
      </c>
      <c r="E108" s="112" t="str">
        <f>IF(C108=0," ",VLOOKUP($C108,Спортсмены!$B:$H,3,FALSE))</f>
        <v xml:space="preserve"> </v>
      </c>
      <c r="F108" s="113" t="str">
        <f>IF(C108=0," ",IF(VLOOKUP($C108,Спортсмены!$B:$H,4,FALSE)=0," ",VLOOKUP($C108,Спортсмены!$B:$H,4,FALSE)))</f>
        <v xml:space="preserve"> </v>
      </c>
      <c r="G108" s="111" t="str">
        <f>IF(C108=0," ",VLOOKUP($C108,Спортсмены!$B:$H,5,FALSE))</f>
        <v xml:space="preserve"> </v>
      </c>
      <c r="H108" s="111" t="str">
        <f>IF(C108=0," ",VLOOKUP($C108,Спортсмены!$B:$H,6,FALSE))</f>
        <v xml:space="preserve"> </v>
      </c>
      <c r="I108" s="126"/>
      <c r="J108" s="18"/>
      <c r="K108" s="211"/>
      <c r="L108" s="105"/>
    </row>
    <row r="109" spans="2:13" ht="15.95" customHeight="1">
      <c r="B109" s="125">
        <v>3</v>
      </c>
      <c r="C109" s="317"/>
      <c r="D109" s="111" t="str">
        <f>IF(C109=0," ",VLOOKUP(C109,Спортсмены!B:H,2,FALSE))</f>
        <v xml:space="preserve"> </v>
      </c>
      <c r="E109" s="112" t="str">
        <f>IF(C109=0," ",VLOOKUP($C109,Спортсмены!$B:$H,3,FALSE))</f>
        <v xml:space="preserve"> </v>
      </c>
      <c r="F109" s="113" t="str">
        <f>IF(C109=0," ",IF(VLOOKUP($C109,Спортсмены!$B:$H,4,FALSE)=0," ",VLOOKUP($C109,Спортсмены!$B:$H,4,FALSE)))</f>
        <v xml:space="preserve"> </v>
      </c>
      <c r="G109" s="111" t="str">
        <f>IF(C109=0," ",VLOOKUP($C109,Спортсмены!$B:$H,5,FALSE))</f>
        <v xml:space="preserve"> </v>
      </c>
      <c r="H109" s="111" t="str">
        <f>IF(C109=0," ",VLOOKUP($C109,Спортсмены!$B:$H,6,FALSE))</f>
        <v xml:space="preserve"> </v>
      </c>
      <c r="I109" s="126"/>
      <c r="J109" s="18"/>
      <c r="K109" s="211"/>
      <c r="L109" s="105"/>
    </row>
    <row r="110" spans="2:13" ht="15.95" customHeight="1">
      <c r="B110" s="125">
        <v>4</v>
      </c>
      <c r="C110" s="329"/>
      <c r="D110" s="111" t="str">
        <f>IF(C110=0," ",VLOOKUP(C110,Спортсмены!B:H,2,FALSE))</f>
        <v xml:space="preserve"> </v>
      </c>
      <c r="E110" s="112" t="str">
        <f>IF(C110=0," ",VLOOKUP($C110,Спортсмены!$B:$H,3,FALSE))</f>
        <v xml:space="preserve"> </v>
      </c>
      <c r="F110" s="113" t="str">
        <f>IF(C110=0," ",IF(VLOOKUP($C110,Спортсмены!$B:$H,4,FALSE)=0," ",VLOOKUP($C110,Спортсмены!$B:$H,4,FALSE)))</f>
        <v xml:space="preserve"> </v>
      </c>
      <c r="G110" s="111" t="str">
        <f>IF(C110=0," ",VLOOKUP($C110,Спортсмены!$B:$H,5,FALSE))</f>
        <v xml:space="preserve"> </v>
      </c>
      <c r="H110" s="111" t="str">
        <f>IF(C110=0," ",VLOOKUP($C110,Спортсмены!$B:$H,6,FALSE))</f>
        <v xml:space="preserve"> </v>
      </c>
      <c r="I110" s="126"/>
      <c r="J110" s="18"/>
      <c r="K110" s="211"/>
      <c r="L110" s="105"/>
    </row>
    <row r="111" spans="2:13" ht="15.95" customHeight="1">
      <c r="B111" s="125">
        <v>5</v>
      </c>
      <c r="C111" s="317"/>
      <c r="D111" s="111" t="str">
        <f>IF(C111=0," ",VLOOKUP(C111,Спортсмены!B:H,2,FALSE))</f>
        <v xml:space="preserve"> </v>
      </c>
      <c r="E111" s="112" t="str">
        <f>IF(C111=0," ",VLOOKUP($C111,Спортсмены!$B:$H,3,FALSE))</f>
        <v xml:space="preserve"> </v>
      </c>
      <c r="F111" s="113" t="str">
        <f>IF(C111=0," ",IF(VLOOKUP($C111,Спортсмены!$B:$H,4,FALSE)=0," ",VLOOKUP($C111,Спортсмены!$B:$H,4,FALSE)))</f>
        <v xml:space="preserve"> </v>
      </c>
      <c r="G111" s="111" t="str">
        <f>IF(C111=0," ",VLOOKUP($C111,Спортсмены!$B:$H,5,FALSE))</f>
        <v xml:space="preserve"> </v>
      </c>
      <c r="H111" s="111" t="str">
        <f>IF(C111=0," ",VLOOKUP($C111,Спортсмены!$B:$H,6,FALSE))</f>
        <v xml:space="preserve"> </v>
      </c>
      <c r="I111" s="126"/>
      <c r="J111" s="18"/>
      <c r="K111" s="211"/>
      <c r="L111" s="105"/>
    </row>
    <row r="112" spans="2:13" ht="15.95" customHeight="1">
      <c r="B112" s="125">
        <v>6</v>
      </c>
      <c r="C112" s="317"/>
      <c r="D112" s="111" t="str">
        <f>IF(C112=0," ",VLOOKUP(C112,Спортсмены!B:H,2,FALSE))</f>
        <v xml:space="preserve"> </v>
      </c>
      <c r="E112" s="112" t="str">
        <f>IF(C112=0," ",VLOOKUP($C112,Спортсмены!$B:$H,3,FALSE))</f>
        <v xml:space="preserve"> </v>
      </c>
      <c r="F112" s="113" t="str">
        <f>IF(C112=0," ",IF(VLOOKUP($C112,Спортсмены!$B:$H,4,FALSE)=0," ",VLOOKUP($C112,Спортсмены!$B:$H,4,FALSE)))</f>
        <v xml:space="preserve"> </v>
      </c>
      <c r="G112" s="111" t="str">
        <f>IF(C112=0," ",VLOOKUP($C112,Спортсмены!$B:$H,5,FALSE))</f>
        <v xml:space="preserve"> </v>
      </c>
      <c r="H112" s="111" t="str">
        <f>IF(C112=0," ",VLOOKUP($C112,Спортсмены!$B:$H,6,FALSE))</f>
        <v xml:space="preserve"> </v>
      </c>
      <c r="I112" s="126"/>
      <c r="J112" s="18"/>
      <c r="K112" s="211"/>
      <c r="L112" s="105"/>
    </row>
    <row r="113" spans="2:12" ht="15.95" customHeight="1">
      <c r="B113" s="125">
        <v>7</v>
      </c>
      <c r="C113" s="531"/>
      <c r="D113" s="111" t="str">
        <f>IF(C113=0," ",VLOOKUP(C113,Спортсмены!B:H,2,FALSE))</f>
        <v xml:space="preserve"> </v>
      </c>
      <c r="E113" s="112" t="str">
        <f>IF(C113=0," ",VLOOKUP($C113,Спортсмены!$B:$H,3,FALSE))</f>
        <v xml:space="preserve"> </v>
      </c>
      <c r="F113" s="113" t="str">
        <f>IF(C113=0," ",IF(VLOOKUP($C113,Спортсмены!$B:$H,4,FALSE)=0," ",VLOOKUP($C113,Спортсмены!$B:$H,4,FALSE)))</f>
        <v xml:space="preserve"> </v>
      </c>
      <c r="G113" s="111" t="str">
        <f>IF(C113=0," ",VLOOKUP($C113,Спортсмены!$B:$H,5,FALSE))</f>
        <v xml:space="preserve"> </v>
      </c>
      <c r="H113" s="111" t="str">
        <f>IF(C113=0," ",VLOOKUP($C113,Спортсмены!$B:$H,6,FALSE))</f>
        <v xml:space="preserve"> </v>
      </c>
      <c r="I113" s="126"/>
      <c r="J113" s="18"/>
      <c r="K113" s="211"/>
      <c r="L113" s="105"/>
    </row>
    <row r="114" spans="2:12" ht="15.95" customHeight="1">
      <c r="B114" s="125"/>
      <c r="C114" s="317"/>
      <c r="D114" s="111" t="str">
        <f>IF(C114=0," ",VLOOKUP(C114,Спортсмены!B:H,2,FALSE))</f>
        <v xml:space="preserve"> </v>
      </c>
      <c r="E114" s="112" t="str">
        <f>IF(C114=0," ",VLOOKUP($C114,Спортсмены!$B:$H,3,FALSE))</f>
        <v xml:space="preserve"> </v>
      </c>
      <c r="F114" s="113" t="str">
        <f>IF(C114=0," ",IF(VLOOKUP($C114,Спортсмены!$B:$H,4,FALSE)=0," ",VLOOKUP($C114,Спортсмены!$B:$H,4,FALSE)))</f>
        <v xml:space="preserve"> </v>
      </c>
      <c r="G114" s="111" t="str">
        <f>IF(C114=0," ",VLOOKUP($C114,Спортсмены!$B:$H,5,FALSE))</f>
        <v xml:space="preserve"> </v>
      </c>
      <c r="H114" s="111" t="str">
        <f>IF(C114=0," ",VLOOKUP($C114,Спортсмены!$B:$H,6,FALSE))</f>
        <v xml:space="preserve"> </v>
      </c>
      <c r="I114" s="126"/>
      <c r="J114" s="18"/>
      <c r="K114" s="211"/>
      <c r="L114" s="105"/>
    </row>
    <row r="115" spans="2:12" ht="15.95" customHeight="1">
      <c r="B115" s="125"/>
      <c r="C115" s="329"/>
      <c r="D115" s="485"/>
      <c r="E115" s="485"/>
      <c r="F115" s="485"/>
      <c r="G115" s="485"/>
      <c r="H115" s="485"/>
      <c r="I115" s="126"/>
      <c r="J115" s="18"/>
      <c r="K115" s="211"/>
      <c r="L115" s="105"/>
    </row>
    <row r="116" spans="2:12" ht="15.95" customHeight="1">
      <c r="B116" s="125"/>
      <c r="C116" s="329"/>
      <c r="D116" s="485"/>
      <c r="E116" s="485"/>
      <c r="F116" s="485"/>
      <c r="G116" s="485"/>
      <c r="H116" s="485"/>
      <c r="I116" s="126"/>
      <c r="J116" s="18"/>
      <c r="K116" s="211"/>
      <c r="L116" s="105"/>
    </row>
    <row r="117" spans="2:12" ht="15.95" customHeight="1">
      <c r="B117" s="125"/>
      <c r="C117" s="329"/>
      <c r="D117" s="113" t="s">
        <v>185</v>
      </c>
      <c r="E117" s="485"/>
      <c r="F117" s="485"/>
      <c r="G117" s="485"/>
      <c r="H117" s="485"/>
      <c r="I117" s="126"/>
      <c r="J117" s="18"/>
      <c r="K117" s="211"/>
      <c r="L117" s="105"/>
    </row>
    <row r="118" spans="2:12" ht="15.95" customHeight="1">
      <c r="B118" s="125"/>
      <c r="C118" s="329"/>
      <c r="D118" s="485"/>
      <c r="E118" s="485"/>
      <c r="F118" s="485"/>
      <c r="G118" s="485"/>
      <c r="H118" s="485"/>
      <c r="I118" s="126"/>
      <c r="J118" s="18"/>
      <c r="K118" s="211"/>
      <c r="L118" s="105"/>
    </row>
    <row r="119" spans="2:12" ht="15.95" customHeight="1">
      <c r="B119" s="125">
        <v>1</v>
      </c>
      <c r="C119" s="317">
        <v>20</v>
      </c>
      <c r="D119" s="111" t="e">
        <f>IF(C119=0," ",VLOOKUP(C119,Спортсмены!B:H,2,FALSE))</f>
        <v>#N/A</v>
      </c>
      <c r="E119" s="112" t="e">
        <f>IF(C119=0," ",VLOOKUP($C119,Спортсмены!$B:$H,3,FALSE))</f>
        <v>#N/A</v>
      </c>
      <c r="F119" s="113" t="e">
        <f>IF(C119=0," ",IF(VLOOKUP($C119,Спортсмены!$B:$H,4,FALSE)=0," ",VLOOKUP($C119,Спортсмены!$B:$H,4,FALSE)))</f>
        <v>#N/A</v>
      </c>
      <c r="G119" s="111" t="e">
        <f>IF(C119=0," ",VLOOKUP($C119,Спортсмены!$B:$H,5,FALSE))</f>
        <v>#N/A</v>
      </c>
      <c r="H119" s="127" t="e">
        <f>IF(C119=0," ",VLOOKUP($C119,Спортсмены!$B:$H,6,FALSE))</f>
        <v>#N/A</v>
      </c>
      <c r="I119" s="126"/>
      <c r="J119" s="18"/>
      <c r="K119" s="211"/>
      <c r="L119" s="105"/>
    </row>
    <row r="120" spans="2:12" ht="15.95" customHeight="1">
      <c r="B120" s="125">
        <v>2</v>
      </c>
      <c r="C120" s="317">
        <v>55</v>
      </c>
      <c r="D120" s="111" t="str">
        <f>IF(C120=0," ",VLOOKUP(C120,Спортсмены!B:H,2,FALSE))</f>
        <v>Мулярчик Дмитрий</v>
      </c>
      <c r="E120" s="112">
        <f>IF(C120=0," ",VLOOKUP($C120,Спортсмены!$B:$H,3,FALSE))</f>
        <v>1986</v>
      </c>
      <c r="F120" s="113" t="str">
        <f>IF(C120=0," ",IF(VLOOKUP($C120,Спортсмены!$B:$H,4,FALSE)=0," ",VLOOKUP($C120,Спортсмены!$B:$H,4,FALSE)))</f>
        <v>М30-39</v>
      </c>
      <c r="G120" s="111">
        <f>IF(C120=0," ",VLOOKUP($C120,Спортсмены!$B:$H,5,FALSE))</f>
        <v>0</v>
      </c>
      <c r="H120" s="111" t="str">
        <f>IF(C120=0," ",VLOOKUP($C120,Спортсмены!$B:$H,6,FALSE))</f>
        <v>г.Архангельск</v>
      </c>
      <c r="I120" s="126"/>
      <c r="J120" s="18"/>
      <c r="K120" s="211"/>
      <c r="L120" s="105"/>
    </row>
    <row r="121" spans="2:12" ht="15.95" customHeight="1">
      <c r="B121" s="125">
        <v>3</v>
      </c>
      <c r="C121" s="317">
        <v>194</v>
      </c>
      <c r="D121" s="111" t="e">
        <f>IF(C121=0," ",VLOOKUP(C121,Спортсмены!B:H,2,FALSE))</f>
        <v>#N/A</v>
      </c>
      <c r="E121" s="112" t="e">
        <f>IF(C121=0," ",VLOOKUP($C121,Спортсмены!$B:$H,3,FALSE))</f>
        <v>#N/A</v>
      </c>
      <c r="F121" s="113" t="e">
        <f>IF(C121=0," ",IF(VLOOKUP($C121,Спортсмены!$B:$H,4,FALSE)=0," ",VLOOKUP($C121,Спортсмены!$B:$H,4,FALSE)))</f>
        <v>#N/A</v>
      </c>
      <c r="G121" s="111" t="e">
        <f>IF(C121=0," ",VLOOKUP($C121,Спортсмены!$B:$H,5,FALSE))</f>
        <v>#N/A</v>
      </c>
      <c r="H121" s="127" t="e">
        <f>IF(C121=0," ",VLOOKUP($C121,Спортсмены!$B:$H,6,FALSE))</f>
        <v>#N/A</v>
      </c>
      <c r="I121" s="126"/>
      <c r="J121" s="18"/>
      <c r="K121" s="211"/>
      <c r="L121" s="105"/>
    </row>
    <row r="122" spans="2:12" ht="15.95" customHeight="1">
      <c r="B122" s="125">
        <v>4</v>
      </c>
      <c r="C122" s="317">
        <v>1140</v>
      </c>
      <c r="D122" s="111" t="e">
        <f>IF(C122=0," ",VLOOKUP(C122,Спортсмены!B:H,2,FALSE))</f>
        <v>#N/A</v>
      </c>
      <c r="E122" s="112" t="e">
        <f>IF(C122=0," ",VLOOKUP($C122,Спортсмены!$B:$H,3,FALSE))</f>
        <v>#N/A</v>
      </c>
      <c r="F122" s="113" t="e">
        <f>IF(C122=0," ",IF(VLOOKUP($C122,Спортсмены!$B:$H,4,FALSE)=0," ",VLOOKUP($C122,Спортсмены!$B:$H,4,FALSE)))</f>
        <v>#N/A</v>
      </c>
      <c r="G122" s="111" t="e">
        <f>IF(C122=0," ",VLOOKUP($C122,Спортсмены!$B:$H,5,FALSE))</f>
        <v>#N/A</v>
      </c>
      <c r="H122" s="127" t="e">
        <f>IF(C122=0," ",VLOOKUP($C122,Спортсмены!$B:$H,6,FALSE))</f>
        <v>#N/A</v>
      </c>
      <c r="I122" s="126"/>
      <c r="J122" s="18"/>
      <c r="K122" s="211"/>
      <c r="L122" s="105"/>
    </row>
    <row r="123" spans="2:12" ht="15.95" customHeight="1">
      <c r="B123" s="125">
        <v>5</v>
      </c>
      <c r="C123" s="317">
        <v>191</v>
      </c>
      <c r="D123" s="111" t="e">
        <f>IF(C123=0," ",VLOOKUP(C123,Спортсмены!B:H,2,FALSE))</f>
        <v>#N/A</v>
      </c>
      <c r="E123" s="112" t="e">
        <f>IF(C123=0," ",VLOOKUP($C123,Спортсмены!$B:$H,3,FALSE))</f>
        <v>#N/A</v>
      </c>
      <c r="F123" s="113" t="e">
        <f>IF(C123=0," ",IF(VLOOKUP($C123,Спортсмены!$B:$H,4,FALSE)=0," ",VLOOKUP($C123,Спортсмены!$B:$H,4,FALSE)))</f>
        <v>#N/A</v>
      </c>
      <c r="G123" s="111" t="e">
        <f>IF(C123=0," ",VLOOKUP($C123,Спортсмены!$B:$H,5,FALSE))</f>
        <v>#N/A</v>
      </c>
      <c r="H123" s="111" t="e">
        <f>IF(C123=0," ",VLOOKUP($C123,Спортсмены!$B:$H,6,FALSE))</f>
        <v>#N/A</v>
      </c>
      <c r="I123" s="126"/>
      <c r="J123" s="18"/>
      <c r="K123" s="211"/>
      <c r="L123" s="105"/>
    </row>
    <row r="124" spans="2:12" ht="15.95" customHeight="1">
      <c r="B124" s="125">
        <v>6</v>
      </c>
      <c r="C124" s="317">
        <v>196</v>
      </c>
      <c r="D124" s="111" t="e">
        <f>IF(C124=0," ",VLOOKUP(C124,Спортсмены!B:H,2,FALSE))</f>
        <v>#N/A</v>
      </c>
      <c r="E124" s="112" t="e">
        <f>IF(C124=0," ",VLOOKUP($C124,Спортсмены!$B:$H,3,FALSE))</f>
        <v>#N/A</v>
      </c>
      <c r="F124" s="113" t="e">
        <f>IF(C124=0," ",IF(VLOOKUP($C124,Спортсмены!$B:$H,4,FALSE)=0," ",VLOOKUP($C124,Спортсмены!$B:$H,4,FALSE)))</f>
        <v>#N/A</v>
      </c>
      <c r="G124" s="111" t="e">
        <f>IF(C124=0," ",VLOOKUP($C124,Спортсмены!$B:$H,5,FALSE))</f>
        <v>#N/A</v>
      </c>
      <c r="H124" s="111" t="e">
        <f>IF(C124=0," ",VLOOKUP($C124,Спортсмены!$B:$H,6,FALSE))</f>
        <v>#N/A</v>
      </c>
      <c r="I124" s="126"/>
      <c r="J124" s="18"/>
      <c r="K124" s="211"/>
      <c r="L124" s="105"/>
    </row>
    <row r="125" spans="2:12" ht="15.95" customHeight="1">
      <c r="B125" s="125"/>
      <c r="C125" s="317"/>
      <c r="D125" s="111" t="str">
        <f>IF(C125=0," ",VLOOKUP(C125,Спортсмены!B:H,2,FALSE))</f>
        <v xml:space="preserve"> </v>
      </c>
      <c r="E125" s="112" t="str">
        <f>IF(C125=0," ",VLOOKUP($C125,Спортсмены!$B:$H,3,FALSE))</f>
        <v xml:space="preserve"> </v>
      </c>
      <c r="F125" s="113" t="str">
        <f>IF(C125=0," ",IF(VLOOKUP($C125,Спортсмены!$B:$H,4,FALSE)=0," ",VLOOKUP($C125,Спортсмены!$B:$H,4,FALSE)))</f>
        <v xml:space="preserve"> </v>
      </c>
      <c r="G125" s="111" t="str">
        <f>IF(C125=0," ",VLOOKUP($C125,Спортсмены!$B:$H,5,FALSE))</f>
        <v xml:space="preserve"> </v>
      </c>
      <c r="H125" s="111" t="str">
        <f>IF(C125=0," ",VLOOKUP($C125,Спортсмены!$B:$H,6,FALSE))</f>
        <v xml:space="preserve"> </v>
      </c>
      <c r="I125" s="126"/>
      <c r="J125" s="18"/>
      <c r="K125" s="211"/>
      <c r="L125" s="105"/>
    </row>
    <row r="126" spans="2:12" ht="15.95" customHeight="1">
      <c r="B126" s="125"/>
      <c r="C126" s="317"/>
      <c r="D126" s="111" t="str">
        <f>IF(C126=0," ",VLOOKUP(C126,Спортсмены!B:H,2,FALSE))</f>
        <v xml:space="preserve"> </v>
      </c>
      <c r="E126" s="112" t="str">
        <f>IF(C126=0," ",VLOOKUP($C126,Спортсмены!$B:$H,3,FALSE))</f>
        <v xml:space="preserve"> </v>
      </c>
      <c r="F126" s="113" t="str">
        <f>IF(C126=0," ",IF(VLOOKUP($C126,Спортсмены!$B:$H,4,FALSE)=0," ",VLOOKUP($C126,Спортсмены!$B:$H,4,FALSE)))</f>
        <v xml:space="preserve"> </v>
      </c>
      <c r="G126" s="111" t="str">
        <f>IF(C126=0," ",VLOOKUP($C126,Спортсмены!$B:$H,5,FALSE))</f>
        <v xml:space="preserve"> </v>
      </c>
      <c r="H126" s="111" t="str">
        <f>IF(C126=0," ",VLOOKUP($C126,Спортсмены!$B:$H,6,FALSE))</f>
        <v xml:space="preserve"> </v>
      </c>
      <c r="I126" s="126"/>
      <c r="J126" s="18"/>
      <c r="K126" s="211"/>
      <c r="L126" s="105"/>
    </row>
    <row r="127" spans="2:12" ht="20.25" customHeight="1">
      <c r="B127" s="125"/>
      <c r="C127" s="549"/>
      <c r="D127" s="111" t="str">
        <f>IF(C127=0," ",VLOOKUP(C127,Спортсмены!B:H,2,FALSE))</f>
        <v xml:space="preserve"> </v>
      </c>
      <c r="E127" s="112" t="str">
        <f>IF(C127=0," ",VLOOKUP($C127,Спортсмены!$B:$H,3,FALSE))</f>
        <v xml:space="preserve"> </v>
      </c>
      <c r="F127" s="113" t="str">
        <f>IF(C127=0," ",IF(VLOOKUP($C127,Спортсмены!$B:$H,4,FALSE)=0," ",VLOOKUP($C127,Спортсмены!$B:$H,4,FALSE)))</f>
        <v xml:space="preserve"> </v>
      </c>
      <c r="G127" s="111" t="str">
        <f>IF(C127=0," ",VLOOKUP($C127,Спортсмены!$B:$H,5,FALSE))</f>
        <v xml:space="preserve"> </v>
      </c>
      <c r="H127" s="111" t="s">
        <v>147</v>
      </c>
      <c r="I127" s="1290" t="s">
        <v>227</v>
      </c>
      <c r="J127" s="1290"/>
      <c r="K127" s="1290"/>
      <c r="L127" s="105"/>
    </row>
    <row r="128" spans="2:12" ht="15.95" customHeight="1">
      <c r="B128" s="125"/>
      <c r="C128" s="549"/>
      <c r="D128" s="111" t="str">
        <f>IF(C128=0," ",VLOOKUP(C128,Спортсмены!B:H,2,FALSE))</f>
        <v xml:space="preserve"> </v>
      </c>
      <c r="E128" s="112" t="str">
        <f>IF(C128=0," ",VLOOKUP($C128,Спортсмены!$B:$H,3,FALSE))</f>
        <v xml:space="preserve"> </v>
      </c>
      <c r="F128" s="113" t="str">
        <f>IF(C128=0," ",IF(VLOOKUP($C128,Спортсмены!$B:$H,4,FALSE)=0," ",VLOOKUP($C128,Спортсмены!$B:$H,4,FALSE)))</f>
        <v xml:space="preserve"> </v>
      </c>
      <c r="G128" s="111" t="str">
        <f>IF(C128=0," ",VLOOKUP($C128,Спортсмены!$B:$H,5,FALSE))</f>
        <v xml:space="preserve"> </v>
      </c>
      <c r="H128" s="829" t="s">
        <v>228</v>
      </c>
      <c r="I128" s="126"/>
      <c r="J128" s="18"/>
      <c r="K128" s="211"/>
      <c r="L128" s="105"/>
    </row>
    <row r="129" spans="2:12" ht="15.95" customHeight="1">
      <c r="B129" s="125">
        <v>1</v>
      </c>
      <c r="C129" s="549">
        <v>192</v>
      </c>
      <c r="D129" s="111" t="e">
        <f>IF(C129=0," ",VLOOKUP(C129,Спортсмены!B:H,2,FALSE))</f>
        <v>#N/A</v>
      </c>
      <c r="E129" s="112" t="e">
        <f>IF(C129=0," ",VLOOKUP($C129,Спортсмены!$B:$H,3,FALSE))</f>
        <v>#N/A</v>
      </c>
      <c r="F129" s="113" t="e">
        <f>IF(C129=0," ",IF(VLOOKUP($C129,Спортсмены!$B:$H,4,FALSE)=0," ",VLOOKUP($C129,Спортсмены!$B:$H,4,FALSE)))</f>
        <v>#N/A</v>
      </c>
      <c r="G129" s="111" t="e">
        <f>IF(C129=0," ",VLOOKUP($C129,Спортсмены!$B:$H,5,FALSE))</f>
        <v>#N/A</v>
      </c>
      <c r="H129" s="111" t="e">
        <f>IF(C129=0," ",VLOOKUP($C129,Спортсмены!$B:$H,6,FALSE))</f>
        <v>#N/A</v>
      </c>
      <c r="I129" s="126"/>
      <c r="J129" s="18"/>
      <c r="K129" s="211"/>
      <c r="L129" s="105"/>
    </row>
    <row r="130" spans="2:12" ht="15.95" customHeight="1">
      <c r="B130" s="125">
        <v>2</v>
      </c>
      <c r="C130" s="549">
        <v>5</v>
      </c>
      <c r="D130" s="111" t="str">
        <f>IF(C130=0," ",VLOOKUP(C130,Спортсмены!B:H,2,FALSE))</f>
        <v>Лазарев Андрей</v>
      </c>
      <c r="E130" s="112">
        <f>IF(C130=0," ",VLOOKUP($C130,Спортсмены!$B:$H,3,FALSE))</f>
        <v>1981</v>
      </c>
      <c r="F130" s="113" t="str">
        <f>IF(C130=0," ",IF(VLOOKUP($C130,Спортсмены!$B:$H,4,FALSE)=0," ",VLOOKUP($C130,Спортсмены!$B:$H,4,FALSE)))</f>
        <v>М40-49</v>
      </c>
      <c r="G130" s="111">
        <f>IF(C130=0," ",VLOOKUP($C130,Спортсмены!$B:$H,5,FALSE))</f>
        <v>0</v>
      </c>
      <c r="H130" s="111" t="str">
        <f>IF(C130=0," ",VLOOKUP($C130,Спортсмены!$B:$H,6,FALSE))</f>
        <v>г.Архангельск</v>
      </c>
      <c r="I130" s="126"/>
      <c r="J130" s="18"/>
      <c r="K130" s="211"/>
      <c r="L130" s="105"/>
    </row>
    <row r="131" spans="2:12" ht="15.95" customHeight="1">
      <c r="B131" s="125">
        <v>3</v>
      </c>
      <c r="C131" s="549">
        <v>49</v>
      </c>
      <c r="D131" s="111" t="e">
        <f>IF(C131=0," ",VLOOKUP(C131,Спортсмены!B:H,2,FALSE))</f>
        <v>#N/A</v>
      </c>
      <c r="E131" s="112" t="e">
        <f>IF(C131=0," ",VLOOKUP($C131,Спортсмены!$B:$H,3,FALSE))</f>
        <v>#N/A</v>
      </c>
      <c r="F131" s="113" t="e">
        <f>IF(C131=0," ",IF(VLOOKUP($C131,Спортсмены!$B:$H,4,FALSE)=0," ",VLOOKUP($C131,Спортсмены!$B:$H,4,FALSE)))</f>
        <v>#N/A</v>
      </c>
      <c r="G131" s="111" t="e">
        <f>IF(C131=0," ",VLOOKUP($C131,Спортсмены!$B:$H,5,FALSE))</f>
        <v>#N/A</v>
      </c>
      <c r="H131" s="127" t="e">
        <f>IF(C131=0," ",VLOOKUP($C131,Спортсмены!$B:$H,6,FALSE))</f>
        <v>#N/A</v>
      </c>
      <c r="I131" s="126"/>
      <c r="J131" s="18"/>
      <c r="K131" s="211"/>
      <c r="L131" s="105"/>
    </row>
    <row r="132" spans="2:12" ht="15.95" customHeight="1">
      <c r="B132" s="125">
        <v>4</v>
      </c>
      <c r="C132" s="113">
        <v>113</v>
      </c>
      <c r="D132" s="111" t="str">
        <f>IF(C132=0," ",VLOOKUP(C132,Спортсмены!B:H,2,FALSE))</f>
        <v>Резник Иван</v>
      </c>
      <c r="E132" s="112">
        <f>IF(C132=0," ",VLOOKUP($C132,Спортсмены!$B:$H,3,FALSE))</f>
        <v>1994</v>
      </c>
      <c r="F132" s="113" t="str">
        <f>IF(C132=0," ",IF(VLOOKUP($C132,Спортсмены!$B:$H,4,FALSE)=0," ",VLOOKUP($C132,Спортсмены!$B:$H,4,FALSE)))</f>
        <v>М23-29</v>
      </c>
      <c r="G132" s="111">
        <f>IF(C132=0," ",VLOOKUP($C132,Спортсмены!$B:$H,5,FALSE))</f>
        <v>0</v>
      </c>
      <c r="H132" s="111" t="str">
        <f>IF(C132=0," ",VLOOKUP($C132,Спортсмены!$B:$H,6,FALSE))</f>
        <v>г.Архангельск, БК "Палестра"</v>
      </c>
      <c r="I132" s="126"/>
      <c r="J132" s="18"/>
      <c r="K132" s="211"/>
      <c r="L132" s="105"/>
    </row>
    <row r="133" spans="2:12" ht="15.95" customHeight="1">
      <c r="B133" s="125">
        <v>5</v>
      </c>
      <c r="C133" s="113">
        <v>186</v>
      </c>
      <c r="D133" s="111" t="e">
        <f>IF(C133=0," ",VLOOKUP(C133,Спортсмены!B:H,2,FALSE))</f>
        <v>#N/A</v>
      </c>
      <c r="E133" s="112" t="e">
        <f>IF(C133=0," ",VLOOKUP($C133,Спортсмены!$B:$H,3,FALSE))</f>
        <v>#N/A</v>
      </c>
      <c r="F133" s="113" t="e">
        <f>IF(C133=0," ",IF(VLOOKUP($C133,Спортсмены!$B:$H,4,FALSE)=0," ",VLOOKUP($C133,Спортсмены!$B:$H,4,FALSE)))</f>
        <v>#N/A</v>
      </c>
      <c r="G133" s="111" t="e">
        <f>IF(C133=0," ",VLOOKUP($C133,Спортсмены!$B:$H,5,FALSE))</f>
        <v>#N/A</v>
      </c>
      <c r="H133" s="111" t="e">
        <f>IF(C133=0," ",VLOOKUP($C133,Спортсмены!$B:$H,6,FALSE))</f>
        <v>#N/A</v>
      </c>
      <c r="I133" s="126"/>
      <c r="J133" s="18"/>
      <c r="K133" s="211"/>
      <c r="L133" s="105"/>
    </row>
    <row r="134" spans="2:12" ht="15.95" customHeight="1">
      <c r="B134" s="125">
        <v>6</v>
      </c>
      <c r="C134" s="113">
        <v>156</v>
      </c>
      <c r="D134" s="111" t="e">
        <f>IF(C134=0," ",VLOOKUP(C134,Спортсмены!B:H,2,FALSE))</f>
        <v>#N/A</v>
      </c>
      <c r="E134" s="112" t="e">
        <f>IF(C134=0," ",VLOOKUP($C134,Спортсмены!$B:$H,3,FALSE))</f>
        <v>#N/A</v>
      </c>
      <c r="F134" s="113" t="e">
        <f>IF(C134=0," ",IF(VLOOKUP($C134,Спортсмены!$B:$H,4,FALSE)=0," ",VLOOKUP($C134,Спортсмены!$B:$H,4,FALSE)))</f>
        <v>#N/A</v>
      </c>
      <c r="G134" s="111" t="e">
        <f>IF(C134=0," ",VLOOKUP($C134,Спортсмены!$B:$H,5,FALSE))</f>
        <v>#N/A</v>
      </c>
      <c r="H134" s="111" t="e">
        <f>IF(C134=0," ",VLOOKUP($C134,Спортсмены!$B:$H,6,FALSE))</f>
        <v>#N/A</v>
      </c>
      <c r="I134" s="126"/>
      <c r="J134" s="18"/>
      <c r="K134" s="211"/>
      <c r="L134" s="19"/>
    </row>
    <row r="135" spans="2:12" ht="15.95" customHeight="1">
      <c r="B135" s="125">
        <v>7</v>
      </c>
      <c r="C135" s="113"/>
      <c r="D135" s="111" t="str">
        <f>IF(C135=0," ",VLOOKUP(C135,Спортсмены!B:H,2,FALSE))</f>
        <v xml:space="preserve"> </v>
      </c>
      <c r="E135" s="112" t="str">
        <f>IF(C135=0," ",VLOOKUP($C135,Спортсмены!$B:$H,3,FALSE))</f>
        <v xml:space="preserve"> </v>
      </c>
      <c r="F135" s="113" t="str">
        <f>IF(C135=0," ",IF(VLOOKUP($C135,Спортсмены!$B:$H,4,FALSE)=0," ",VLOOKUP($C135,Спортсмены!$B:$H,4,FALSE)))</f>
        <v xml:space="preserve"> </v>
      </c>
      <c r="G135" s="111" t="str">
        <f>IF(C135=0," ",VLOOKUP($C135,Спортсмены!$B:$H,5,FALSE))</f>
        <v xml:space="preserve"> </v>
      </c>
      <c r="H135" s="111" t="str">
        <f>IF(C135=0," ",VLOOKUP($C135,Спортсмены!$B:$H,6,FALSE))</f>
        <v xml:space="preserve"> </v>
      </c>
      <c r="I135" s="126"/>
      <c r="J135" s="18"/>
      <c r="K135" s="211"/>
      <c r="L135" s="19"/>
    </row>
    <row r="136" spans="2:12" ht="15.95" customHeight="1">
      <c r="B136" s="125">
        <v>8</v>
      </c>
      <c r="C136" s="113"/>
      <c r="D136" s="111" t="str">
        <f>IF(C136=0," ",VLOOKUP(C136,Спортсмены!B:H,2,FALSE))</f>
        <v xml:space="preserve"> </v>
      </c>
      <c r="E136" s="112" t="str">
        <f>IF(C136=0," ",VLOOKUP($C136,Спортсмены!$B:$H,3,FALSE))</f>
        <v xml:space="preserve"> </v>
      </c>
      <c r="F136" s="113" t="str">
        <f>IF(C136=0," ",IF(VLOOKUP($C136,Спортсмены!$B:$H,4,FALSE)=0," ",VLOOKUP($C136,Спортсмены!$B:$H,4,FALSE)))</f>
        <v xml:space="preserve"> </v>
      </c>
      <c r="G136" s="111" t="str">
        <f>IF(C136=0," ",VLOOKUP($C136,Спортсмены!$B:$H,5,FALSE))</f>
        <v xml:space="preserve"> </v>
      </c>
      <c r="H136" s="111" t="str">
        <f>IF(C136=0," ",VLOOKUP($C136,Спортсмены!$B:$H,6,FALSE))</f>
        <v xml:space="preserve"> </v>
      </c>
      <c r="I136" s="126"/>
      <c r="J136" s="18"/>
      <c r="K136" s="211"/>
      <c r="L136" s="19"/>
    </row>
    <row r="137" spans="2:12" ht="15.95" customHeight="1">
      <c r="B137" s="125"/>
      <c r="C137" s="113"/>
      <c r="D137" s="111" t="str">
        <f>IF(C137=0," ",VLOOKUP(C137,Спортсмены!B:H,2,FALSE))</f>
        <v xml:space="preserve"> </v>
      </c>
      <c r="E137" s="112" t="str">
        <f>IF(C137=0," ",VLOOKUP($C137,Спортсмены!$B:$H,3,FALSE))</f>
        <v xml:space="preserve"> </v>
      </c>
      <c r="F137" s="113" t="str">
        <f>IF(C137=0," ",IF(VLOOKUP($C137,Спортсмены!$B:$H,4,FALSE)=0," ",VLOOKUP($C137,Спортсмены!$B:$H,4,FALSE)))</f>
        <v xml:space="preserve"> </v>
      </c>
      <c r="G137" s="111" t="str">
        <f>IF(C137=0," ",VLOOKUP($C137,Спортсмены!$B:$H,5,FALSE))</f>
        <v xml:space="preserve"> </v>
      </c>
      <c r="H137" s="111" t="str">
        <f>IF(C137=0," ",VLOOKUP($C137,Спортсмены!$B:$H,6,FALSE))</f>
        <v xml:space="preserve"> </v>
      </c>
      <c r="I137" s="126"/>
      <c r="J137" s="18"/>
      <c r="K137" s="211"/>
      <c r="L137" s="19"/>
    </row>
    <row r="138" spans="2:12" ht="15.95" customHeight="1">
      <c r="B138" s="125"/>
      <c r="C138" s="113"/>
      <c r="D138" s="111" t="str">
        <f>IF(C138=0," ",VLOOKUP(C138,Спортсмены!B:H,2,FALSE))</f>
        <v xml:space="preserve"> </v>
      </c>
      <c r="E138" s="112" t="str">
        <f>IF(C138=0," ",VLOOKUP($C138,Спортсмены!$B:$H,3,FALSE))</f>
        <v xml:space="preserve"> </v>
      </c>
      <c r="F138" s="113" t="str">
        <f>IF(C138=0," ",IF(VLOOKUP($C138,Спортсмены!$B:$H,4,FALSE)=0," ",VLOOKUP($C138,Спортсмены!$B:$H,4,FALSE)))</f>
        <v xml:space="preserve"> </v>
      </c>
      <c r="G138" s="111" t="str">
        <f>IF(C138=0," ",VLOOKUP($C138,Спортсмены!$B:$H,5,FALSE))</f>
        <v xml:space="preserve"> </v>
      </c>
      <c r="H138" s="111" t="str">
        <f>IF(C138=0," ",VLOOKUP($C138,Спортсмены!$B:$H,6,FALSE))</f>
        <v xml:space="preserve"> </v>
      </c>
      <c r="I138" s="126"/>
      <c r="J138" s="18"/>
      <c r="K138" s="211"/>
      <c r="L138" s="19"/>
    </row>
    <row r="139" spans="2:12" ht="15.95" customHeight="1">
      <c r="B139" s="125"/>
      <c r="C139" s="113"/>
      <c r="D139" s="111" t="str">
        <f>IF(C139=0," ",VLOOKUP(C139,Спортсмены!B:H,2,FALSE))</f>
        <v xml:space="preserve"> </v>
      </c>
      <c r="E139" s="112" t="str">
        <f>IF(C139=0," ",VLOOKUP($C139,Спортсмены!$B:$H,3,FALSE))</f>
        <v xml:space="preserve"> </v>
      </c>
      <c r="F139" s="113" t="str">
        <f>IF(C139=0," ",IF(VLOOKUP($C139,Спортсмены!$B:$H,4,FALSE)=0," ",VLOOKUP($C139,Спортсмены!$B:$H,4,FALSE)))</f>
        <v xml:space="preserve"> </v>
      </c>
      <c r="G139" s="111" t="str">
        <f>IF(C139=0," ",VLOOKUP($C139,Спортсмены!$B:$H,5,FALSE))</f>
        <v xml:space="preserve"> </v>
      </c>
      <c r="H139" s="111" t="str">
        <f>IF(C139=0," ",VLOOKUP($C139,Спортсмены!$B:$H,6,FALSE))</f>
        <v xml:space="preserve"> </v>
      </c>
      <c r="I139" s="126"/>
      <c r="J139" s="18"/>
      <c r="K139" s="211"/>
      <c r="L139" s="19"/>
    </row>
    <row r="140" spans="2:12" ht="15.95" customHeight="1">
      <c r="B140" s="125"/>
      <c r="C140" s="113"/>
      <c r="D140" s="111" t="str">
        <f>IF(C140=0," ",VLOOKUP(C140,Спортсмены!B:H,2,FALSE))</f>
        <v xml:space="preserve"> </v>
      </c>
      <c r="E140" s="112" t="str">
        <f>IF(C140=0," ",VLOOKUP($C140,Спортсмены!$B:$H,3,FALSE))</f>
        <v xml:space="preserve"> </v>
      </c>
      <c r="F140" s="113" t="str">
        <f>IF(C140=0," ",IF(VLOOKUP($C140,Спортсмены!$B:$H,4,FALSE)=0," ",VLOOKUP($C140,Спортсмены!$B:$H,4,FALSE)))</f>
        <v xml:space="preserve"> </v>
      </c>
      <c r="G140" s="111" t="str">
        <f>IF(C140=0," ",VLOOKUP($C140,Спортсмены!$B:$H,5,FALSE))</f>
        <v xml:space="preserve"> </v>
      </c>
      <c r="H140" s="111" t="str">
        <f>IF(C140=0," ",VLOOKUP($C140,Спортсмены!$B:$H,6,FALSE))</f>
        <v xml:space="preserve"> </v>
      </c>
      <c r="I140" s="126"/>
      <c r="J140" s="18"/>
      <c r="K140" s="211"/>
      <c r="L140" s="19"/>
    </row>
    <row r="141" spans="2:12" ht="15.95" customHeight="1">
      <c r="B141" s="125"/>
      <c r="C141" s="113"/>
      <c r="D141" s="111" t="str">
        <f>IF(C141=0," ",VLOOKUP(C141,Спортсмены!B:H,2,FALSE))</f>
        <v xml:space="preserve"> </v>
      </c>
      <c r="E141" s="112" t="str">
        <f>IF(C141=0," ",VLOOKUP($C141,Спортсмены!$B:$H,3,FALSE))</f>
        <v xml:space="preserve"> </v>
      </c>
      <c r="F141" s="113" t="str">
        <f>IF(C141=0," ",IF(VLOOKUP($C141,Спортсмены!$B:$H,4,FALSE)=0," ",VLOOKUP($C141,Спортсмены!$B:$H,4,FALSE)))</f>
        <v xml:space="preserve"> </v>
      </c>
      <c r="G141" s="111" t="str">
        <f>IF(C141=0," ",VLOOKUP($C141,Спортсмены!$B:$H,5,FALSE))</f>
        <v xml:space="preserve"> </v>
      </c>
      <c r="H141" s="111" t="str">
        <f>IF(C141=0," ",VLOOKUP($C141,Спортсмены!$B:$H,6,FALSE))</f>
        <v xml:space="preserve"> </v>
      </c>
      <c r="I141" s="126"/>
      <c r="J141" s="18"/>
      <c r="K141" s="211"/>
      <c r="L141" s="19"/>
    </row>
    <row r="142" spans="2:12" ht="15.95" customHeight="1">
      <c r="B142" s="125"/>
      <c r="C142" s="113"/>
      <c r="D142" s="111" t="str">
        <f>IF(C142=0," ",VLOOKUP(C142,Спортсмены!B:H,2,FALSE))</f>
        <v xml:space="preserve"> </v>
      </c>
      <c r="E142" s="112" t="str">
        <f>IF(C142=0," ",VLOOKUP($C142,Спортсмены!$B:$H,3,FALSE))</f>
        <v xml:space="preserve"> </v>
      </c>
      <c r="F142" s="113" t="str">
        <f>IF(C142=0," ",IF(VLOOKUP($C142,Спортсмены!$B:$H,4,FALSE)=0," ",VLOOKUP($C142,Спортсмены!$B:$H,4,FALSE)))</f>
        <v xml:space="preserve"> </v>
      </c>
      <c r="G142" s="111" t="str">
        <f>IF(C142=0," ",VLOOKUP($C142,Спортсмены!$B:$H,5,FALSE))</f>
        <v xml:space="preserve"> </v>
      </c>
      <c r="H142" s="111" t="str">
        <f>IF(C142=0," ",VLOOKUP($C142,Спортсмены!$B:$H,6,FALSE))</f>
        <v xml:space="preserve"> </v>
      </c>
      <c r="I142" s="126"/>
      <c r="J142" s="18"/>
      <c r="K142" s="211"/>
      <c r="L142" s="19"/>
    </row>
    <row r="143" spans="2:12" ht="15.95" customHeight="1">
      <c r="B143" s="125"/>
      <c r="C143" s="113"/>
      <c r="D143" s="111" t="str">
        <f>IF(C143=0," ",VLOOKUP(C143,Спортсмены!B:H,2,FALSE))</f>
        <v xml:space="preserve"> </v>
      </c>
      <c r="E143" s="112" t="str">
        <f>IF(C143=0," ",VLOOKUP($C143,Спортсмены!$B:$H,3,FALSE))</f>
        <v xml:space="preserve"> </v>
      </c>
      <c r="F143" s="113" t="str">
        <f>IF(C143=0," ",IF(VLOOKUP($C143,Спортсмены!$B:$H,4,FALSE)=0," ",VLOOKUP($C143,Спортсмены!$B:$H,4,FALSE)))</f>
        <v xml:space="preserve"> </v>
      </c>
      <c r="G143" s="111" t="str">
        <f>IF(C143=0," ",VLOOKUP($C143,Спортсмены!$B:$H,5,FALSE))</f>
        <v xml:space="preserve"> </v>
      </c>
      <c r="H143" s="111" t="str">
        <f>IF(C143=0," ",VLOOKUP($C143,Спортсмены!$B:$H,6,FALSE))</f>
        <v xml:space="preserve"> </v>
      </c>
      <c r="I143" s="126"/>
      <c r="J143" s="18"/>
      <c r="K143" s="211"/>
      <c r="L143" s="19"/>
    </row>
    <row r="144" spans="2:12" ht="11.25" customHeight="1">
      <c r="B144" s="125"/>
      <c r="C144" s="113"/>
      <c r="D144" s="111" t="str">
        <f>IF(C144=0," ",VLOOKUP(C144,Спортсмены!B:H,2,FALSE))</f>
        <v xml:space="preserve"> </v>
      </c>
      <c r="E144" s="112" t="str">
        <f>IF(C144=0," ",VLOOKUP($C144,Спортсмены!$B:$H,3,FALSE))</f>
        <v xml:space="preserve"> </v>
      </c>
      <c r="F144" s="113" t="str">
        <f>IF(C144=0," ",IF(VLOOKUP($C144,Спортсмены!$B:$H,4,FALSE)=0," ",VLOOKUP($C144,Спортсмены!$B:$H,4,FALSE)))</f>
        <v xml:space="preserve"> </v>
      </c>
      <c r="G144" s="111" t="str">
        <f>IF(C144=0," ",VLOOKUP($C144,Спортсмены!$B:$H,5,FALSE))</f>
        <v xml:space="preserve"> </v>
      </c>
      <c r="H144" s="111" t="str">
        <f>IF(C144=0," ",VLOOKUP($C144,Спортсмены!$B:$H,6,FALSE))</f>
        <v xml:space="preserve"> </v>
      </c>
      <c r="I144" s="126"/>
      <c r="J144" s="18"/>
      <c r="K144" s="211"/>
      <c r="L144" s="19"/>
    </row>
    <row r="145" spans="2:12">
      <c r="B145" s="125"/>
      <c r="C145" s="113"/>
      <c r="D145" s="111" t="str">
        <f>IF(C145=0," ",VLOOKUP(C145,Спортсмены!B:H,2,FALSE))</f>
        <v xml:space="preserve"> </v>
      </c>
      <c r="E145" s="112" t="str">
        <f>IF(C145=0," ",VLOOKUP($C145,Спортсмены!$B:$H,3,FALSE))</f>
        <v xml:space="preserve"> </v>
      </c>
      <c r="F145" s="113" t="str">
        <f>IF(C145=0," ",IF(VLOOKUP($C145,Спортсмены!$B:$H,4,FALSE)=0," ",VLOOKUP($C145,Спортсмены!$B:$H,4,FALSE)))</f>
        <v xml:space="preserve"> </v>
      </c>
      <c r="G145" s="111" t="str">
        <f>IF(C145=0," ",VLOOKUP($C145,Спортсмены!$B:$H,5,FALSE))</f>
        <v xml:space="preserve"> </v>
      </c>
      <c r="H145" s="111" t="str">
        <f>IF(C145=0," ",VLOOKUP($C145,Спортсмены!$B:$H,6,FALSE))</f>
        <v xml:space="preserve"> </v>
      </c>
      <c r="I145" s="126"/>
      <c r="J145" s="18"/>
      <c r="K145" s="211"/>
      <c r="L145" s="19"/>
    </row>
    <row r="146" spans="2:12">
      <c r="B146" s="125"/>
      <c r="C146" s="113"/>
      <c r="D146" s="111" t="str">
        <f>IF(C146=0," ",VLOOKUP(C146,Спортсмены!B:H,2,FALSE))</f>
        <v xml:space="preserve"> </v>
      </c>
      <c r="E146" s="112" t="str">
        <f>IF(C146=0," ",VLOOKUP($C146,Спортсмены!$B:$H,3,FALSE))</f>
        <v xml:space="preserve"> </v>
      </c>
      <c r="F146" s="113" t="str">
        <f>IF(C146=0," ",IF(VLOOKUP($C146,Спортсмены!$B:$H,4,FALSE)=0," ",VLOOKUP($C146,Спортсмены!$B:$H,4,FALSE)))</f>
        <v xml:space="preserve"> </v>
      </c>
      <c r="G146" s="111" t="str">
        <f>IF(C146=0," ",VLOOKUP($C146,Спортсмены!$B:$H,5,FALSE))</f>
        <v xml:space="preserve"> </v>
      </c>
      <c r="H146" s="111" t="str">
        <f>IF(C146=0," ",VLOOKUP($C146,Спортсмены!$B:$H,6,FALSE))</f>
        <v xml:space="preserve"> </v>
      </c>
      <c r="I146" s="126"/>
      <c r="J146" s="18"/>
      <c r="K146" s="211"/>
      <c r="L146" s="19"/>
    </row>
    <row r="147" spans="2:12">
      <c r="B147" s="125"/>
      <c r="C147" s="113"/>
      <c r="D147" s="111" t="str">
        <f>IF(C147=0," ",VLOOKUP(C147,Спортсмены!B:H,2,FALSE))</f>
        <v xml:space="preserve"> </v>
      </c>
      <c r="E147" s="112" t="str">
        <f>IF(C147=0," ",VLOOKUP($C147,Спортсмены!$B:$H,3,FALSE))</f>
        <v xml:space="preserve"> </v>
      </c>
      <c r="F147" s="113" t="str">
        <f>IF(C147=0," ",IF(VLOOKUP($C147,Спортсмены!$B:$H,4,FALSE)=0," ",VLOOKUP($C147,Спортсмены!$B:$H,4,FALSE)))</f>
        <v xml:space="preserve"> </v>
      </c>
      <c r="G147" s="111" t="str">
        <f>IF(C147=0," ",VLOOKUP($C147,Спортсмены!$B:$H,5,FALSE))</f>
        <v xml:space="preserve"> </v>
      </c>
      <c r="H147" s="111" t="str">
        <f>IF(C147=0," ",VLOOKUP($C147,Спортсмены!$B:$H,6,FALSE))</f>
        <v xml:space="preserve"> </v>
      </c>
      <c r="I147" s="126"/>
      <c r="J147" s="18"/>
      <c r="K147" s="211"/>
      <c r="L147" s="19"/>
    </row>
    <row r="148" spans="2:12">
      <c r="B148" s="125"/>
      <c r="C148" s="113"/>
      <c r="D148" s="111" t="str">
        <f>IF(C148=0," ",VLOOKUP(C148,Спортсмены!B:H,2,FALSE))</f>
        <v xml:space="preserve"> </v>
      </c>
      <c r="E148" s="112" t="str">
        <f>IF(C148=0," ",VLOOKUP($C148,Спортсмены!$B:$H,3,FALSE))</f>
        <v xml:space="preserve"> </v>
      </c>
      <c r="F148" s="113" t="str">
        <f>IF(C148=0," ",IF(VLOOKUP($C148,Спортсмены!$B:$H,4,FALSE)=0," ",VLOOKUP($C148,Спортсмены!$B:$H,4,FALSE)))</f>
        <v xml:space="preserve"> </v>
      </c>
      <c r="G148" s="111" t="str">
        <f>IF(C148=0," ",VLOOKUP($C148,Спортсмены!$B:$H,5,FALSE))</f>
        <v xml:space="preserve"> </v>
      </c>
      <c r="H148" s="111" t="str">
        <f>IF(C148=0," ",VLOOKUP($C148,Спортсмены!$B:$H,6,FALSE))</f>
        <v xml:space="preserve"> </v>
      </c>
      <c r="I148" s="126"/>
      <c r="J148" s="18"/>
      <c r="K148" s="211"/>
      <c r="L148" s="19"/>
    </row>
    <row r="149" spans="2:12">
      <c r="B149" s="125"/>
      <c r="C149" s="113"/>
      <c r="D149" s="111" t="str">
        <f>IF(C149=0," ",VLOOKUP(C149,Спортсмены!B:H,2,FALSE))</f>
        <v xml:space="preserve"> </v>
      </c>
      <c r="E149" s="112" t="str">
        <f>IF(C149=0," ",VLOOKUP($C149,Спортсмены!$B:$H,3,FALSE))</f>
        <v xml:space="preserve"> </v>
      </c>
      <c r="F149" s="113" t="str">
        <f>IF(C149=0," ",IF(VLOOKUP($C149,Спортсмены!$B:$H,4,FALSE)=0," ",VLOOKUP($C149,Спортсмены!$B:$H,4,FALSE)))</f>
        <v xml:space="preserve"> </v>
      </c>
      <c r="G149" s="111" t="str">
        <f>IF(C149=0," ",VLOOKUP($C149,Спортсмены!$B:$H,5,FALSE))</f>
        <v xml:space="preserve"> </v>
      </c>
      <c r="H149" s="111" t="str">
        <f>IF(C149=0," ",VLOOKUP($C149,Спортсмены!$B:$H,6,FALSE))</f>
        <v xml:space="preserve"> </v>
      </c>
      <c r="I149" s="126"/>
      <c r="J149" s="18"/>
      <c r="K149" s="211"/>
      <c r="L149" s="19"/>
    </row>
    <row r="150" spans="2:12">
      <c r="B150" s="125"/>
      <c r="C150" s="113"/>
      <c r="D150" s="111" t="str">
        <f>IF(C150=0," ",VLOOKUP(C150,Спортсмены!B:H,2,FALSE))</f>
        <v xml:space="preserve"> </v>
      </c>
      <c r="E150" s="112" t="str">
        <f>IF(C150=0," ",VLOOKUP($C150,Спортсмены!$B:$H,3,FALSE))</f>
        <v xml:space="preserve"> </v>
      </c>
      <c r="F150" s="113" t="str">
        <f>IF(C150=0," ",IF(VLOOKUP($C150,Спортсмены!$B:$H,4,FALSE)=0," ",VLOOKUP($C150,Спортсмены!$B:$H,4,FALSE)))</f>
        <v xml:space="preserve"> </v>
      </c>
      <c r="G150" s="111" t="str">
        <f>IF(C150=0," ",VLOOKUP($C150,Спортсмены!$B:$H,5,FALSE))</f>
        <v xml:space="preserve"> </v>
      </c>
      <c r="H150" s="111" t="str">
        <f>IF(C150=0," ",VLOOKUP($C150,Спортсмены!$B:$H,6,FALSE))</f>
        <v xml:space="preserve"> </v>
      </c>
      <c r="I150" s="126"/>
      <c r="J150" s="18"/>
      <c r="K150" s="211"/>
      <c r="L150" s="19"/>
    </row>
    <row r="151" spans="2:12">
      <c r="B151" s="125"/>
      <c r="C151" s="113"/>
      <c r="D151" s="111" t="str">
        <f>IF(C151=0," ",VLOOKUP(C151,Спортсмены!B:H,2,FALSE))</f>
        <v xml:space="preserve"> </v>
      </c>
      <c r="E151" s="112" t="str">
        <f>IF(C151=0," ",VLOOKUP($C151,Спортсмены!$B:$H,3,FALSE))</f>
        <v xml:space="preserve"> </v>
      </c>
      <c r="F151" s="113" t="str">
        <f>IF(C151=0," ",IF(VLOOKUP($C151,Спортсмены!$B:$H,4,FALSE)=0," ",VLOOKUP($C151,Спортсмены!$B:$H,4,FALSE)))</f>
        <v xml:space="preserve"> </v>
      </c>
      <c r="G151" s="111" t="str">
        <f>IF(C151=0," ",VLOOKUP($C151,Спортсмены!$B:$H,5,FALSE))</f>
        <v xml:space="preserve"> </v>
      </c>
      <c r="H151" s="111" t="str">
        <f>IF(C151=0," ",VLOOKUP($C151,Спортсмены!$B:$H,6,FALSE))</f>
        <v xml:space="preserve"> </v>
      </c>
      <c r="I151" s="126"/>
      <c r="J151" s="18"/>
      <c r="K151" s="211"/>
      <c r="L151" s="19"/>
    </row>
    <row r="152" spans="2:12">
      <c r="B152" s="137"/>
      <c r="C152" s="51"/>
      <c r="D152" s="51"/>
      <c r="E152" s="68"/>
      <c r="F152" s="68"/>
      <c r="G152" s="142"/>
      <c r="H152" s="142"/>
      <c r="I152" s="48"/>
      <c r="J152" s="20"/>
      <c r="K152" s="19"/>
      <c r="L152" s="19"/>
    </row>
    <row r="153" spans="2:12">
      <c r="B153" s="137"/>
      <c r="C153" s="51"/>
      <c r="D153" s="51"/>
      <c r="E153" s="68"/>
      <c r="F153" s="68"/>
      <c r="G153" s="142"/>
      <c r="H153" s="142"/>
      <c r="I153" s="48"/>
      <c r="J153" s="20"/>
      <c r="K153" s="19"/>
      <c r="L153" s="19"/>
    </row>
    <row r="154" spans="2:12">
      <c r="B154" s="137"/>
      <c r="C154" s="51"/>
      <c r="D154" s="51"/>
      <c r="E154" s="68"/>
      <c r="F154" s="68"/>
      <c r="G154" s="142"/>
      <c r="H154" s="142"/>
      <c r="I154" s="48"/>
      <c r="J154" s="20"/>
      <c r="K154" s="19"/>
      <c r="L154" s="19"/>
    </row>
    <row r="155" spans="2:12">
      <c r="B155" s="137"/>
      <c r="C155" s="51"/>
      <c r="D155" s="51"/>
      <c r="E155" s="68"/>
      <c r="F155" s="68"/>
      <c r="G155" s="142"/>
      <c r="H155" s="142"/>
      <c r="I155" s="48"/>
      <c r="J155" s="20"/>
      <c r="K155" s="19"/>
      <c r="L155" s="19"/>
    </row>
    <row r="156" spans="2:12">
      <c r="B156" s="137"/>
      <c r="C156" s="51"/>
      <c r="D156" s="51"/>
      <c r="E156" s="68"/>
      <c r="F156" s="68"/>
      <c r="G156" s="142"/>
      <c r="H156" s="142"/>
      <c r="I156" s="48"/>
      <c r="J156" s="20"/>
      <c r="K156" s="19"/>
      <c r="L156" s="19"/>
    </row>
    <row r="157" spans="2:12">
      <c r="B157" s="137"/>
      <c r="C157" s="51"/>
      <c r="D157" s="51"/>
      <c r="E157" s="68"/>
      <c r="F157" s="68"/>
      <c r="G157" s="142"/>
      <c r="H157" s="142"/>
      <c r="I157" s="48"/>
      <c r="J157" s="20"/>
      <c r="K157" s="19"/>
      <c r="L157" s="19"/>
    </row>
    <row r="158" spans="2:12">
      <c r="B158" s="137"/>
      <c r="C158" s="51"/>
      <c r="D158" s="51"/>
      <c r="E158" s="68"/>
      <c r="F158" s="68"/>
      <c r="G158" s="142"/>
      <c r="H158" s="142"/>
      <c r="I158" s="48"/>
      <c r="J158" s="20"/>
      <c r="K158" s="19"/>
      <c r="L158" s="19"/>
    </row>
    <row r="159" spans="2:12">
      <c r="B159" s="137"/>
      <c r="C159" s="51"/>
      <c r="D159" s="51"/>
      <c r="E159" s="68"/>
      <c r="F159" s="68"/>
      <c r="G159" s="142"/>
      <c r="H159" s="142"/>
      <c r="I159" s="48"/>
      <c r="J159" s="20"/>
      <c r="K159" s="19"/>
      <c r="L159" s="19"/>
    </row>
    <row r="160" spans="2:12">
      <c r="B160" s="137"/>
      <c r="C160" s="51"/>
      <c r="D160" s="51"/>
      <c r="E160" s="68"/>
      <c r="F160" s="68"/>
      <c r="G160" s="142"/>
      <c r="H160" s="142"/>
      <c r="I160" s="48"/>
      <c r="J160" s="20"/>
      <c r="K160" s="19"/>
      <c r="L160" s="19"/>
    </row>
    <row r="161" spans="2:13" ht="22.5">
      <c r="B161" s="1273" t="s">
        <v>165</v>
      </c>
      <c r="C161" s="1273"/>
      <c r="D161" s="1273"/>
      <c r="E161" s="1273"/>
      <c r="F161" s="1273"/>
      <c r="G161" s="1273"/>
      <c r="H161" s="1273"/>
      <c r="I161" s="1273"/>
      <c r="J161" s="1273"/>
      <c r="K161" s="1273"/>
      <c r="L161" s="1273"/>
      <c r="M161" s="98"/>
    </row>
    <row r="162" spans="2:13" ht="20.25">
      <c r="B162" s="1296" t="s">
        <v>229</v>
      </c>
      <c r="C162" s="1296"/>
      <c r="D162" s="1296"/>
      <c r="E162" s="1296"/>
      <c r="F162" s="1296"/>
      <c r="G162" s="1296"/>
      <c r="H162" s="1296"/>
      <c r="I162" s="1296"/>
      <c r="J162" s="1296"/>
      <c r="K162" s="1296"/>
      <c r="L162" s="1296"/>
      <c r="M162" s="99"/>
    </row>
    <row r="163" spans="2:13" ht="20.25">
      <c r="B163" s="1296" t="s">
        <v>230</v>
      </c>
      <c r="C163" s="1296"/>
      <c r="D163" s="1296"/>
      <c r="E163" s="1296"/>
      <c r="F163" s="1296"/>
      <c r="G163" s="1296"/>
      <c r="H163" s="1296"/>
      <c r="I163" s="1296"/>
      <c r="J163" s="1296"/>
      <c r="K163" s="1296"/>
      <c r="L163" s="1296"/>
      <c r="M163" s="99"/>
    </row>
    <row r="164" spans="2:13">
      <c r="B164" s="1321" t="s">
        <v>198</v>
      </c>
      <c r="C164" s="1321"/>
      <c r="D164" s="71"/>
      <c r="I164" s="1322" t="s">
        <v>199</v>
      </c>
      <c r="J164" s="1322"/>
      <c r="K164" s="1322"/>
      <c r="L164" s="1322"/>
    </row>
    <row r="165" spans="2:13">
      <c r="B165" s="6" t="s">
        <v>200</v>
      </c>
      <c r="C165" s="107"/>
      <c r="D165" s="6"/>
      <c r="H165" s="73"/>
      <c r="I165" s="74"/>
      <c r="J165" s="100"/>
    </row>
    <row r="166" spans="2:13" ht="20.25">
      <c r="B166" s="1288" t="s">
        <v>231</v>
      </c>
      <c r="C166" s="1288"/>
      <c r="D166" s="1288"/>
      <c r="E166" s="1288"/>
      <c r="F166" s="1288"/>
      <c r="G166" s="1288"/>
      <c r="H166" s="1288"/>
      <c r="I166" s="1288"/>
      <c r="J166" s="1288"/>
      <c r="K166" s="1288"/>
      <c r="L166" s="1288"/>
    </row>
    <row r="167" spans="2:13" ht="15">
      <c r="B167" s="1276" t="s">
        <v>232</v>
      </c>
      <c r="C167" s="1276"/>
      <c r="D167" s="1276"/>
      <c r="E167" s="1276"/>
      <c r="F167" s="1276"/>
      <c r="G167" s="1276"/>
      <c r="H167" s="1276"/>
      <c r="I167" s="1276"/>
      <c r="J167" s="1276"/>
      <c r="K167" s="1276"/>
      <c r="L167" s="1276"/>
    </row>
    <row r="168" spans="2:13" ht="20.25">
      <c r="B168" s="77"/>
      <c r="C168" s="78"/>
      <c r="D168" s="3" t="s">
        <v>233</v>
      </c>
      <c r="I168" s="1290" t="s">
        <v>234</v>
      </c>
      <c r="J168" s="1290"/>
      <c r="K168" s="1290"/>
    </row>
    <row r="169" spans="2:13">
      <c r="B169" s="1263" t="s">
        <v>226</v>
      </c>
      <c r="C169" s="1263" t="s">
        <v>157</v>
      </c>
      <c r="D169" s="1263" t="s">
        <v>153</v>
      </c>
      <c r="E169" s="1263" t="s">
        <v>154</v>
      </c>
      <c r="F169" s="1263" t="s">
        <v>155</v>
      </c>
      <c r="G169" s="1263" t="s">
        <v>127</v>
      </c>
      <c r="H169" s="1261" t="s">
        <v>128</v>
      </c>
      <c r="I169" s="1263" t="s">
        <v>130</v>
      </c>
      <c r="J169" s="1291" t="s">
        <v>183</v>
      </c>
      <c r="K169" s="1292"/>
      <c r="L169" s="1293"/>
    </row>
    <row r="170" spans="2:13">
      <c r="B170" s="1301"/>
      <c r="C170" s="1301"/>
      <c r="D170" s="1301"/>
      <c r="E170" s="1301"/>
      <c r="F170" s="1301"/>
      <c r="G170" s="1301"/>
      <c r="H170" s="1265"/>
      <c r="I170" s="1301"/>
      <c r="J170" s="101">
        <v>1</v>
      </c>
      <c r="K170" s="102">
        <v>2</v>
      </c>
      <c r="L170" s="103">
        <v>3</v>
      </c>
    </row>
    <row r="171" spans="2:13" ht="15.95" customHeight="1">
      <c r="B171" s="81"/>
      <c r="C171" s="22"/>
      <c r="D171" s="22"/>
      <c r="E171" s="22"/>
      <c r="F171" s="22"/>
      <c r="G171" s="82" t="s">
        <v>184</v>
      </c>
      <c r="H171" s="22"/>
      <c r="I171" s="83"/>
      <c r="J171" s="104"/>
      <c r="K171" s="105"/>
      <c r="L171" s="105"/>
    </row>
    <row r="172" spans="2:13" ht="15.95" customHeight="1">
      <c r="B172" s="84">
        <v>1</v>
      </c>
      <c r="C172" s="62"/>
      <c r="D172" s="29" t="str">
        <f>IF(C172=0," ",VLOOKUP(C172,Спортсмены!B:H,2,FALSE))</f>
        <v xml:space="preserve"> </v>
      </c>
      <c r="E172" s="30" t="str">
        <f>IF(C172=0," ",VLOOKUP($C172,Спортсмены!$B:$H,3,FALSE))</f>
        <v xml:space="preserve"> </v>
      </c>
      <c r="F172" s="31" t="str">
        <f>IF(C172=0," ",IF(VLOOKUP($C172,Спортсмены!$B:$H,4,FALSE)=0," ",VLOOKUP($C172,Спортсмены!$B:$H,4,FALSE)))</f>
        <v xml:space="preserve"> </v>
      </c>
      <c r="G172" s="29" t="str">
        <f>IF(C172=0," ",VLOOKUP($C172,Спортсмены!$B:$H,5,FALSE))</f>
        <v xml:space="preserve"> </v>
      </c>
      <c r="H172" s="29" t="str">
        <f>IF(C172=0," ",VLOOKUP($C172,Спортсмены!$B:$H,6,FALSE))</f>
        <v xml:space="preserve"> </v>
      </c>
      <c r="I172" s="83"/>
      <c r="J172" s="104"/>
      <c r="K172" s="105"/>
      <c r="L172" s="105"/>
    </row>
    <row r="173" spans="2:13" ht="21.75" customHeight="1">
      <c r="B173" s="84">
        <v>2</v>
      </c>
      <c r="C173" s="41"/>
      <c r="D173" s="29" t="str">
        <f>IF(C173=0," ",VLOOKUP(C173,Спортсмены!B:H,2,FALSE))</f>
        <v xml:space="preserve"> </v>
      </c>
      <c r="E173" s="30" t="str">
        <f>IF(C173=0," ",VLOOKUP($C173,Спортсмены!$B:$H,3,FALSE))</f>
        <v xml:space="preserve"> </v>
      </c>
      <c r="F173" s="31" t="str">
        <f>IF(C173=0," ",IF(VLOOKUP($C173,Спортсмены!$B:$H,4,FALSE)=0," ",VLOOKUP($C173,Спортсмены!$B:$H,4,FALSE)))</f>
        <v xml:space="preserve"> </v>
      </c>
      <c r="G173" s="29" t="str">
        <f>IF(C173=0," ",VLOOKUP($C173,Спортсмены!$B:$H,5,FALSE))</f>
        <v xml:space="preserve"> </v>
      </c>
      <c r="H173" s="86" t="str">
        <f>IF(C173=0," ",VLOOKUP($C173,Спортсмены!$B:$H,6,FALSE))</f>
        <v xml:space="preserve"> </v>
      </c>
      <c r="I173" s="83"/>
      <c r="J173" s="104"/>
      <c r="K173" s="105"/>
      <c r="L173" s="105"/>
    </row>
    <row r="174" spans="2:13" ht="15.95" customHeight="1">
      <c r="B174" s="84">
        <v>3</v>
      </c>
      <c r="C174" s="41"/>
      <c r="D174" s="29" t="str">
        <f>IF(C174=0," ",VLOOKUP(C174,Спортсмены!B:H,2,FALSE))</f>
        <v xml:space="preserve"> </v>
      </c>
      <c r="E174" s="30" t="str">
        <f>IF(C174=0," ",VLOOKUP($C174,Спортсмены!$B:$H,3,FALSE))</f>
        <v xml:space="preserve"> </v>
      </c>
      <c r="F174" s="31" t="str">
        <f>IF(C174=0," ",IF(VLOOKUP($C174,Спортсмены!$B:$H,4,FALSE)=0," ",VLOOKUP($C174,Спортсмены!$B:$H,4,FALSE)))</f>
        <v xml:space="preserve"> </v>
      </c>
      <c r="G174" s="29" t="str">
        <f>IF(C174=0," ",VLOOKUP($C174,Спортсмены!$B:$H,5,FALSE))</f>
        <v xml:space="preserve"> </v>
      </c>
      <c r="H174" s="29" t="str">
        <f>IF(C174=0," ",VLOOKUP($C174,Спортсмены!$B:$H,6,FALSE))</f>
        <v xml:space="preserve"> </v>
      </c>
      <c r="I174" s="83"/>
      <c r="J174" s="104"/>
      <c r="K174" s="105"/>
      <c r="L174" s="105"/>
    </row>
    <row r="175" spans="2:13" ht="15.95" customHeight="1">
      <c r="B175" s="84">
        <v>4</v>
      </c>
      <c r="C175" s="41"/>
      <c r="D175" s="29" t="str">
        <f>IF(C175=0," ",VLOOKUP(C175,Спортсмены!B:H,2,FALSE))</f>
        <v xml:space="preserve"> </v>
      </c>
      <c r="E175" s="30" t="str">
        <f>IF(C175=0," ",VLOOKUP($C175,Спортсмены!$B:$H,3,FALSE))</f>
        <v xml:space="preserve"> </v>
      </c>
      <c r="F175" s="31" t="str">
        <f>IF(C175=0," ",IF(VLOOKUP($C175,Спортсмены!$B:$H,4,FALSE)=0," ",VLOOKUP($C175,Спортсмены!$B:$H,4,FALSE)))</f>
        <v xml:space="preserve"> </v>
      </c>
      <c r="G175" s="29" t="str">
        <f>IF(C175=0," ",VLOOKUP($C175,Спортсмены!$B:$H,5,FALSE))</f>
        <v xml:space="preserve"> </v>
      </c>
      <c r="H175" s="29" t="str">
        <f>IF(C175=0," ",VLOOKUP($C175,Спортсмены!$B:$H,6,FALSE))</f>
        <v xml:space="preserve"> </v>
      </c>
      <c r="I175" s="83"/>
      <c r="J175" s="104"/>
      <c r="K175" s="105"/>
      <c r="L175" s="105"/>
    </row>
    <row r="176" spans="2:13" ht="15.95" customHeight="1">
      <c r="B176" s="84">
        <v>5</v>
      </c>
      <c r="C176" s="41"/>
      <c r="D176" s="29" t="str">
        <f>IF(C176=0," ",VLOOKUP(C176,Спортсмены!B:H,2,FALSE))</f>
        <v xml:space="preserve"> </v>
      </c>
      <c r="E176" s="30" t="str">
        <f>IF(C176=0," ",VLOOKUP($C176,Спортсмены!$B:$H,3,FALSE))</f>
        <v xml:space="preserve"> </v>
      </c>
      <c r="F176" s="31" t="str">
        <f>IF(C176=0," ",IF(VLOOKUP($C176,Спортсмены!$B:$H,4,FALSE)=0," ",VLOOKUP($C176,Спортсмены!$B:$H,4,FALSE)))</f>
        <v xml:space="preserve"> </v>
      </c>
      <c r="G176" s="29" t="str">
        <f>IF(C176=0," ",VLOOKUP($C176,Спортсмены!$B:$H,5,FALSE))</f>
        <v xml:space="preserve"> </v>
      </c>
      <c r="H176" s="29" t="str">
        <f>IF(C176=0," ",VLOOKUP($C176,Спортсмены!$B:$H,6,FALSE))</f>
        <v xml:space="preserve"> </v>
      </c>
      <c r="I176" s="83"/>
      <c r="J176" s="104"/>
      <c r="K176" s="105"/>
      <c r="L176" s="105"/>
    </row>
    <row r="177" spans="2:12" ht="15.95" customHeight="1">
      <c r="B177" s="84">
        <v>6</v>
      </c>
      <c r="C177" s="25"/>
      <c r="D177" s="29" t="str">
        <f>IF(C177=0," ",VLOOKUP(C177,Спортсмены!B:H,2,FALSE))</f>
        <v xml:space="preserve"> </v>
      </c>
      <c r="E177" s="30" t="str">
        <f>IF(C177=0," ",VLOOKUP($C177,Спортсмены!$B:$H,3,FALSE))</f>
        <v xml:space="preserve"> </v>
      </c>
      <c r="F177" s="31" t="str">
        <f>IF(C177=0," ",IF(VLOOKUP($C177,Спортсмены!$B:$H,4,FALSE)=0," ",VLOOKUP($C177,Спортсмены!$B:$H,4,FALSE)))</f>
        <v xml:space="preserve"> </v>
      </c>
      <c r="G177" s="29" t="str">
        <f>IF(C177=0," ",VLOOKUP($C177,Спортсмены!$B:$H,5,FALSE))</f>
        <v xml:space="preserve"> </v>
      </c>
      <c r="H177" s="29" t="str">
        <f>IF(C177=0," ",VLOOKUP($C177,Спортсмены!$B:$H,6,FALSE))</f>
        <v xml:space="preserve"> </v>
      </c>
      <c r="I177" s="83"/>
      <c r="J177" s="104"/>
      <c r="K177" s="105"/>
      <c r="L177" s="105"/>
    </row>
    <row r="178" spans="2:12" ht="15.95" customHeight="1">
      <c r="B178" s="84">
        <v>7</v>
      </c>
      <c r="C178" s="41"/>
      <c r="D178" s="29" t="str">
        <f>IF(C178=0," ",VLOOKUP(C178,Спортсмены!B:H,2,FALSE))</f>
        <v xml:space="preserve"> </v>
      </c>
      <c r="E178" s="30" t="str">
        <f>IF(C178=0," ",VLOOKUP($C178,Спортсмены!$B:$H,3,FALSE))</f>
        <v xml:space="preserve"> </v>
      </c>
      <c r="F178" s="31" t="str">
        <f>IF(C178=0," ",IF(VLOOKUP($C178,Спортсмены!$B:$H,4,FALSE)=0," ",VLOOKUP($C178,Спортсмены!$B:$H,4,FALSE)))</f>
        <v xml:space="preserve"> </v>
      </c>
      <c r="G178" s="29" t="str">
        <f>IF(C178=0," ",VLOOKUP($C178,Спортсмены!$B:$H,5,FALSE))</f>
        <v xml:space="preserve"> </v>
      </c>
      <c r="H178" s="29" t="str">
        <f>IF(C178=0," ",VLOOKUP($C178,Спортсмены!$B:$H,6,FALSE))</f>
        <v xml:space="preserve"> </v>
      </c>
      <c r="I178" s="83"/>
      <c r="J178" s="104"/>
      <c r="K178" s="105"/>
      <c r="L178" s="105"/>
    </row>
    <row r="179" spans="2:12" ht="15.95" customHeight="1">
      <c r="B179" s="84">
        <v>8</v>
      </c>
      <c r="C179" s="41"/>
      <c r="D179" s="29" t="str">
        <f>IF(C179=0," ",VLOOKUP(C179,Спортсмены!B:H,2,FALSE))</f>
        <v xml:space="preserve"> </v>
      </c>
      <c r="E179" s="30" t="str">
        <f>IF(C179=0," ",VLOOKUP($C179,Спортсмены!$B:$H,3,FALSE))</f>
        <v xml:space="preserve"> </v>
      </c>
      <c r="F179" s="31" t="str">
        <f>IF(C179=0," ",IF(VLOOKUP($C179,Спортсмены!$B:$H,4,FALSE)=0," ",VLOOKUP($C179,Спортсмены!$B:$H,4,FALSE)))</f>
        <v xml:space="preserve"> </v>
      </c>
      <c r="G179" s="29" t="str">
        <f>IF(C179=0," ",VLOOKUP($C179,Спортсмены!$B:$H,5,FALSE))</f>
        <v xml:space="preserve"> </v>
      </c>
      <c r="H179" s="29" t="str">
        <f>IF(C179=0," ",VLOOKUP($C179,Спортсмены!$B:$H,6,FALSE))</f>
        <v xml:space="preserve"> </v>
      </c>
      <c r="I179" s="83"/>
      <c r="J179" s="104"/>
      <c r="K179" s="105"/>
      <c r="L179" s="105"/>
    </row>
    <row r="180" spans="2:12" ht="15.95" customHeight="1">
      <c r="B180" s="84">
        <v>9</v>
      </c>
      <c r="C180" s="353"/>
      <c r="D180" s="29" t="str">
        <f>IF(C180=0," ",VLOOKUP(C180,Спортсмены!B:H,2,FALSE))</f>
        <v xml:space="preserve"> </v>
      </c>
      <c r="E180" s="30" t="str">
        <f>IF(C180=0," ",VLOOKUP($C180,Спортсмены!$B:$H,3,FALSE))</f>
        <v xml:space="preserve"> </v>
      </c>
      <c r="F180" s="31" t="str">
        <f>IF(C180=0," ",IF(VLOOKUP($C180,Спортсмены!$B:$H,4,FALSE)=0," ",VLOOKUP($C180,Спортсмены!$B:$H,4,FALSE)))</f>
        <v xml:space="preserve"> </v>
      </c>
      <c r="G180" s="29" t="str">
        <f>IF(C180=0," ",VLOOKUP($C180,Спортсмены!$B:$H,5,FALSE))</f>
        <v xml:space="preserve"> </v>
      </c>
      <c r="H180" s="29" t="str">
        <f>IF(C180=0," ",VLOOKUP($C180,Спортсмены!$B:$H,6,FALSE))</f>
        <v xml:space="preserve"> </v>
      </c>
      <c r="I180" s="83"/>
      <c r="J180" s="104"/>
      <c r="K180" s="105"/>
      <c r="L180" s="105"/>
    </row>
    <row r="181" spans="2:12" ht="15.95" customHeight="1">
      <c r="B181" s="84">
        <v>10</v>
      </c>
      <c r="C181" s="41"/>
      <c r="D181" s="29" t="str">
        <f>IF(C181=0," ",VLOOKUP(C181,Спортсмены!B:H,2,FALSE))</f>
        <v xml:space="preserve"> </v>
      </c>
      <c r="E181" s="30" t="str">
        <f>IF(C181=0," ",VLOOKUP($C181,Спортсмены!$B:$H,3,FALSE))</f>
        <v xml:space="preserve"> </v>
      </c>
      <c r="F181" s="31" t="str">
        <f>IF(C181=0," ",IF(VLOOKUP($C181,Спортсмены!$B:$H,4,FALSE)=0," ",VLOOKUP($C181,Спортсмены!$B:$H,4,FALSE)))</f>
        <v xml:space="preserve"> </v>
      </c>
      <c r="G181" s="29" t="str">
        <f>IF(C181=0," ",VLOOKUP($C181,Спортсмены!$B:$H,5,FALSE))</f>
        <v xml:space="preserve"> </v>
      </c>
      <c r="H181" s="29" t="str">
        <f>IF(C181=0," ",VLOOKUP($C181,Спортсмены!$B:$H,6,FALSE))</f>
        <v xml:space="preserve"> </v>
      </c>
      <c r="I181" s="83"/>
      <c r="J181" s="104"/>
      <c r="K181" s="105"/>
      <c r="L181" s="105"/>
    </row>
    <row r="182" spans="2:12" ht="15.95" customHeight="1">
      <c r="B182" s="84"/>
      <c r="C182" s="41"/>
      <c r="D182" s="29" t="str">
        <f>IF(C182=0," ",VLOOKUP(C182,Спортсмены!B:H,2,FALSE))</f>
        <v xml:space="preserve"> </v>
      </c>
      <c r="E182" s="30" t="str">
        <f>IF(C182=0," ",VLOOKUP($C182,Спортсмены!$B:$H,3,FALSE))</f>
        <v xml:space="preserve"> </v>
      </c>
      <c r="F182" s="31" t="str">
        <f>IF(C182=0," ",IF(VLOOKUP($C182,Спортсмены!$B:$H,4,FALSE)=0," ",VLOOKUP($C182,Спортсмены!$B:$H,4,FALSE)))</f>
        <v xml:space="preserve"> </v>
      </c>
      <c r="G182" s="29" t="str">
        <f>IF(C182=0," ",VLOOKUP($C182,Спортсмены!$B:$H,5,FALSE))</f>
        <v xml:space="preserve"> </v>
      </c>
      <c r="H182" s="29" t="str">
        <f>IF(C182=0," ",VLOOKUP($C182,Спортсмены!$B:$H,6,FALSE))</f>
        <v xml:space="preserve"> </v>
      </c>
      <c r="I182" s="83"/>
      <c r="J182" s="104"/>
      <c r="K182" s="105"/>
      <c r="L182" s="105"/>
    </row>
    <row r="183" spans="2:12" ht="15.95" customHeight="1">
      <c r="B183" s="84"/>
      <c r="C183" s="37"/>
      <c r="D183" s="29" t="str">
        <f>IF(C183=0," ",VLOOKUP(C183,Спортсмены!B:H,2,FALSE))</f>
        <v xml:space="preserve"> </v>
      </c>
      <c r="E183" s="30" t="str">
        <f>IF(C183=0," ",VLOOKUP($C183,Спортсмены!$B:$H,3,FALSE))</f>
        <v xml:space="preserve"> </v>
      </c>
      <c r="F183" s="31" t="str">
        <f>IF(C183=0," ",IF(VLOOKUP($C183,Спортсмены!$B:$H,4,FALSE)=0," ",VLOOKUP($C183,Спортсмены!$B:$H,4,FALSE)))</f>
        <v xml:space="preserve"> </v>
      </c>
      <c r="G183" s="29" t="str">
        <f>IF(C183=0," ",VLOOKUP($C183,Спортсмены!$B:$H,5,FALSE))</f>
        <v xml:space="preserve"> </v>
      </c>
      <c r="H183" s="29" t="str">
        <f>IF(C183=0," ",VLOOKUP($C183,Спортсмены!$B:$H,6,FALSE))</f>
        <v xml:space="preserve"> </v>
      </c>
      <c r="I183" s="83"/>
      <c r="J183" s="104"/>
      <c r="K183" s="105"/>
      <c r="L183" s="105"/>
    </row>
    <row r="184" spans="2:12" ht="15.95" customHeight="1">
      <c r="B184" s="84"/>
      <c r="C184" s="37"/>
      <c r="D184" s="29" t="str">
        <f>IF(C184=0," ",VLOOKUP(C184,Спортсмены!B:H,2,FALSE))</f>
        <v xml:space="preserve"> </v>
      </c>
      <c r="E184" s="30" t="str">
        <f>IF(C184=0," ",VLOOKUP($C184,Спортсмены!$B:$H,3,FALSE))</f>
        <v xml:space="preserve"> </v>
      </c>
      <c r="F184" s="31" t="str">
        <f>IF(C184=0," ",IF(VLOOKUP($C184,Спортсмены!$B:$H,4,FALSE)=0," ",VLOOKUP($C184,Спортсмены!$B:$H,4,FALSE)))</f>
        <v xml:space="preserve"> </v>
      </c>
      <c r="G184" s="29" t="str">
        <f>IF(C184=0," ",VLOOKUP($C184,Спортсмены!$B:$H,5,FALSE))</f>
        <v xml:space="preserve"> </v>
      </c>
      <c r="H184" s="29" t="str">
        <f>IF(C184=0," ",VLOOKUP($C184,Спортсмены!$B:$H,6,FALSE))</f>
        <v xml:space="preserve"> </v>
      </c>
      <c r="I184" s="83"/>
      <c r="J184" s="104"/>
      <c r="K184" s="105"/>
      <c r="L184" s="105"/>
    </row>
    <row r="185" spans="2:12" ht="15.95" customHeight="1">
      <c r="B185" s="84"/>
      <c r="C185" s="37"/>
      <c r="D185" s="29" t="str">
        <f>IF(C185=0," ",VLOOKUP(C185,Спортсмены!B:H,2,FALSE))</f>
        <v xml:space="preserve"> </v>
      </c>
      <c r="E185" s="30" t="str">
        <f>IF(C185=0," ",VLOOKUP($C185,Спортсмены!$B:$H,3,FALSE))</f>
        <v xml:space="preserve"> </v>
      </c>
      <c r="F185" s="31" t="str">
        <f>IF(C185=0," ",IF(VLOOKUP($C185,Спортсмены!$B:$H,4,FALSE)=0," ",VLOOKUP($C185,Спортсмены!$B:$H,4,FALSE)))</f>
        <v xml:space="preserve"> </v>
      </c>
      <c r="G185" s="29" t="str">
        <f>IF(C185=0," ",VLOOKUP($C185,Спортсмены!$B:$H,5,FALSE))</f>
        <v xml:space="preserve"> </v>
      </c>
      <c r="H185" s="29" t="str">
        <f>IF(C185=0," ",VLOOKUP($C185,Спортсмены!$B:$H,6,FALSE))</f>
        <v xml:space="preserve"> </v>
      </c>
      <c r="I185" s="83"/>
      <c r="J185" s="104"/>
      <c r="K185" s="105"/>
      <c r="L185" s="105"/>
    </row>
    <row r="186" spans="2:12" ht="15.95" customHeight="1">
      <c r="B186" s="84"/>
      <c r="C186" s="37"/>
      <c r="D186" s="29" t="str">
        <f>IF(C186=0," ",VLOOKUP(C186,Спортсмены!B:H,2,FALSE))</f>
        <v xml:space="preserve"> </v>
      </c>
      <c r="E186" s="30" t="str">
        <f>IF(C186=0," ",VLOOKUP($C186,Спортсмены!$B:$H,3,FALSE))</f>
        <v xml:space="preserve"> </v>
      </c>
      <c r="F186" s="31" t="str">
        <f>IF(C186=0," ",IF(VLOOKUP($C186,Спортсмены!$B:$H,4,FALSE)=0," ",VLOOKUP($C186,Спортсмены!$B:$H,4,FALSE)))</f>
        <v xml:space="preserve"> </v>
      </c>
      <c r="G186" s="29" t="str">
        <f>IF(C186=0," ",VLOOKUP($C186,Спортсмены!$B:$H,5,FALSE))</f>
        <v xml:space="preserve"> </v>
      </c>
      <c r="H186" s="29" t="str">
        <f>IF(C186=0," ",VLOOKUP($C186,Спортсмены!$B:$H,6,FALSE))</f>
        <v xml:space="preserve"> </v>
      </c>
      <c r="I186" s="83"/>
      <c r="J186" s="104"/>
      <c r="K186" s="105"/>
      <c r="L186" s="105"/>
    </row>
    <row r="187" spans="2:12" ht="15.95" customHeight="1">
      <c r="B187" s="84"/>
      <c r="C187" s="31"/>
      <c r="D187" s="31"/>
      <c r="E187" s="62"/>
      <c r="F187" s="33"/>
      <c r="G187" s="89"/>
      <c r="H187" s="89"/>
      <c r="I187" s="88"/>
      <c r="J187" s="104"/>
      <c r="K187" s="105"/>
      <c r="L187" s="105"/>
    </row>
    <row r="188" spans="2:12" ht="15.95" customHeight="1">
      <c r="B188" s="84"/>
      <c r="C188" s="31"/>
      <c r="D188" s="31"/>
      <c r="E188" s="62"/>
      <c r="F188" s="31"/>
      <c r="G188" s="90"/>
      <c r="H188" s="90"/>
      <c r="I188" s="83"/>
      <c r="J188" s="104"/>
      <c r="K188" s="105"/>
      <c r="L188" s="105"/>
    </row>
    <row r="189" spans="2:12" ht="15.95" customHeight="1">
      <c r="B189" s="84"/>
      <c r="C189" s="31"/>
      <c r="D189" s="31"/>
      <c r="E189" s="62"/>
      <c r="F189" s="33"/>
      <c r="G189" s="89"/>
      <c r="H189" s="90"/>
      <c r="I189" s="83"/>
      <c r="J189" s="104"/>
      <c r="K189" s="105"/>
      <c r="L189" s="105"/>
    </row>
    <row r="190" spans="2:12" ht="15.95" customHeight="1">
      <c r="B190" s="84"/>
      <c r="C190" s="31"/>
      <c r="D190" s="31"/>
      <c r="E190" s="62"/>
      <c r="F190" s="33"/>
      <c r="G190" s="91"/>
      <c r="H190" s="90"/>
      <c r="I190" s="83"/>
      <c r="J190" s="104"/>
      <c r="K190" s="105"/>
      <c r="L190" s="105"/>
    </row>
    <row r="191" spans="2:12" ht="15.95" customHeight="1">
      <c r="B191" s="84"/>
      <c r="C191" s="93"/>
      <c r="D191" s="93"/>
      <c r="E191" s="94"/>
      <c r="F191" s="31"/>
      <c r="G191" s="90"/>
      <c r="H191" s="90"/>
      <c r="I191" s="83"/>
      <c r="J191" s="104"/>
      <c r="K191" s="105"/>
      <c r="L191" s="105"/>
    </row>
    <row r="192" spans="2:12" ht="15.95" customHeight="1">
      <c r="B192" s="84"/>
      <c r="C192" s="62"/>
      <c r="D192" s="95"/>
      <c r="E192" s="95"/>
      <c r="F192" s="95"/>
      <c r="G192" s="96"/>
      <c r="H192" s="95"/>
      <c r="I192" s="83"/>
      <c r="J192" s="104"/>
      <c r="K192" s="105"/>
      <c r="L192" s="105"/>
    </row>
    <row r="193" spans="2:13" ht="15.95" customHeight="1">
      <c r="B193" s="84"/>
      <c r="C193" s="31"/>
      <c r="D193" s="29"/>
      <c r="E193" s="62"/>
      <c r="F193" s="62"/>
      <c r="G193" s="89"/>
      <c r="H193" s="89"/>
      <c r="I193" s="83"/>
      <c r="J193" s="104"/>
      <c r="K193" s="105"/>
      <c r="L193" s="105"/>
    </row>
    <row r="194" spans="2:13" ht="15.95" customHeight="1">
      <c r="B194" s="84"/>
      <c r="C194" s="31"/>
      <c r="D194" s="31"/>
      <c r="E194" s="62"/>
      <c r="F194" s="31"/>
      <c r="G194" s="90"/>
      <c r="H194" s="89"/>
      <c r="I194" s="83"/>
      <c r="J194" s="104"/>
      <c r="K194" s="105"/>
      <c r="L194" s="105"/>
    </row>
    <row r="195" spans="2:13">
      <c r="B195" s="84"/>
      <c r="C195" s="31"/>
      <c r="D195" s="31"/>
      <c r="E195" s="62"/>
      <c r="F195" s="31"/>
      <c r="G195" s="90"/>
      <c r="H195" s="90"/>
      <c r="I195" s="83"/>
      <c r="J195" s="104"/>
      <c r="K195" s="105"/>
      <c r="L195" s="105"/>
    </row>
    <row r="196" spans="2:13">
      <c r="B196" s="84"/>
      <c r="C196" s="31"/>
      <c r="D196" s="31"/>
      <c r="E196" s="62"/>
      <c r="F196" s="33"/>
      <c r="G196" s="89"/>
      <c r="H196" s="89"/>
      <c r="I196" s="83"/>
      <c r="J196" s="104"/>
      <c r="K196" s="105"/>
      <c r="L196" s="105"/>
    </row>
    <row r="197" spans="2:13">
      <c r="B197" s="84"/>
      <c r="C197" s="31"/>
      <c r="D197" s="31"/>
      <c r="E197" s="62"/>
      <c r="F197" s="33"/>
      <c r="G197" s="89"/>
      <c r="H197" s="89"/>
      <c r="I197" s="83"/>
      <c r="J197" s="104"/>
      <c r="K197" s="105"/>
      <c r="L197" s="105"/>
    </row>
    <row r="198" spans="2:13">
      <c r="B198" s="84"/>
      <c r="C198" s="31"/>
      <c r="D198" s="31"/>
      <c r="E198" s="62"/>
      <c r="F198" s="33"/>
      <c r="G198" s="89"/>
      <c r="H198" s="89"/>
      <c r="I198" s="83"/>
      <c r="J198" s="104"/>
      <c r="K198" s="105"/>
      <c r="L198" s="105"/>
    </row>
    <row r="199" spans="2:13" ht="22.5">
      <c r="B199" s="1273" t="s">
        <v>165</v>
      </c>
      <c r="C199" s="1273"/>
      <c r="D199" s="1273"/>
      <c r="E199" s="1273"/>
      <c r="F199" s="1273"/>
      <c r="G199" s="1273"/>
      <c r="H199" s="1273"/>
      <c r="I199" s="1273"/>
      <c r="J199" s="1273"/>
      <c r="K199" s="1273"/>
      <c r="L199" s="1273"/>
      <c r="M199" s="98"/>
    </row>
    <row r="200" spans="2:13" ht="20.25">
      <c r="B200" s="1296"/>
      <c r="C200" s="1296"/>
      <c r="D200" s="1296"/>
      <c r="E200" s="1296"/>
      <c r="F200" s="1296"/>
      <c r="G200" s="1296"/>
      <c r="H200" s="1296"/>
      <c r="I200" s="1296"/>
      <c r="J200" s="1296"/>
      <c r="K200" s="1296"/>
      <c r="L200" s="1296"/>
      <c r="M200" s="99"/>
    </row>
    <row r="201" spans="2:13" ht="20.25">
      <c r="B201" s="1296" t="s">
        <v>197</v>
      </c>
      <c r="C201" s="1296"/>
      <c r="D201" s="1296"/>
      <c r="E201" s="1296"/>
      <c r="F201" s="1296"/>
      <c r="G201" s="1296"/>
      <c r="H201" s="1296"/>
      <c r="I201" s="1296"/>
      <c r="J201" s="1296"/>
      <c r="K201" s="1296"/>
      <c r="L201" s="1296"/>
      <c r="M201" s="99"/>
    </row>
    <row r="202" spans="2:13">
      <c r="B202" s="1321"/>
      <c r="C202" s="1321"/>
      <c r="D202" s="71"/>
      <c r="I202" s="1322"/>
      <c r="J202" s="1322"/>
      <c r="K202" s="1322"/>
      <c r="L202" s="1322"/>
    </row>
    <row r="203" spans="2:13">
      <c r="B203" s="6"/>
      <c r="C203" s="107"/>
      <c r="D203" s="6"/>
      <c r="H203" s="73"/>
      <c r="I203" s="74"/>
      <c r="J203" s="1323" t="s">
        <v>235</v>
      </c>
      <c r="K203" s="1323"/>
      <c r="L203" s="1323"/>
    </row>
    <row r="204" spans="2:13" ht="20.25">
      <c r="B204" s="1288" t="s">
        <v>231</v>
      </c>
      <c r="C204" s="1288"/>
      <c r="D204" s="1288"/>
      <c r="E204" s="1288"/>
      <c r="F204" s="1288"/>
      <c r="G204" s="1288"/>
      <c r="H204" s="1288"/>
      <c r="I204" s="1288"/>
      <c r="J204" s="1288"/>
      <c r="K204" s="1288"/>
      <c r="L204" s="1288"/>
    </row>
    <row r="205" spans="2:13" ht="15">
      <c r="B205" s="1276" t="s">
        <v>236</v>
      </c>
      <c r="C205" s="1276"/>
      <c r="D205" s="1276"/>
      <c r="E205" s="1276"/>
      <c r="F205" s="1276"/>
      <c r="G205" s="1276"/>
      <c r="H205" s="1276"/>
      <c r="I205" s="1276"/>
      <c r="J205" s="1276"/>
      <c r="K205" s="1276"/>
      <c r="L205" s="1276"/>
    </row>
    <row r="206" spans="2:13" ht="20.25">
      <c r="B206" s="77"/>
      <c r="C206" s="78"/>
      <c r="D206" s="3"/>
      <c r="I206" s="1290" t="s">
        <v>237</v>
      </c>
      <c r="J206" s="1290"/>
      <c r="K206" s="1290"/>
    </row>
    <row r="207" spans="2:13">
      <c r="B207" s="1263" t="s">
        <v>226</v>
      </c>
      <c r="C207" s="1263" t="s">
        <v>157</v>
      </c>
      <c r="D207" s="1263" t="s">
        <v>153</v>
      </c>
      <c r="E207" s="1263" t="s">
        <v>154</v>
      </c>
      <c r="F207" s="1263" t="s">
        <v>155</v>
      </c>
      <c r="G207" s="1263" t="s">
        <v>127</v>
      </c>
      <c r="H207" s="1261" t="s">
        <v>128</v>
      </c>
      <c r="I207" s="1263" t="s">
        <v>130</v>
      </c>
      <c r="J207" s="1291" t="s">
        <v>183</v>
      </c>
      <c r="K207" s="1292"/>
      <c r="L207" s="1293"/>
    </row>
    <row r="208" spans="2:13">
      <c r="B208" s="1301"/>
      <c r="C208" s="1301"/>
      <c r="D208" s="1301"/>
      <c r="E208" s="1301"/>
      <c r="F208" s="1301"/>
      <c r="G208" s="1301"/>
      <c r="H208" s="1265"/>
      <c r="I208" s="1301"/>
      <c r="J208" s="101">
        <v>1</v>
      </c>
      <c r="K208" s="102">
        <v>2</v>
      </c>
      <c r="L208" s="103">
        <v>3</v>
      </c>
    </row>
    <row r="209" spans="2:12" ht="17.100000000000001" customHeight="1">
      <c r="B209" s="81"/>
      <c r="C209" s="22"/>
      <c r="D209" s="22"/>
      <c r="E209" s="22"/>
      <c r="F209" s="22"/>
      <c r="G209" s="82" t="s">
        <v>184</v>
      </c>
      <c r="H209" s="22"/>
      <c r="I209" s="83"/>
      <c r="J209" s="104"/>
      <c r="K209" s="105"/>
      <c r="L209" s="105"/>
    </row>
    <row r="210" spans="2:12" ht="27" customHeight="1">
      <c r="B210" s="84">
        <v>1</v>
      </c>
      <c r="C210" s="62"/>
      <c r="D210" s="29" t="str">
        <f>IF(C210=0," ",VLOOKUP(C210,Спортсмены!B:H,2,FALSE))</f>
        <v xml:space="preserve"> </v>
      </c>
      <c r="E210" s="30" t="str">
        <f>IF(C210=0," ",VLOOKUP($C210,Спортсмены!$B:$H,3,FALSE))</f>
        <v xml:space="preserve"> </v>
      </c>
      <c r="F210" s="31" t="str">
        <f>IF(C210=0," ",IF(VLOOKUP($C210,Спортсмены!$B:$H,4,FALSE)=0," ",VLOOKUP($C210,Спортсмены!$B:$H,4,FALSE)))</f>
        <v xml:space="preserve"> </v>
      </c>
      <c r="G210" s="29" t="str">
        <f>IF(C210=0," ",VLOOKUP($C210,Спортсмены!$B:$H,5,FALSE))</f>
        <v xml:space="preserve"> </v>
      </c>
      <c r="H210" s="86" t="str">
        <f>IF(C210=0," ",VLOOKUP($C210,Спортсмены!$B:$H,6,FALSE))</f>
        <v xml:space="preserve"> </v>
      </c>
      <c r="I210" s="83"/>
      <c r="J210" s="104"/>
      <c r="K210" s="105"/>
      <c r="L210" s="105"/>
    </row>
    <row r="211" spans="2:12" ht="17.100000000000001" customHeight="1">
      <c r="B211" s="84">
        <v>2</v>
      </c>
      <c r="C211" s="41"/>
      <c r="D211" s="29" t="str">
        <f>IF(C211=0," ",VLOOKUP(C211,Спортсмены!B:H,2,FALSE))</f>
        <v xml:space="preserve"> </v>
      </c>
      <c r="E211" s="30" t="str">
        <f>IF(C211=0," ",VLOOKUP($C211,Спортсмены!$B:$H,3,FALSE))</f>
        <v xml:space="preserve"> </v>
      </c>
      <c r="F211" s="31" t="str">
        <f>IF(C211=0," ",IF(VLOOKUP($C211,Спортсмены!$B:$H,4,FALSE)=0," ",VLOOKUP($C211,Спортсмены!$B:$H,4,FALSE)))</f>
        <v xml:space="preserve"> </v>
      </c>
      <c r="G211" s="29" t="str">
        <f>IF(C211=0," ",VLOOKUP($C211,Спортсмены!$B:$H,5,FALSE))</f>
        <v xml:space="preserve"> </v>
      </c>
      <c r="H211" s="29" t="str">
        <f>IF(C211=0," ",VLOOKUP($C211,Спортсмены!$B:$H,6,FALSE))</f>
        <v xml:space="preserve"> </v>
      </c>
      <c r="I211" s="83"/>
      <c r="J211" s="104"/>
      <c r="K211" s="105"/>
      <c r="L211" s="105"/>
    </row>
    <row r="212" spans="2:12" ht="17.100000000000001" customHeight="1">
      <c r="B212" s="84">
        <v>3</v>
      </c>
      <c r="C212" s="41"/>
      <c r="D212" s="29" t="str">
        <f>IF(C212=0," ",VLOOKUP(C212,Спортсмены!B:H,2,FALSE))</f>
        <v xml:space="preserve"> </v>
      </c>
      <c r="E212" s="30" t="str">
        <f>IF(C212=0," ",VLOOKUP($C212,Спортсмены!$B:$H,3,FALSE))</f>
        <v xml:space="preserve"> </v>
      </c>
      <c r="F212" s="31" t="str">
        <f>IF(C212=0," ",IF(VLOOKUP($C212,Спортсмены!$B:$H,4,FALSE)=0," ",VLOOKUP($C212,Спортсмены!$B:$H,4,FALSE)))</f>
        <v xml:space="preserve"> </v>
      </c>
      <c r="G212" s="29" t="str">
        <f>IF(C212=0," ",VLOOKUP($C212,Спортсмены!$B:$H,5,FALSE))</f>
        <v xml:space="preserve"> </v>
      </c>
      <c r="H212" s="29" t="str">
        <f>IF(C212=0," ",VLOOKUP($C212,Спортсмены!$B:$H,6,FALSE))</f>
        <v xml:space="preserve"> </v>
      </c>
      <c r="I212" s="83"/>
      <c r="J212" s="104"/>
      <c r="K212" s="105"/>
      <c r="L212" s="105"/>
    </row>
    <row r="213" spans="2:12" ht="17.100000000000001" customHeight="1">
      <c r="B213" s="84">
        <v>4</v>
      </c>
      <c r="C213" s="41"/>
      <c r="D213" s="29" t="str">
        <f>IF(C213=0," ",VLOOKUP(C213,Спортсмены!B:H,2,FALSE))</f>
        <v xml:space="preserve"> </v>
      </c>
      <c r="E213" s="30" t="str">
        <f>IF(C213=0," ",VLOOKUP($C213,Спортсмены!$B:$H,3,FALSE))</f>
        <v xml:space="preserve"> </v>
      </c>
      <c r="F213" s="31" t="str">
        <f>IF(C213=0," ",IF(VLOOKUP($C213,Спортсмены!$B:$H,4,FALSE)=0," ",VLOOKUP($C213,Спортсмены!$B:$H,4,FALSE)))</f>
        <v xml:space="preserve"> </v>
      </c>
      <c r="G213" s="29" t="str">
        <f>IF(C213=0," ",VLOOKUP($C213,Спортсмены!$B:$H,5,FALSE))</f>
        <v xml:space="preserve"> </v>
      </c>
      <c r="H213" s="29" t="str">
        <f>IF(C213=0," ",VLOOKUP($C213,Спортсмены!$B:$H,6,FALSE))</f>
        <v xml:space="preserve"> </v>
      </c>
      <c r="I213" s="83"/>
      <c r="J213" s="104"/>
      <c r="K213" s="105"/>
      <c r="L213" s="105"/>
    </row>
    <row r="214" spans="2:12" ht="17.100000000000001" customHeight="1">
      <c r="B214" s="84">
        <v>5</v>
      </c>
      <c r="C214" s="41"/>
      <c r="D214" s="29" t="str">
        <f>IF(C214=0," ",VLOOKUP(C214,Спортсмены!B:H,2,FALSE))</f>
        <v xml:space="preserve"> </v>
      </c>
      <c r="E214" s="30" t="str">
        <f>IF(C214=0," ",VLOOKUP($C214,Спортсмены!$B:$H,3,FALSE))</f>
        <v xml:space="preserve"> </v>
      </c>
      <c r="F214" s="31" t="str">
        <f>IF(C214=0," ",IF(VLOOKUP($C214,Спортсмены!$B:$H,4,FALSE)=0," ",VLOOKUP($C214,Спортсмены!$B:$H,4,FALSE)))</f>
        <v xml:space="preserve"> </v>
      </c>
      <c r="G214" s="29" t="str">
        <f>IF(C214=0," ",VLOOKUP($C214,Спортсмены!$B:$H,5,FALSE))</f>
        <v xml:space="preserve"> </v>
      </c>
      <c r="H214" s="29" t="str">
        <f>IF(C214=0," ",VLOOKUP($C214,Спортсмены!$B:$H,6,FALSE))</f>
        <v xml:space="preserve"> </v>
      </c>
      <c r="I214" s="83"/>
      <c r="J214" s="104"/>
      <c r="K214" s="105"/>
      <c r="L214" s="105"/>
    </row>
    <row r="215" spans="2:12" ht="18.75" customHeight="1">
      <c r="B215" s="84">
        <v>6</v>
      </c>
      <c r="C215" s="353"/>
      <c r="D215" s="29" t="str">
        <f>IF(C215=0," ",VLOOKUP(C215,Спортсмены!B:H,2,FALSE))</f>
        <v xml:space="preserve"> </v>
      </c>
      <c r="E215" s="30" t="str">
        <f>IF(C215=0," ",VLOOKUP($C215,Спортсмены!$B:$H,3,FALSE))</f>
        <v xml:space="preserve"> </v>
      </c>
      <c r="F215" s="31" t="str">
        <f>IF(C215=0," ",IF(VLOOKUP($C215,Спортсмены!$B:$H,4,FALSE)=0," ",VLOOKUP($C215,Спортсмены!$B:$H,4,FALSE)))</f>
        <v xml:space="preserve"> </v>
      </c>
      <c r="G215" s="29" t="str">
        <f>IF(C215=0," ",VLOOKUP($C215,Спортсмены!$B:$H,5,FALSE))</f>
        <v xml:space="preserve"> </v>
      </c>
      <c r="H215" s="86" t="str">
        <f>IF(C215=0," ",VLOOKUP($C215,Спортсмены!$B:$H,6,FALSE))</f>
        <v xml:space="preserve"> </v>
      </c>
      <c r="I215" s="83"/>
      <c r="J215" s="104"/>
      <c r="K215" s="105"/>
      <c r="L215" s="105"/>
    </row>
    <row r="216" spans="2:12" ht="17.100000000000001" customHeight="1">
      <c r="B216" s="84">
        <v>7</v>
      </c>
      <c r="C216" s="41"/>
      <c r="D216" s="29" t="str">
        <f>IF(C216=0," ",VLOOKUP(C216,Спортсмены!B:H,2,FALSE))</f>
        <v xml:space="preserve"> </v>
      </c>
      <c r="E216" s="30" t="str">
        <f>IF(C216=0," ",VLOOKUP($C216,Спортсмены!$B:$H,3,FALSE))</f>
        <v xml:space="preserve"> </v>
      </c>
      <c r="F216" s="31" t="str">
        <f>IF(C216=0," ",IF(VLOOKUP($C216,Спортсмены!$B:$H,4,FALSE)=0," ",VLOOKUP($C216,Спортсмены!$B:$H,4,FALSE)))</f>
        <v xml:space="preserve"> </v>
      </c>
      <c r="G216" s="29" t="str">
        <f>IF(C216=0," ",VLOOKUP($C216,Спортсмены!$B:$H,5,FALSE))</f>
        <v xml:space="preserve"> </v>
      </c>
      <c r="H216" s="29" t="str">
        <f>IF(C216=0," ",VLOOKUP($C216,Спортсмены!$B:$H,6,FALSE))</f>
        <v xml:space="preserve"> </v>
      </c>
      <c r="I216" s="83"/>
      <c r="J216" s="104"/>
      <c r="K216" s="105"/>
      <c r="L216" s="105"/>
    </row>
    <row r="217" spans="2:12" ht="17.100000000000001" customHeight="1">
      <c r="B217" s="84">
        <v>8</v>
      </c>
      <c r="C217" s="41"/>
      <c r="D217" s="29" t="str">
        <f>IF(C217=0," ",VLOOKUP(C217,Спортсмены!B:H,2,FALSE))</f>
        <v xml:space="preserve"> </v>
      </c>
      <c r="E217" s="30" t="str">
        <f>IF(C217=0," ",VLOOKUP($C217,Спортсмены!$B:$H,3,FALSE))</f>
        <v xml:space="preserve"> </v>
      </c>
      <c r="F217" s="31" t="str">
        <f>IF(C217=0," ",IF(VLOOKUP($C217,Спортсмены!$B:$H,4,FALSE)=0," ",VLOOKUP($C217,Спортсмены!$B:$H,4,FALSE)))</f>
        <v xml:space="preserve"> </v>
      </c>
      <c r="G217" s="29" t="str">
        <f>IF(C217=0," ",VLOOKUP($C217,Спортсмены!$B:$H,5,FALSE))</f>
        <v xml:space="preserve"> </v>
      </c>
      <c r="H217" s="29" t="str">
        <f>IF(C217=0," ",VLOOKUP($C217,Спортсмены!$B:$H,6,FALSE))</f>
        <v xml:space="preserve"> </v>
      </c>
      <c r="I217" s="83"/>
      <c r="J217" s="104"/>
      <c r="K217" s="105"/>
      <c r="L217" s="105"/>
    </row>
    <row r="218" spans="2:12" ht="17.100000000000001" customHeight="1">
      <c r="B218" s="84">
        <v>9</v>
      </c>
      <c r="C218" s="353"/>
      <c r="D218" s="29" t="str">
        <f>IF(C218=0," ",VLOOKUP(C218,Спортсмены!B:H,2,FALSE))</f>
        <v xml:space="preserve"> </v>
      </c>
      <c r="E218" s="30" t="str">
        <f>IF(C218=0," ",VLOOKUP($C218,Спортсмены!$B:$H,3,FALSE))</f>
        <v xml:space="preserve"> </v>
      </c>
      <c r="F218" s="31" t="str">
        <f>IF(C218=0," ",IF(VLOOKUP($C218,Спортсмены!$B:$H,4,FALSE)=0," ",VLOOKUP($C218,Спортсмены!$B:$H,4,FALSE)))</f>
        <v xml:space="preserve"> </v>
      </c>
      <c r="G218" s="29" t="str">
        <f>IF(C218=0," ",VLOOKUP($C218,Спортсмены!$B:$H,5,FALSE))</f>
        <v xml:space="preserve"> </v>
      </c>
      <c r="H218" s="29" t="str">
        <f>IF(C218=0," ",VLOOKUP($C218,Спортсмены!$B:$H,6,FALSE))</f>
        <v xml:space="preserve"> </v>
      </c>
      <c r="I218" s="83"/>
      <c r="J218" s="104"/>
      <c r="K218" s="105"/>
      <c r="L218" s="105"/>
    </row>
    <row r="219" spans="2:12" ht="17.100000000000001" customHeight="1">
      <c r="B219" s="84"/>
      <c r="C219" s="41"/>
      <c r="D219" s="29" t="str">
        <f>IF(C219=0," ",VLOOKUP(C219,Спортсмены!B:H,2,FALSE))</f>
        <v xml:space="preserve"> </v>
      </c>
      <c r="E219" s="30" t="str">
        <f>IF(C219=0," ",VLOOKUP($C219,Спортсмены!$B:$H,3,FALSE))</f>
        <v xml:space="preserve"> </v>
      </c>
      <c r="F219" s="31" t="str">
        <f>IF(C219=0," ",IF(VLOOKUP($C219,Спортсмены!$B:$H,4,FALSE)=0," ",VLOOKUP($C219,Спортсмены!$B:$H,4,FALSE)))</f>
        <v xml:space="preserve"> </v>
      </c>
      <c r="G219" s="29" t="str">
        <f>IF(C219=0," ",VLOOKUP($C219,Спортсмены!$B:$H,5,FALSE))</f>
        <v xml:space="preserve"> </v>
      </c>
      <c r="H219" s="29" t="str">
        <f>IF(C219=0," ",VLOOKUP($C219,Спортсмены!$B:$H,6,FALSE))</f>
        <v xml:space="preserve"> </v>
      </c>
      <c r="I219" s="83"/>
      <c r="J219" s="104"/>
      <c r="K219" s="105"/>
      <c r="L219" s="105"/>
    </row>
    <row r="220" spans="2:12" ht="17.100000000000001" customHeight="1">
      <c r="B220" s="84"/>
      <c r="C220" s="62"/>
      <c r="D220" s="29" t="str">
        <f>IF(C220=0," ",VLOOKUP(C220,Спортсмены!B:H,2,FALSE))</f>
        <v xml:space="preserve"> </v>
      </c>
      <c r="E220" s="30" t="str">
        <f>IF(C220=0," ",VLOOKUP($C220,Спортсмены!$B:$H,3,FALSE))</f>
        <v xml:space="preserve"> </v>
      </c>
      <c r="F220" s="31" t="str">
        <f>IF(C220=0," ",IF(VLOOKUP($C220,Спортсмены!$B:$H,4,FALSE)=0," ",VLOOKUP($C220,Спортсмены!$B:$H,4,FALSE)))</f>
        <v xml:space="preserve"> </v>
      </c>
      <c r="G220" s="29" t="str">
        <f>IF(C220=0," ",VLOOKUP($C220,Спортсмены!$B:$H,5,FALSE))</f>
        <v xml:space="preserve"> </v>
      </c>
      <c r="H220" s="29" t="str">
        <f>IF(C220=0," ",VLOOKUP($C220,Спортсмены!$B:$H,6,FALSE))</f>
        <v xml:space="preserve"> </v>
      </c>
      <c r="I220" s="83"/>
      <c r="J220" s="104"/>
      <c r="K220" s="105"/>
      <c r="L220" s="105"/>
    </row>
    <row r="221" spans="2:12" ht="17.100000000000001" customHeight="1">
      <c r="B221" s="84"/>
      <c r="C221" s="62"/>
      <c r="D221" s="29" t="str">
        <f>IF(C221=0," ",VLOOKUP(C221,Спортсмены!B:H,2,FALSE))</f>
        <v xml:space="preserve"> </v>
      </c>
      <c r="E221" s="30" t="str">
        <f>IF(C221=0," ",VLOOKUP($C221,Спортсмены!$B:$H,3,FALSE))</f>
        <v xml:space="preserve"> </v>
      </c>
      <c r="F221" s="31" t="str">
        <f>IF(C221=0," ",IF(VLOOKUP($C221,Спортсмены!$B:$H,4,FALSE)=0," ",VLOOKUP($C221,Спортсмены!$B:$H,4,FALSE)))</f>
        <v xml:space="preserve"> </v>
      </c>
      <c r="G221" s="29" t="str">
        <f>IF(C221=0," ",VLOOKUP($C221,Спортсмены!$B:$H,5,FALSE))</f>
        <v xml:space="preserve"> </v>
      </c>
      <c r="H221" s="29" t="str">
        <f>IF(C221=0," ",VLOOKUP($C221,Спортсмены!$B:$H,6,FALSE))</f>
        <v xml:space="preserve"> </v>
      </c>
      <c r="I221" s="83"/>
      <c r="J221" s="104"/>
      <c r="K221" s="105"/>
      <c r="L221" s="105"/>
    </row>
    <row r="222" spans="2:12" ht="17.100000000000001" customHeight="1">
      <c r="B222" s="84"/>
      <c r="C222" s="62"/>
      <c r="D222" s="29" t="str">
        <f>IF(C222=0," ",VLOOKUP(C222,Спортсмены!B:H,2,FALSE))</f>
        <v xml:space="preserve"> </v>
      </c>
      <c r="E222" s="30" t="str">
        <f>IF(C222=0," ",VLOOKUP($C222,Спортсмены!$B:$H,3,FALSE))</f>
        <v xml:space="preserve"> </v>
      </c>
      <c r="F222" s="31" t="str">
        <f>IF(C222=0," ",IF(VLOOKUP($C222,Спортсмены!$B:$H,4,FALSE)=0," ",VLOOKUP($C222,Спортсмены!$B:$H,4,FALSE)))</f>
        <v xml:space="preserve"> </v>
      </c>
      <c r="G222" s="29" t="str">
        <f>IF(C222=0," ",VLOOKUP($C222,Спортсмены!$B:$H,5,FALSE))</f>
        <v xml:space="preserve"> </v>
      </c>
      <c r="H222" s="29" t="str">
        <f>IF(C222=0," ",VLOOKUP($C222,Спортсмены!$B:$H,6,FALSE))</f>
        <v xml:space="preserve"> </v>
      </c>
      <c r="I222" s="83"/>
      <c r="J222" s="104"/>
      <c r="K222" s="105"/>
      <c r="L222" s="105"/>
    </row>
    <row r="223" spans="2:12" ht="17.100000000000001" customHeight="1">
      <c r="B223" s="84"/>
      <c r="C223" s="62"/>
      <c r="D223" s="95"/>
      <c r="E223" s="95"/>
      <c r="F223" s="95"/>
      <c r="G223" s="96"/>
      <c r="H223" s="95"/>
      <c r="I223" s="83"/>
      <c r="J223" s="104"/>
      <c r="K223" s="105"/>
      <c r="L223" s="105"/>
    </row>
    <row r="224" spans="2:12" ht="17.100000000000001" customHeight="1">
      <c r="B224" s="84"/>
      <c r="F224" s="95"/>
      <c r="G224" s="95"/>
      <c r="H224" s="95"/>
      <c r="I224" s="83"/>
      <c r="J224" s="104"/>
      <c r="K224" s="105"/>
      <c r="L224" s="105"/>
    </row>
    <row r="225" spans="2:12" ht="17.100000000000001" customHeight="1">
      <c r="B225" s="84"/>
      <c r="C225" s="31"/>
      <c r="D225" s="31"/>
      <c r="E225" s="62"/>
      <c r="F225" s="33"/>
      <c r="G225" s="89"/>
      <c r="H225" s="89"/>
      <c r="I225" s="88"/>
      <c r="J225" s="104"/>
      <c r="K225" s="105"/>
      <c r="L225" s="105"/>
    </row>
    <row r="226" spans="2:12" ht="17.100000000000001" customHeight="1">
      <c r="B226" s="84"/>
      <c r="C226" s="31"/>
      <c r="D226" s="31"/>
      <c r="E226" s="62"/>
      <c r="F226" s="31"/>
      <c r="G226" s="90"/>
      <c r="H226" s="90"/>
      <c r="I226" s="83"/>
      <c r="J226" s="104"/>
      <c r="K226" s="105"/>
      <c r="L226" s="105"/>
    </row>
    <row r="227" spans="2:12" ht="17.100000000000001" customHeight="1">
      <c r="B227" s="84"/>
      <c r="C227" s="31"/>
      <c r="D227" s="31"/>
      <c r="E227" s="62"/>
      <c r="F227" s="33"/>
      <c r="G227" s="89"/>
      <c r="H227" s="90"/>
      <c r="I227" s="83"/>
      <c r="J227" s="104"/>
      <c r="K227" s="105"/>
      <c r="L227" s="105"/>
    </row>
    <row r="228" spans="2:12" ht="17.100000000000001" customHeight="1">
      <c r="B228" s="84"/>
      <c r="C228" s="31"/>
      <c r="D228" s="31"/>
      <c r="E228" s="62"/>
      <c r="F228" s="33"/>
      <c r="G228" s="91"/>
      <c r="H228" s="90"/>
      <c r="I228" s="83"/>
      <c r="J228" s="104"/>
      <c r="K228" s="105"/>
      <c r="L228" s="105"/>
    </row>
    <row r="229" spans="2:12" ht="17.100000000000001" customHeight="1">
      <c r="B229" s="84"/>
      <c r="C229" s="93"/>
      <c r="D229" s="93"/>
      <c r="E229" s="94"/>
      <c r="F229" s="31"/>
      <c r="G229" s="90"/>
      <c r="H229" s="90"/>
      <c r="I229" s="83"/>
      <c r="J229" s="104"/>
      <c r="K229" s="105"/>
      <c r="L229" s="105"/>
    </row>
    <row r="230" spans="2:12" ht="17.100000000000001" customHeight="1">
      <c r="B230" s="84"/>
      <c r="C230" s="62"/>
      <c r="D230" s="95"/>
      <c r="E230" s="95"/>
      <c r="F230" s="95"/>
      <c r="G230" s="96"/>
      <c r="H230" s="95"/>
      <c r="I230" s="83"/>
      <c r="J230" s="104"/>
      <c r="K230" s="105"/>
      <c r="L230" s="105"/>
    </row>
    <row r="231" spans="2:12" ht="17.100000000000001" customHeight="1">
      <c r="B231" s="84"/>
      <c r="C231" s="31"/>
      <c r="D231" s="29"/>
      <c r="E231" s="62"/>
      <c r="F231" s="62"/>
      <c r="G231" s="89"/>
      <c r="H231" s="89"/>
      <c r="I231" s="83"/>
      <c r="J231" s="104"/>
      <c r="K231" s="105"/>
      <c r="L231" s="105"/>
    </row>
    <row r="232" spans="2:12" ht="17.100000000000001" customHeight="1">
      <c r="B232" s="84"/>
      <c r="C232" s="31"/>
      <c r="D232" s="31"/>
      <c r="E232" s="62"/>
      <c r="F232" s="31"/>
      <c r="G232" s="90"/>
      <c r="H232" s="89"/>
      <c r="I232" s="83"/>
      <c r="J232" s="104"/>
      <c r="K232" s="105"/>
      <c r="L232" s="105"/>
    </row>
    <row r="233" spans="2:12" ht="17.100000000000001" customHeight="1">
      <c r="B233" s="84"/>
      <c r="C233" s="31"/>
      <c r="D233" s="31"/>
      <c r="E233" s="62"/>
      <c r="F233" s="31"/>
      <c r="G233" s="90"/>
      <c r="H233" s="90"/>
      <c r="I233" s="83"/>
      <c r="J233" s="104"/>
      <c r="K233" s="105"/>
      <c r="L233" s="105"/>
    </row>
    <row r="234" spans="2:12">
      <c r="B234" s="84"/>
      <c r="C234" s="93"/>
      <c r="D234" s="93"/>
      <c r="E234" s="94"/>
      <c r="F234" s="33"/>
      <c r="G234" s="89"/>
      <c r="H234" s="89"/>
      <c r="I234" s="83"/>
      <c r="J234" s="104"/>
      <c r="K234" s="105"/>
      <c r="L234" s="105"/>
    </row>
    <row r="235" spans="2:12">
      <c r="B235" s="84"/>
      <c r="C235" s="31"/>
      <c r="D235" s="31"/>
      <c r="E235" s="62"/>
      <c r="F235" s="33"/>
      <c r="G235" s="97"/>
      <c r="H235" s="90"/>
      <c r="I235" s="83"/>
      <c r="J235" s="104"/>
      <c r="K235" s="105"/>
      <c r="L235" s="105"/>
    </row>
    <row r="236" spans="2:12">
      <c r="B236" s="84"/>
      <c r="C236" s="31"/>
      <c r="D236" s="31"/>
      <c r="E236" s="62"/>
      <c r="F236" s="31"/>
      <c r="G236" s="89"/>
      <c r="H236" s="89"/>
      <c r="I236" s="83"/>
      <c r="J236" s="104"/>
      <c r="K236" s="105"/>
      <c r="L236" s="105"/>
    </row>
    <row r="237" spans="2:12">
      <c r="B237" s="84"/>
      <c r="C237" s="62"/>
      <c r="D237" s="95"/>
      <c r="E237" s="95"/>
      <c r="F237" s="95"/>
      <c r="G237" s="96"/>
      <c r="H237" s="95"/>
      <c r="I237" s="83"/>
      <c r="J237" s="104"/>
      <c r="K237" s="105"/>
      <c r="L237" s="105"/>
    </row>
    <row r="238" spans="2:12">
      <c r="B238" s="84"/>
      <c r="C238" s="31"/>
      <c r="D238" s="62"/>
      <c r="E238" s="62"/>
      <c r="F238" s="31"/>
      <c r="G238" s="106"/>
      <c r="H238" s="90"/>
      <c r="I238" s="83"/>
      <c r="J238" s="104"/>
      <c r="K238" s="105"/>
      <c r="L238" s="105"/>
    </row>
    <row r="239" spans="2:12">
      <c r="B239" s="84"/>
      <c r="C239" s="31"/>
      <c r="D239" s="31"/>
      <c r="E239" s="62"/>
      <c r="F239" s="33"/>
      <c r="G239" s="90"/>
      <c r="H239" s="90"/>
      <c r="I239" s="83"/>
      <c r="J239" s="104"/>
      <c r="K239" s="105"/>
      <c r="L239" s="105"/>
    </row>
    <row r="240" spans="2:12">
      <c r="B240" s="84"/>
      <c r="C240" s="33"/>
      <c r="D240" s="33"/>
      <c r="E240" s="28"/>
      <c r="F240" s="33"/>
      <c r="G240" s="89"/>
      <c r="H240" s="89"/>
      <c r="I240" s="83"/>
      <c r="J240" s="104"/>
      <c r="K240" s="105"/>
      <c r="L240" s="105"/>
    </row>
    <row r="241" spans="2:10">
      <c r="B241" s="53"/>
      <c r="C241" s="68"/>
      <c r="D241" s="53"/>
      <c r="E241" s="53"/>
      <c r="F241" s="53"/>
      <c r="G241" s="53"/>
      <c r="H241" s="53"/>
      <c r="I241" s="54"/>
      <c r="J241" s="54"/>
    </row>
    <row r="242" spans="2:10">
      <c r="B242" s="53"/>
      <c r="C242" s="68"/>
      <c r="D242" s="53"/>
      <c r="E242" s="53"/>
      <c r="F242" s="53"/>
      <c r="G242" s="53"/>
      <c r="H242" s="53"/>
      <c r="I242" s="54"/>
      <c r="J242" s="54"/>
    </row>
    <row r="243" spans="2:10">
      <c r="B243" s="53"/>
      <c r="C243" s="68"/>
      <c r="D243" s="53"/>
      <c r="E243" s="53"/>
      <c r="F243" s="53"/>
      <c r="G243" s="53"/>
      <c r="H243" s="53"/>
      <c r="I243" s="54"/>
      <c r="J243" s="54"/>
    </row>
    <row r="244" spans="2:10">
      <c r="B244" s="53"/>
      <c r="C244" s="68"/>
      <c r="D244" s="53"/>
      <c r="E244" s="53"/>
      <c r="F244" s="53"/>
      <c r="G244" s="53"/>
      <c r="H244" s="53"/>
      <c r="I244" s="54"/>
      <c r="J244" s="54"/>
    </row>
    <row r="245" spans="2:10">
      <c r="B245" s="53"/>
      <c r="C245" s="68"/>
      <c r="D245" s="53"/>
      <c r="E245" s="53"/>
      <c r="F245" s="53"/>
      <c r="G245" s="53"/>
      <c r="H245" s="53"/>
      <c r="I245" s="54"/>
      <c r="J245" s="54"/>
    </row>
    <row r="246" spans="2:10">
      <c r="B246" s="53"/>
      <c r="C246" s="68"/>
      <c r="D246" s="53"/>
      <c r="E246" s="53"/>
      <c r="F246" s="53"/>
      <c r="G246" s="53"/>
      <c r="H246" s="53"/>
      <c r="I246" s="54"/>
      <c r="J246" s="54"/>
    </row>
    <row r="247" spans="2:10">
      <c r="B247" s="53"/>
      <c r="C247" s="68"/>
      <c r="D247" s="53"/>
      <c r="E247" s="53"/>
      <c r="F247" s="53"/>
      <c r="G247" s="53"/>
      <c r="H247" s="53"/>
      <c r="I247" s="54"/>
      <c r="J247" s="54"/>
    </row>
    <row r="248" spans="2:10">
      <c r="B248" s="53"/>
      <c r="C248" s="68"/>
      <c r="D248" s="53"/>
      <c r="E248" s="53"/>
      <c r="F248" s="53"/>
      <c r="G248" s="53"/>
      <c r="H248" s="53"/>
      <c r="I248" s="54"/>
      <c r="J248" s="54"/>
    </row>
    <row r="249" spans="2:10">
      <c r="B249" s="53"/>
      <c r="C249" s="68"/>
      <c r="D249" s="53"/>
      <c r="E249" s="53"/>
      <c r="F249" s="53"/>
      <c r="G249" s="53"/>
      <c r="H249" s="53"/>
      <c r="I249" s="54"/>
      <c r="J249" s="54"/>
    </row>
    <row r="250" spans="2:10">
      <c r="B250" s="53"/>
      <c r="C250" s="68"/>
      <c r="D250" s="53"/>
      <c r="E250" s="53"/>
      <c r="F250" s="53"/>
      <c r="G250" s="53"/>
      <c r="H250" s="53"/>
      <c r="I250" s="54"/>
      <c r="J250" s="54"/>
    </row>
    <row r="251" spans="2:10">
      <c r="B251" s="53"/>
      <c r="C251" s="68"/>
      <c r="D251" s="53"/>
      <c r="E251" s="53"/>
      <c r="F251" s="53"/>
      <c r="G251" s="53"/>
      <c r="H251" s="53"/>
      <c r="I251" s="54"/>
      <c r="J251" s="54"/>
    </row>
    <row r="252" spans="2:10">
      <c r="B252" s="53"/>
      <c r="C252" s="68"/>
      <c r="D252" s="53"/>
      <c r="E252" s="53"/>
      <c r="F252" s="53"/>
      <c r="G252" s="53"/>
      <c r="H252" s="53"/>
      <c r="I252" s="54"/>
      <c r="J252" s="54"/>
    </row>
    <row r="253" spans="2:10">
      <c r="B253" s="53"/>
      <c r="C253" s="68"/>
      <c r="D253" s="53"/>
      <c r="E253" s="53"/>
      <c r="F253" s="53"/>
      <c r="G253" s="53"/>
      <c r="H253" s="53"/>
      <c r="I253" s="54"/>
      <c r="J253" s="54"/>
    </row>
    <row r="254" spans="2:10">
      <c r="B254" s="53"/>
      <c r="C254" s="68"/>
      <c r="D254" s="53"/>
      <c r="E254" s="53"/>
      <c r="F254" s="53"/>
      <c r="G254" s="53"/>
      <c r="H254" s="53"/>
      <c r="I254" s="54"/>
      <c r="J254" s="54"/>
    </row>
    <row r="255" spans="2:10">
      <c r="B255" s="53"/>
      <c r="C255" s="68"/>
      <c r="D255" s="53"/>
      <c r="E255" s="53"/>
      <c r="F255" s="53"/>
      <c r="G255" s="53"/>
      <c r="H255" s="53"/>
      <c r="I255" s="54"/>
      <c r="J255" s="54"/>
    </row>
    <row r="256" spans="2:10">
      <c r="B256" s="53"/>
      <c r="C256" s="68"/>
      <c r="D256" s="53"/>
      <c r="E256" s="53"/>
      <c r="F256" s="53"/>
      <c r="G256" s="53"/>
      <c r="H256" s="53"/>
      <c r="I256" s="54"/>
      <c r="J256" s="54"/>
    </row>
    <row r="257" spans="2:10">
      <c r="B257" s="53"/>
      <c r="C257" s="68"/>
      <c r="D257" s="53"/>
      <c r="E257" s="53"/>
      <c r="F257" s="53"/>
      <c r="G257" s="53"/>
      <c r="H257" s="53"/>
      <c r="I257" s="54"/>
      <c r="J257" s="54"/>
    </row>
    <row r="258" spans="2:10">
      <c r="B258" s="53"/>
      <c r="C258" s="68"/>
      <c r="D258" s="53"/>
      <c r="E258" s="53"/>
      <c r="F258" s="53"/>
      <c r="G258" s="53"/>
      <c r="H258" s="53"/>
      <c r="I258" s="54"/>
      <c r="J258" s="54"/>
    </row>
    <row r="259" spans="2:10">
      <c r="B259" s="53"/>
      <c r="C259" s="68"/>
      <c r="D259" s="53"/>
      <c r="E259" s="53"/>
      <c r="F259" s="53"/>
      <c r="G259" s="53"/>
      <c r="H259" s="53"/>
      <c r="I259" s="54"/>
      <c r="J259" s="54"/>
    </row>
    <row r="260" spans="2:10">
      <c r="B260" s="53"/>
      <c r="C260" s="68"/>
      <c r="D260" s="53"/>
      <c r="E260" s="53"/>
      <c r="F260" s="53"/>
      <c r="G260" s="53"/>
      <c r="H260" s="53"/>
      <c r="I260" s="54"/>
      <c r="J260" s="54"/>
    </row>
    <row r="261" spans="2:10">
      <c r="B261" s="53"/>
      <c r="C261" s="68"/>
      <c r="D261" s="53"/>
      <c r="E261" s="53"/>
      <c r="F261" s="53"/>
      <c r="G261" s="53"/>
      <c r="H261" s="53"/>
      <c r="I261" s="54"/>
      <c r="J261" s="54"/>
    </row>
    <row r="262" spans="2:10">
      <c r="B262" s="53"/>
      <c r="C262" s="68"/>
      <c r="D262" s="53"/>
      <c r="E262" s="53"/>
      <c r="F262" s="53"/>
      <c r="G262" s="53"/>
      <c r="H262" s="53"/>
      <c r="I262" s="54"/>
      <c r="J262" s="54"/>
    </row>
    <row r="263" spans="2:10">
      <c r="B263" s="53"/>
      <c r="C263" s="68"/>
      <c r="D263" s="53"/>
      <c r="E263" s="53"/>
      <c r="F263" s="53"/>
      <c r="G263" s="53"/>
      <c r="H263" s="53"/>
      <c r="I263" s="54"/>
      <c r="J263" s="54"/>
    </row>
    <row r="264" spans="2:10">
      <c r="B264" s="53"/>
      <c r="C264" s="68"/>
      <c r="D264" s="53"/>
      <c r="E264" s="53"/>
      <c r="F264" s="53"/>
      <c r="G264" s="53"/>
      <c r="H264" s="53"/>
      <c r="I264" s="54"/>
      <c r="J264" s="54"/>
    </row>
    <row r="265" spans="2:10">
      <c r="B265" s="53"/>
      <c r="C265" s="68"/>
      <c r="D265" s="53"/>
      <c r="E265" s="53"/>
      <c r="F265" s="53"/>
      <c r="G265" s="53"/>
      <c r="H265" s="53"/>
      <c r="I265" s="54"/>
      <c r="J265" s="54"/>
    </row>
    <row r="266" spans="2:10">
      <c r="B266" s="53"/>
      <c r="C266" s="68"/>
      <c r="D266" s="53"/>
      <c r="E266" s="53"/>
      <c r="F266" s="53"/>
      <c r="G266" s="53"/>
      <c r="H266" s="53"/>
      <c r="I266" s="54"/>
      <c r="J266" s="54"/>
    </row>
    <row r="267" spans="2:10">
      <c r="B267" s="53"/>
      <c r="C267" s="68"/>
      <c r="D267" s="53"/>
      <c r="E267" s="53"/>
      <c r="F267" s="53"/>
      <c r="G267" s="53"/>
      <c r="H267" s="53"/>
      <c r="I267" s="54"/>
      <c r="J267" s="54"/>
    </row>
    <row r="268" spans="2:10">
      <c r="B268" s="53"/>
      <c r="C268" s="68"/>
      <c r="D268" s="53"/>
      <c r="E268" s="53"/>
      <c r="F268" s="53"/>
      <c r="G268" s="53"/>
      <c r="H268" s="53"/>
      <c r="I268" s="54"/>
      <c r="J268" s="54"/>
    </row>
    <row r="269" spans="2:10">
      <c r="B269" s="53"/>
      <c r="C269" s="68"/>
      <c r="D269" s="53"/>
      <c r="E269" s="53"/>
      <c r="F269" s="53"/>
      <c r="G269" s="53"/>
      <c r="H269" s="53"/>
      <c r="I269" s="54"/>
      <c r="J269" s="54"/>
    </row>
    <row r="270" spans="2:10">
      <c r="B270" s="53"/>
      <c r="C270" s="68"/>
      <c r="D270" s="53"/>
      <c r="E270" s="53"/>
      <c r="F270" s="53"/>
      <c r="G270" s="53"/>
      <c r="H270" s="53"/>
      <c r="I270" s="54"/>
      <c r="J270" s="54"/>
    </row>
    <row r="271" spans="2:10">
      <c r="B271" s="53"/>
      <c r="C271" s="68"/>
      <c r="D271" s="53"/>
      <c r="E271" s="53"/>
      <c r="F271" s="53"/>
      <c r="G271" s="53"/>
      <c r="H271" s="53"/>
      <c r="I271" s="54"/>
      <c r="J271" s="54"/>
    </row>
  </sheetData>
  <mergeCells count="100">
    <mergeCell ref="M9:M10"/>
    <mergeCell ref="M64:M65"/>
    <mergeCell ref="H207:H208"/>
    <mergeCell ref="I104:I105"/>
    <mergeCell ref="I169:I170"/>
    <mergeCell ref="I207:I208"/>
    <mergeCell ref="K9:K10"/>
    <mergeCell ref="K64:K65"/>
    <mergeCell ref="F207:F208"/>
    <mergeCell ref="G9:G10"/>
    <mergeCell ref="G64:G65"/>
    <mergeCell ref="G104:G105"/>
    <mergeCell ref="G169:G170"/>
    <mergeCell ref="G207:G208"/>
    <mergeCell ref="D207:D208"/>
    <mergeCell ref="E9:E10"/>
    <mergeCell ref="E64:E65"/>
    <mergeCell ref="E104:E105"/>
    <mergeCell ref="E169:E170"/>
    <mergeCell ref="E207:E208"/>
    <mergeCell ref="B204:L204"/>
    <mergeCell ref="B205:L205"/>
    <mergeCell ref="I206:K206"/>
    <mergeCell ref="J207:L207"/>
    <mergeCell ref="B9:B10"/>
    <mergeCell ref="B64:B65"/>
    <mergeCell ref="B104:B105"/>
    <mergeCell ref="B169:B170"/>
    <mergeCell ref="B207:B208"/>
    <mergeCell ref="C9:C10"/>
    <mergeCell ref="C64:C65"/>
    <mergeCell ref="C104:C105"/>
    <mergeCell ref="C169:C170"/>
    <mergeCell ref="C207:C208"/>
    <mergeCell ref="D9:D10"/>
    <mergeCell ref="D64:D65"/>
    <mergeCell ref="B200:L200"/>
    <mergeCell ref="B201:L201"/>
    <mergeCell ref="B202:C202"/>
    <mergeCell ref="I202:L202"/>
    <mergeCell ref="J203:L203"/>
    <mergeCell ref="B166:L166"/>
    <mergeCell ref="B167:L167"/>
    <mergeCell ref="I168:K168"/>
    <mergeCell ref="J169:L169"/>
    <mergeCell ref="B199:L199"/>
    <mergeCell ref="D169:D170"/>
    <mergeCell ref="F169:F170"/>
    <mergeCell ref="H169:H170"/>
    <mergeCell ref="B161:L161"/>
    <mergeCell ref="B162:L162"/>
    <mergeCell ref="B163:L163"/>
    <mergeCell ref="B164:C164"/>
    <mergeCell ref="I164:L164"/>
    <mergeCell ref="B101:L101"/>
    <mergeCell ref="E102:H102"/>
    <mergeCell ref="I103:K103"/>
    <mergeCell ref="J104:L104"/>
    <mergeCell ref="I127:K127"/>
    <mergeCell ref="D104:D105"/>
    <mergeCell ref="F104:F105"/>
    <mergeCell ref="H104:H105"/>
    <mergeCell ref="G66:H66"/>
    <mergeCell ref="J66:K66"/>
    <mergeCell ref="G78:H78"/>
    <mergeCell ref="B99:L99"/>
    <mergeCell ref="I100:L100"/>
    <mergeCell ref="B58:M58"/>
    <mergeCell ref="G60:H60"/>
    <mergeCell ref="J63:K63"/>
    <mergeCell ref="I64:J64"/>
    <mergeCell ref="I65:J65"/>
    <mergeCell ref="F64:F65"/>
    <mergeCell ref="H64:H65"/>
    <mergeCell ref="L64:L65"/>
    <mergeCell ref="F44:H44"/>
    <mergeCell ref="I44:L44"/>
    <mergeCell ref="B55:M55"/>
    <mergeCell ref="B56:M56"/>
    <mergeCell ref="B57:M57"/>
    <mergeCell ref="I10:J10"/>
    <mergeCell ref="G11:H11"/>
    <mergeCell ref="J11:K11"/>
    <mergeCell ref="H23:I23"/>
    <mergeCell ref="D41:E41"/>
    <mergeCell ref="G41:H41"/>
    <mergeCell ref="I41:L41"/>
    <mergeCell ref="F9:F10"/>
    <mergeCell ref="H9:H10"/>
    <mergeCell ref="L9:L10"/>
    <mergeCell ref="B7:F7"/>
    <mergeCell ref="I7:J7"/>
    <mergeCell ref="B8:F8"/>
    <mergeCell ref="J8:K8"/>
    <mergeCell ref="I9:J9"/>
    <mergeCell ref="B1:M1"/>
    <mergeCell ref="B2:M2"/>
    <mergeCell ref="B3:M3"/>
    <mergeCell ref="B4:M4"/>
    <mergeCell ref="E5:J5"/>
  </mergeCells>
  <printOptions horizontalCentered="1"/>
  <pageMargins left="0" right="0" top="0.196850393700787" bottom="0.196850393700787" header="0.511811023622047" footer="0.511811023622047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Разряды</vt:lpstr>
      <vt:lpstr>Ж60</vt:lpstr>
      <vt:lpstr>сетка</vt:lpstr>
      <vt:lpstr>Ж3000</vt:lpstr>
      <vt:lpstr>М3000</vt:lpstr>
      <vt:lpstr>500ж</vt:lpstr>
      <vt:lpstr>М</vt:lpstr>
      <vt:lpstr>ж</vt:lpstr>
      <vt:lpstr>эстаф</vt:lpstr>
      <vt:lpstr>высота</vt:lpstr>
      <vt:lpstr>шест</vt:lpstr>
      <vt:lpstr>Ж200</vt:lpstr>
      <vt:lpstr>М200</vt:lpstr>
      <vt:lpstr>Ж60б</vt:lpstr>
      <vt:lpstr>М60б</vt:lpstr>
      <vt:lpstr>Ж800</vt:lpstr>
      <vt:lpstr>М800</vt:lpstr>
      <vt:lpstr>Жэст</vt:lpstr>
      <vt:lpstr>Мэст</vt:lpstr>
      <vt:lpstr>Спортсмены</vt:lpstr>
      <vt:lpstr>Женщины</vt:lpstr>
      <vt:lpstr>200ж</vt:lpstr>
      <vt:lpstr>200м</vt:lpstr>
      <vt:lpstr>800ж</vt:lpstr>
      <vt:lpstr>3000ж</vt:lpstr>
      <vt:lpstr>3000м</vt:lpstr>
      <vt:lpstr>тройн.</vt:lpstr>
      <vt:lpstr>5-ти б</vt:lpstr>
      <vt:lpstr> 7-и б</vt:lpstr>
      <vt:lpstr>2 сп</vt:lpstr>
      <vt:lpstr>2 сп м</vt:lpstr>
      <vt:lpstr>ходьба</vt:lpstr>
      <vt:lpstr>высота!Область_печати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kisel</cp:lastModifiedBy>
  <cp:lastPrinted>2021-12-18T10:13:00Z</cp:lastPrinted>
  <dcterms:created xsi:type="dcterms:W3CDTF">1996-10-08T23:32:00Z</dcterms:created>
  <dcterms:modified xsi:type="dcterms:W3CDTF">2021-12-20T09:19:45Z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