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300" windowWidth="19200" windowHeight="7995" tabRatio="922" firstSheet="30" activeTab="47"/>
  </bookViews>
  <sheets>
    <sheet name="100м " sheetId="141" state="hidden" r:id="rId1"/>
    <sheet name="60М" sheetId="65" state="hidden" r:id="rId2"/>
    <sheet name="100м пф" sheetId="114" state="hidden" r:id="rId3"/>
    <sheet name="60ПФ" sheetId="152" state="hidden" r:id="rId4"/>
    <sheet name="60МФ" sheetId="100" state="hidden" r:id="rId5"/>
    <sheet name="200м" sheetId="117" state="hidden" r:id="rId6"/>
    <sheet name="200мф" sheetId="118" state="hidden" r:id="rId7"/>
    <sheet name="400м" sheetId="119" state="hidden" r:id="rId8"/>
    <sheet name="400мф" sheetId="120" state="hidden" r:id="rId9"/>
    <sheet name="800м" sheetId="121" state="hidden" r:id="rId10"/>
    <sheet name="800м ф" sheetId="122" state="hidden" r:id="rId11"/>
    <sheet name="1500м" sheetId="123" state="hidden" r:id="rId12"/>
    <sheet name="10000М (2)" sheetId="161" state="hidden" r:id="rId13"/>
    <sheet name="3000М" sheetId="124" state="hidden" r:id="rId14"/>
    <sheet name="4х100" sheetId="136" state="hidden" r:id="rId15"/>
    <sheet name="4х400" sheetId="138" state="hidden" r:id="rId16"/>
    <sheet name="110сб" sheetId="125" state="hidden" r:id="rId17"/>
    <sheet name="110сб пф" sheetId="126" state="hidden" r:id="rId18"/>
    <sheet name="110сб ф" sheetId="127" state="hidden" r:id="rId19"/>
    <sheet name="400сб" sheetId="128" state="hidden" r:id="rId20"/>
    <sheet name="400сб ф" sheetId="129" state="hidden" r:id="rId21"/>
    <sheet name="10000М" sheetId="144" state="hidden" r:id="rId22"/>
    <sheet name="2000сп" sheetId="130" state="hidden" r:id="rId23"/>
    <sheet name="ВЫСОТА" sheetId="36" state="hidden" r:id="rId24"/>
    <sheet name="ШЕСТ ф" sheetId="103" state="hidden" r:id="rId25"/>
    <sheet name="ДЛ-НА" sheetId="24" state="hidden" r:id="rId26"/>
    <sheet name="ТРОЙ" sheetId="26" state="hidden" r:id="rId27"/>
    <sheet name="КОПЬЁ" sheetId="155" state="hidden" r:id="rId28"/>
    <sheet name="ДИСК" sheetId="154" state="hidden" r:id="rId29"/>
    <sheet name="ядро" sheetId="134" state="hidden" r:id="rId30"/>
    <sheet name="100" sheetId="40" r:id="rId31"/>
    <sheet name="200" sheetId="166" r:id="rId32"/>
    <sheet name="400" sheetId="167" r:id="rId33"/>
    <sheet name="800" sheetId="168" r:id="rId34"/>
    <sheet name="1500" sheetId="169" r:id="rId35"/>
    <sheet name="3000" sheetId="170" r:id="rId36"/>
    <sheet name="5000" sheetId="171" r:id="rId37"/>
    <sheet name="10000" sheetId="172" r:id="rId38"/>
    <sheet name="И4х200" sheetId="140" state="hidden" r:id="rId39"/>
    <sheet name="И400сб" sheetId="74" state="hidden" r:id="rId40"/>
    <sheet name="И4х100" sheetId="139" state="hidden" r:id="rId41"/>
    <sheet name="И110 СБ" sheetId="157" state="hidden" r:id="rId42"/>
    <sheet name="И200 сб " sheetId="156" state="hidden" r:id="rId43"/>
    <sheet name="И400 сб" sheetId="66" state="hidden" r:id="rId44"/>
    <sheet name="И3000сп" sheetId="81" state="hidden" r:id="rId45"/>
    <sheet name="И10000" sheetId="49" state="hidden" r:id="rId46"/>
    <sheet name="ВЫСОТА И" sheetId="94" r:id="rId47"/>
    <sheet name="И ДЛИНА" sheetId="87" r:id="rId48"/>
    <sheet name="И ТРОЙНОЙ" sheetId="90" state="hidden" r:id="rId49"/>
    <sheet name="И МОЛОТ" sheetId="160" state="hidden" r:id="rId50"/>
    <sheet name="И ДИСК" sheetId="159" state="hidden" r:id="rId51"/>
    <sheet name="И 7-БОРЬЕ" sheetId="153" state="hidden" r:id="rId52"/>
  </sheets>
  <definedNames>
    <definedName name="CUMM" localSheetId="37">'60М'!#REF!</definedName>
    <definedName name="CUMM" localSheetId="21">'10000М'!#REF!</definedName>
    <definedName name="CUMM" localSheetId="12">'10000М (2)'!#REF!</definedName>
    <definedName name="CUMM" localSheetId="0">'100м '!#REF!</definedName>
    <definedName name="CUMM" localSheetId="16">'110сб'!#REF!</definedName>
    <definedName name="CUMM" localSheetId="34">'60М'!#REF!</definedName>
    <definedName name="CUMM" localSheetId="11">'1500м'!#REF!</definedName>
    <definedName name="CUMM" localSheetId="31">'60М'!#REF!</definedName>
    <definedName name="CUMM" localSheetId="22">'2000сп'!#REF!</definedName>
    <definedName name="CUMM" localSheetId="5">'200м'!#REF!</definedName>
    <definedName name="CUMM" localSheetId="35">'60М'!#REF!</definedName>
    <definedName name="CUMM" localSheetId="13">'3000М'!#REF!</definedName>
    <definedName name="CUMM" localSheetId="32">'60М'!#REF!</definedName>
    <definedName name="CUMM" localSheetId="7">'400м'!#REF!</definedName>
    <definedName name="CUMM" localSheetId="19">'400сб'!#REF!</definedName>
    <definedName name="CUMM" localSheetId="14">'4х100'!#REF!</definedName>
    <definedName name="CUMM" localSheetId="15">'4х400'!#REF!</definedName>
    <definedName name="CUMM" localSheetId="36">'60М'!#REF!</definedName>
    <definedName name="CUMM" localSheetId="3">'60М'!#REF!</definedName>
    <definedName name="CUMM" localSheetId="33">'60М'!#REF!</definedName>
    <definedName name="CUMM" localSheetId="9">'800м'!#REF!</definedName>
    <definedName name="CUMM" localSheetId="28">'60М'!#REF!</definedName>
    <definedName name="CUMM" localSheetId="51">'60М'!#REF!</definedName>
    <definedName name="CUMM" localSheetId="50">'60М'!#REF!</definedName>
    <definedName name="CUMM" localSheetId="49">'60М'!#REF!</definedName>
    <definedName name="CUMM" localSheetId="41">'60М'!#REF!</definedName>
    <definedName name="CUMM" localSheetId="42">'60М'!#REF!</definedName>
    <definedName name="CUMM" localSheetId="40">'60М'!#REF!</definedName>
    <definedName name="CUMM" localSheetId="38">'60М'!#REF!</definedName>
    <definedName name="CUMM" localSheetId="27">'60М'!#REF!</definedName>
    <definedName name="CUMM">'60М'!#REF!</definedName>
    <definedName name="CUMM2" localSheetId="37">'60М'!#REF!</definedName>
    <definedName name="CUMM2" localSheetId="12">'60М'!#REF!</definedName>
    <definedName name="CUMM2" localSheetId="34">'60М'!#REF!</definedName>
    <definedName name="CUMM2" localSheetId="31">'60М'!#REF!</definedName>
    <definedName name="CUMM2" localSheetId="35">'60М'!#REF!</definedName>
    <definedName name="CUMM2" localSheetId="32">'60М'!#REF!</definedName>
    <definedName name="CUMM2" localSheetId="36">'60М'!#REF!</definedName>
    <definedName name="CUMM2" localSheetId="3">'60М'!#REF!</definedName>
    <definedName name="CUMM2" localSheetId="33">'60М'!#REF!</definedName>
    <definedName name="CUMM2" localSheetId="28">'60М'!#REF!</definedName>
    <definedName name="CUMM2" localSheetId="51">'60М'!#REF!</definedName>
    <definedName name="CUMM2" localSheetId="50">'60М'!#REF!</definedName>
    <definedName name="CUMM2" localSheetId="49">'60М'!#REF!</definedName>
    <definedName name="CUMM2" localSheetId="41">'60М'!#REF!</definedName>
    <definedName name="CUMM2" localSheetId="42">'60М'!#REF!</definedName>
    <definedName name="CUMM2" localSheetId="27">'60М'!#REF!</definedName>
    <definedName name="CUMM2">'60М'!#REF!</definedName>
    <definedName name="CUMM3" localSheetId="37">'60М'!#REF!</definedName>
    <definedName name="CUMM3" localSheetId="12">'60М'!#REF!</definedName>
    <definedName name="CUMM3" localSheetId="34">'60М'!#REF!</definedName>
    <definedName name="CUMM3" localSheetId="31">'60М'!#REF!</definedName>
    <definedName name="CUMM3" localSheetId="35">'60М'!#REF!</definedName>
    <definedName name="CUMM3" localSheetId="32">'60М'!#REF!</definedName>
    <definedName name="CUMM3" localSheetId="36">'60М'!#REF!</definedName>
    <definedName name="CUMM3" localSheetId="3">'60М'!#REF!</definedName>
    <definedName name="CUMM3" localSheetId="33">'60М'!#REF!</definedName>
    <definedName name="CUMM3" localSheetId="28">'60М'!#REF!</definedName>
    <definedName name="CUMM3" localSheetId="51">'60М'!#REF!</definedName>
    <definedName name="CUMM3" localSheetId="50">'60М'!#REF!</definedName>
    <definedName name="CUMM3" localSheetId="49">'60М'!#REF!</definedName>
    <definedName name="CUMM3" localSheetId="41">'60М'!#REF!</definedName>
    <definedName name="CUMM3" localSheetId="42">'60М'!#REF!</definedName>
    <definedName name="CUMM3" localSheetId="27">'60М'!#REF!</definedName>
    <definedName name="CUMM3">'60М'!#REF!</definedName>
    <definedName name="d_1" localSheetId="37">#REF!</definedName>
    <definedName name="d_1" localSheetId="34">#REF!</definedName>
    <definedName name="d_1" localSheetId="31">#REF!</definedName>
    <definedName name="d_1" localSheetId="35">#REF!</definedName>
    <definedName name="d_1" localSheetId="32">#REF!</definedName>
    <definedName name="d_1" localSheetId="36">#REF!</definedName>
    <definedName name="d_1" localSheetId="33">#REF!</definedName>
    <definedName name="d_1">#REF!</definedName>
    <definedName name="d_2" localSheetId="37">#REF!</definedName>
    <definedName name="d_2" localSheetId="34">#REF!</definedName>
    <definedName name="d_2" localSheetId="31">#REF!</definedName>
    <definedName name="d_2" localSheetId="35">#REF!</definedName>
    <definedName name="d_2" localSheetId="32">#REF!</definedName>
    <definedName name="d_2" localSheetId="36">#REF!</definedName>
    <definedName name="d_2" localSheetId="33">#REF!</definedName>
    <definedName name="d_2">#REF!</definedName>
    <definedName name="d_3" localSheetId="37">#REF!</definedName>
    <definedName name="d_3" localSheetId="34">#REF!</definedName>
    <definedName name="d_3" localSheetId="31">#REF!</definedName>
    <definedName name="d_3" localSheetId="35">#REF!</definedName>
    <definedName name="d_3" localSheetId="32">#REF!</definedName>
    <definedName name="d_3" localSheetId="36">#REF!</definedName>
    <definedName name="d_3" localSheetId="33">#REF!</definedName>
    <definedName name="d_3">#REF!</definedName>
    <definedName name="d_4" localSheetId="37">#REF!</definedName>
    <definedName name="d_4" localSheetId="34">#REF!</definedName>
    <definedName name="d_4" localSheetId="31">#REF!</definedName>
    <definedName name="d_4" localSheetId="35">#REF!</definedName>
    <definedName name="d_4" localSheetId="32">#REF!</definedName>
    <definedName name="d_4" localSheetId="36">#REF!</definedName>
    <definedName name="d_4" localSheetId="33">#REF!</definedName>
    <definedName name="d_4">#REF!</definedName>
    <definedName name="d_5" localSheetId="37">#REF!</definedName>
    <definedName name="d_5" localSheetId="34">#REF!</definedName>
    <definedName name="d_5" localSheetId="31">#REF!</definedName>
    <definedName name="d_5" localSheetId="35">#REF!</definedName>
    <definedName name="d_5" localSheetId="32">#REF!</definedName>
    <definedName name="d_5" localSheetId="36">#REF!</definedName>
    <definedName name="d_5" localSheetId="33">#REF!</definedName>
    <definedName name="d_5">#REF!</definedName>
    <definedName name="d_6" localSheetId="37">#REF!</definedName>
    <definedName name="d_6" localSheetId="34">#REF!</definedName>
    <definedName name="d_6" localSheetId="31">#REF!</definedName>
    <definedName name="d_6" localSheetId="35">#REF!</definedName>
    <definedName name="d_6" localSheetId="32">#REF!</definedName>
    <definedName name="d_6" localSheetId="36">#REF!</definedName>
    <definedName name="d_6" localSheetId="33">#REF!</definedName>
    <definedName name="d_6">#REF!</definedName>
    <definedName name="d_7" localSheetId="37">#REF!</definedName>
    <definedName name="d_7" localSheetId="34">#REF!</definedName>
    <definedName name="d_7" localSheetId="31">#REF!</definedName>
    <definedName name="d_7" localSheetId="35">#REF!</definedName>
    <definedName name="d_7" localSheetId="32">#REF!</definedName>
    <definedName name="d_7" localSheetId="36">#REF!</definedName>
    <definedName name="d_7" localSheetId="33">#REF!</definedName>
    <definedName name="d_7">#REF!</definedName>
    <definedName name="date_1" localSheetId="37">#REF!</definedName>
    <definedName name="date_1" localSheetId="34">#REF!</definedName>
    <definedName name="date_1" localSheetId="31">#REF!</definedName>
    <definedName name="date_1" localSheetId="35">#REF!</definedName>
    <definedName name="date_1" localSheetId="32">#REF!</definedName>
    <definedName name="date_1" localSheetId="36">#REF!</definedName>
    <definedName name="date_1" localSheetId="33">#REF!</definedName>
    <definedName name="date_1">#REF!</definedName>
    <definedName name="Name_1" localSheetId="37">#REF!</definedName>
    <definedName name="Name_1" localSheetId="34">#REF!</definedName>
    <definedName name="Name_1" localSheetId="31">#REF!</definedName>
    <definedName name="Name_1" localSheetId="35">#REF!</definedName>
    <definedName name="Name_1" localSheetId="32">#REF!</definedName>
    <definedName name="Name_1" localSheetId="36">#REF!</definedName>
    <definedName name="Name_1" localSheetId="33">#REF!</definedName>
    <definedName name="Name_1">#REF!</definedName>
    <definedName name="Name_2" localSheetId="37">#REF!</definedName>
    <definedName name="Name_2" localSheetId="34">#REF!</definedName>
    <definedName name="Name_2" localSheetId="31">#REF!</definedName>
    <definedName name="Name_2" localSheetId="35">#REF!</definedName>
    <definedName name="Name_2" localSheetId="32">#REF!</definedName>
    <definedName name="Name_2" localSheetId="36">#REF!</definedName>
    <definedName name="Name_2" localSheetId="33">#REF!</definedName>
    <definedName name="Name_2">#REF!</definedName>
    <definedName name="Name_3" localSheetId="37">#REF!</definedName>
    <definedName name="Name_3" localSheetId="34">#REF!</definedName>
    <definedName name="Name_3" localSheetId="31">#REF!</definedName>
    <definedName name="Name_3" localSheetId="35">#REF!</definedName>
    <definedName name="Name_3" localSheetId="32">#REF!</definedName>
    <definedName name="Name_3" localSheetId="36">#REF!</definedName>
    <definedName name="Name_3" localSheetId="33">#REF!</definedName>
    <definedName name="Name_3">#REF!</definedName>
    <definedName name="Name_4" localSheetId="37">#REF!</definedName>
    <definedName name="Name_4" localSheetId="34">#REF!</definedName>
    <definedName name="Name_4" localSheetId="31">#REF!</definedName>
    <definedName name="Name_4" localSheetId="35">#REF!</definedName>
    <definedName name="Name_4" localSheetId="32">#REF!</definedName>
    <definedName name="Name_4" localSheetId="36">#REF!</definedName>
    <definedName name="Name_4" localSheetId="33">#REF!</definedName>
    <definedName name="Name_4">#REF!</definedName>
    <definedName name="Name_5" localSheetId="37">#REF!</definedName>
    <definedName name="Name_5" localSheetId="34">#REF!</definedName>
    <definedName name="Name_5" localSheetId="31">#REF!</definedName>
    <definedName name="Name_5" localSheetId="35">#REF!</definedName>
    <definedName name="Name_5" localSheetId="32">#REF!</definedName>
    <definedName name="Name_5" localSheetId="36">#REF!</definedName>
    <definedName name="Name_5" localSheetId="33">#REF!</definedName>
    <definedName name="Name_5">#REF!</definedName>
    <definedName name="Name_6" localSheetId="37">#REF!</definedName>
    <definedName name="Name_6" localSheetId="34">#REF!</definedName>
    <definedName name="Name_6" localSheetId="31">#REF!</definedName>
    <definedName name="Name_6" localSheetId="35">#REF!</definedName>
    <definedName name="Name_6" localSheetId="32">#REF!</definedName>
    <definedName name="Name_6" localSheetId="36">#REF!</definedName>
    <definedName name="Name_6" localSheetId="33">#REF!</definedName>
    <definedName name="Name_6">#REF!</definedName>
    <definedName name="Tit_1" localSheetId="37">#REF!</definedName>
    <definedName name="Tit_1" localSheetId="34">#REF!</definedName>
    <definedName name="Tit_1" localSheetId="31">#REF!</definedName>
    <definedName name="Tit_1" localSheetId="35">#REF!</definedName>
    <definedName name="Tit_1" localSheetId="32">#REF!</definedName>
    <definedName name="Tit_1" localSheetId="36">#REF!</definedName>
    <definedName name="Tit_1" localSheetId="33">#REF!</definedName>
    <definedName name="Tit_1">#REF!</definedName>
    <definedName name="Z_B28A55F2_F506_44F5_8B45_C06C81F4E83D_.wvu.Rows" localSheetId="30" hidden="1">'100'!#REF!</definedName>
    <definedName name="Z_B28A55F2_F506_44F5_8B45_C06C81F4E83D_.wvu.Rows" localSheetId="37" hidden="1">'10000'!#REF!</definedName>
    <definedName name="Z_B28A55F2_F506_44F5_8B45_C06C81F4E83D_.wvu.Rows" localSheetId="34" hidden="1">'1500'!#REF!</definedName>
    <definedName name="Z_B28A55F2_F506_44F5_8B45_C06C81F4E83D_.wvu.Rows" localSheetId="31" hidden="1">'200'!#REF!</definedName>
    <definedName name="Z_B28A55F2_F506_44F5_8B45_C06C81F4E83D_.wvu.Rows" localSheetId="35" hidden="1">'3000'!#REF!</definedName>
    <definedName name="Z_B28A55F2_F506_44F5_8B45_C06C81F4E83D_.wvu.Rows" localSheetId="32" hidden="1">'400'!#REF!</definedName>
    <definedName name="Z_B28A55F2_F506_44F5_8B45_C06C81F4E83D_.wvu.Rows" localSheetId="36" hidden="1">'5000'!#REF!</definedName>
    <definedName name="Z_B28A55F2_F506_44F5_8B45_C06C81F4E83D_.wvu.Rows" localSheetId="33" hidden="1">'800'!#REF!</definedName>
    <definedName name="Z_B28A55F2_F506_44F5_8B45_C06C81F4E83D_.wvu.Rows" localSheetId="46" hidden="1">'ВЫСОТА И'!$59:$59</definedName>
    <definedName name="Z_B28A55F2_F506_44F5_8B45_C06C81F4E83D_.wvu.Rows" localSheetId="51" hidden="1">'И 7-БОРЬЕ'!$65:$65</definedName>
    <definedName name="Z_B28A55F2_F506_44F5_8B45_C06C81F4E83D_.wvu.Rows" localSheetId="50" hidden="1">'И ДИСК'!#REF!</definedName>
    <definedName name="Z_B28A55F2_F506_44F5_8B45_C06C81F4E83D_.wvu.Rows" localSheetId="47" hidden="1">'И ДЛИНА'!#REF!</definedName>
    <definedName name="Z_B28A55F2_F506_44F5_8B45_C06C81F4E83D_.wvu.Rows" localSheetId="49" hidden="1">'И МОЛОТ'!#REF!</definedName>
    <definedName name="Z_B28A55F2_F506_44F5_8B45_C06C81F4E83D_.wvu.Rows" localSheetId="48" hidden="1">'И ТРОЙНОЙ'!#REF!</definedName>
    <definedName name="Z_B28A55F2_F506_44F5_8B45_C06C81F4E83D_.wvu.Rows" localSheetId="41" hidden="1">'И110 СБ'!#REF!</definedName>
    <definedName name="Z_B28A55F2_F506_44F5_8B45_C06C81F4E83D_.wvu.Rows" localSheetId="42" hidden="1">'И200 сб '!#REF!</definedName>
    <definedName name="Z_B28A55F2_F506_44F5_8B45_C06C81F4E83D_.wvu.Rows" localSheetId="44" hidden="1">И3000сп!#REF!</definedName>
    <definedName name="Z_B28A55F2_F506_44F5_8B45_C06C81F4E83D_.wvu.Rows" localSheetId="43" hidden="1">'И400 сб'!#REF!</definedName>
    <definedName name="Z_B28A55F2_F506_44F5_8B45_C06C81F4E83D_.wvu.Rows" localSheetId="39" hidden="1">И400сб!#REF!</definedName>
    <definedName name="А_3" localSheetId="37">#REF!</definedName>
    <definedName name="А_3" localSheetId="35">#REF!</definedName>
    <definedName name="А_3" localSheetId="36">#REF!</definedName>
    <definedName name="А_3">#REF!</definedName>
    <definedName name="ЕЦЕ" localSheetId="37">#REF!</definedName>
    <definedName name="ЕЦЕ" localSheetId="34">#REF!</definedName>
    <definedName name="ЕЦЕ" localSheetId="35">#REF!</definedName>
    <definedName name="ЕЦЕ" localSheetId="36">#REF!</definedName>
    <definedName name="ЕЦЕ" localSheetId="33">#REF!</definedName>
    <definedName name="ЕЦЕ">#REF!</definedName>
    <definedName name="О_2" localSheetId="37">#REF!</definedName>
    <definedName name="О_2" localSheetId="34">#REF!</definedName>
    <definedName name="О_2" localSheetId="35">#REF!</definedName>
    <definedName name="О_2" localSheetId="36">#REF!</definedName>
    <definedName name="О_2">#REF!</definedName>
    <definedName name="РНГЛН" localSheetId="37">#REF!</definedName>
    <definedName name="РНГЛН" localSheetId="34">#REF!</definedName>
    <definedName name="РНГЛН" localSheetId="35">#REF!</definedName>
    <definedName name="РНГЛН" localSheetId="36">#REF!</definedName>
    <definedName name="РНГЛН">#REF!</definedName>
  </definedNames>
  <calcPr calcId="145621"/>
  <customWorkbookViews>
    <customWorkbookView name="Vovan - Личное представление" guid="{B28A55F2-F506-44F5-8B45-C06C81F4E83D}" mergeInterval="0" personalView="1" maximized="1" windowWidth="1020" windowHeight="600" activeSheetId="1"/>
  </customWorkbookViews>
</workbook>
</file>

<file path=xl/calcChain.xml><?xml version="1.0" encoding="utf-8"?>
<calcChain xmlns="http://schemas.openxmlformats.org/spreadsheetml/2006/main">
  <c r="X15" i="172" l="1"/>
  <c r="P15" i="172"/>
  <c r="J15" i="172"/>
  <c r="X14" i="172"/>
  <c r="P14" i="172"/>
  <c r="J14" i="172"/>
  <c r="X13" i="172"/>
  <c r="P13" i="172"/>
  <c r="J13" i="172"/>
  <c r="X12" i="172"/>
  <c r="P12" i="172"/>
  <c r="J12" i="172"/>
  <c r="S9" i="172"/>
  <c r="K9" i="172"/>
  <c r="S8" i="172"/>
  <c r="A4" i="172"/>
  <c r="A2" i="172"/>
  <c r="A2" i="171"/>
  <c r="A4" i="171"/>
  <c r="S8" i="171"/>
  <c r="K9" i="171"/>
  <c r="S9" i="171"/>
  <c r="J12" i="171"/>
  <c r="P12" i="171"/>
  <c r="J13" i="171"/>
  <c r="P13" i="171"/>
  <c r="J14" i="171"/>
  <c r="P14" i="171"/>
  <c r="J15" i="171"/>
  <c r="P15" i="171"/>
  <c r="X15" i="171" l="1"/>
  <c r="X14" i="171"/>
  <c r="X13" i="171"/>
  <c r="X12" i="171"/>
  <c r="W15" i="170"/>
  <c r="P15" i="170"/>
  <c r="N15" i="170"/>
  <c r="H15" i="170"/>
  <c r="W14" i="170"/>
  <c r="P14" i="170"/>
  <c r="N14" i="170"/>
  <c r="H14" i="170"/>
  <c r="W13" i="170"/>
  <c r="N13" i="170"/>
  <c r="H13" i="170"/>
  <c r="W12" i="170"/>
  <c r="N12" i="170"/>
  <c r="H12" i="170"/>
  <c r="R9" i="170"/>
  <c r="I9" i="170"/>
  <c r="R8" i="170"/>
  <c r="A4" i="170"/>
  <c r="A2" i="170"/>
  <c r="W16" i="169"/>
  <c r="P16" i="169"/>
  <c r="N16" i="169"/>
  <c r="H16" i="169"/>
  <c r="W15" i="169"/>
  <c r="P15" i="169"/>
  <c r="N15" i="169"/>
  <c r="H15" i="169"/>
  <c r="W14" i="169"/>
  <c r="N14" i="169"/>
  <c r="H14" i="169"/>
  <c r="W13" i="169"/>
  <c r="N13" i="169"/>
  <c r="H13" i="169"/>
  <c r="W12" i="169"/>
  <c r="A12" i="169" s="1"/>
  <c r="N12" i="169"/>
  <c r="H12" i="169"/>
  <c r="R9" i="169"/>
  <c r="I9" i="169"/>
  <c r="R8" i="169"/>
  <c r="A4" i="169"/>
  <c r="A2" i="169"/>
  <c r="W17" i="168"/>
  <c r="P17" i="168"/>
  <c r="N17" i="168"/>
  <c r="H17" i="168"/>
  <c r="W16" i="168"/>
  <c r="P16" i="168"/>
  <c r="N16" i="168"/>
  <c r="H16" i="168"/>
  <c r="W15" i="168"/>
  <c r="P15" i="168"/>
  <c r="N15" i="168"/>
  <c r="H15" i="168"/>
  <c r="W14" i="168"/>
  <c r="N14" i="168"/>
  <c r="H14" i="168"/>
  <c r="W13" i="168"/>
  <c r="N13" i="168"/>
  <c r="H13" i="168"/>
  <c r="W12" i="168"/>
  <c r="N12" i="168"/>
  <c r="H12" i="168"/>
  <c r="R9" i="168"/>
  <c r="I9" i="168"/>
  <c r="R8" i="168"/>
  <c r="A4" i="168"/>
  <c r="A2" i="168"/>
  <c r="A12" i="168" l="1"/>
  <c r="W22" i="167"/>
  <c r="P22" i="167"/>
  <c r="N22" i="167"/>
  <c r="H22" i="167"/>
  <c r="W21" i="167"/>
  <c r="P21" i="167"/>
  <c r="N21" i="167"/>
  <c r="H21" i="167"/>
  <c r="W20" i="167"/>
  <c r="P20" i="167"/>
  <c r="N20" i="167"/>
  <c r="H20" i="167"/>
  <c r="W19" i="167"/>
  <c r="N19" i="167"/>
  <c r="H19" i="167"/>
  <c r="W15" i="167"/>
  <c r="N15" i="167"/>
  <c r="H15" i="167"/>
  <c r="W14" i="167"/>
  <c r="N14" i="167"/>
  <c r="H14" i="167"/>
  <c r="W13" i="167"/>
  <c r="N13" i="167"/>
  <c r="H13" i="167"/>
  <c r="W12" i="167"/>
  <c r="N12" i="167"/>
  <c r="H12" i="167"/>
  <c r="R9" i="167"/>
  <c r="I9" i="167"/>
  <c r="R8" i="167"/>
  <c r="A4" i="167"/>
  <c r="A2" i="167"/>
  <c r="A12" i="167" l="1"/>
  <c r="W93" i="166"/>
  <c r="T93" i="166"/>
  <c r="S93" i="166"/>
  <c r="R93" i="166"/>
  <c r="N93" i="166"/>
  <c r="K93" i="166"/>
  <c r="I93" i="166"/>
  <c r="H93" i="166"/>
  <c r="G93" i="166"/>
  <c r="F93" i="166"/>
  <c r="E93" i="166"/>
  <c r="D93" i="166"/>
  <c r="W92" i="166"/>
  <c r="T92" i="166"/>
  <c r="S92" i="166"/>
  <c r="R92" i="166"/>
  <c r="N92" i="166"/>
  <c r="K92" i="166"/>
  <c r="I92" i="166"/>
  <c r="H92" i="166"/>
  <c r="G92" i="166"/>
  <c r="F92" i="166"/>
  <c r="E92" i="166"/>
  <c r="D92" i="166"/>
  <c r="W91" i="166"/>
  <c r="T91" i="166"/>
  <c r="S91" i="166"/>
  <c r="R91" i="166"/>
  <c r="N91" i="166"/>
  <c r="K91" i="166"/>
  <c r="I91" i="166"/>
  <c r="H91" i="166"/>
  <c r="G91" i="166"/>
  <c r="F91" i="166"/>
  <c r="E91" i="166"/>
  <c r="D91" i="166"/>
  <c r="W90" i="166"/>
  <c r="T90" i="166"/>
  <c r="S90" i="166"/>
  <c r="R90" i="166"/>
  <c r="N90" i="166"/>
  <c r="K90" i="166"/>
  <c r="I90" i="166"/>
  <c r="H90" i="166"/>
  <c r="G90" i="166"/>
  <c r="F90" i="166"/>
  <c r="E90" i="166"/>
  <c r="D90" i="166"/>
  <c r="W89" i="166"/>
  <c r="T89" i="166"/>
  <c r="S89" i="166"/>
  <c r="R89" i="166"/>
  <c r="N89" i="166"/>
  <c r="I89" i="166"/>
  <c r="H89" i="166"/>
  <c r="G89" i="166"/>
  <c r="F89" i="166"/>
  <c r="E89" i="166"/>
  <c r="D89" i="166"/>
  <c r="W88" i="166"/>
  <c r="R88" i="166" s="1"/>
  <c r="T88" i="166"/>
  <c r="S88" i="166"/>
  <c r="N88" i="166"/>
  <c r="I88" i="166"/>
  <c r="H88" i="166"/>
  <c r="G88" i="166"/>
  <c r="F88" i="166"/>
  <c r="E88" i="166"/>
  <c r="D88" i="166"/>
  <c r="W87" i="166"/>
  <c r="R87" i="166" s="1"/>
  <c r="T87" i="166"/>
  <c r="S87" i="166"/>
  <c r="K87" i="166"/>
  <c r="I87" i="166"/>
  <c r="H87" i="166"/>
  <c r="G87" i="166"/>
  <c r="F87" i="166"/>
  <c r="E87" i="166"/>
  <c r="D87" i="166"/>
  <c r="W86" i="166"/>
  <c r="T86" i="166"/>
  <c r="S86" i="166"/>
  <c r="R86" i="166"/>
  <c r="N86" i="166"/>
  <c r="K86" i="166"/>
  <c r="I86" i="166"/>
  <c r="H86" i="166"/>
  <c r="G86" i="166"/>
  <c r="F86" i="166"/>
  <c r="E86" i="166"/>
  <c r="D86" i="166"/>
  <c r="W85" i="166"/>
  <c r="T85" i="166"/>
  <c r="S85" i="166"/>
  <c r="R85" i="166"/>
  <c r="N85" i="166"/>
  <c r="K85" i="166"/>
  <c r="I85" i="166"/>
  <c r="H85" i="166"/>
  <c r="G85" i="166"/>
  <c r="F85" i="166"/>
  <c r="E85" i="166"/>
  <c r="D85" i="166"/>
  <c r="W84" i="166"/>
  <c r="T84" i="166"/>
  <c r="S84" i="166"/>
  <c r="R84" i="166"/>
  <c r="N84" i="166"/>
  <c r="K84" i="166"/>
  <c r="I84" i="166"/>
  <c r="H84" i="166"/>
  <c r="G84" i="166"/>
  <c r="F84" i="166"/>
  <c r="E84" i="166"/>
  <c r="D84" i="166"/>
  <c r="W83" i="166"/>
  <c r="T83" i="166"/>
  <c r="S83" i="166"/>
  <c r="R83" i="166"/>
  <c r="N83" i="166"/>
  <c r="K83" i="166"/>
  <c r="I83" i="166"/>
  <c r="H83" i="166"/>
  <c r="G83" i="166"/>
  <c r="F83" i="166"/>
  <c r="E83" i="166"/>
  <c r="D83" i="166"/>
  <c r="W82" i="166"/>
  <c r="T82" i="166"/>
  <c r="S82" i="166"/>
  <c r="R82" i="166"/>
  <c r="N82" i="166"/>
  <c r="K82" i="166"/>
  <c r="I82" i="166"/>
  <c r="H82" i="166"/>
  <c r="G82" i="166"/>
  <c r="F82" i="166"/>
  <c r="E82" i="166"/>
  <c r="D82" i="166"/>
  <c r="W81" i="166"/>
  <c r="T81" i="166"/>
  <c r="S81" i="166"/>
  <c r="R81" i="166"/>
  <c r="N81" i="166"/>
  <c r="K81" i="166"/>
  <c r="I81" i="166"/>
  <c r="H81" i="166"/>
  <c r="G81" i="166"/>
  <c r="F81" i="166"/>
  <c r="E81" i="166"/>
  <c r="D81" i="166"/>
  <c r="W80" i="166"/>
  <c r="T80" i="166"/>
  <c r="S80" i="166"/>
  <c r="R80" i="166"/>
  <c r="N80" i="166"/>
  <c r="K80" i="166"/>
  <c r="I80" i="166"/>
  <c r="H80" i="166"/>
  <c r="G80" i="166"/>
  <c r="F80" i="166"/>
  <c r="E80" i="166"/>
  <c r="D80" i="166"/>
  <c r="W79" i="166"/>
  <c r="T79" i="166"/>
  <c r="S79" i="166"/>
  <c r="R79" i="166"/>
  <c r="N79" i="166"/>
  <c r="K79" i="166"/>
  <c r="I79" i="166"/>
  <c r="H79" i="166"/>
  <c r="G79" i="166"/>
  <c r="F79" i="166"/>
  <c r="E79" i="166"/>
  <c r="D79" i="166"/>
  <c r="W78" i="166"/>
  <c r="T78" i="166"/>
  <c r="S78" i="166"/>
  <c r="R78" i="166"/>
  <c r="N78" i="166"/>
  <c r="K78" i="166"/>
  <c r="I78" i="166"/>
  <c r="H78" i="166"/>
  <c r="G78" i="166"/>
  <c r="F78" i="166"/>
  <c r="E78" i="166"/>
  <c r="D78" i="166"/>
  <c r="W77" i="166"/>
  <c r="T77" i="166"/>
  <c r="S77" i="166"/>
  <c r="R77" i="166"/>
  <c r="N77" i="166"/>
  <c r="K77" i="166"/>
  <c r="I77" i="166"/>
  <c r="H77" i="166"/>
  <c r="G77" i="166"/>
  <c r="F77" i="166"/>
  <c r="E77" i="166"/>
  <c r="D77" i="166"/>
  <c r="W76" i="166"/>
  <c r="T76" i="166"/>
  <c r="S76" i="166"/>
  <c r="R76" i="166"/>
  <c r="N76" i="166"/>
  <c r="K76" i="166"/>
  <c r="I76" i="166"/>
  <c r="H76" i="166"/>
  <c r="G76" i="166"/>
  <c r="F76" i="166"/>
  <c r="E76" i="166"/>
  <c r="D76" i="166"/>
  <c r="W75" i="166"/>
  <c r="T75" i="166"/>
  <c r="S75" i="166"/>
  <c r="R75" i="166"/>
  <c r="N75" i="166"/>
  <c r="K75" i="166"/>
  <c r="I75" i="166"/>
  <c r="H75" i="166"/>
  <c r="G75" i="166"/>
  <c r="F75" i="166"/>
  <c r="E75" i="166"/>
  <c r="D75" i="166"/>
  <c r="W74" i="166"/>
  <c r="T74" i="166"/>
  <c r="S74" i="166"/>
  <c r="R74" i="166"/>
  <c r="N74" i="166"/>
  <c r="K74" i="166"/>
  <c r="I74" i="166"/>
  <c r="H74" i="166"/>
  <c r="G74" i="166"/>
  <c r="F74" i="166"/>
  <c r="E74" i="166"/>
  <c r="D74" i="166"/>
  <c r="W73" i="166"/>
  <c r="T73" i="166"/>
  <c r="S73" i="166"/>
  <c r="R73" i="166"/>
  <c r="N73" i="166"/>
  <c r="K73" i="166"/>
  <c r="I73" i="166"/>
  <c r="H73" i="166"/>
  <c r="G73" i="166"/>
  <c r="F73" i="166"/>
  <c r="E73" i="166"/>
  <c r="D73" i="166"/>
  <c r="W72" i="166"/>
  <c r="T72" i="166"/>
  <c r="S72" i="166"/>
  <c r="R72" i="166"/>
  <c r="N72" i="166"/>
  <c r="K72" i="166"/>
  <c r="I72" i="166"/>
  <c r="H72" i="166"/>
  <c r="G72" i="166"/>
  <c r="F72" i="166"/>
  <c r="E72" i="166"/>
  <c r="D72" i="166"/>
  <c r="W71" i="166"/>
  <c r="T71" i="166"/>
  <c r="S71" i="166"/>
  <c r="R71" i="166"/>
  <c r="N71" i="166"/>
  <c r="K71" i="166"/>
  <c r="I71" i="166"/>
  <c r="H71" i="166"/>
  <c r="G71" i="166"/>
  <c r="F71" i="166"/>
  <c r="E71" i="166"/>
  <c r="D71" i="166"/>
  <c r="W70" i="166"/>
  <c r="T70" i="166"/>
  <c r="S70" i="166"/>
  <c r="R70" i="166"/>
  <c r="N70" i="166"/>
  <c r="K70" i="166"/>
  <c r="I70" i="166"/>
  <c r="H70" i="166"/>
  <c r="G70" i="166"/>
  <c r="F70" i="166"/>
  <c r="E70" i="166"/>
  <c r="D70" i="166"/>
  <c r="W69" i="166"/>
  <c r="T69" i="166"/>
  <c r="S69" i="166"/>
  <c r="R69" i="166"/>
  <c r="N69" i="166"/>
  <c r="K69" i="166"/>
  <c r="I69" i="166"/>
  <c r="H69" i="166"/>
  <c r="G69" i="166"/>
  <c r="F69" i="166"/>
  <c r="E69" i="166"/>
  <c r="D69" i="166"/>
  <c r="W68" i="166"/>
  <c r="T68" i="166"/>
  <c r="S68" i="166"/>
  <c r="R68" i="166"/>
  <c r="N68" i="166"/>
  <c r="K68" i="166"/>
  <c r="I68" i="166"/>
  <c r="H68" i="166"/>
  <c r="G68" i="166"/>
  <c r="F68" i="166"/>
  <c r="E68" i="166"/>
  <c r="D68" i="166"/>
  <c r="W67" i="166"/>
  <c r="T67" i="166"/>
  <c r="S67" i="166"/>
  <c r="R67" i="166"/>
  <c r="N67" i="166"/>
  <c r="K67" i="166"/>
  <c r="I67" i="166"/>
  <c r="H67" i="166"/>
  <c r="G67" i="166"/>
  <c r="F67" i="166"/>
  <c r="E67" i="166"/>
  <c r="D67" i="166"/>
  <c r="W66" i="166"/>
  <c r="T66" i="166"/>
  <c r="S66" i="166"/>
  <c r="R66" i="166"/>
  <c r="N66" i="166"/>
  <c r="K66" i="166"/>
  <c r="I66" i="166"/>
  <c r="H66" i="166"/>
  <c r="G66" i="166"/>
  <c r="F66" i="166"/>
  <c r="E66" i="166"/>
  <c r="D66" i="166"/>
  <c r="W65" i="166"/>
  <c r="T65" i="166"/>
  <c r="S65" i="166"/>
  <c r="R65" i="166"/>
  <c r="N65" i="166"/>
  <c r="K65" i="166"/>
  <c r="I65" i="166"/>
  <c r="H65" i="166"/>
  <c r="G65" i="166"/>
  <c r="F65" i="166"/>
  <c r="E65" i="166"/>
  <c r="D65" i="166"/>
  <c r="W64" i="166"/>
  <c r="T64" i="166"/>
  <c r="S64" i="166"/>
  <c r="R64" i="166"/>
  <c r="N64" i="166"/>
  <c r="K64" i="166"/>
  <c r="I64" i="166"/>
  <c r="H64" i="166"/>
  <c r="G64" i="166"/>
  <c r="F64" i="166"/>
  <c r="E64" i="166"/>
  <c r="D64" i="166"/>
  <c r="W63" i="166"/>
  <c r="T63" i="166"/>
  <c r="S63" i="166"/>
  <c r="R63" i="166"/>
  <c r="N63" i="166"/>
  <c r="K63" i="166"/>
  <c r="I63" i="166"/>
  <c r="H63" i="166"/>
  <c r="G63" i="166"/>
  <c r="F63" i="166"/>
  <c r="E63" i="166"/>
  <c r="D63" i="166"/>
  <c r="W62" i="166"/>
  <c r="T62" i="166"/>
  <c r="S62" i="166"/>
  <c r="R62" i="166"/>
  <c r="N62" i="166"/>
  <c r="K62" i="166"/>
  <c r="I62" i="166"/>
  <c r="H62" i="166"/>
  <c r="G62" i="166"/>
  <c r="F62" i="166"/>
  <c r="E62" i="166"/>
  <c r="D62" i="166"/>
  <c r="W61" i="166"/>
  <c r="T61" i="166"/>
  <c r="S61" i="166"/>
  <c r="R61" i="166"/>
  <c r="N61" i="166"/>
  <c r="K61" i="166"/>
  <c r="I61" i="166"/>
  <c r="H61" i="166"/>
  <c r="G61" i="166"/>
  <c r="F61" i="166"/>
  <c r="E61" i="166"/>
  <c r="D61" i="166"/>
  <c r="W60" i="166"/>
  <c r="T60" i="166"/>
  <c r="S60" i="166"/>
  <c r="R60" i="166"/>
  <c r="N60" i="166"/>
  <c r="K60" i="166"/>
  <c r="I60" i="166"/>
  <c r="H60" i="166"/>
  <c r="G60" i="166"/>
  <c r="F60" i="166"/>
  <c r="E60" i="166"/>
  <c r="D60" i="166"/>
  <c r="W59" i="166"/>
  <c r="T59" i="166"/>
  <c r="S59" i="166"/>
  <c r="R59" i="166"/>
  <c r="N59" i="166"/>
  <c r="K59" i="166"/>
  <c r="I59" i="166"/>
  <c r="H59" i="166"/>
  <c r="G59" i="166"/>
  <c r="F59" i="166"/>
  <c r="E59" i="166"/>
  <c r="D59" i="166"/>
  <c r="W58" i="166"/>
  <c r="T58" i="166"/>
  <c r="S58" i="166"/>
  <c r="R58" i="166"/>
  <c r="N58" i="166"/>
  <c r="K58" i="166"/>
  <c r="I58" i="166"/>
  <c r="H58" i="166"/>
  <c r="G58" i="166"/>
  <c r="F58" i="166"/>
  <c r="E58" i="166"/>
  <c r="D58" i="166"/>
  <c r="W57" i="166"/>
  <c r="T57" i="166"/>
  <c r="S57" i="166"/>
  <c r="R57" i="166"/>
  <c r="N57" i="166"/>
  <c r="K57" i="166"/>
  <c r="I57" i="166"/>
  <c r="H57" i="166"/>
  <c r="G57" i="166"/>
  <c r="F57" i="166"/>
  <c r="E57" i="166"/>
  <c r="D57" i="166"/>
  <c r="W56" i="166"/>
  <c r="T56" i="166"/>
  <c r="S56" i="166"/>
  <c r="R56" i="166"/>
  <c r="N56" i="166"/>
  <c r="K56" i="166"/>
  <c r="I56" i="166"/>
  <c r="H56" i="166"/>
  <c r="G56" i="166"/>
  <c r="F56" i="166"/>
  <c r="E56" i="166"/>
  <c r="D56" i="166"/>
  <c r="W55" i="166"/>
  <c r="T55" i="166"/>
  <c r="S55" i="166"/>
  <c r="R55" i="166"/>
  <c r="N55" i="166"/>
  <c r="K55" i="166"/>
  <c r="I55" i="166"/>
  <c r="H55" i="166"/>
  <c r="G55" i="166"/>
  <c r="F55" i="166"/>
  <c r="E55" i="166"/>
  <c r="D55" i="166"/>
  <c r="W54" i="166"/>
  <c r="T54" i="166"/>
  <c r="S54" i="166"/>
  <c r="R54" i="166"/>
  <c r="N54" i="166"/>
  <c r="K54" i="166"/>
  <c r="I54" i="166"/>
  <c r="H54" i="166"/>
  <c r="G54" i="166"/>
  <c r="F54" i="166"/>
  <c r="E54" i="166"/>
  <c r="D54" i="166"/>
  <c r="W53" i="166"/>
  <c r="T53" i="166"/>
  <c r="S53" i="166"/>
  <c r="R53" i="166"/>
  <c r="N53" i="166"/>
  <c r="K53" i="166"/>
  <c r="I53" i="166"/>
  <c r="H53" i="166"/>
  <c r="G53" i="166"/>
  <c r="F53" i="166"/>
  <c r="E53" i="166"/>
  <c r="D53" i="166"/>
  <c r="W52" i="166"/>
  <c r="T52" i="166"/>
  <c r="S52" i="166"/>
  <c r="R52" i="166"/>
  <c r="N52" i="166"/>
  <c r="K52" i="166"/>
  <c r="I52" i="166"/>
  <c r="H52" i="166"/>
  <c r="G52" i="166"/>
  <c r="F52" i="166"/>
  <c r="E52" i="166"/>
  <c r="D52" i="166"/>
  <c r="W51" i="166"/>
  <c r="T51" i="166"/>
  <c r="S51" i="166"/>
  <c r="R51" i="166"/>
  <c r="N51" i="166"/>
  <c r="K51" i="166"/>
  <c r="I51" i="166"/>
  <c r="H51" i="166"/>
  <c r="G51" i="166"/>
  <c r="F51" i="166"/>
  <c r="E51" i="166"/>
  <c r="D51" i="166"/>
  <c r="W50" i="166"/>
  <c r="T50" i="166"/>
  <c r="S50" i="166"/>
  <c r="R50" i="166"/>
  <c r="N50" i="166"/>
  <c r="K50" i="166"/>
  <c r="I50" i="166"/>
  <c r="H50" i="166"/>
  <c r="G50" i="166"/>
  <c r="F50" i="166"/>
  <c r="E50" i="166"/>
  <c r="D50" i="166"/>
  <c r="W49" i="166"/>
  <c r="T49" i="166"/>
  <c r="R49" i="166"/>
  <c r="N49" i="166"/>
  <c r="K49" i="166"/>
  <c r="I49" i="166"/>
  <c r="H49" i="166"/>
  <c r="G49" i="166"/>
  <c r="F49" i="166"/>
  <c r="E49" i="166"/>
  <c r="D49" i="166"/>
  <c r="W48" i="166"/>
  <c r="T48" i="166"/>
  <c r="R48" i="166"/>
  <c r="N48" i="166"/>
  <c r="K48" i="166"/>
  <c r="I48" i="166"/>
  <c r="H48" i="166"/>
  <c r="G48" i="166"/>
  <c r="F48" i="166"/>
  <c r="E48" i="166"/>
  <c r="D48" i="166"/>
  <c r="W47" i="166"/>
  <c r="R47" i="166" s="1"/>
  <c r="T47" i="166"/>
  <c r="N47" i="166"/>
  <c r="K47" i="166"/>
  <c r="I47" i="166"/>
  <c r="H47" i="166"/>
  <c r="G47" i="166"/>
  <c r="F47" i="166"/>
  <c r="E47" i="166"/>
  <c r="D47" i="166"/>
  <c r="W46" i="166"/>
  <c r="R46" i="166" s="1"/>
  <c r="T46" i="166"/>
  <c r="N46" i="166"/>
  <c r="K46" i="166"/>
  <c r="I46" i="166"/>
  <c r="H46" i="166"/>
  <c r="G46" i="166"/>
  <c r="F46" i="166"/>
  <c r="E46" i="166"/>
  <c r="D46" i="166"/>
  <c r="W45" i="166"/>
  <c r="T45" i="166"/>
  <c r="R45" i="166"/>
  <c r="N45" i="166"/>
  <c r="K45" i="166"/>
  <c r="I45" i="166"/>
  <c r="H45" i="166"/>
  <c r="G45" i="166"/>
  <c r="F45" i="166"/>
  <c r="E45" i="166"/>
  <c r="D45" i="166"/>
  <c r="W44" i="166"/>
  <c r="T44" i="166"/>
  <c r="S44" i="166"/>
  <c r="R44" i="166"/>
  <c r="N44" i="166"/>
  <c r="K44" i="166"/>
  <c r="I44" i="166"/>
  <c r="H44" i="166"/>
  <c r="G44" i="166"/>
  <c r="F44" i="166"/>
  <c r="E44" i="166"/>
  <c r="D44" i="166"/>
  <c r="W43" i="166"/>
  <c r="T43" i="166"/>
  <c r="S43" i="166"/>
  <c r="R43" i="166"/>
  <c r="N43" i="166"/>
  <c r="K43" i="166"/>
  <c r="I43" i="166"/>
  <c r="H43" i="166"/>
  <c r="G43" i="166"/>
  <c r="F43" i="166"/>
  <c r="E43" i="166"/>
  <c r="D43" i="166"/>
  <c r="W42" i="166"/>
  <c r="T42" i="166"/>
  <c r="R42" i="166"/>
  <c r="N42" i="166"/>
  <c r="K42" i="166"/>
  <c r="I42" i="166"/>
  <c r="H42" i="166"/>
  <c r="G42" i="166"/>
  <c r="F42" i="166"/>
  <c r="E42" i="166"/>
  <c r="D42" i="166"/>
  <c r="W41" i="166"/>
  <c r="R41" i="166" s="1"/>
  <c r="T41" i="166"/>
  <c r="S41" i="166"/>
  <c r="N41" i="166"/>
  <c r="K41" i="166"/>
  <c r="I41" i="166"/>
  <c r="H41" i="166"/>
  <c r="G41" i="166"/>
  <c r="F41" i="166"/>
  <c r="E41" i="166"/>
  <c r="D41" i="166"/>
  <c r="W40" i="166"/>
  <c r="R40" i="166" s="1"/>
  <c r="T40" i="166"/>
  <c r="S40" i="166"/>
  <c r="N40" i="166"/>
  <c r="K40" i="166"/>
  <c r="I40" i="166"/>
  <c r="H40" i="166"/>
  <c r="G40" i="166"/>
  <c r="F40" i="166"/>
  <c r="E40" i="166"/>
  <c r="D40" i="166"/>
  <c r="W39" i="166"/>
  <c r="R39" i="166" s="1"/>
  <c r="T39" i="166"/>
  <c r="S39" i="166"/>
  <c r="N39" i="166"/>
  <c r="K39" i="166"/>
  <c r="I39" i="166"/>
  <c r="H39" i="166"/>
  <c r="G39" i="166"/>
  <c r="F39" i="166"/>
  <c r="E39" i="166"/>
  <c r="D39" i="166"/>
  <c r="W37" i="166"/>
  <c r="P37" i="166"/>
  <c r="N37" i="166"/>
  <c r="H37" i="166"/>
  <c r="W34" i="166"/>
  <c r="P34" i="166"/>
  <c r="N34" i="166"/>
  <c r="H34" i="166"/>
  <c r="W33" i="166"/>
  <c r="S33" i="166"/>
  <c r="N33" i="166"/>
  <c r="H33" i="166"/>
  <c r="W32" i="166"/>
  <c r="P32" i="166"/>
  <c r="N32" i="166"/>
  <c r="H32" i="166"/>
  <c r="S28" i="166"/>
  <c r="N28" i="166"/>
  <c r="H28" i="166"/>
  <c r="W27" i="166"/>
  <c r="P27" i="166"/>
  <c r="N27" i="166"/>
  <c r="H27" i="166"/>
  <c r="W26" i="166"/>
  <c r="P26" i="166"/>
  <c r="N26" i="166"/>
  <c r="H26" i="166"/>
  <c r="W22" i="166"/>
  <c r="P22" i="166"/>
  <c r="N22" i="166"/>
  <c r="H22" i="166"/>
  <c r="W21" i="166"/>
  <c r="P21" i="166"/>
  <c r="N21" i="166"/>
  <c r="H21" i="166"/>
  <c r="W20" i="166"/>
  <c r="P20" i="166"/>
  <c r="N20" i="166"/>
  <c r="H20" i="166"/>
  <c r="W19" i="166"/>
  <c r="N19" i="166"/>
  <c r="H19" i="166"/>
  <c r="W15" i="166"/>
  <c r="N15" i="166"/>
  <c r="H15" i="166"/>
  <c r="W14" i="166"/>
  <c r="N14" i="166"/>
  <c r="H14" i="166"/>
  <c r="W13" i="166"/>
  <c r="N13" i="166"/>
  <c r="H13" i="166"/>
  <c r="W12" i="166"/>
  <c r="A12" i="166" s="1"/>
  <c r="N12" i="166"/>
  <c r="H12" i="166"/>
  <c r="R9" i="166"/>
  <c r="I9" i="166"/>
  <c r="R8" i="166"/>
  <c r="A4" i="166"/>
  <c r="A2" i="166"/>
  <c r="V27" i="87" l="1"/>
  <c r="U27" i="87"/>
  <c r="T27" i="87"/>
  <c r="S27" i="87"/>
  <c r="R27" i="87"/>
  <c r="Q27" i="87"/>
  <c r="V26" i="87"/>
  <c r="U26" i="87"/>
  <c r="T26" i="87"/>
  <c r="S26" i="87"/>
  <c r="R26" i="87"/>
  <c r="Q26" i="87"/>
  <c r="V25" i="87"/>
  <c r="U25" i="87"/>
  <c r="T25" i="87"/>
  <c r="S25" i="87"/>
  <c r="R25" i="87"/>
  <c r="Q25" i="87"/>
  <c r="V24" i="87"/>
  <c r="U24" i="87"/>
  <c r="T24" i="87"/>
  <c r="S24" i="87"/>
  <c r="R24" i="87"/>
  <c r="Q24" i="87"/>
  <c r="V23" i="87"/>
  <c r="U23" i="87"/>
  <c r="T23" i="87"/>
  <c r="S23" i="87"/>
  <c r="R23" i="87"/>
  <c r="Q23" i="87"/>
  <c r="V22" i="87"/>
  <c r="U22" i="87"/>
  <c r="T22" i="87"/>
  <c r="S22" i="87"/>
  <c r="R22" i="87"/>
  <c r="Q22" i="87"/>
  <c r="V21" i="87"/>
  <c r="U21" i="87"/>
  <c r="T21" i="87"/>
  <c r="S21" i="87"/>
  <c r="R21" i="87"/>
  <c r="Q21" i="87"/>
  <c r="V20" i="87"/>
  <c r="U20" i="87"/>
  <c r="T20" i="87"/>
  <c r="S20" i="87"/>
  <c r="R20" i="87"/>
  <c r="Q20" i="87"/>
  <c r="V19" i="87"/>
  <c r="U19" i="87"/>
  <c r="T19" i="87"/>
  <c r="S19" i="87"/>
  <c r="R19" i="87"/>
  <c r="Q19" i="87"/>
  <c r="V18" i="87"/>
  <c r="U18" i="87"/>
  <c r="T18" i="87"/>
  <c r="S18" i="87"/>
  <c r="R18" i="87"/>
  <c r="Q18" i="87"/>
  <c r="V17" i="87"/>
  <c r="U17" i="87"/>
  <c r="T17" i="87"/>
  <c r="S17" i="87"/>
  <c r="R17" i="87"/>
  <c r="Q17" i="87"/>
  <c r="V16" i="87"/>
  <c r="U16" i="87"/>
  <c r="T16" i="87"/>
  <c r="S16" i="87"/>
  <c r="R16" i="87"/>
  <c r="Q16" i="87"/>
  <c r="V15" i="87"/>
  <c r="U15" i="87"/>
  <c r="T15" i="87"/>
  <c r="S15" i="87"/>
  <c r="R15" i="87"/>
  <c r="Q15" i="87"/>
  <c r="D73" i="141" l="1"/>
  <c r="C73" i="141"/>
  <c r="B73" i="141"/>
  <c r="D63" i="141"/>
  <c r="C63" i="141"/>
  <c r="B63" i="141"/>
  <c r="D54" i="141"/>
  <c r="C54" i="141"/>
  <c r="B54" i="141"/>
  <c r="D45" i="141"/>
  <c r="C45" i="141"/>
  <c r="B45" i="141"/>
  <c r="D36" i="141"/>
  <c r="C36" i="141"/>
  <c r="B36" i="141"/>
  <c r="D27" i="141"/>
  <c r="C27" i="141"/>
  <c r="B27" i="141"/>
  <c r="D18" i="141"/>
  <c r="C18" i="141"/>
  <c r="B18" i="141"/>
  <c r="D9" i="141"/>
  <c r="C9" i="141"/>
  <c r="B9" i="141"/>
  <c r="I6" i="118" l="1"/>
  <c r="H34" i="161" l="1"/>
  <c r="D50" i="161"/>
  <c r="C50" i="161"/>
  <c r="B50" i="161"/>
  <c r="H5" i="161"/>
  <c r="D49" i="161"/>
  <c r="C49" i="161"/>
  <c r="B49" i="161"/>
  <c r="D48" i="161"/>
  <c r="C48" i="161"/>
  <c r="B48" i="161"/>
  <c r="D47" i="161"/>
  <c r="C47" i="161"/>
  <c r="B47" i="161"/>
  <c r="D46" i="161"/>
  <c r="C46" i="161"/>
  <c r="B46" i="161"/>
  <c r="D45" i="161"/>
  <c r="C45" i="161"/>
  <c r="B45" i="161"/>
  <c r="D44" i="161"/>
  <c r="C44" i="161"/>
  <c r="B44" i="161"/>
  <c r="D43" i="161"/>
  <c r="C43" i="161"/>
  <c r="B43" i="161"/>
  <c r="D42" i="161"/>
  <c r="C42" i="161"/>
  <c r="B42" i="161"/>
  <c r="D41" i="161"/>
  <c r="C41" i="161"/>
  <c r="B41" i="161"/>
  <c r="D40" i="161"/>
  <c r="C40" i="161"/>
  <c r="B40" i="161"/>
  <c r="D39" i="161"/>
  <c r="C39" i="161"/>
  <c r="B39" i="161"/>
  <c r="D38" i="161"/>
  <c r="C38" i="161"/>
  <c r="B38" i="161"/>
  <c r="F35" i="161"/>
  <c r="A35" i="161"/>
  <c r="A32" i="161"/>
  <c r="A30" i="161"/>
  <c r="D29" i="119"/>
  <c r="C29" i="119"/>
  <c r="B29" i="119"/>
  <c r="D20" i="161"/>
  <c r="C20" i="161"/>
  <c r="B20" i="161"/>
  <c r="D19" i="161"/>
  <c r="C19" i="161"/>
  <c r="B19" i="161"/>
  <c r="D18" i="161"/>
  <c r="C18" i="161"/>
  <c r="B18" i="161"/>
  <c r="D17" i="161"/>
  <c r="C17" i="161"/>
  <c r="B17" i="161"/>
  <c r="D16" i="161"/>
  <c r="C16" i="161"/>
  <c r="B16" i="161"/>
  <c r="D15" i="161"/>
  <c r="C15" i="161"/>
  <c r="B15" i="161"/>
  <c r="D14" i="161"/>
  <c r="C14" i="161"/>
  <c r="B14" i="161"/>
  <c r="D13" i="161"/>
  <c r="C13" i="161"/>
  <c r="B13" i="161"/>
  <c r="D12" i="161"/>
  <c r="C12" i="161"/>
  <c r="B12" i="161"/>
  <c r="D11" i="161"/>
  <c r="C11" i="161"/>
  <c r="B11" i="161"/>
  <c r="D10" i="161"/>
  <c r="C10" i="161"/>
  <c r="B10" i="161"/>
  <c r="D9" i="161"/>
  <c r="C9" i="161"/>
  <c r="B9" i="161"/>
  <c r="F6" i="161"/>
  <c r="A6" i="161"/>
  <c r="A3" i="161"/>
  <c r="A1" i="161"/>
  <c r="AL5" i="103"/>
  <c r="N4" i="24"/>
  <c r="A1" i="124"/>
  <c r="D20" i="124"/>
  <c r="C20" i="124"/>
  <c r="B20" i="124"/>
  <c r="D19" i="124"/>
  <c r="C19" i="124"/>
  <c r="B19" i="124"/>
  <c r="D18" i="124"/>
  <c r="C18" i="124"/>
  <c r="B18" i="124"/>
  <c r="W56" i="40" l="1"/>
  <c r="R56" i="40" s="1"/>
  <c r="T56" i="40"/>
  <c r="S56" i="40"/>
  <c r="N56" i="40"/>
  <c r="K56" i="40"/>
  <c r="I56" i="40"/>
  <c r="H56" i="40"/>
  <c r="G56" i="40"/>
  <c r="F56" i="40"/>
  <c r="E56" i="40"/>
  <c r="D56" i="40"/>
  <c r="W54" i="40"/>
  <c r="R54" i="40" s="1"/>
  <c r="T54" i="40"/>
  <c r="S54" i="40"/>
  <c r="N54" i="40"/>
  <c r="K54" i="40"/>
  <c r="I54" i="40"/>
  <c r="H54" i="40"/>
  <c r="G54" i="40"/>
  <c r="F54" i="40"/>
  <c r="E54" i="40"/>
  <c r="D54" i="40"/>
  <c r="W50" i="40"/>
  <c r="R50" i="40" s="1"/>
  <c r="T50" i="40"/>
  <c r="N50" i="40"/>
  <c r="K50" i="40"/>
  <c r="I50" i="40"/>
  <c r="H50" i="40"/>
  <c r="G50" i="40"/>
  <c r="F50" i="40"/>
  <c r="E50" i="40"/>
  <c r="D50" i="40"/>
  <c r="S30" i="40"/>
  <c r="N30" i="40"/>
  <c r="H30" i="40"/>
  <c r="T8" i="90"/>
  <c r="U14" i="160" l="1"/>
  <c r="T14" i="160"/>
  <c r="S14" i="160"/>
  <c r="V13" i="160"/>
  <c r="R13" i="160"/>
  <c r="V12" i="160"/>
  <c r="T12" i="160"/>
  <c r="S12" i="160"/>
  <c r="Q12" i="160"/>
  <c r="Z13" i="160"/>
  <c r="W13" i="160"/>
  <c r="J13" i="160"/>
  <c r="I13" i="160"/>
  <c r="H13" i="160"/>
  <c r="G13" i="160"/>
  <c r="F13" i="160"/>
  <c r="E13" i="160"/>
  <c r="T17" i="159"/>
  <c r="R17" i="159"/>
  <c r="Q17" i="159"/>
  <c r="V16" i="159"/>
  <c r="U16" i="159"/>
  <c r="S16" i="159"/>
  <c r="Q16" i="159"/>
  <c r="V15" i="159"/>
  <c r="T15" i="159"/>
  <c r="S15" i="159"/>
  <c r="R15" i="159"/>
  <c r="Q15" i="159"/>
  <c r="V14" i="159"/>
  <c r="R14" i="159"/>
  <c r="V13" i="159"/>
  <c r="U13" i="159"/>
  <c r="T13" i="159"/>
  <c r="S13" i="159"/>
  <c r="V12" i="159"/>
  <c r="U12" i="159"/>
  <c r="T12" i="159"/>
  <c r="S12" i="159"/>
  <c r="Z22" i="159"/>
  <c r="Y22" i="159"/>
  <c r="V22" i="159"/>
  <c r="U22" i="159"/>
  <c r="T22" i="159"/>
  <c r="S22" i="159"/>
  <c r="J22" i="159"/>
  <c r="I22" i="159"/>
  <c r="H22" i="159"/>
  <c r="G22" i="159"/>
  <c r="F22" i="159"/>
  <c r="E22" i="159"/>
  <c r="Z21" i="159"/>
  <c r="Y21" i="159"/>
  <c r="Q21" i="159"/>
  <c r="J21" i="159"/>
  <c r="I21" i="159"/>
  <c r="H21" i="159"/>
  <c r="G21" i="159"/>
  <c r="F21" i="159"/>
  <c r="E21" i="159"/>
  <c r="Z20" i="159"/>
  <c r="Y20" i="159"/>
  <c r="V20" i="159"/>
  <c r="U20" i="159"/>
  <c r="T20" i="159"/>
  <c r="S20" i="159"/>
  <c r="R20" i="159"/>
  <c r="J20" i="159"/>
  <c r="I20" i="159"/>
  <c r="H20" i="159"/>
  <c r="G20" i="159"/>
  <c r="F20" i="159"/>
  <c r="E20" i="159"/>
  <c r="Z19" i="160"/>
  <c r="Y19" i="160"/>
  <c r="V19" i="160"/>
  <c r="U19" i="160"/>
  <c r="T19" i="160"/>
  <c r="S19" i="160"/>
  <c r="R19" i="160"/>
  <c r="Q19" i="160"/>
  <c r="J19" i="160"/>
  <c r="I19" i="160"/>
  <c r="H19" i="160"/>
  <c r="G19" i="160"/>
  <c r="F19" i="160"/>
  <c r="E19" i="160"/>
  <c r="Z18" i="160"/>
  <c r="V18" i="160"/>
  <c r="U18" i="160"/>
  <c r="T18" i="160"/>
  <c r="S18" i="160"/>
  <c r="R18" i="160"/>
  <c r="Q18" i="160"/>
  <c r="J18" i="160"/>
  <c r="I18" i="160"/>
  <c r="H18" i="160"/>
  <c r="G18" i="160"/>
  <c r="F18" i="160"/>
  <c r="E18" i="160"/>
  <c r="Z17" i="160"/>
  <c r="Y17" i="160"/>
  <c r="S17" i="160"/>
  <c r="R17" i="160"/>
  <c r="W17" i="160" s="1"/>
  <c r="X17" i="160" s="1"/>
  <c r="Q17" i="160"/>
  <c r="J17" i="160"/>
  <c r="I17" i="160"/>
  <c r="H17" i="160"/>
  <c r="G17" i="160"/>
  <c r="F17" i="160"/>
  <c r="E17" i="160"/>
  <c r="Z16" i="160"/>
  <c r="Y16" i="160"/>
  <c r="V16" i="160"/>
  <c r="U16" i="160"/>
  <c r="T16" i="160"/>
  <c r="S16" i="160"/>
  <c r="R16" i="160"/>
  <c r="J16" i="160"/>
  <c r="I16" i="160"/>
  <c r="H16" i="160"/>
  <c r="G16" i="160"/>
  <c r="F16" i="160"/>
  <c r="E16" i="160"/>
  <c r="Z15" i="160"/>
  <c r="V15" i="160"/>
  <c r="U15" i="160"/>
  <c r="T15" i="160"/>
  <c r="R15" i="160"/>
  <c r="Q15" i="160"/>
  <c r="J15" i="160"/>
  <c r="I15" i="160"/>
  <c r="H15" i="160"/>
  <c r="G15" i="160"/>
  <c r="F15" i="160"/>
  <c r="E15" i="160"/>
  <c r="Z14" i="160"/>
  <c r="J14" i="160"/>
  <c r="I14" i="160"/>
  <c r="H14" i="160"/>
  <c r="G14" i="160"/>
  <c r="F14" i="160"/>
  <c r="E14" i="160"/>
  <c r="Z12" i="160"/>
  <c r="J12" i="160"/>
  <c r="I12" i="160"/>
  <c r="H12" i="160"/>
  <c r="G12" i="160"/>
  <c r="F12" i="160"/>
  <c r="E12" i="160"/>
  <c r="X9" i="160"/>
  <c r="U9" i="160"/>
  <c r="A9" i="160"/>
  <c r="Z8" i="160"/>
  <c r="Z7" i="160"/>
  <c r="A5" i="160"/>
  <c r="A3" i="160"/>
  <c r="A2" i="160"/>
  <c r="A1" i="160"/>
  <c r="U16" i="90"/>
  <c r="T16" i="90"/>
  <c r="S16" i="90"/>
  <c r="U15" i="90"/>
  <c r="T15" i="90"/>
  <c r="S15" i="90"/>
  <c r="S14" i="90"/>
  <c r="Q14" i="90"/>
  <c r="P14" i="90"/>
  <c r="U13" i="90"/>
  <c r="S13" i="90"/>
  <c r="P13" i="90"/>
  <c r="U12" i="90"/>
  <c r="S12" i="90"/>
  <c r="R12" i="90"/>
  <c r="Q12" i="90"/>
  <c r="S28" i="87"/>
  <c r="R28" i="87"/>
  <c r="Q28" i="87"/>
  <c r="O20" i="94"/>
  <c r="N20" i="94" s="1"/>
  <c r="L20" i="94"/>
  <c r="K20" i="94"/>
  <c r="O19" i="94"/>
  <c r="N19" i="94" s="1"/>
  <c r="L19" i="94"/>
  <c r="K19" i="94"/>
  <c r="O18" i="94"/>
  <c r="N18" i="94" s="1"/>
  <c r="L18" i="94"/>
  <c r="K18" i="94"/>
  <c r="Q70" i="94"/>
  <c r="Q69" i="94"/>
  <c r="Q68" i="94"/>
  <c r="K15" i="66"/>
  <c r="K14" i="66"/>
  <c r="K13" i="66"/>
  <c r="N13" i="157"/>
  <c r="W42" i="40"/>
  <c r="R42" i="40" s="1"/>
  <c r="T42" i="40"/>
  <c r="S42" i="40"/>
  <c r="N42" i="40"/>
  <c r="K42" i="40"/>
  <c r="I42" i="40"/>
  <c r="H42" i="40"/>
  <c r="G42" i="40"/>
  <c r="F42" i="40"/>
  <c r="E42" i="40"/>
  <c r="D42" i="40"/>
  <c r="P24" i="40"/>
  <c r="P23" i="40"/>
  <c r="W18" i="160" l="1"/>
  <c r="X18" i="160" s="1"/>
  <c r="W12" i="160"/>
  <c r="W15" i="160"/>
  <c r="W16" i="160"/>
  <c r="W19" i="160"/>
  <c r="X19" i="160" s="1"/>
  <c r="W21" i="159"/>
  <c r="W20" i="159"/>
  <c r="W22" i="159"/>
  <c r="W14" i="160"/>
  <c r="D18" i="94"/>
  <c r="F18" i="94"/>
  <c r="M18" i="94"/>
  <c r="H18" i="94"/>
  <c r="F19" i="94"/>
  <c r="F20" i="94"/>
  <c r="G19" i="94"/>
  <c r="G20" i="94"/>
  <c r="D19" i="94"/>
  <c r="H19" i="94"/>
  <c r="M19" i="94"/>
  <c r="D20" i="94"/>
  <c r="H20" i="94"/>
  <c r="M20" i="94"/>
  <c r="E19" i="94"/>
  <c r="I19" i="94"/>
  <c r="E20" i="94"/>
  <c r="I20" i="94"/>
  <c r="G18" i="94"/>
  <c r="E18" i="94"/>
  <c r="I18" i="94"/>
  <c r="A15" i="160" l="1"/>
  <c r="A13" i="160"/>
  <c r="A12" i="160"/>
  <c r="A16" i="160"/>
  <c r="A14" i="160"/>
  <c r="D45" i="119"/>
  <c r="C45" i="119"/>
  <c r="B45" i="119"/>
  <c r="D36" i="119"/>
  <c r="C36" i="119"/>
  <c r="B36" i="119"/>
  <c r="D16" i="125"/>
  <c r="C16" i="125"/>
  <c r="B16" i="125"/>
  <c r="B20" i="36"/>
  <c r="AL5" i="36"/>
  <c r="N5" i="155" l="1"/>
  <c r="N5" i="154" l="1"/>
  <c r="N5" i="134"/>
  <c r="A1" i="155"/>
  <c r="A1" i="154"/>
  <c r="A1" i="134"/>
  <c r="Z13" i="159" l="1"/>
  <c r="Z14" i="159"/>
  <c r="D51" i="40"/>
  <c r="E51" i="40"/>
  <c r="F51" i="40"/>
  <c r="G51" i="40"/>
  <c r="H51" i="40"/>
  <c r="I51" i="40"/>
  <c r="K51" i="40"/>
  <c r="N51" i="40"/>
  <c r="T51" i="40"/>
  <c r="W51" i="40"/>
  <c r="R51" i="40" s="1"/>
  <c r="W64" i="40"/>
  <c r="R64" i="40" s="1"/>
  <c r="D64" i="40"/>
  <c r="E64" i="40"/>
  <c r="F64" i="40"/>
  <c r="G64" i="40"/>
  <c r="H64" i="40"/>
  <c r="I64" i="40"/>
  <c r="K64" i="40"/>
  <c r="N64" i="40"/>
  <c r="S64" i="40"/>
  <c r="T64" i="40"/>
  <c r="K44" i="40"/>
  <c r="K45" i="40"/>
  <c r="K46" i="40"/>
  <c r="K47" i="40"/>
  <c r="K48" i="40"/>
  <c r="K49" i="40"/>
  <c r="K52" i="40"/>
  <c r="K55" i="40"/>
  <c r="K57" i="40"/>
  <c r="K53" i="40"/>
  <c r="K58" i="40"/>
  <c r="K59" i="40"/>
  <c r="K60" i="40"/>
  <c r="K61" i="40"/>
  <c r="K62" i="40"/>
  <c r="K63" i="40"/>
  <c r="K65" i="40"/>
  <c r="K66" i="40"/>
  <c r="E13" i="159"/>
  <c r="F13" i="159"/>
  <c r="G13" i="159"/>
  <c r="H13" i="159"/>
  <c r="I13" i="159"/>
  <c r="J13" i="159"/>
  <c r="Q12" i="159"/>
  <c r="P21" i="90"/>
  <c r="S21" i="90"/>
  <c r="V21" i="90" s="1"/>
  <c r="W21" i="90" s="1"/>
  <c r="T21" i="90"/>
  <c r="U21" i="90"/>
  <c r="Q17" i="90"/>
  <c r="Q19" i="90"/>
  <c r="P12" i="90"/>
  <c r="S17" i="90"/>
  <c r="T17" i="90"/>
  <c r="T19" i="90"/>
  <c r="U19" i="90"/>
  <c r="S20" i="90"/>
  <c r="T20" i="90"/>
  <c r="U20" i="90"/>
  <c r="R17" i="90"/>
  <c r="R18" i="90"/>
  <c r="R19" i="90"/>
  <c r="R20" i="90"/>
  <c r="T28" i="87"/>
  <c r="U28" i="87"/>
  <c r="V28" i="87"/>
  <c r="Q29" i="87"/>
  <c r="S29" i="87"/>
  <c r="T29" i="87"/>
  <c r="U29" i="87"/>
  <c r="V29" i="87"/>
  <c r="Q30" i="87"/>
  <c r="R30" i="87"/>
  <c r="S30" i="87"/>
  <c r="T30" i="87"/>
  <c r="U30" i="87"/>
  <c r="V30" i="87"/>
  <c r="Q31" i="87"/>
  <c r="R31" i="87"/>
  <c r="S31" i="87"/>
  <c r="T31" i="87"/>
  <c r="U31" i="87"/>
  <c r="V31" i="87"/>
  <c r="Z19" i="87"/>
  <c r="A15" i="94"/>
  <c r="A12" i="94"/>
  <c r="O12" i="94"/>
  <c r="A13" i="94"/>
  <c r="O13" i="94"/>
  <c r="A21" i="94"/>
  <c r="O14" i="94"/>
  <c r="N14" i="157"/>
  <c r="N15" i="157"/>
  <c r="V20" i="90" l="1"/>
  <c r="W20" i="90" s="1"/>
  <c r="W13" i="159"/>
  <c r="H13" i="94"/>
  <c r="H12" i="94"/>
  <c r="B17" i="118"/>
  <c r="C17" i="118"/>
  <c r="D17" i="118"/>
  <c r="B18" i="118"/>
  <c r="C18" i="118"/>
  <c r="D18" i="118"/>
  <c r="B10" i="118"/>
  <c r="C10" i="118"/>
  <c r="D10" i="118"/>
  <c r="B12" i="118"/>
  <c r="C12" i="118"/>
  <c r="D12" i="118"/>
  <c r="B13" i="118"/>
  <c r="C13" i="118"/>
  <c r="D13" i="118"/>
  <c r="B14" i="118"/>
  <c r="C14" i="118"/>
  <c r="D14" i="118"/>
  <c r="B15" i="118"/>
  <c r="C15" i="118"/>
  <c r="D15" i="118"/>
  <c r="B16" i="118"/>
  <c r="C16" i="118"/>
  <c r="D16" i="118"/>
  <c r="X13" i="159" l="1"/>
  <c r="D150" i="117"/>
  <c r="C150" i="117"/>
  <c r="B150" i="117"/>
  <c r="D149" i="117"/>
  <c r="C149" i="117"/>
  <c r="B149" i="117"/>
  <c r="D148" i="117"/>
  <c r="C148" i="117"/>
  <c r="B148" i="117"/>
  <c r="D147" i="117"/>
  <c r="C147" i="117"/>
  <c r="B147" i="117"/>
  <c r="D146" i="117"/>
  <c r="C146" i="117"/>
  <c r="B146" i="117"/>
  <c r="D145" i="117"/>
  <c r="C145" i="117"/>
  <c r="B145" i="117"/>
  <c r="D144" i="117"/>
  <c r="C144" i="117"/>
  <c r="B144" i="117"/>
  <c r="D143" i="117"/>
  <c r="C143" i="117"/>
  <c r="B143" i="117"/>
  <c r="D141" i="117"/>
  <c r="C141" i="117"/>
  <c r="B141" i="117"/>
  <c r="D140" i="117"/>
  <c r="C140" i="117"/>
  <c r="B140" i="117"/>
  <c r="D139" i="117"/>
  <c r="C139" i="117"/>
  <c r="B139" i="117"/>
  <c r="D138" i="117"/>
  <c r="C138" i="117"/>
  <c r="B138" i="117"/>
  <c r="D137" i="117"/>
  <c r="C137" i="117"/>
  <c r="B137" i="117"/>
  <c r="D136" i="117"/>
  <c r="C136" i="117"/>
  <c r="B136" i="117"/>
  <c r="D135" i="117"/>
  <c r="C135" i="117"/>
  <c r="B135" i="117"/>
  <c r="D134" i="117"/>
  <c r="C134" i="117"/>
  <c r="B134" i="117"/>
  <c r="I23" i="121"/>
  <c r="D23" i="121"/>
  <c r="C23" i="121"/>
  <c r="B23" i="121"/>
  <c r="B10" i="134" l="1"/>
  <c r="C10" i="134"/>
  <c r="D10" i="134"/>
  <c r="B11" i="134"/>
  <c r="C11" i="134"/>
  <c r="D11" i="134"/>
  <c r="B12" i="134"/>
  <c r="C12" i="134"/>
  <c r="D12" i="134"/>
  <c r="B13" i="134"/>
  <c r="C13" i="134"/>
  <c r="D13" i="134"/>
  <c r="B14" i="134"/>
  <c r="C14" i="134"/>
  <c r="D14" i="134"/>
  <c r="B15" i="134"/>
  <c r="C15" i="134"/>
  <c r="D15" i="134"/>
  <c r="B16" i="134"/>
  <c r="C16" i="134"/>
  <c r="D16" i="134"/>
  <c r="B17" i="134"/>
  <c r="C17" i="134"/>
  <c r="D17" i="134"/>
  <c r="B18" i="134"/>
  <c r="C18" i="134"/>
  <c r="D18" i="134"/>
  <c r="B10" i="155"/>
  <c r="C10" i="155"/>
  <c r="D10" i="155"/>
  <c r="B11" i="155"/>
  <c r="C11" i="155"/>
  <c r="D11" i="155"/>
  <c r="B12" i="155"/>
  <c r="C12" i="155"/>
  <c r="D12" i="155"/>
  <c r="B13" i="155"/>
  <c r="C13" i="155"/>
  <c r="D13" i="155"/>
  <c r="B14" i="155"/>
  <c r="C14" i="155"/>
  <c r="D14" i="155"/>
  <c r="B70" i="24"/>
  <c r="C70" i="24"/>
  <c r="D70" i="24"/>
  <c r="B71" i="24"/>
  <c r="C71" i="24"/>
  <c r="D71" i="24"/>
  <c r="B72" i="24"/>
  <c r="C72" i="24"/>
  <c r="D72" i="24"/>
  <c r="B73" i="24"/>
  <c r="C73" i="24"/>
  <c r="D73" i="24"/>
  <c r="B74" i="24"/>
  <c r="C74" i="24"/>
  <c r="D74" i="24"/>
  <c r="B75" i="24"/>
  <c r="C75" i="24"/>
  <c r="D75" i="24"/>
  <c r="B76" i="24"/>
  <c r="C76" i="24"/>
  <c r="D76" i="24"/>
  <c r="B77" i="24"/>
  <c r="C77" i="24"/>
  <c r="D77" i="24"/>
  <c r="B78" i="24"/>
  <c r="C78" i="24"/>
  <c r="D78" i="24"/>
  <c r="B39" i="119"/>
  <c r="C39" i="119"/>
  <c r="D39" i="119"/>
  <c r="B40" i="119"/>
  <c r="C40" i="119"/>
  <c r="D40" i="119"/>
  <c r="B41" i="119"/>
  <c r="C41" i="119"/>
  <c r="D41" i="119"/>
  <c r="B42" i="119"/>
  <c r="C42" i="119"/>
  <c r="D42" i="119"/>
  <c r="B43" i="119"/>
  <c r="C43" i="119"/>
  <c r="D43" i="119"/>
  <c r="B44" i="119"/>
  <c r="C44" i="119"/>
  <c r="D44" i="119"/>
  <c r="B30" i="119"/>
  <c r="C30" i="119"/>
  <c r="D30" i="119"/>
  <c r="B31" i="119"/>
  <c r="C31" i="119"/>
  <c r="D31" i="119"/>
  <c r="B32" i="119"/>
  <c r="C32" i="119"/>
  <c r="D32" i="119"/>
  <c r="B25" i="141"/>
  <c r="C25" i="141"/>
  <c r="D25" i="141"/>
  <c r="I97" i="141"/>
  <c r="D97" i="141"/>
  <c r="C97" i="141"/>
  <c r="B97" i="141"/>
  <c r="I96" i="141"/>
  <c r="D96" i="141"/>
  <c r="C96" i="141"/>
  <c r="B96" i="141"/>
  <c r="I95" i="141"/>
  <c r="D95" i="141"/>
  <c r="C95" i="141"/>
  <c r="B95" i="141"/>
  <c r="I94" i="141"/>
  <c r="D94" i="141"/>
  <c r="C94" i="141"/>
  <c r="B94" i="141"/>
  <c r="I93" i="141"/>
  <c r="D93" i="141"/>
  <c r="C93" i="141"/>
  <c r="B93" i="141"/>
  <c r="I92" i="141"/>
  <c r="D92" i="141"/>
  <c r="C92" i="141"/>
  <c r="B92" i="141"/>
  <c r="I91" i="141"/>
  <c r="D91" i="141"/>
  <c r="C91" i="141"/>
  <c r="B91" i="141"/>
  <c r="I90" i="141"/>
  <c r="D90" i="141"/>
  <c r="C90" i="141"/>
  <c r="B90" i="141"/>
  <c r="I88" i="141"/>
  <c r="D88" i="141"/>
  <c r="C88" i="141"/>
  <c r="B88" i="141"/>
  <c r="I87" i="141"/>
  <c r="D87" i="141"/>
  <c r="C87" i="141"/>
  <c r="B87" i="141"/>
  <c r="I86" i="141"/>
  <c r="D86" i="141"/>
  <c r="C86" i="141"/>
  <c r="B86" i="141"/>
  <c r="I85" i="141"/>
  <c r="D85" i="141"/>
  <c r="C85" i="141"/>
  <c r="B85" i="141"/>
  <c r="I84" i="141"/>
  <c r="D84" i="141"/>
  <c r="C84" i="141"/>
  <c r="B84" i="141"/>
  <c r="I83" i="141"/>
  <c r="D83" i="141"/>
  <c r="C83" i="141"/>
  <c r="B83" i="141"/>
  <c r="I82" i="141"/>
  <c r="D82" i="141"/>
  <c r="C82" i="141"/>
  <c r="B82" i="141"/>
  <c r="I81" i="141"/>
  <c r="D81" i="141"/>
  <c r="C81" i="141"/>
  <c r="B81" i="141"/>
  <c r="I79" i="141"/>
  <c r="D79" i="141"/>
  <c r="C79" i="141"/>
  <c r="B79" i="141"/>
  <c r="I78" i="141"/>
  <c r="D78" i="141"/>
  <c r="C78" i="141"/>
  <c r="B78" i="141"/>
  <c r="I77" i="141"/>
  <c r="D77" i="141"/>
  <c r="C77" i="141"/>
  <c r="B77" i="141"/>
  <c r="I76" i="141"/>
  <c r="D76" i="141"/>
  <c r="C76" i="141"/>
  <c r="B76" i="141"/>
  <c r="I75" i="141"/>
  <c r="D75" i="141"/>
  <c r="C75" i="141"/>
  <c r="B75" i="141"/>
  <c r="I74" i="141"/>
  <c r="D74" i="141"/>
  <c r="C74" i="141"/>
  <c r="B74" i="141"/>
  <c r="I73" i="141"/>
  <c r="I72" i="141"/>
  <c r="D72" i="141"/>
  <c r="C72" i="141"/>
  <c r="B72" i="141"/>
  <c r="Q60" i="94" l="1"/>
  <c r="I8" i="66" l="1"/>
  <c r="N13" i="139"/>
  <c r="D26" i="119" l="1"/>
  <c r="C26" i="119"/>
  <c r="B26" i="119"/>
  <c r="H5" i="121"/>
  <c r="H5" i="124"/>
  <c r="H5" i="128"/>
  <c r="N4" i="26"/>
  <c r="W48" i="40" l="1"/>
  <c r="R48" i="40" s="1"/>
  <c r="T48" i="40"/>
  <c r="N48" i="40"/>
  <c r="I48" i="40"/>
  <c r="H48" i="40"/>
  <c r="G48" i="40"/>
  <c r="F48" i="40"/>
  <c r="E48" i="40"/>
  <c r="D48" i="40"/>
  <c r="J16" i="87" l="1"/>
  <c r="I8" i="157"/>
  <c r="N17" i="157"/>
  <c r="N16" i="157"/>
  <c r="I70" i="141" l="1"/>
  <c r="D70" i="141"/>
  <c r="C70" i="141"/>
  <c r="B70" i="141"/>
  <c r="I69" i="141"/>
  <c r="D69" i="141"/>
  <c r="C69" i="141"/>
  <c r="B69" i="141"/>
  <c r="I68" i="141"/>
  <c r="D68" i="141"/>
  <c r="C68" i="141"/>
  <c r="B68" i="141"/>
  <c r="I67" i="141"/>
  <c r="D67" i="141"/>
  <c r="C67" i="141"/>
  <c r="B67" i="141"/>
  <c r="I66" i="141"/>
  <c r="D66" i="141"/>
  <c r="C66" i="141"/>
  <c r="B66" i="141"/>
  <c r="I65" i="141"/>
  <c r="D65" i="141"/>
  <c r="C65" i="141"/>
  <c r="B65" i="141"/>
  <c r="I64" i="141"/>
  <c r="D64" i="141"/>
  <c r="C64" i="141"/>
  <c r="B64" i="141"/>
  <c r="I63" i="141"/>
  <c r="D69" i="24" l="1"/>
  <c r="C69" i="24"/>
  <c r="B69" i="24"/>
  <c r="D68" i="24"/>
  <c r="C68" i="24"/>
  <c r="B68" i="24"/>
  <c r="D67" i="24"/>
  <c r="C67" i="24"/>
  <c r="B67" i="24"/>
  <c r="D66" i="24"/>
  <c r="C66" i="24"/>
  <c r="B66" i="24"/>
  <c r="D65" i="24"/>
  <c r="C65" i="24"/>
  <c r="B65" i="24"/>
  <c r="A1" i="121"/>
  <c r="A1" i="141"/>
  <c r="Z18" i="159" l="1"/>
  <c r="Y18" i="159"/>
  <c r="V18" i="159"/>
  <c r="U18" i="159"/>
  <c r="T18" i="159"/>
  <c r="R18" i="159"/>
  <c r="Q18" i="159"/>
  <c r="J18" i="159"/>
  <c r="I18" i="159"/>
  <c r="H18" i="159"/>
  <c r="G18" i="159"/>
  <c r="F18" i="159"/>
  <c r="E18" i="159"/>
  <c r="Z19" i="159"/>
  <c r="V19" i="159"/>
  <c r="U19" i="159"/>
  <c r="T19" i="159"/>
  <c r="S19" i="159"/>
  <c r="J19" i="159"/>
  <c r="I19" i="159"/>
  <c r="H19" i="159"/>
  <c r="G19" i="159"/>
  <c r="F19" i="159"/>
  <c r="E19" i="159"/>
  <c r="Z17" i="159"/>
  <c r="Y17" i="159"/>
  <c r="J17" i="159"/>
  <c r="I17" i="159"/>
  <c r="H17" i="159"/>
  <c r="G17" i="159"/>
  <c r="F17" i="159"/>
  <c r="E17" i="159"/>
  <c r="Z16" i="159"/>
  <c r="Y16" i="159"/>
  <c r="J16" i="159"/>
  <c r="I16" i="159"/>
  <c r="H16" i="159"/>
  <c r="G16" i="159"/>
  <c r="F16" i="159"/>
  <c r="E16" i="159"/>
  <c r="Z15" i="159"/>
  <c r="J15" i="159"/>
  <c r="I15" i="159"/>
  <c r="H15" i="159"/>
  <c r="G15" i="159"/>
  <c r="F15" i="159"/>
  <c r="E15" i="159"/>
  <c r="J14" i="159"/>
  <c r="I14" i="159"/>
  <c r="H14" i="159"/>
  <c r="G14" i="159"/>
  <c r="F14" i="159"/>
  <c r="E14" i="159"/>
  <c r="Z12" i="159"/>
  <c r="J12" i="159"/>
  <c r="I12" i="159"/>
  <c r="H12" i="159"/>
  <c r="G12" i="159"/>
  <c r="F12" i="159"/>
  <c r="E12" i="159"/>
  <c r="X9" i="159"/>
  <c r="U9" i="159"/>
  <c r="A9" i="159"/>
  <c r="Z8" i="159"/>
  <c r="Z7" i="159"/>
  <c r="A5" i="159"/>
  <c r="A3" i="159"/>
  <c r="A2" i="159"/>
  <c r="A1" i="159"/>
  <c r="U24" i="157"/>
  <c r="R24" i="157"/>
  <c r="Q24" i="157"/>
  <c r="N24" i="157"/>
  <c r="K24" i="157"/>
  <c r="I24" i="157"/>
  <c r="H24" i="157"/>
  <c r="G24" i="157"/>
  <c r="F24" i="157"/>
  <c r="E24" i="157"/>
  <c r="D24" i="157"/>
  <c r="U23" i="157"/>
  <c r="R23" i="157"/>
  <c r="Q23" i="157"/>
  <c r="N23" i="157"/>
  <c r="K23" i="157"/>
  <c r="I23" i="157"/>
  <c r="H23" i="157"/>
  <c r="G23" i="157"/>
  <c r="F23" i="157"/>
  <c r="E23" i="157"/>
  <c r="D23" i="157"/>
  <c r="U22" i="157"/>
  <c r="R22" i="157"/>
  <c r="Q22" i="157"/>
  <c r="N22" i="157"/>
  <c r="K22" i="157"/>
  <c r="I22" i="157"/>
  <c r="H22" i="157"/>
  <c r="G22" i="157"/>
  <c r="F22" i="157"/>
  <c r="E22" i="157"/>
  <c r="D22" i="157"/>
  <c r="U21" i="157"/>
  <c r="R21" i="157"/>
  <c r="Q21" i="157"/>
  <c r="N21" i="157"/>
  <c r="K21" i="157"/>
  <c r="I21" i="157"/>
  <c r="H21" i="157"/>
  <c r="G21" i="157"/>
  <c r="F21" i="157"/>
  <c r="E21" i="157"/>
  <c r="D21" i="157"/>
  <c r="U20" i="157"/>
  <c r="R20" i="157"/>
  <c r="N20" i="157"/>
  <c r="K20" i="157"/>
  <c r="I20" i="157"/>
  <c r="H20" i="157"/>
  <c r="G20" i="157"/>
  <c r="F20" i="157"/>
  <c r="E20" i="157"/>
  <c r="D20" i="157"/>
  <c r="U19" i="157"/>
  <c r="R19" i="157"/>
  <c r="N19" i="157"/>
  <c r="K19" i="157"/>
  <c r="I19" i="157"/>
  <c r="H19" i="157"/>
  <c r="G19" i="157"/>
  <c r="F19" i="157"/>
  <c r="E19" i="157"/>
  <c r="D19" i="157"/>
  <c r="U18" i="157"/>
  <c r="R18" i="157"/>
  <c r="N18" i="157"/>
  <c r="K18" i="157"/>
  <c r="I18" i="157"/>
  <c r="H18" i="157"/>
  <c r="G18" i="157"/>
  <c r="F18" i="157"/>
  <c r="E18" i="157"/>
  <c r="D18" i="157"/>
  <c r="U17" i="157"/>
  <c r="R17" i="157"/>
  <c r="K17" i="157"/>
  <c r="I17" i="157"/>
  <c r="H17" i="157"/>
  <c r="G17" i="157"/>
  <c r="F17" i="157"/>
  <c r="E17" i="157"/>
  <c r="D17" i="157"/>
  <c r="U16" i="157"/>
  <c r="R16" i="157"/>
  <c r="K16" i="157"/>
  <c r="I16" i="157"/>
  <c r="H16" i="157"/>
  <c r="G16" i="157"/>
  <c r="F16" i="157"/>
  <c r="E16" i="157"/>
  <c r="D16" i="157"/>
  <c r="U15" i="157"/>
  <c r="R15" i="157"/>
  <c r="K15" i="157"/>
  <c r="I15" i="157"/>
  <c r="H15" i="157"/>
  <c r="G15" i="157"/>
  <c r="F15" i="157"/>
  <c r="E15" i="157"/>
  <c r="D15" i="157"/>
  <c r="U14" i="157"/>
  <c r="R14" i="157"/>
  <c r="K14" i="157"/>
  <c r="I14" i="157"/>
  <c r="H14" i="157"/>
  <c r="G14" i="157"/>
  <c r="F14" i="157"/>
  <c r="E14" i="157"/>
  <c r="D14" i="157"/>
  <c r="U13" i="157"/>
  <c r="R13" i="157"/>
  <c r="K13" i="157"/>
  <c r="I13" i="157"/>
  <c r="H13" i="157"/>
  <c r="G13" i="157"/>
  <c r="F13" i="157"/>
  <c r="E13" i="157"/>
  <c r="D13" i="157"/>
  <c r="U12" i="157"/>
  <c r="R12" i="157"/>
  <c r="N12" i="157"/>
  <c r="K12" i="157"/>
  <c r="I12" i="157"/>
  <c r="H12" i="157"/>
  <c r="G12" i="157"/>
  <c r="F12" i="157"/>
  <c r="E12" i="157"/>
  <c r="D12" i="157"/>
  <c r="R9" i="157"/>
  <c r="P9" i="157"/>
  <c r="I9" i="157"/>
  <c r="A9" i="157"/>
  <c r="R8" i="157"/>
  <c r="P8" i="157"/>
  <c r="A5" i="157"/>
  <c r="A4" i="157"/>
  <c r="A3" i="157"/>
  <c r="A2" i="157"/>
  <c r="A1" i="157"/>
  <c r="K14" i="81"/>
  <c r="K13" i="81"/>
  <c r="K12" i="81"/>
  <c r="U24" i="156"/>
  <c r="R24" i="156"/>
  <c r="Q24" i="156"/>
  <c r="N24" i="156"/>
  <c r="K24" i="156"/>
  <c r="I24" i="156"/>
  <c r="H24" i="156"/>
  <c r="G24" i="156"/>
  <c r="F24" i="156"/>
  <c r="E24" i="156"/>
  <c r="D24" i="156"/>
  <c r="U23" i="156"/>
  <c r="R23" i="156"/>
  <c r="Q23" i="156"/>
  <c r="N23" i="156"/>
  <c r="K23" i="156"/>
  <c r="I23" i="156"/>
  <c r="H23" i="156"/>
  <c r="G23" i="156"/>
  <c r="F23" i="156"/>
  <c r="E23" i="156"/>
  <c r="D23" i="156"/>
  <c r="U22" i="156"/>
  <c r="R22" i="156"/>
  <c r="Q22" i="156"/>
  <c r="N22" i="156"/>
  <c r="K22" i="156"/>
  <c r="I22" i="156"/>
  <c r="H22" i="156"/>
  <c r="G22" i="156"/>
  <c r="F22" i="156"/>
  <c r="E22" i="156"/>
  <c r="D22" i="156"/>
  <c r="U21" i="156"/>
  <c r="R21" i="156"/>
  <c r="Q21" i="156"/>
  <c r="N21" i="156"/>
  <c r="K21" i="156"/>
  <c r="I21" i="156"/>
  <c r="H21" i="156"/>
  <c r="G21" i="156"/>
  <c r="F21" i="156"/>
  <c r="E21" i="156"/>
  <c r="D21" i="156"/>
  <c r="U20" i="156"/>
  <c r="R20" i="156"/>
  <c r="N20" i="156"/>
  <c r="K20" i="156"/>
  <c r="I20" i="156"/>
  <c r="H20" i="156"/>
  <c r="G20" i="156"/>
  <c r="F20" i="156"/>
  <c r="E20" i="156"/>
  <c r="D20" i="156"/>
  <c r="U19" i="156"/>
  <c r="R19" i="156"/>
  <c r="N19" i="156"/>
  <c r="K19" i="156"/>
  <c r="I19" i="156"/>
  <c r="H19" i="156"/>
  <c r="G19" i="156"/>
  <c r="F19" i="156"/>
  <c r="E19" i="156"/>
  <c r="D19" i="156"/>
  <c r="U18" i="156"/>
  <c r="R18" i="156"/>
  <c r="N18" i="156"/>
  <c r="K18" i="156"/>
  <c r="I18" i="156"/>
  <c r="H18" i="156"/>
  <c r="G18" i="156"/>
  <c r="F18" i="156"/>
  <c r="E18" i="156"/>
  <c r="D18" i="156"/>
  <c r="U17" i="156"/>
  <c r="R17" i="156"/>
  <c r="N17" i="156"/>
  <c r="K17" i="156"/>
  <c r="I17" i="156"/>
  <c r="H17" i="156"/>
  <c r="G17" i="156"/>
  <c r="F17" i="156"/>
  <c r="E17" i="156"/>
  <c r="D17" i="156"/>
  <c r="U16" i="156"/>
  <c r="R16" i="156"/>
  <c r="K16" i="156"/>
  <c r="I16" i="156"/>
  <c r="H16" i="156"/>
  <c r="G16" i="156"/>
  <c r="F16" i="156"/>
  <c r="E16" i="156"/>
  <c r="D16" i="156"/>
  <c r="U15" i="156"/>
  <c r="R15" i="156"/>
  <c r="K15" i="156"/>
  <c r="I15" i="156"/>
  <c r="H15" i="156"/>
  <c r="G15" i="156"/>
  <c r="F15" i="156"/>
  <c r="E15" i="156"/>
  <c r="D15" i="156"/>
  <c r="U14" i="156"/>
  <c r="R14" i="156"/>
  <c r="N14" i="156"/>
  <c r="K14" i="156"/>
  <c r="I14" i="156"/>
  <c r="H14" i="156"/>
  <c r="G14" i="156"/>
  <c r="F14" i="156"/>
  <c r="E14" i="156"/>
  <c r="D14" i="156"/>
  <c r="U13" i="156"/>
  <c r="R13" i="156"/>
  <c r="N13" i="156"/>
  <c r="K13" i="156"/>
  <c r="I13" i="156"/>
  <c r="H13" i="156"/>
  <c r="G13" i="156"/>
  <c r="F13" i="156"/>
  <c r="E13" i="156"/>
  <c r="D13" i="156"/>
  <c r="U12" i="156"/>
  <c r="R12" i="156"/>
  <c r="N12" i="156"/>
  <c r="K12" i="156"/>
  <c r="I12" i="156"/>
  <c r="H12" i="156"/>
  <c r="G12" i="156"/>
  <c r="F12" i="156"/>
  <c r="E12" i="156"/>
  <c r="D12" i="156"/>
  <c r="R9" i="156"/>
  <c r="P9" i="156"/>
  <c r="I9" i="156"/>
  <c r="A9" i="156"/>
  <c r="R8" i="156"/>
  <c r="P8" i="156"/>
  <c r="I8" i="156"/>
  <c r="A5" i="156"/>
  <c r="A4" i="156"/>
  <c r="A3" i="156"/>
  <c r="A2" i="156"/>
  <c r="A1" i="156"/>
  <c r="W18" i="159" l="1"/>
  <c r="W12" i="159"/>
  <c r="W14" i="159"/>
  <c r="W15" i="159"/>
  <c r="W16" i="159"/>
  <c r="W17" i="159"/>
  <c r="X17" i="159" s="1"/>
  <c r="W19" i="159"/>
  <c r="X19" i="159" s="1"/>
  <c r="N14" i="66"/>
  <c r="N13" i="66"/>
  <c r="N12" i="66"/>
  <c r="N17" i="66"/>
  <c r="K19" i="66"/>
  <c r="K18" i="66"/>
  <c r="K17" i="66"/>
  <c r="K16" i="66"/>
  <c r="K12" i="66"/>
  <c r="P22" i="40"/>
  <c r="K43" i="40"/>
  <c r="K41" i="40"/>
  <c r="X12" i="159" l="1"/>
  <c r="A14" i="159"/>
  <c r="A16" i="159"/>
  <c r="A13" i="159"/>
  <c r="A15" i="159"/>
  <c r="X14" i="159"/>
  <c r="A12" i="159"/>
  <c r="B69" i="117"/>
  <c r="C69" i="117"/>
  <c r="D69" i="117"/>
  <c r="B70" i="117"/>
  <c r="C70" i="117"/>
  <c r="D70" i="117"/>
  <c r="B50" i="117"/>
  <c r="C50" i="117"/>
  <c r="D50" i="117"/>
  <c r="B51" i="117"/>
  <c r="C51" i="117"/>
  <c r="D51" i="117"/>
  <c r="B40" i="117"/>
  <c r="C40" i="117"/>
  <c r="D40" i="117"/>
  <c r="B41" i="117"/>
  <c r="C41" i="117"/>
  <c r="D41" i="117"/>
  <c r="B31" i="117"/>
  <c r="C31" i="117"/>
  <c r="D31" i="117"/>
  <c r="B32" i="117"/>
  <c r="C32" i="117"/>
  <c r="D32" i="117"/>
  <c r="B33" i="117"/>
  <c r="C33" i="117"/>
  <c r="D33" i="117"/>
  <c r="B22" i="117"/>
  <c r="C22" i="117"/>
  <c r="D22" i="117"/>
  <c r="B23" i="117"/>
  <c r="C23" i="117"/>
  <c r="D23" i="117"/>
  <c r="B24" i="117"/>
  <c r="C24" i="117"/>
  <c r="D24" i="117"/>
  <c r="B16" i="117"/>
  <c r="C16" i="117"/>
  <c r="D16" i="117"/>
  <c r="B17" i="117"/>
  <c r="C17" i="117"/>
  <c r="D17" i="117"/>
  <c r="B15" i="117"/>
  <c r="C15" i="117"/>
  <c r="D15" i="117"/>
  <c r="B19" i="36" l="1"/>
  <c r="C19" i="36"/>
  <c r="D19" i="36"/>
  <c r="C20" i="36"/>
  <c r="D20" i="36"/>
  <c r="B21" i="36"/>
  <c r="C21" i="36"/>
  <c r="D21" i="36"/>
  <c r="B41" i="100" l="1"/>
  <c r="B39" i="100"/>
  <c r="B42" i="100"/>
  <c r="B50" i="100"/>
  <c r="C50" i="100"/>
  <c r="D50" i="100"/>
  <c r="B51" i="100"/>
  <c r="C51" i="100"/>
  <c r="D51" i="100"/>
  <c r="B52" i="100"/>
  <c r="C52" i="100"/>
  <c r="D52" i="100"/>
  <c r="B53" i="100"/>
  <c r="C53" i="100"/>
  <c r="D53" i="100"/>
  <c r="B54" i="100"/>
  <c r="C54" i="100"/>
  <c r="D54" i="100"/>
  <c r="B13" i="100"/>
  <c r="C13" i="100"/>
  <c r="D13" i="100"/>
  <c r="B14" i="100"/>
  <c r="C14" i="100"/>
  <c r="D14" i="100"/>
  <c r="B15" i="100"/>
  <c r="C15" i="100"/>
  <c r="D15" i="100"/>
  <c r="B16" i="100"/>
  <c r="C16" i="100"/>
  <c r="D16" i="100"/>
  <c r="B11" i="127" l="1"/>
  <c r="C11" i="127"/>
  <c r="D11" i="127"/>
  <c r="B12" i="127"/>
  <c r="C12" i="127"/>
  <c r="D12" i="127"/>
  <c r="B13" i="127"/>
  <c r="C13" i="127"/>
  <c r="D13" i="127"/>
  <c r="B14" i="127"/>
  <c r="C14" i="127"/>
  <c r="D14" i="127"/>
  <c r="B15" i="127"/>
  <c r="C15" i="127"/>
  <c r="D15" i="127"/>
  <c r="B16" i="127"/>
  <c r="C16" i="127"/>
  <c r="D16" i="127"/>
  <c r="B17" i="127"/>
  <c r="C17" i="127"/>
  <c r="D17" i="127"/>
  <c r="D56" i="155" l="1"/>
  <c r="C56" i="155"/>
  <c r="B56" i="155"/>
  <c r="D55" i="155"/>
  <c r="C55" i="155"/>
  <c r="B55" i="155"/>
  <c r="D54" i="155"/>
  <c r="C54" i="155"/>
  <c r="B54" i="155"/>
  <c r="D53" i="155"/>
  <c r="C53" i="155"/>
  <c r="B53" i="155"/>
  <c r="D52" i="155"/>
  <c r="C52" i="155"/>
  <c r="B52" i="155"/>
  <c r="D51" i="155"/>
  <c r="C51" i="155"/>
  <c r="B51" i="155"/>
  <c r="D50" i="155"/>
  <c r="C50" i="155"/>
  <c r="B50" i="155"/>
  <c r="D49" i="155"/>
  <c r="C49" i="155"/>
  <c r="B49" i="155"/>
  <c r="D48" i="155"/>
  <c r="C48" i="155"/>
  <c r="B48" i="155"/>
  <c r="D47" i="155"/>
  <c r="C47" i="155"/>
  <c r="B47" i="155"/>
  <c r="D46" i="155"/>
  <c r="C46" i="155"/>
  <c r="B46" i="155"/>
  <c r="D45" i="155"/>
  <c r="C45" i="155"/>
  <c r="B45" i="155"/>
  <c r="D44" i="155"/>
  <c r="C44" i="155"/>
  <c r="B44" i="155"/>
  <c r="D43" i="155"/>
  <c r="C43" i="155"/>
  <c r="B43" i="155"/>
  <c r="K40" i="155"/>
  <c r="A40" i="155"/>
  <c r="N39" i="155"/>
  <c r="A37" i="155"/>
  <c r="D22" i="155"/>
  <c r="C22" i="155"/>
  <c r="B22" i="155"/>
  <c r="D21" i="155"/>
  <c r="C21" i="155"/>
  <c r="B21" i="155"/>
  <c r="D20" i="155"/>
  <c r="C20" i="155"/>
  <c r="B20" i="155"/>
  <c r="D19" i="155"/>
  <c r="C19" i="155"/>
  <c r="B19" i="155"/>
  <c r="D18" i="155"/>
  <c r="C18" i="155"/>
  <c r="B18" i="155"/>
  <c r="D17" i="155"/>
  <c r="C17" i="155"/>
  <c r="B17" i="155"/>
  <c r="D16" i="155"/>
  <c r="C16" i="155"/>
  <c r="B16" i="155"/>
  <c r="D15" i="155"/>
  <c r="C15" i="155"/>
  <c r="B15" i="155"/>
  <c r="D9" i="155"/>
  <c r="C9" i="155"/>
  <c r="B9" i="155"/>
  <c r="K6" i="155"/>
  <c r="A6" i="155"/>
  <c r="A3" i="155"/>
  <c r="D56" i="154"/>
  <c r="C56" i="154"/>
  <c r="B56" i="154"/>
  <c r="D55" i="154"/>
  <c r="C55" i="154"/>
  <c r="B55" i="154"/>
  <c r="D54" i="154"/>
  <c r="C54" i="154"/>
  <c r="B54" i="154"/>
  <c r="D53" i="154"/>
  <c r="C53" i="154"/>
  <c r="B53" i="154"/>
  <c r="D52" i="154"/>
  <c r="C52" i="154"/>
  <c r="B52" i="154"/>
  <c r="D51" i="154"/>
  <c r="C51" i="154"/>
  <c r="B51" i="154"/>
  <c r="D50" i="154"/>
  <c r="C50" i="154"/>
  <c r="B50" i="154"/>
  <c r="D49" i="154"/>
  <c r="C49" i="154"/>
  <c r="B49" i="154"/>
  <c r="D48" i="154"/>
  <c r="C48" i="154"/>
  <c r="B48" i="154"/>
  <c r="D47" i="154"/>
  <c r="C47" i="154"/>
  <c r="B47" i="154"/>
  <c r="D46" i="154"/>
  <c r="C46" i="154"/>
  <c r="B46" i="154"/>
  <c r="D45" i="154"/>
  <c r="C45" i="154"/>
  <c r="B45" i="154"/>
  <c r="D44" i="154"/>
  <c r="C44" i="154"/>
  <c r="B44" i="154"/>
  <c r="D43" i="154"/>
  <c r="C43" i="154"/>
  <c r="B43" i="154"/>
  <c r="K40" i="154"/>
  <c r="A40" i="154"/>
  <c r="N39" i="154"/>
  <c r="A37" i="154"/>
  <c r="D22" i="154"/>
  <c r="C22" i="154"/>
  <c r="B22" i="154"/>
  <c r="D21" i="154"/>
  <c r="C21" i="154"/>
  <c r="B21" i="154"/>
  <c r="D20" i="154"/>
  <c r="C20" i="154"/>
  <c r="B20" i="154"/>
  <c r="D19" i="154"/>
  <c r="C19" i="154"/>
  <c r="B19" i="154"/>
  <c r="D18" i="154"/>
  <c r="C18" i="154"/>
  <c r="B18" i="154"/>
  <c r="D17" i="154"/>
  <c r="C17" i="154"/>
  <c r="B17" i="154"/>
  <c r="D16" i="154"/>
  <c r="C16" i="154"/>
  <c r="B16" i="154"/>
  <c r="D15" i="154"/>
  <c r="C15" i="154"/>
  <c r="B15" i="154"/>
  <c r="D14" i="154"/>
  <c r="C14" i="154"/>
  <c r="B14" i="154"/>
  <c r="D13" i="154"/>
  <c r="C13" i="154"/>
  <c r="B13" i="154"/>
  <c r="D11" i="154"/>
  <c r="C11" i="154"/>
  <c r="B11" i="154"/>
  <c r="D12" i="154"/>
  <c r="C12" i="154"/>
  <c r="B12" i="154"/>
  <c r="D10" i="154"/>
  <c r="C10" i="154"/>
  <c r="B10" i="154"/>
  <c r="D9" i="154"/>
  <c r="C9" i="154"/>
  <c r="B9" i="154"/>
  <c r="K6" i="154"/>
  <c r="A6" i="154"/>
  <c r="A3" i="154"/>
  <c r="A1" i="130"/>
  <c r="A1" i="125"/>
  <c r="H5" i="125"/>
  <c r="D23" i="125"/>
  <c r="C23" i="125"/>
  <c r="B23" i="125"/>
  <c r="D22" i="125"/>
  <c r="C22" i="125"/>
  <c r="B22" i="125"/>
  <c r="D13" i="125"/>
  <c r="C13" i="125"/>
  <c r="B13" i="125"/>
  <c r="D12" i="125"/>
  <c r="C12" i="125"/>
  <c r="B12" i="125"/>
  <c r="D11" i="125"/>
  <c r="C11" i="125"/>
  <c r="B11" i="125"/>
  <c r="D10" i="125"/>
  <c r="C10" i="125"/>
  <c r="B10" i="125"/>
  <c r="D9" i="125"/>
  <c r="C9" i="125"/>
  <c r="B9" i="125"/>
  <c r="H5" i="123"/>
  <c r="A1" i="119"/>
  <c r="D135" i="119"/>
  <c r="C135" i="119"/>
  <c r="B135" i="119"/>
  <c r="D134" i="119"/>
  <c r="C134" i="119"/>
  <c r="B134" i="119"/>
  <c r="D133" i="119"/>
  <c r="C133" i="119"/>
  <c r="B133" i="119"/>
  <c r="A1" i="65"/>
  <c r="D49" i="65"/>
  <c r="C49" i="65"/>
  <c r="B49" i="65"/>
  <c r="D48" i="65"/>
  <c r="C48" i="65"/>
  <c r="B48" i="65"/>
  <c r="D47" i="65"/>
  <c r="C47" i="65"/>
  <c r="B47" i="65"/>
  <c r="D37" i="65"/>
  <c r="C37" i="65"/>
  <c r="B37" i="65"/>
  <c r="D36" i="65"/>
  <c r="C36" i="65"/>
  <c r="B36" i="65"/>
  <c r="D35" i="65"/>
  <c r="C35" i="65"/>
  <c r="B35" i="65"/>
  <c r="D16" i="65"/>
  <c r="C16" i="65"/>
  <c r="B16" i="65"/>
  <c r="D15" i="65"/>
  <c r="C15" i="65"/>
  <c r="B15" i="65"/>
  <c r="D14" i="65"/>
  <c r="C14" i="65"/>
  <c r="B14" i="65"/>
  <c r="D25" i="65"/>
  <c r="C25" i="65"/>
  <c r="B25" i="65"/>
  <c r="D24" i="65"/>
  <c r="C24" i="65"/>
  <c r="B24" i="65"/>
  <c r="D23" i="65"/>
  <c r="C23" i="65"/>
  <c r="B23" i="65"/>
  <c r="S32" i="87" l="1"/>
  <c r="R32" i="87"/>
  <c r="Q32" i="87"/>
  <c r="K17" i="94"/>
  <c r="Q67" i="94"/>
  <c r="P39" i="40"/>
  <c r="P36" i="40"/>
  <c r="P34" i="40"/>
  <c r="D36" i="24" l="1"/>
  <c r="D20" i="103"/>
  <c r="C20" i="103"/>
  <c r="B20" i="103"/>
  <c r="D21" i="103"/>
  <c r="C21" i="103"/>
  <c r="B21" i="103"/>
  <c r="AL38" i="36"/>
  <c r="J6" i="127"/>
  <c r="I33" i="121"/>
  <c r="D33" i="121"/>
  <c r="C33" i="121"/>
  <c r="B33" i="121"/>
  <c r="I32" i="121"/>
  <c r="D32" i="121"/>
  <c r="C32" i="121"/>
  <c r="B32" i="121"/>
  <c r="D19" i="121"/>
  <c r="C19" i="121"/>
  <c r="B19" i="121"/>
  <c r="D58" i="100"/>
  <c r="C58" i="100"/>
  <c r="B58" i="100"/>
  <c r="D57" i="100"/>
  <c r="C57" i="100"/>
  <c r="B57" i="100"/>
  <c r="D56" i="100"/>
  <c r="C56" i="100"/>
  <c r="B56" i="100"/>
  <c r="D55" i="100"/>
  <c r="C55" i="100"/>
  <c r="B55" i="100"/>
  <c r="D49" i="100"/>
  <c r="C49" i="100"/>
  <c r="B49" i="100"/>
  <c r="F46" i="100"/>
  <c r="A46" i="100"/>
  <c r="I45" i="100"/>
  <c r="P25" i="153" l="1"/>
  <c r="J25" i="153" s="1"/>
  <c r="P27" i="153"/>
  <c r="O27" i="153" s="1"/>
  <c r="M27" i="153"/>
  <c r="L27" i="153"/>
  <c r="J27" i="153"/>
  <c r="I27" i="153"/>
  <c r="H27" i="153"/>
  <c r="G27" i="153"/>
  <c r="F27" i="153"/>
  <c r="E27" i="153"/>
  <c r="P26" i="153"/>
  <c r="O26" i="153" s="1"/>
  <c r="M26" i="153"/>
  <c r="L26" i="153"/>
  <c r="A26" i="153"/>
  <c r="R71" i="153"/>
  <c r="R70" i="153"/>
  <c r="R69" i="153"/>
  <c r="R68" i="153"/>
  <c r="R67" i="153"/>
  <c r="R66" i="153"/>
  <c r="R65" i="153"/>
  <c r="R64" i="153"/>
  <c r="P42" i="153"/>
  <c r="O42" i="153" s="1"/>
  <c r="M42" i="153"/>
  <c r="L42" i="153"/>
  <c r="A42" i="153"/>
  <c r="P41" i="153"/>
  <c r="O41" i="153" s="1"/>
  <c r="M41" i="153"/>
  <c r="L41" i="153"/>
  <c r="A41" i="153"/>
  <c r="O40" i="153"/>
  <c r="N40" i="153"/>
  <c r="M40" i="153"/>
  <c r="L40" i="153"/>
  <c r="J40" i="153"/>
  <c r="I40" i="153"/>
  <c r="H40" i="153"/>
  <c r="G40" i="153"/>
  <c r="F40" i="153"/>
  <c r="E40" i="153"/>
  <c r="A40" i="153"/>
  <c r="P39" i="153"/>
  <c r="O39" i="153" s="1"/>
  <c r="M39" i="153"/>
  <c r="L39" i="153"/>
  <c r="A39" i="153"/>
  <c r="P38" i="153"/>
  <c r="O38" i="153" s="1"/>
  <c r="M38" i="153"/>
  <c r="L38" i="153"/>
  <c r="A38" i="153"/>
  <c r="P37" i="153"/>
  <c r="O37" i="153" s="1"/>
  <c r="M37" i="153"/>
  <c r="L37" i="153"/>
  <c r="A37" i="153"/>
  <c r="P36" i="153"/>
  <c r="O36" i="153" s="1"/>
  <c r="M36" i="153"/>
  <c r="L36" i="153"/>
  <c r="A36" i="153"/>
  <c r="P35" i="153"/>
  <c r="O35" i="153" s="1"/>
  <c r="M35" i="153"/>
  <c r="L35" i="153"/>
  <c r="A35" i="153"/>
  <c r="P34" i="153"/>
  <c r="O34" i="153" s="1"/>
  <c r="M34" i="153"/>
  <c r="L34" i="153"/>
  <c r="A34" i="153"/>
  <c r="P33" i="153"/>
  <c r="N33" i="153" s="1"/>
  <c r="M33" i="153"/>
  <c r="L33" i="153"/>
  <c r="A33" i="153"/>
  <c r="P32" i="153"/>
  <c r="N32" i="153" s="1"/>
  <c r="M32" i="153"/>
  <c r="L32" i="153"/>
  <c r="A32" i="153"/>
  <c r="P31" i="153"/>
  <c r="O31" i="153" s="1"/>
  <c r="M31" i="153"/>
  <c r="L31" i="153"/>
  <c r="A31" i="153"/>
  <c r="P30" i="153"/>
  <c r="O30" i="153" s="1"/>
  <c r="M30" i="153"/>
  <c r="L30" i="153"/>
  <c r="A30" i="153"/>
  <c r="P29" i="153"/>
  <c r="O29" i="153" s="1"/>
  <c r="M29" i="153"/>
  <c r="L29" i="153"/>
  <c r="A29" i="153"/>
  <c r="P28" i="153"/>
  <c r="O28" i="153" s="1"/>
  <c r="M28" i="153"/>
  <c r="H28" i="153"/>
  <c r="A28" i="153"/>
  <c r="P24" i="153"/>
  <c r="O24" i="153" s="1"/>
  <c r="M24" i="153"/>
  <c r="L24" i="153"/>
  <c r="P22" i="153"/>
  <c r="O22" i="153" s="1"/>
  <c r="P20" i="153"/>
  <c r="O20" i="153" s="1"/>
  <c r="P18" i="153"/>
  <c r="O18" i="153" s="1"/>
  <c r="A18" i="153"/>
  <c r="P16" i="153"/>
  <c r="O16" i="153" s="1"/>
  <c r="P14" i="153"/>
  <c r="O14" i="153" s="1"/>
  <c r="P12" i="153"/>
  <c r="O12" i="153" s="1"/>
  <c r="M12" i="153"/>
  <c r="O9" i="153"/>
  <c r="J9" i="153"/>
  <c r="AD61" i="153" s="1"/>
  <c r="A9" i="153"/>
  <c r="O8" i="153"/>
  <c r="O7" i="153"/>
  <c r="A5" i="153"/>
  <c r="A4" i="153"/>
  <c r="A3" i="153"/>
  <c r="A2" i="153"/>
  <c r="A1" i="153"/>
  <c r="E39" i="153" l="1"/>
  <c r="E41" i="153"/>
  <c r="E42" i="153"/>
  <c r="I41" i="153"/>
  <c r="I42" i="153"/>
  <c r="G41" i="153"/>
  <c r="N41" i="153"/>
  <c r="G42" i="153"/>
  <c r="N42" i="153"/>
  <c r="H25" i="153"/>
  <c r="G26" i="153"/>
  <c r="E22" i="153"/>
  <c r="O25" i="153"/>
  <c r="E38" i="153"/>
  <c r="I39" i="153"/>
  <c r="E26" i="153"/>
  <c r="I26" i="153"/>
  <c r="F41" i="153"/>
  <c r="H41" i="153"/>
  <c r="J41" i="153"/>
  <c r="F42" i="153"/>
  <c r="H42" i="153"/>
  <c r="J42" i="153"/>
  <c r="F26" i="153"/>
  <c r="H26" i="153"/>
  <c r="J26" i="153"/>
  <c r="F25" i="153"/>
  <c r="N26" i="153"/>
  <c r="E25" i="153"/>
  <c r="G25" i="153"/>
  <c r="I25" i="153"/>
  <c r="E30" i="153"/>
  <c r="E36" i="153"/>
  <c r="I22" i="153"/>
  <c r="H24" i="153"/>
  <c r="G32" i="153"/>
  <c r="E29" i="153"/>
  <c r="E31" i="153"/>
  <c r="E35" i="153"/>
  <c r="E37" i="153"/>
  <c r="H20" i="153"/>
  <c r="G22" i="153"/>
  <c r="N22" i="153"/>
  <c r="F24" i="153"/>
  <c r="J24" i="153"/>
  <c r="I29" i="153"/>
  <c r="I30" i="153"/>
  <c r="I31" i="153"/>
  <c r="E34" i="153"/>
  <c r="I35" i="153"/>
  <c r="I36" i="153"/>
  <c r="I37" i="153"/>
  <c r="I38" i="153"/>
  <c r="G39" i="153"/>
  <c r="N39" i="153"/>
  <c r="H18" i="153"/>
  <c r="F20" i="153"/>
  <c r="J20" i="153"/>
  <c r="E32" i="153"/>
  <c r="I32" i="153"/>
  <c r="I34" i="153"/>
  <c r="G33" i="153"/>
  <c r="F28" i="153"/>
  <c r="J28" i="153"/>
  <c r="N28" i="153"/>
  <c r="G29" i="153"/>
  <c r="N29" i="153"/>
  <c r="G30" i="153"/>
  <c r="N30" i="153"/>
  <c r="G31" i="153"/>
  <c r="N31" i="153"/>
  <c r="E33" i="153"/>
  <c r="I33" i="153"/>
  <c r="G34" i="153"/>
  <c r="N34" i="153"/>
  <c r="G35" i="153"/>
  <c r="N35" i="153"/>
  <c r="G36" i="153"/>
  <c r="N36" i="153"/>
  <c r="G37" i="153"/>
  <c r="N37" i="153"/>
  <c r="G38" i="153"/>
  <c r="N38" i="153"/>
  <c r="F18" i="153"/>
  <c r="J18" i="153"/>
  <c r="E20" i="153"/>
  <c r="G20" i="153"/>
  <c r="I20" i="153"/>
  <c r="F22" i="153"/>
  <c r="H22" i="153"/>
  <c r="J22" i="153"/>
  <c r="E24" i="153"/>
  <c r="G24" i="153"/>
  <c r="I24" i="153"/>
  <c r="H14" i="153"/>
  <c r="E18" i="153"/>
  <c r="G18" i="153"/>
  <c r="I18" i="153"/>
  <c r="H16" i="153"/>
  <c r="H12" i="153"/>
  <c r="F12" i="153"/>
  <c r="J12" i="153"/>
  <c r="F14" i="153"/>
  <c r="J14" i="153"/>
  <c r="F16" i="153"/>
  <c r="J16" i="153"/>
  <c r="E12" i="153"/>
  <c r="G12" i="153"/>
  <c r="I12" i="153"/>
  <c r="E14" i="153"/>
  <c r="G14" i="153"/>
  <c r="I14" i="153"/>
  <c r="E16" i="153"/>
  <c r="G16" i="153"/>
  <c r="I16" i="153"/>
  <c r="E28" i="153"/>
  <c r="G28" i="153"/>
  <c r="I28" i="153"/>
  <c r="F29" i="153"/>
  <c r="H29" i="153"/>
  <c r="J29" i="153"/>
  <c r="F30" i="153"/>
  <c r="H30" i="153"/>
  <c r="J30" i="153"/>
  <c r="F31" i="153"/>
  <c r="H31" i="153"/>
  <c r="J31" i="153"/>
  <c r="F32" i="153"/>
  <c r="H32" i="153"/>
  <c r="J32" i="153"/>
  <c r="O32" i="153"/>
  <c r="F33" i="153"/>
  <c r="H33" i="153"/>
  <c r="J33" i="153"/>
  <c r="O33" i="153"/>
  <c r="F34" i="153"/>
  <c r="H34" i="153"/>
  <c r="J34" i="153"/>
  <c r="F35" i="153"/>
  <c r="H35" i="153"/>
  <c r="J35" i="153"/>
  <c r="F36" i="153"/>
  <c r="H36" i="153"/>
  <c r="J36" i="153"/>
  <c r="F37" i="153"/>
  <c r="H37" i="153"/>
  <c r="J37" i="153"/>
  <c r="F38" i="153"/>
  <c r="H38" i="153"/>
  <c r="J38" i="153"/>
  <c r="F39" i="153"/>
  <c r="H39" i="153"/>
  <c r="J39" i="153"/>
  <c r="N35" i="140"/>
  <c r="M35" i="140"/>
  <c r="F35" i="140"/>
  <c r="E35" i="140"/>
  <c r="D35" i="140"/>
  <c r="N34" i="140"/>
  <c r="M34" i="140"/>
  <c r="F34" i="140"/>
  <c r="E34" i="140"/>
  <c r="D34" i="140"/>
  <c r="N33" i="140"/>
  <c r="M33" i="140"/>
  <c r="F33" i="140"/>
  <c r="E33" i="140"/>
  <c r="D33" i="140"/>
  <c r="N32" i="140"/>
  <c r="L32" i="140"/>
  <c r="K32" i="140"/>
  <c r="I32" i="140"/>
  <c r="H32" i="140"/>
  <c r="G32" i="140"/>
  <c r="F32" i="140"/>
  <c r="E32" i="140"/>
  <c r="D32" i="140"/>
  <c r="N30" i="140"/>
  <c r="M30" i="140"/>
  <c r="F30" i="140"/>
  <c r="E30" i="140"/>
  <c r="D30" i="140"/>
  <c r="N29" i="140"/>
  <c r="M29" i="140"/>
  <c r="F29" i="140"/>
  <c r="E29" i="140"/>
  <c r="D29" i="140"/>
  <c r="N28" i="140"/>
  <c r="M28" i="140"/>
  <c r="F28" i="140"/>
  <c r="E28" i="140"/>
  <c r="D28" i="140"/>
  <c r="N27" i="140"/>
  <c r="L27" i="140"/>
  <c r="K27" i="140"/>
  <c r="I27" i="140"/>
  <c r="H27" i="140"/>
  <c r="G27" i="140"/>
  <c r="F27" i="140"/>
  <c r="E27" i="140"/>
  <c r="D27" i="140"/>
  <c r="N25" i="140"/>
  <c r="M25" i="140"/>
  <c r="F25" i="140"/>
  <c r="E25" i="140"/>
  <c r="D25" i="140"/>
  <c r="N24" i="140"/>
  <c r="M24" i="140"/>
  <c r="F24" i="140"/>
  <c r="E24" i="140"/>
  <c r="D24" i="140"/>
  <c r="N23" i="140"/>
  <c r="M23" i="140"/>
  <c r="F23" i="140"/>
  <c r="E23" i="140"/>
  <c r="D23" i="140"/>
  <c r="N22" i="140"/>
  <c r="L22" i="140"/>
  <c r="K22" i="140"/>
  <c r="I22" i="140"/>
  <c r="H22" i="140"/>
  <c r="G22" i="140"/>
  <c r="F22" i="140"/>
  <c r="E22" i="140"/>
  <c r="D22" i="140"/>
  <c r="R27" i="90"/>
  <c r="Q27" i="90"/>
  <c r="P27" i="90"/>
  <c r="R26" i="90"/>
  <c r="Q26" i="90"/>
  <c r="P26" i="90"/>
  <c r="R25" i="90"/>
  <c r="Q25" i="90"/>
  <c r="P25" i="90"/>
  <c r="R24" i="90"/>
  <c r="Q24" i="90"/>
  <c r="P24" i="90"/>
  <c r="R23" i="90"/>
  <c r="Q23" i="90"/>
  <c r="P23" i="90"/>
  <c r="R22" i="90"/>
  <c r="Q22" i="90"/>
  <c r="P22" i="90"/>
  <c r="I14" i="81"/>
  <c r="I12" i="81"/>
  <c r="K24" i="66"/>
  <c r="K23" i="66"/>
  <c r="K22" i="66"/>
  <c r="K21" i="66"/>
  <c r="K20" i="66"/>
  <c r="Q24" i="66"/>
  <c r="Q22" i="66"/>
  <c r="Q21" i="66"/>
  <c r="U24" i="66"/>
  <c r="R24" i="66"/>
  <c r="N24" i="66"/>
  <c r="I24" i="66"/>
  <c r="H24" i="66"/>
  <c r="G24" i="66"/>
  <c r="F24" i="66"/>
  <c r="E24" i="66"/>
  <c r="D24" i="66"/>
  <c r="U23" i="66"/>
  <c r="R23" i="66"/>
  <c r="Q23" i="66"/>
  <c r="N23" i="66"/>
  <c r="I23" i="66"/>
  <c r="H23" i="66"/>
  <c r="G23" i="66"/>
  <c r="F23" i="66"/>
  <c r="E23" i="66"/>
  <c r="D23" i="66"/>
  <c r="U22" i="66"/>
  <c r="R22" i="66"/>
  <c r="N22" i="66"/>
  <c r="I22" i="66"/>
  <c r="H22" i="66"/>
  <c r="G22" i="66"/>
  <c r="F22" i="66"/>
  <c r="E22" i="66"/>
  <c r="D22" i="66"/>
  <c r="U21" i="66"/>
  <c r="R21" i="66"/>
  <c r="N21" i="66"/>
  <c r="I21" i="66"/>
  <c r="H21" i="66"/>
  <c r="G21" i="66"/>
  <c r="F21" i="66"/>
  <c r="E21" i="66"/>
  <c r="D21" i="66"/>
  <c r="U20" i="66"/>
  <c r="R20" i="66"/>
  <c r="N20" i="66"/>
  <c r="I20" i="66"/>
  <c r="H20" i="66"/>
  <c r="G20" i="66"/>
  <c r="F20" i="66"/>
  <c r="E20" i="66"/>
  <c r="D20" i="66"/>
  <c r="U19" i="66"/>
  <c r="R19" i="66"/>
  <c r="N19" i="66"/>
  <c r="I19" i="66"/>
  <c r="H19" i="66"/>
  <c r="G19" i="66"/>
  <c r="F19" i="66"/>
  <c r="E19" i="66"/>
  <c r="D19" i="66"/>
  <c r="U18" i="66"/>
  <c r="R18" i="66"/>
  <c r="N18" i="66"/>
  <c r="I18" i="66"/>
  <c r="H18" i="66"/>
  <c r="G18" i="66"/>
  <c r="F18" i="66"/>
  <c r="E18" i="66"/>
  <c r="D18" i="66"/>
  <c r="U17" i="66"/>
  <c r="R17" i="66"/>
  <c r="I17" i="66"/>
  <c r="H17" i="66"/>
  <c r="G17" i="66"/>
  <c r="F17" i="66"/>
  <c r="E17" i="66"/>
  <c r="D17" i="66"/>
  <c r="U16" i="66"/>
  <c r="R16" i="66"/>
  <c r="I16" i="66"/>
  <c r="H16" i="66"/>
  <c r="G16" i="66"/>
  <c r="F16" i="66"/>
  <c r="E16" i="66"/>
  <c r="D16" i="66"/>
  <c r="V19" i="90" l="1"/>
  <c r="W41" i="40"/>
  <c r="R41" i="40" s="1"/>
  <c r="T41" i="40"/>
  <c r="S41" i="40"/>
  <c r="N41" i="40"/>
  <c r="I41" i="40"/>
  <c r="H41" i="40"/>
  <c r="G41" i="40"/>
  <c r="F41" i="40"/>
  <c r="E41" i="40"/>
  <c r="D41" i="40"/>
  <c r="W57" i="40"/>
  <c r="R57" i="40" s="1"/>
  <c r="T57" i="40"/>
  <c r="S57" i="40"/>
  <c r="N57" i="40"/>
  <c r="I57" i="40"/>
  <c r="H57" i="40"/>
  <c r="G57" i="40"/>
  <c r="F57" i="40"/>
  <c r="E57" i="40"/>
  <c r="D57" i="40"/>
  <c r="W19" i="90" l="1"/>
  <c r="W95" i="40"/>
  <c r="T95" i="40"/>
  <c r="S95" i="40"/>
  <c r="N95" i="40"/>
  <c r="K95" i="40"/>
  <c r="I95" i="40"/>
  <c r="H95" i="40"/>
  <c r="G95" i="40"/>
  <c r="F95" i="40"/>
  <c r="E95" i="40"/>
  <c r="D95" i="40"/>
  <c r="W94" i="40"/>
  <c r="R94" i="40" s="1"/>
  <c r="T94" i="40"/>
  <c r="S94" i="40"/>
  <c r="N94" i="40"/>
  <c r="K94" i="40"/>
  <c r="I94" i="40"/>
  <c r="H94" i="40"/>
  <c r="G94" i="40"/>
  <c r="F94" i="40"/>
  <c r="E94" i="40"/>
  <c r="D94" i="40"/>
  <c r="W93" i="40"/>
  <c r="T93" i="40"/>
  <c r="S93" i="40"/>
  <c r="N93" i="40"/>
  <c r="K93" i="40"/>
  <c r="I93" i="40"/>
  <c r="H93" i="40"/>
  <c r="G93" i="40"/>
  <c r="F93" i="40"/>
  <c r="E93" i="40"/>
  <c r="D93" i="40"/>
  <c r="W92" i="40"/>
  <c r="R92" i="40" s="1"/>
  <c r="T92" i="40"/>
  <c r="S92" i="40"/>
  <c r="N92" i="40"/>
  <c r="K92" i="40"/>
  <c r="I92" i="40"/>
  <c r="H92" i="40"/>
  <c r="G92" i="40"/>
  <c r="F92" i="40"/>
  <c r="E92" i="40"/>
  <c r="D92" i="40"/>
  <c r="W91" i="40"/>
  <c r="T91" i="40"/>
  <c r="S91" i="40"/>
  <c r="N91" i="40"/>
  <c r="I91" i="40"/>
  <c r="H91" i="40"/>
  <c r="G91" i="40"/>
  <c r="F91" i="40"/>
  <c r="E91" i="40"/>
  <c r="D91" i="40"/>
  <c r="W90" i="40"/>
  <c r="R90" i="40" s="1"/>
  <c r="T90" i="40"/>
  <c r="S90" i="40"/>
  <c r="N90" i="40"/>
  <c r="I90" i="40"/>
  <c r="H90" i="40"/>
  <c r="G90" i="40"/>
  <c r="F90" i="40"/>
  <c r="E90" i="40"/>
  <c r="D90" i="40"/>
  <c r="W89" i="40"/>
  <c r="T89" i="40"/>
  <c r="S89" i="40"/>
  <c r="K89" i="40"/>
  <c r="I89" i="40"/>
  <c r="H89" i="40"/>
  <c r="G89" i="40"/>
  <c r="F89" i="40"/>
  <c r="E89" i="40"/>
  <c r="D89" i="40"/>
  <c r="W88" i="40"/>
  <c r="R88" i="40" s="1"/>
  <c r="T88" i="40"/>
  <c r="S88" i="40"/>
  <c r="N88" i="40"/>
  <c r="K88" i="40"/>
  <c r="I88" i="40"/>
  <c r="H88" i="40"/>
  <c r="G88" i="40"/>
  <c r="F88" i="40"/>
  <c r="E88" i="40"/>
  <c r="D88" i="40"/>
  <c r="W87" i="40"/>
  <c r="T87" i="40"/>
  <c r="S87" i="40"/>
  <c r="N87" i="40"/>
  <c r="K87" i="40"/>
  <c r="I87" i="40"/>
  <c r="H87" i="40"/>
  <c r="G87" i="40"/>
  <c r="F87" i="40"/>
  <c r="E87" i="40"/>
  <c r="D87" i="40"/>
  <c r="W86" i="40"/>
  <c r="R86" i="40" s="1"/>
  <c r="T86" i="40"/>
  <c r="S86" i="40"/>
  <c r="N86" i="40"/>
  <c r="K86" i="40"/>
  <c r="I86" i="40"/>
  <c r="H86" i="40"/>
  <c r="G86" i="40"/>
  <c r="F86" i="40"/>
  <c r="E86" i="40"/>
  <c r="D86" i="40"/>
  <c r="W85" i="40"/>
  <c r="T85" i="40"/>
  <c r="S85" i="40"/>
  <c r="N85" i="40"/>
  <c r="K85" i="40"/>
  <c r="I85" i="40"/>
  <c r="H85" i="40"/>
  <c r="G85" i="40"/>
  <c r="F85" i="40"/>
  <c r="E85" i="40"/>
  <c r="D85" i="40"/>
  <c r="W84" i="40"/>
  <c r="R84" i="40" s="1"/>
  <c r="T84" i="40"/>
  <c r="S84" i="40"/>
  <c r="N84" i="40"/>
  <c r="K84" i="40"/>
  <c r="I84" i="40"/>
  <c r="H84" i="40"/>
  <c r="G84" i="40"/>
  <c r="F84" i="40"/>
  <c r="E84" i="40"/>
  <c r="D84" i="40"/>
  <c r="W83" i="40"/>
  <c r="T83" i="40"/>
  <c r="S83" i="40"/>
  <c r="N83" i="40"/>
  <c r="K83" i="40"/>
  <c r="I83" i="40"/>
  <c r="H83" i="40"/>
  <c r="G83" i="40"/>
  <c r="F83" i="40"/>
  <c r="E83" i="40"/>
  <c r="D83" i="40"/>
  <c r="W82" i="40"/>
  <c r="R82" i="40" s="1"/>
  <c r="T82" i="40"/>
  <c r="S82" i="40"/>
  <c r="N82" i="40"/>
  <c r="K82" i="40"/>
  <c r="I82" i="40"/>
  <c r="H82" i="40"/>
  <c r="G82" i="40"/>
  <c r="F82" i="40"/>
  <c r="E82" i="40"/>
  <c r="D82" i="40"/>
  <c r="W81" i="40"/>
  <c r="T81" i="40"/>
  <c r="S81" i="40"/>
  <c r="N81" i="40"/>
  <c r="K81" i="40"/>
  <c r="I81" i="40"/>
  <c r="H81" i="40"/>
  <c r="G81" i="40"/>
  <c r="F81" i="40"/>
  <c r="E81" i="40"/>
  <c r="D81" i="40"/>
  <c r="W80" i="40"/>
  <c r="R80" i="40" s="1"/>
  <c r="T80" i="40"/>
  <c r="S80" i="40"/>
  <c r="N80" i="40"/>
  <c r="K80" i="40"/>
  <c r="I80" i="40"/>
  <c r="H80" i="40"/>
  <c r="G80" i="40"/>
  <c r="F80" i="40"/>
  <c r="E80" i="40"/>
  <c r="D80" i="40"/>
  <c r="W79" i="40"/>
  <c r="T79" i="40"/>
  <c r="S79" i="40"/>
  <c r="N79" i="40"/>
  <c r="K79" i="40"/>
  <c r="I79" i="40"/>
  <c r="H79" i="40"/>
  <c r="G79" i="40"/>
  <c r="F79" i="40"/>
  <c r="E79" i="40"/>
  <c r="D79" i="40"/>
  <c r="W78" i="40"/>
  <c r="R78" i="40" s="1"/>
  <c r="T78" i="40"/>
  <c r="S78" i="40"/>
  <c r="N78" i="40"/>
  <c r="K78" i="40"/>
  <c r="I78" i="40"/>
  <c r="H78" i="40"/>
  <c r="G78" i="40"/>
  <c r="F78" i="40"/>
  <c r="E78" i="40"/>
  <c r="D78" i="40"/>
  <c r="W77" i="40"/>
  <c r="T77" i="40"/>
  <c r="S77" i="40"/>
  <c r="N77" i="40"/>
  <c r="K77" i="40"/>
  <c r="I77" i="40"/>
  <c r="H77" i="40"/>
  <c r="G77" i="40"/>
  <c r="F77" i="40"/>
  <c r="E77" i="40"/>
  <c r="D77" i="40"/>
  <c r="W76" i="40"/>
  <c r="R76" i="40" s="1"/>
  <c r="T76" i="40"/>
  <c r="S76" i="40"/>
  <c r="N76" i="40"/>
  <c r="K76" i="40"/>
  <c r="I76" i="40"/>
  <c r="H76" i="40"/>
  <c r="G76" i="40"/>
  <c r="F76" i="40"/>
  <c r="E76" i="40"/>
  <c r="D76" i="40"/>
  <c r="W75" i="40"/>
  <c r="T75" i="40"/>
  <c r="S75" i="40"/>
  <c r="N75" i="40"/>
  <c r="K75" i="40"/>
  <c r="I75" i="40"/>
  <c r="H75" i="40"/>
  <c r="G75" i="40"/>
  <c r="F75" i="40"/>
  <c r="E75" i="40"/>
  <c r="D75" i="40"/>
  <c r="W74" i="40"/>
  <c r="R74" i="40" s="1"/>
  <c r="T74" i="40"/>
  <c r="S74" i="40"/>
  <c r="N74" i="40"/>
  <c r="K74" i="40"/>
  <c r="I74" i="40"/>
  <c r="H74" i="40"/>
  <c r="G74" i="40"/>
  <c r="F74" i="40"/>
  <c r="E74" i="40"/>
  <c r="D74" i="40"/>
  <c r="N73" i="40"/>
  <c r="N72" i="40"/>
  <c r="N71" i="40"/>
  <c r="N70" i="40"/>
  <c r="N69" i="40"/>
  <c r="N68" i="40"/>
  <c r="N45" i="40"/>
  <c r="N67" i="40"/>
  <c r="N66" i="40"/>
  <c r="N65" i="40"/>
  <c r="N63" i="40"/>
  <c r="N62" i="40"/>
  <c r="N61" i="40"/>
  <c r="N60" i="40"/>
  <c r="N59" i="40"/>
  <c r="N58" i="40"/>
  <c r="N53" i="40"/>
  <c r="N55" i="40"/>
  <c r="N52" i="40"/>
  <c r="N49" i="40"/>
  <c r="N47" i="40"/>
  <c r="N46" i="40"/>
  <c r="N44" i="40"/>
  <c r="N35" i="40"/>
  <c r="N43" i="40"/>
  <c r="N39" i="40"/>
  <c r="N36" i="40"/>
  <c r="N34" i="40"/>
  <c r="N29" i="40"/>
  <c r="N28" i="40"/>
  <c r="N23" i="40"/>
  <c r="N24" i="40"/>
  <c r="N22" i="40"/>
  <c r="N21" i="40"/>
  <c r="N15" i="40"/>
  <c r="N14" i="40"/>
  <c r="N13" i="40"/>
  <c r="N12" i="40"/>
  <c r="W73" i="40"/>
  <c r="T73" i="40"/>
  <c r="S73" i="40"/>
  <c r="K73" i="40"/>
  <c r="I73" i="40"/>
  <c r="H73" i="40"/>
  <c r="G73" i="40"/>
  <c r="F73" i="40"/>
  <c r="E73" i="40"/>
  <c r="D73" i="40"/>
  <c r="W72" i="40"/>
  <c r="R72" i="40" s="1"/>
  <c r="T72" i="40"/>
  <c r="S72" i="40"/>
  <c r="K72" i="40"/>
  <c r="I72" i="40"/>
  <c r="H72" i="40"/>
  <c r="G72" i="40"/>
  <c r="F72" i="40"/>
  <c r="E72" i="40"/>
  <c r="D72" i="40"/>
  <c r="W71" i="40"/>
  <c r="T71" i="40"/>
  <c r="S71" i="40"/>
  <c r="K71" i="40"/>
  <c r="I71" i="40"/>
  <c r="H71" i="40"/>
  <c r="G71" i="40"/>
  <c r="F71" i="40"/>
  <c r="E71" i="40"/>
  <c r="D71" i="40"/>
  <c r="W70" i="40"/>
  <c r="R70" i="40" s="1"/>
  <c r="T70" i="40"/>
  <c r="S70" i="40"/>
  <c r="K70" i="40"/>
  <c r="I70" i="40"/>
  <c r="H70" i="40"/>
  <c r="G70" i="40"/>
  <c r="F70" i="40"/>
  <c r="E70" i="40"/>
  <c r="D70" i="40"/>
  <c r="W69" i="40"/>
  <c r="T69" i="40"/>
  <c r="S69" i="40"/>
  <c r="K69" i="40"/>
  <c r="I69" i="40"/>
  <c r="H69" i="40"/>
  <c r="G69" i="40"/>
  <c r="F69" i="40"/>
  <c r="E69" i="40"/>
  <c r="D69" i="40"/>
  <c r="W68" i="40"/>
  <c r="R68" i="40" s="1"/>
  <c r="T68" i="40"/>
  <c r="S68" i="40"/>
  <c r="K68" i="40"/>
  <c r="I68" i="40"/>
  <c r="H68" i="40"/>
  <c r="G68" i="40"/>
  <c r="F68" i="40"/>
  <c r="E68" i="40"/>
  <c r="D68" i="40"/>
  <c r="W45" i="40"/>
  <c r="R45" i="40" s="1"/>
  <c r="T45" i="40"/>
  <c r="S45" i="40"/>
  <c r="I45" i="40"/>
  <c r="H45" i="40"/>
  <c r="G45" i="40"/>
  <c r="F45" i="40"/>
  <c r="E45" i="40"/>
  <c r="D45" i="40"/>
  <c r="W67" i="40"/>
  <c r="T67" i="40"/>
  <c r="S67" i="40"/>
  <c r="K67" i="40"/>
  <c r="I67" i="40"/>
  <c r="H67" i="40"/>
  <c r="G67" i="40"/>
  <c r="F67" i="40"/>
  <c r="E67" i="40"/>
  <c r="D67" i="40"/>
  <c r="W66" i="40"/>
  <c r="R66" i="40" s="1"/>
  <c r="T66" i="40"/>
  <c r="S66" i="40"/>
  <c r="I66" i="40"/>
  <c r="H66" i="40"/>
  <c r="G66" i="40"/>
  <c r="F66" i="40"/>
  <c r="E66" i="40"/>
  <c r="D66" i="40"/>
  <c r="W65" i="40"/>
  <c r="T65" i="40"/>
  <c r="S65" i="40"/>
  <c r="I65" i="40"/>
  <c r="H65" i="40"/>
  <c r="G65" i="40"/>
  <c r="F65" i="40"/>
  <c r="E65" i="40"/>
  <c r="D65" i="40"/>
  <c r="R67" i="40" l="1"/>
  <c r="R75" i="40"/>
  <c r="R79" i="40"/>
  <c r="R83" i="40"/>
  <c r="R87" i="40"/>
  <c r="R65" i="40"/>
  <c r="R69" i="40"/>
  <c r="R71" i="40"/>
  <c r="R73" i="40"/>
  <c r="R89" i="40"/>
  <c r="R91" i="40"/>
  <c r="R95" i="40"/>
  <c r="R77" i="40"/>
  <c r="R81" i="40"/>
  <c r="R85" i="40"/>
  <c r="R93" i="40"/>
  <c r="D18" i="103" l="1"/>
  <c r="C18" i="103"/>
  <c r="B18" i="103"/>
  <c r="D17" i="103"/>
  <c r="C17" i="103"/>
  <c r="B17" i="103"/>
  <c r="W24" i="87" l="1"/>
  <c r="X24" i="87" s="1"/>
  <c r="W28" i="87"/>
  <c r="X28" i="87" s="1"/>
  <c r="Q33" i="87"/>
  <c r="R33" i="87"/>
  <c r="S33" i="87"/>
  <c r="Q34" i="87"/>
  <c r="R34" i="87"/>
  <c r="S34" i="87"/>
  <c r="Q35" i="87"/>
  <c r="R35" i="87"/>
  <c r="S35" i="87"/>
  <c r="Q36" i="87"/>
  <c r="R36" i="87"/>
  <c r="S36" i="87"/>
  <c r="Q37" i="87"/>
  <c r="R37" i="87"/>
  <c r="S37" i="87"/>
  <c r="Q38" i="87"/>
  <c r="R38" i="87"/>
  <c r="S38" i="87"/>
  <c r="Q39" i="87"/>
  <c r="R39" i="87"/>
  <c r="S39" i="87"/>
  <c r="Q40" i="87"/>
  <c r="R40" i="87"/>
  <c r="S40" i="87"/>
  <c r="Q41" i="87"/>
  <c r="R41" i="87"/>
  <c r="S41" i="87"/>
  <c r="Q42" i="87"/>
  <c r="R42" i="87"/>
  <c r="S42" i="87"/>
  <c r="Q43" i="87"/>
  <c r="R43" i="87"/>
  <c r="S43" i="87"/>
  <c r="Q44" i="87"/>
  <c r="R44" i="87"/>
  <c r="S44" i="87"/>
  <c r="Q45" i="87"/>
  <c r="R45" i="87"/>
  <c r="S45" i="87"/>
  <c r="E25" i="87"/>
  <c r="F25" i="87"/>
  <c r="G25" i="87"/>
  <c r="H25" i="87"/>
  <c r="I25" i="87"/>
  <c r="J25" i="87"/>
  <c r="Z25" i="87"/>
  <c r="E26" i="87"/>
  <c r="F26" i="87"/>
  <c r="G26" i="87"/>
  <c r="H26" i="87"/>
  <c r="I26" i="87"/>
  <c r="J26" i="87"/>
  <c r="Z26" i="87"/>
  <c r="E27" i="87"/>
  <c r="F27" i="87"/>
  <c r="G27" i="87"/>
  <c r="H27" i="87"/>
  <c r="I27" i="87"/>
  <c r="J27" i="87"/>
  <c r="Z27" i="87"/>
  <c r="E28" i="87"/>
  <c r="F28" i="87"/>
  <c r="G28" i="87"/>
  <c r="H28" i="87"/>
  <c r="I28" i="87"/>
  <c r="J28" i="87"/>
  <c r="Z28" i="87"/>
  <c r="E29" i="87"/>
  <c r="F29" i="87"/>
  <c r="G29" i="87"/>
  <c r="H29" i="87"/>
  <c r="I29" i="87"/>
  <c r="J29" i="87"/>
  <c r="Z29" i="87"/>
  <c r="E30" i="87"/>
  <c r="F30" i="87"/>
  <c r="G30" i="87"/>
  <c r="H30" i="87"/>
  <c r="I30" i="87"/>
  <c r="J30" i="87"/>
  <c r="Z30" i="87"/>
  <c r="E31" i="87"/>
  <c r="F31" i="87"/>
  <c r="G31" i="87"/>
  <c r="H31" i="87"/>
  <c r="I31" i="87"/>
  <c r="J31" i="87"/>
  <c r="Z31" i="87"/>
  <c r="E32" i="87"/>
  <c r="F32" i="87"/>
  <c r="G32" i="87"/>
  <c r="H32" i="87"/>
  <c r="I32" i="87"/>
  <c r="J32" i="87"/>
  <c r="Z32" i="87"/>
  <c r="E33" i="87"/>
  <c r="F33" i="87"/>
  <c r="G33" i="87"/>
  <c r="H33" i="87"/>
  <c r="I33" i="87"/>
  <c r="J33" i="87"/>
  <c r="X33" i="87"/>
  <c r="Y33" i="87"/>
  <c r="Z33" i="87"/>
  <c r="E34" i="87"/>
  <c r="F34" i="87"/>
  <c r="G34" i="87"/>
  <c r="H34" i="87"/>
  <c r="I34" i="87"/>
  <c r="J34" i="87"/>
  <c r="X34" i="87"/>
  <c r="Y34" i="87"/>
  <c r="Z34" i="87"/>
  <c r="E35" i="87"/>
  <c r="F35" i="87"/>
  <c r="G35" i="87"/>
  <c r="H35" i="87"/>
  <c r="I35" i="87"/>
  <c r="J35" i="87"/>
  <c r="X35" i="87"/>
  <c r="Y35" i="87"/>
  <c r="Z35" i="87"/>
  <c r="E36" i="87"/>
  <c r="F36" i="87"/>
  <c r="G36" i="87"/>
  <c r="H36" i="87"/>
  <c r="I36" i="87"/>
  <c r="J36" i="87"/>
  <c r="X36" i="87"/>
  <c r="Y36" i="87"/>
  <c r="Z36" i="87"/>
  <c r="A37" i="87"/>
  <c r="E37" i="87"/>
  <c r="F37" i="87"/>
  <c r="G37" i="87"/>
  <c r="H37" i="87"/>
  <c r="I37" i="87"/>
  <c r="J37" i="87"/>
  <c r="X37" i="87"/>
  <c r="Y37" i="87"/>
  <c r="Z37" i="87"/>
  <c r="A38" i="87"/>
  <c r="E38" i="87"/>
  <c r="F38" i="87"/>
  <c r="G38" i="87"/>
  <c r="H38" i="87"/>
  <c r="I38" i="87"/>
  <c r="J38" i="87"/>
  <c r="X38" i="87"/>
  <c r="Y38" i="87"/>
  <c r="Z38" i="87"/>
  <c r="A39" i="87"/>
  <c r="E39" i="87"/>
  <c r="F39" i="87"/>
  <c r="G39" i="87"/>
  <c r="H39" i="87"/>
  <c r="I39" i="87"/>
  <c r="J39" i="87"/>
  <c r="X39" i="87"/>
  <c r="Y39" i="87"/>
  <c r="Z39" i="87"/>
  <c r="A40" i="87"/>
  <c r="E40" i="87"/>
  <c r="F40" i="87"/>
  <c r="G40" i="87"/>
  <c r="H40" i="87"/>
  <c r="I40" i="87"/>
  <c r="J40" i="87"/>
  <c r="X40" i="87"/>
  <c r="Y40" i="87"/>
  <c r="Z40" i="87"/>
  <c r="A41" i="87"/>
  <c r="E41" i="87"/>
  <c r="F41" i="87"/>
  <c r="G41" i="87"/>
  <c r="H41" i="87"/>
  <c r="I41" i="87"/>
  <c r="J41" i="87"/>
  <c r="X41" i="87"/>
  <c r="Y41" i="87"/>
  <c r="Z41" i="87"/>
  <c r="A42" i="87"/>
  <c r="E42" i="87"/>
  <c r="F42" i="87"/>
  <c r="G42" i="87"/>
  <c r="H42" i="87"/>
  <c r="I42" i="87"/>
  <c r="J42" i="87"/>
  <c r="X42" i="87"/>
  <c r="Y42" i="87"/>
  <c r="Z42" i="87"/>
  <c r="A43" i="87"/>
  <c r="E43" i="87"/>
  <c r="F43" i="87"/>
  <c r="G43" i="87"/>
  <c r="H43" i="87"/>
  <c r="I43" i="87"/>
  <c r="J43" i="87"/>
  <c r="X43" i="87"/>
  <c r="Y43" i="87"/>
  <c r="Z43" i="87"/>
  <c r="A44" i="87"/>
  <c r="E44" i="87"/>
  <c r="F44" i="87"/>
  <c r="G44" i="87"/>
  <c r="H44" i="87"/>
  <c r="I44" i="87"/>
  <c r="J44" i="87"/>
  <c r="X44" i="87"/>
  <c r="Y44" i="87"/>
  <c r="Z44" i="87"/>
  <c r="A45" i="87"/>
  <c r="E45" i="87"/>
  <c r="F45" i="87"/>
  <c r="G45" i="87"/>
  <c r="H45" i="87"/>
  <c r="I45" i="87"/>
  <c r="J45" i="87"/>
  <c r="X45" i="87"/>
  <c r="Y45" i="87"/>
  <c r="Z45" i="87"/>
  <c r="W25" i="87" l="1"/>
  <c r="X25" i="87" s="1"/>
  <c r="W32" i="87"/>
  <c r="X32" i="87" s="1"/>
  <c r="W31" i="87"/>
  <c r="X31" i="87" s="1"/>
  <c r="W30" i="87"/>
  <c r="X30" i="87" s="1"/>
  <c r="W29" i="87"/>
  <c r="X29" i="87" s="1"/>
  <c r="W27" i="87"/>
  <c r="X27" i="87" s="1"/>
  <c r="W26" i="87"/>
  <c r="X26" i="87" s="1"/>
  <c r="B21" i="152"/>
  <c r="C21" i="152"/>
  <c r="D21" i="152"/>
  <c r="D35" i="152"/>
  <c r="C35" i="152"/>
  <c r="B35" i="152"/>
  <c r="D34" i="152"/>
  <c r="C34" i="152"/>
  <c r="B34" i="152"/>
  <c r="D33" i="152"/>
  <c r="C33" i="152"/>
  <c r="B33" i="152"/>
  <c r="D32" i="152"/>
  <c r="C32" i="152"/>
  <c r="B32" i="152"/>
  <c r="D31" i="152"/>
  <c r="C31" i="152"/>
  <c r="B31" i="152"/>
  <c r="F28" i="152"/>
  <c r="A28" i="152"/>
  <c r="I27" i="152"/>
  <c r="D25" i="152"/>
  <c r="C25" i="152"/>
  <c r="B25" i="152"/>
  <c r="D24" i="152"/>
  <c r="C24" i="152"/>
  <c r="B24" i="152"/>
  <c r="D23" i="152"/>
  <c r="C23" i="152"/>
  <c r="B23" i="152"/>
  <c r="D22" i="152"/>
  <c r="C22" i="152"/>
  <c r="B22" i="152"/>
  <c r="F18" i="152"/>
  <c r="A18" i="152"/>
  <c r="I17" i="152"/>
  <c r="D15" i="152"/>
  <c r="C15" i="152"/>
  <c r="B15" i="152"/>
  <c r="D14" i="152"/>
  <c r="C14" i="152"/>
  <c r="B14" i="152"/>
  <c r="D13" i="152"/>
  <c r="C13" i="152"/>
  <c r="B13" i="152"/>
  <c r="D12" i="152"/>
  <c r="C12" i="152"/>
  <c r="B12" i="152"/>
  <c r="D11" i="152"/>
  <c r="C11" i="152"/>
  <c r="B11" i="152"/>
  <c r="D10" i="152"/>
  <c r="C10" i="152"/>
  <c r="B10" i="152"/>
  <c r="D9" i="152"/>
  <c r="C9" i="152"/>
  <c r="B9" i="152"/>
  <c r="F6" i="152"/>
  <c r="A6" i="152"/>
  <c r="I5" i="152"/>
  <c r="A3" i="152"/>
  <c r="A1" i="152"/>
  <c r="A33" i="87" l="1"/>
  <c r="A34" i="87"/>
  <c r="A36" i="87"/>
  <c r="A35" i="87"/>
  <c r="B43" i="125"/>
  <c r="C43" i="125"/>
  <c r="D43" i="125"/>
  <c r="B39" i="125"/>
  <c r="C39" i="125"/>
  <c r="D39" i="125"/>
  <c r="B40" i="125"/>
  <c r="C40" i="125"/>
  <c r="D40" i="125"/>
  <c r="B34" i="125"/>
  <c r="C34" i="125"/>
  <c r="D34" i="125"/>
  <c r="B35" i="125"/>
  <c r="C35" i="125"/>
  <c r="D35" i="125"/>
  <c r="B36" i="125"/>
  <c r="C36" i="125"/>
  <c r="D36" i="125"/>
  <c r="B37" i="125"/>
  <c r="C37" i="125"/>
  <c r="D37" i="125"/>
  <c r="B31" i="125"/>
  <c r="C31" i="125"/>
  <c r="D31" i="125"/>
  <c r="B25" i="125"/>
  <c r="C25" i="125"/>
  <c r="D25" i="125"/>
  <c r="D61" i="36" l="1"/>
  <c r="C61" i="36"/>
  <c r="B61" i="36"/>
  <c r="D60" i="36"/>
  <c r="C60" i="36"/>
  <c r="B60" i="36"/>
  <c r="D59" i="36"/>
  <c r="C59" i="36"/>
  <c r="B59" i="36"/>
  <c r="D53" i="36"/>
  <c r="C53" i="36"/>
  <c r="B53" i="36"/>
  <c r="D58" i="36"/>
  <c r="C58" i="36"/>
  <c r="B58" i="36"/>
  <c r="D57" i="36"/>
  <c r="C57" i="36"/>
  <c r="B57" i="36"/>
  <c r="D56" i="36"/>
  <c r="C56" i="36"/>
  <c r="B56" i="36"/>
  <c r="D55" i="36"/>
  <c r="C55" i="36"/>
  <c r="B55" i="36"/>
  <c r="D54" i="36"/>
  <c r="C54" i="36"/>
  <c r="B54" i="36"/>
  <c r="D52" i="36"/>
  <c r="C52" i="36"/>
  <c r="B52" i="36"/>
  <c r="D51" i="36"/>
  <c r="C51" i="36"/>
  <c r="B51" i="36"/>
  <c r="D50" i="36"/>
  <c r="C50" i="36"/>
  <c r="B50" i="36"/>
  <c r="D49" i="36"/>
  <c r="C49" i="36"/>
  <c r="B49" i="36"/>
  <c r="D48" i="36"/>
  <c r="C48" i="36"/>
  <c r="B48" i="36"/>
  <c r="D47" i="36"/>
  <c r="C47" i="36"/>
  <c r="B47" i="36"/>
  <c r="D46" i="36"/>
  <c r="C46" i="36"/>
  <c r="B46" i="36"/>
  <c r="D45" i="36"/>
  <c r="C45" i="36"/>
  <c r="B45" i="36"/>
  <c r="D44" i="36"/>
  <c r="C44" i="36"/>
  <c r="B44" i="36"/>
  <c r="D43" i="36"/>
  <c r="C43" i="36"/>
  <c r="B43" i="36"/>
  <c r="D42" i="36"/>
  <c r="C42" i="36"/>
  <c r="B42" i="36"/>
  <c r="AA39" i="36"/>
  <c r="A39" i="36"/>
  <c r="A36" i="36"/>
  <c r="D56" i="134"/>
  <c r="C56" i="134"/>
  <c r="B56" i="134"/>
  <c r="D55" i="134"/>
  <c r="C55" i="134"/>
  <c r="B55" i="134"/>
  <c r="D54" i="134"/>
  <c r="C54" i="134"/>
  <c r="B54" i="134"/>
  <c r="D53" i="134"/>
  <c r="C53" i="134"/>
  <c r="B53" i="134"/>
  <c r="D52" i="134"/>
  <c r="C52" i="134"/>
  <c r="B52" i="134"/>
  <c r="D51" i="134"/>
  <c r="C51" i="134"/>
  <c r="B51" i="134"/>
  <c r="D50" i="134"/>
  <c r="C50" i="134"/>
  <c r="B50" i="134"/>
  <c r="D49" i="134"/>
  <c r="C49" i="134"/>
  <c r="B49" i="134"/>
  <c r="D48" i="134"/>
  <c r="C48" i="134"/>
  <c r="B48" i="134"/>
  <c r="D47" i="134"/>
  <c r="C47" i="134"/>
  <c r="B47" i="134"/>
  <c r="D46" i="134"/>
  <c r="C46" i="134"/>
  <c r="B46" i="134"/>
  <c r="D45" i="134"/>
  <c r="C45" i="134"/>
  <c r="B45" i="134"/>
  <c r="D44" i="134"/>
  <c r="C44" i="134"/>
  <c r="B44" i="134"/>
  <c r="D43" i="134"/>
  <c r="C43" i="134"/>
  <c r="B43" i="134"/>
  <c r="K40" i="134"/>
  <c r="A40" i="134"/>
  <c r="N39" i="134"/>
  <c r="A37" i="134"/>
  <c r="D145" i="24"/>
  <c r="C145" i="24"/>
  <c r="B145" i="24"/>
  <c r="D144" i="24"/>
  <c r="C144" i="24"/>
  <c r="B144" i="24"/>
  <c r="D143" i="24"/>
  <c r="C143" i="24"/>
  <c r="B143" i="24"/>
  <c r="D142" i="24"/>
  <c r="C142" i="24"/>
  <c r="B142" i="24"/>
  <c r="D141" i="24"/>
  <c r="C141" i="24"/>
  <c r="B141" i="24"/>
  <c r="D140" i="24"/>
  <c r="C140" i="24"/>
  <c r="B140" i="24"/>
  <c r="D139" i="24"/>
  <c r="C139" i="24"/>
  <c r="B139" i="24"/>
  <c r="D138" i="24"/>
  <c r="C138" i="24"/>
  <c r="B138" i="24"/>
  <c r="D137" i="24"/>
  <c r="C137" i="24"/>
  <c r="B137" i="24"/>
  <c r="D136" i="24"/>
  <c r="C136" i="24"/>
  <c r="B136" i="24"/>
  <c r="D135" i="24"/>
  <c r="C135" i="24"/>
  <c r="B135" i="24"/>
  <c r="D134" i="24"/>
  <c r="C134" i="24"/>
  <c r="B134" i="24"/>
  <c r="D133" i="24"/>
  <c r="C133" i="24"/>
  <c r="B133" i="24"/>
  <c r="D132" i="24"/>
  <c r="C132" i="24"/>
  <c r="B132" i="24"/>
  <c r="D131" i="24"/>
  <c r="C131" i="24"/>
  <c r="B131" i="24"/>
  <c r="D130" i="24"/>
  <c r="C130" i="24"/>
  <c r="B130" i="24"/>
  <c r="D129" i="24"/>
  <c r="C129" i="24"/>
  <c r="B129" i="24"/>
  <c r="D128" i="24"/>
  <c r="C128" i="24"/>
  <c r="B128" i="24"/>
  <c r="D127" i="24"/>
  <c r="C127" i="24"/>
  <c r="B127" i="24"/>
  <c r="D126" i="24"/>
  <c r="C126" i="24"/>
  <c r="B126" i="24"/>
  <c r="D125" i="24"/>
  <c r="C125" i="24"/>
  <c r="B125" i="24"/>
  <c r="D124" i="24"/>
  <c r="C124" i="24"/>
  <c r="B124" i="24"/>
  <c r="D123" i="24"/>
  <c r="C123" i="24"/>
  <c r="B123" i="24"/>
  <c r="D122" i="24"/>
  <c r="C122" i="24"/>
  <c r="B122" i="24"/>
  <c r="D121" i="24"/>
  <c r="C121" i="24"/>
  <c r="B121" i="24"/>
  <c r="D120" i="24"/>
  <c r="C120" i="24"/>
  <c r="B120" i="24"/>
  <c r="P119" i="24"/>
  <c r="D117" i="24"/>
  <c r="C117" i="24"/>
  <c r="B117" i="24"/>
  <c r="D116" i="24"/>
  <c r="C116" i="24"/>
  <c r="B116" i="24"/>
  <c r="D115" i="24"/>
  <c r="C115" i="24"/>
  <c r="B115" i="24"/>
  <c r="D114" i="24"/>
  <c r="C114" i="24"/>
  <c r="B114" i="24"/>
  <c r="D113" i="24"/>
  <c r="C113" i="24"/>
  <c r="B113" i="24"/>
  <c r="D112" i="24"/>
  <c r="C112" i="24"/>
  <c r="B112" i="24"/>
  <c r="D111" i="24"/>
  <c r="C111" i="24"/>
  <c r="B111" i="24"/>
  <c r="D110" i="24"/>
  <c r="C110" i="24"/>
  <c r="B110" i="24"/>
  <c r="D109" i="24"/>
  <c r="C109" i="24"/>
  <c r="B109" i="24"/>
  <c r="D108" i="24"/>
  <c r="C108" i="24"/>
  <c r="B108" i="24"/>
  <c r="D107" i="24"/>
  <c r="C107" i="24"/>
  <c r="B107" i="24"/>
  <c r="D106" i="24"/>
  <c r="C106" i="24"/>
  <c r="B106" i="24"/>
  <c r="D105" i="24"/>
  <c r="C105" i="24"/>
  <c r="B105" i="24"/>
  <c r="D104" i="24"/>
  <c r="C104" i="24"/>
  <c r="B104" i="24"/>
  <c r="D103" i="24"/>
  <c r="C103" i="24"/>
  <c r="B103" i="24"/>
  <c r="D102" i="24"/>
  <c r="C102" i="24"/>
  <c r="B102" i="24"/>
  <c r="D101" i="24"/>
  <c r="C101" i="24"/>
  <c r="B101" i="24"/>
  <c r="D100" i="24"/>
  <c r="C100" i="24"/>
  <c r="B100" i="24"/>
  <c r="D99" i="24"/>
  <c r="C99" i="24"/>
  <c r="B99" i="24"/>
  <c r="D98" i="24"/>
  <c r="C98" i="24"/>
  <c r="B98" i="24"/>
  <c r="D97" i="24"/>
  <c r="C97" i="24"/>
  <c r="B97" i="24"/>
  <c r="D96" i="24"/>
  <c r="C96" i="24"/>
  <c r="B96" i="24"/>
  <c r="D95" i="24"/>
  <c r="C95" i="24"/>
  <c r="B95" i="24"/>
  <c r="D94" i="24"/>
  <c r="C94" i="24"/>
  <c r="B94" i="24"/>
  <c r="D93" i="24"/>
  <c r="C93" i="24"/>
  <c r="B93" i="24"/>
  <c r="K90" i="24"/>
  <c r="A90" i="24"/>
  <c r="N88" i="24"/>
  <c r="A87" i="24"/>
  <c r="I171" i="65"/>
  <c r="D171" i="65"/>
  <c r="C171" i="65"/>
  <c r="B171" i="65"/>
  <c r="I170" i="65"/>
  <c r="D170" i="65"/>
  <c r="C170" i="65"/>
  <c r="B170" i="65"/>
  <c r="I169" i="65"/>
  <c r="D169" i="65"/>
  <c r="C169" i="65"/>
  <c r="B169" i="65"/>
  <c r="I168" i="65"/>
  <c r="D168" i="65"/>
  <c r="C168" i="65"/>
  <c r="B168" i="65"/>
  <c r="I167" i="65"/>
  <c r="D167" i="65"/>
  <c r="C167" i="65"/>
  <c r="B167" i="65"/>
  <c r="D165" i="65"/>
  <c r="C165" i="65"/>
  <c r="B165" i="65"/>
  <c r="D164" i="65"/>
  <c r="C164" i="65"/>
  <c r="B164" i="65"/>
  <c r="D163" i="65"/>
  <c r="C163" i="65"/>
  <c r="B163" i="65"/>
  <c r="D162" i="65"/>
  <c r="C162" i="65"/>
  <c r="B162" i="65"/>
  <c r="D161" i="65"/>
  <c r="C161" i="65"/>
  <c r="B161" i="65"/>
  <c r="D159" i="65"/>
  <c r="C159" i="65"/>
  <c r="B159" i="65"/>
  <c r="D158" i="65"/>
  <c r="C158" i="65"/>
  <c r="B158" i="65"/>
  <c r="D157" i="65"/>
  <c r="C157" i="65"/>
  <c r="B157" i="65"/>
  <c r="D156" i="65"/>
  <c r="C156" i="65"/>
  <c r="B156" i="65"/>
  <c r="D155" i="65"/>
  <c r="C155" i="65"/>
  <c r="B155" i="65"/>
  <c r="E152" i="65"/>
  <c r="A152" i="65"/>
  <c r="H151" i="65"/>
  <c r="A149" i="65"/>
  <c r="B23" i="26"/>
  <c r="C23" i="26"/>
  <c r="D23" i="26"/>
  <c r="B24" i="26"/>
  <c r="C24" i="26"/>
  <c r="D24" i="26"/>
  <c r="B25" i="26"/>
  <c r="C25" i="26"/>
  <c r="D25" i="26"/>
  <c r="B26" i="26"/>
  <c r="C26" i="26"/>
  <c r="D26" i="26"/>
  <c r="B27" i="26"/>
  <c r="C27" i="26"/>
  <c r="D27" i="26"/>
  <c r="B19" i="26"/>
  <c r="C19" i="26"/>
  <c r="D19" i="26"/>
  <c r="B20" i="26"/>
  <c r="C20" i="26"/>
  <c r="D20" i="26"/>
  <c r="B21" i="26"/>
  <c r="C21" i="26"/>
  <c r="D21" i="26"/>
  <c r="B22" i="26"/>
  <c r="C22" i="26"/>
  <c r="D22" i="26"/>
  <c r="B46" i="24"/>
  <c r="C46" i="24"/>
  <c r="D46" i="24"/>
  <c r="B47" i="24"/>
  <c r="C47" i="24"/>
  <c r="D47" i="24"/>
  <c r="B48" i="24"/>
  <c r="C48" i="24"/>
  <c r="D48" i="24"/>
  <c r="B49" i="24"/>
  <c r="C49" i="24"/>
  <c r="D49" i="24"/>
  <c r="B50" i="24"/>
  <c r="C50" i="24"/>
  <c r="D50" i="24"/>
  <c r="B51" i="24"/>
  <c r="C51" i="24"/>
  <c r="D51" i="24"/>
  <c r="B52" i="24"/>
  <c r="C52" i="24"/>
  <c r="D52" i="24"/>
  <c r="B53" i="24"/>
  <c r="C53" i="24"/>
  <c r="D53" i="24"/>
  <c r="B54" i="24"/>
  <c r="C54" i="24"/>
  <c r="D54" i="24"/>
  <c r="B55" i="24"/>
  <c r="C55" i="24"/>
  <c r="D55" i="24"/>
  <c r="B56" i="24"/>
  <c r="C56" i="24"/>
  <c r="D56" i="24"/>
  <c r="B19" i="134"/>
  <c r="C19" i="134"/>
  <c r="D19" i="134"/>
  <c r="B20" i="134"/>
  <c r="C20" i="134"/>
  <c r="D20" i="134"/>
  <c r="B10" i="130"/>
  <c r="C10" i="130"/>
  <c r="D10" i="130"/>
  <c r="B11" i="130"/>
  <c r="C11" i="130"/>
  <c r="D11" i="130"/>
  <c r="B12" i="130"/>
  <c r="C12" i="130"/>
  <c r="D12" i="130"/>
  <c r="B13" i="130"/>
  <c r="C13" i="130"/>
  <c r="D13" i="130"/>
  <c r="B14" i="130"/>
  <c r="C14" i="130"/>
  <c r="D14" i="130"/>
  <c r="I132" i="119"/>
  <c r="D132" i="119"/>
  <c r="C132" i="119"/>
  <c r="B132" i="119"/>
  <c r="I131" i="119"/>
  <c r="D131" i="119"/>
  <c r="C131" i="119"/>
  <c r="B131" i="119"/>
  <c r="I130" i="119"/>
  <c r="D130" i="119"/>
  <c r="C130" i="119"/>
  <c r="B130" i="119"/>
  <c r="I128" i="119"/>
  <c r="D128" i="119"/>
  <c r="C128" i="119"/>
  <c r="B128" i="119"/>
  <c r="I127" i="119"/>
  <c r="D127" i="119"/>
  <c r="C127" i="119"/>
  <c r="B127" i="119"/>
  <c r="I126" i="119"/>
  <c r="D126" i="119"/>
  <c r="C126" i="119"/>
  <c r="B126" i="119"/>
  <c r="D132" i="117"/>
  <c r="C132" i="117"/>
  <c r="B132" i="117"/>
  <c r="D131" i="117"/>
  <c r="C131" i="117"/>
  <c r="B131" i="117"/>
  <c r="D130" i="117"/>
  <c r="C130" i="117"/>
  <c r="B130" i="117"/>
  <c r="D128" i="117"/>
  <c r="C128" i="117"/>
  <c r="B128" i="117"/>
  <c r="D127" i="117"/>
  <c r="C127" i="117"/>
  <c r="B127" i="117"/>
  <c r="D126" i="117"/>
  <c r="C126" i="117"/>
  <c r="B126" i="117"/>
  <c r="D124" i="117"/>
  <c r="C124" i="117"/>
  <c r="B124" i="117"/>
  <c r="D123" i="117"/>
  <c r="C123" i="117"/>
  <c r="B123" i="117"/>
  <c r="D122" i="117"/>
  <c r="C122" i="117"/>
  <c r="B122" i="117"/>
  <c r="D120" i="117"/>
  <c r="C120" i="117"/>
  <c r="B120" i="117"/>
  <c r="D119" i="117"/>
  <c r="C119" i="117"/>
  <c r="B119" i="117"/>
  <c r="D118" i="117"/>
  <c r="C118" i="117"/>
  <c r="B118" i="117"/>
  <c r="D116" i="117"/>
  <c r="C116" i="117"/>
  <c r="B116" i="117"/>
  <c r="D115" i="117"/>
  <c r="C115" i="117"/>
  <c r="B115" i="117"/>
  <c r="D114" i="117"/>
  <c r="C114" i="117"/>
  <c r="B114" i="117"/>
  <c r="D112" i="117"/>
  <c r="C112" i="117"/>
  <c r="B112" i="117"/>
  <c r="D111" i="117"/>
  <c r="C111" i="117"/>
  <c r="B111" i="117"/>
  <c r="D110" i="117"/>
  <c r="C110" i="117"/>
  <c r="B110" i="117"/>
  <c r="D108" i="117"/>
  <c r="C108" i="117"/>
  <c r="B108" i="117"/>
  <c r="D107" i="117"/>
  <c r="C107" i="117"/>
  <c r="B107" i="117"/>
  <c r="D106" i="117"/>
  <c r="C106" i="117"/>
  <c r="B106" i="117"/>
  <c r="D104" i="117"/>
  <c r="C104" i="117"/>
  <c r="B104" i="117"/>
  <c r="D103" i="117"/>
  <c r="C103" i="117"/>
  <c r="B103" i="117"/>
  <c r="D102" i="117"/>
  <c r="C102" i="117"/>
  <c r="B102" i="117"/>
  <c r="D101" i="117"/>
  <c r="C101" i="117"/>
  <c r="B101" i="117"/>
  <c r="D100" i="117"/>
  <c r="C100" i="117"/>
  <c r="B100" i="117"/>
  <c r="D99" i="117"/>
  <c r="C99" i="117"/>
  <c r="B99" i="117"/>
  <c r="D98" i="117"/>
  <c r="C98" i="117"/>
  <c r="B98" i="117"/>
  <c r="D97" i="117"/>
  <c r="C97" i="117"/>
  <c r="B97" i="117"/>
  <c r="D96" i="117"/>
  <c r="C96" i="117"/>
  <c r="B96" i="117"/>
  <c r="D95" i="117"/>
  <c r="C95" i="117"/>
  <c r="B95" i="117"/>
  <c r="D94" i="117"/>
  <c r="C94" i="117"/>
  <c r="B94" i="117"/>
  <c r="D93" i="117"/>
  <c r="C93" i="117"/>
  <c r="B93" i="117"/>
  <c r="D91" i="117"/>
  <c r="C91" i="117"/>
  <c r="B91" i="117"/>
  <c r="D90" i="117"/>
  <c r="C90" i="117"/>
  <c r="B90" i="117"/>
  <c r="D89" i="117"/>
  <c r="C89" i="117"/>
  <c r="B89" i="117"/>
  <c r="D87" i="117"/>
  <c r="C87" i="117"/>
  <c r="B87" i="117"/>
  <c r="D86" i="117"/>
  <c r="C86" i="117"/>
  <c r="B86" i="117"/>
  <c r="D85" i="117"/>
  <c r="C85" i="117"/>
  <c r="B85" i="117"/>
  <c r="D83" i="117"/>
  <c r="C83" i="117"/>
  <c r="B83" i="117"/>
  <c r="D82" i="117"/>
  <c r="C82" i="117"/>
  <c r="B82" i="117"/>
  <c r="D81" i="117"/>
  <c r="C81" i="117"/>
  <c r="B81" i="117"/>
  <c r="D79" i="117"/>
  <c r="C79" i="117"/>
  <c r="B79" i="117"/>
  <c r="D78" i="117"/>
  <c r="C78" i="117"/>
  <c r="B78" i="117"/>
  <c r="D77" i="117"/>
  <c r="C77" i="117"/>
  <c r="B77" i="117"/>
  <c r="D75" i="117"/>
  <c r="C75" i="117"/>
  <c r="B75" i="117"/>
  <c r="D74" i="117"/>
  <c r="C74" i="117"/>
  <c r="B74" i="117"/>
  <c r="D73" i="117"/>
  <c r="C73" i="117"/>
  <c r="B73" i="117"/>
  <c r="D71" i="117"/>
  <c r="C71" i="117"/>
  <c r="B71" i="117"/>
  <c r="D68" i="117"/>
  <c r="C68" i="117"/>
  <c r="B68" i="117"/>
  <c r="D67" i="117"/>
  <c r="C67" i="117"/>
  <c r="B67" i="117"/>
  <c r="D66" i="117"/>
  <c r="C66" i="117"/>
  <c r="B66" i="117"/>
  <c r="D65" i="117"/>
  <c r="C65" i="117"/>
  <c r="B65" i="117"/>
  <c r="D64" i="117"/>
  <c r="C64" i="117"/>
  <c r="B64" i="117"/>
  <c r="I48" i="121"/>
  <c r="D48" i="121"/>
  <c r="C48" i="121"/>
  <c r="B48" i="121"/>
  <c r="I47" i="121"/>
  <c r="D47" i="121"/>
  <c r="C47" i="121"/>
  <c r="B47" i="121"/>
  <c r="I46" i="121"/>
  <c r="D46" i="121"/>
  <c r="C46" i="121"/>
  <c r="B46" i="121"/>
  <c r="I44" i="121"/>
  <c r="D44" i="121"/>
  <c r="C44" i="121"/>
  <c r="B44" i="121"/>
  <c r="I43" i="121"/>
  <c r="D43" i="121"/>
  <c r="C43" i="121"/>
  <c r="B43" i="121"/>
  <c r="I31" i="121"/>
  <c r="D31" i="121"/>
  <c r="C31" i="121"/>
  <c r="B31" i="121"/>
  <c r="D29" i="121"/>
  <c r="C29" i="121"/>
  <c r="B29" i="121"/>
  <c r="D28" i="121"/>
  <c r="D18" i="121"/>
  <c r="C18" i="121"/>
  <c r="B18" i="121"/>
  <c r="D17" i="121"/>
  <c r="C17" i="121"/>
  <c r="B17" i="121"/>
  <c r="D26" i="36"/>
  <c r="C26" i="36"/>
  <c r="B26" i="36"/>
  <c r="D25" i="36"/>
  <c r="C25" i="36"/>
  <c r="B25" i="36"/>
  <c r="D24" i="36"/>
  <c r="C24" i="36"/>
  <c r="B24" i="36"/>
  <c r="D23" i="36"/>
  <c r="C23" i="36"/>
  <c r="B23" i="36"/>
  <c r="D22" i="134"/>
  <c r="C22" i="134"/>
  <c r="B22" i="134"/>
  <c r="D21" i="134"/>
  <c r="C21" i="134"/>
  <c r="B21" i="134"/>
  <c r="D139" i="65" l="1"/>
  <c r="C139" i="65"/>
  <c r="B139" i="65"/>
  <c r="D138" i="65"/>
  <c r="C138" i="65"/>
  <c r="B138" i="65"/>
  <c r="D137" i="65"/>
  <c r="C137" i="65"/>
  <c r="B137" i="65"/>
  <c r="D136" i="65"/>
  <c r="C136" i="65"/>
  <c r="B136" i="65"/>
  <c r="D135" i="65"/>
  <c r="C135" i="65"/>
  <c r="B135" i="65"/>
  <c r="D133" i="65"/>
  <c r="C133" i="65"/>
  <c r="B133" i="65"/>
  <c r="D132" i="65"/>
  <c r="C132" i="65"/>
  <c r="B132" i="65"/>
  <c r="D131" i="65"/>
  <c r="C131" i="65"/>
  <c r="B131" i="65"/>
  <c r="D130" i="65"/>
  <c r="C130" i="65"/>
  <c r="B130" i="65"/>
  <c r="D129" i="65"/>
  <c r="C129" i="65"/>
  <c r="B129" i="65"/>
  <c r="D127" i="65"/>
  <c r="C127" i="65"/>
  <c r="B127" i="65"/>
  <c r="D126" i="65"/>
  <c r="C126" i="65"/>
  <c r="B126" i="65"/>
  <c r="D125" i="65"/>
  <c r="C125" i="65"/>
  <c r="B125" i="65"/>
  <c r="D124" i="65"/>
  <c r="C124" i="65"/>
  <c r="B124" i="65"/>
  <c r="D123" i="65"/>
  <c r="C123" i="65"/>
  <c r="B123" i="65"/>
  <c r="D121" i="65"/>
  <c r="C121" i="65"/>
  <c r="B121" i="65"/>
  <c r="D120" i="65"/>
  <c r="C120" i="65"/>
  <c r="B120" i="65"/>
  <c r="D119" i="65"/>
  <c r="C119" i="65"/>
  <c r="B119" i="65"/>
  <c r="D118" i="65"/>
  <c r="C118" i="65"/>
  <c r="B118" i="65"/>
  <c r="D117" i="65"/>
  <c r="C117" i="65"/>
  <c r="B117" i="65"/>
  <c r="I124" i="119" l="1"/>
  <c r="D124" i="119"/>
  <c r="C124" i="119"/>
  <c r="B124" i="119"/>
  <c r="I123" i="119"/>
  <c r="D123" i="119"/>
  <c r="C123" i="119"/>
  <c r="B123" i="119"/>
  <c r="I122" i="119"/>
  <c r="D122" i="119"/>
  <c r="C122" i="119"/>
  <c r="B122" i="119"/>
  <c r="I120" i="119"/>
  <c r="D120" i="119"/>
  <c r="C120" i="119"/>
  <c r="B120" i="119"/>
  <c r="I119" i="119"/>
  <c r="D119" i="119"/>
  <c r="C119" i="119"/>
  <c r="B119" i="119"/>
  <c r="I118" i="119"/>
  <c r="D118" i="119"/>
  <c r="C118" i="119"/>
  <c r="B118" i="119"/>
  <c r="I117" i="119"/>
  <c r="D117" i="119"/>
  <c r="C117" i="119"/>
  <c r="B117" i="119"/>
  <c r="I116" i="119"/>
  <c r="D116" i="119"/>
  <c r="C116" i="119"/>
  <c r="B116" i="119"/>
  <c r="I115" i="119"/>
  <c r="D115" i="119"/>
  <c r="C115" i="119"/>
  <c r="B115" i="119"/>
  <c r="I114" i="119"/>
  <c r="D114" i="119"/>
  <c r="C114" i="119"/>
  <c r="B114" i="119"/>
  <c r="I113" i="119"/>
  <c r="D113" i="119"/>
  <c r="C113" i="119"/>
  <c r="B113" i="119"/>
  <c r="I111" i="119"/>
  <c r="D111" i="119"/>
  <c r="C111" i="119"/>
  <c r="B111" i="119"/>
  <c r="I110" i="119"/>
  <c r="D110" i="119"/>
  <c r="C110" i="119"/>
  <c r="B110" i="119"/>
  <c r="I109" i="119"/>
  <c r="D109" i="119"/>
  <c r="C109" i="119"/>
  <c r="B109" i="119"/>
  <c r="I108" i="119"/>
  <c r="D108" i="119"/>
  <c r="C108" i="119"/>
  <c r="B108" i="119"/>
  <c r="I107" i="119"/>
  <c r="D107" i="119"/>
  <c r="C107" i="119"/>
  <c r="B107" i="119"/>
  <c r="I106" i="119"/>
  <c r="D106" i="119"/>
  <c r="C106" i="119"/>
  <c r="B106" i="119"/>
  <c r="I105" i="119"/>
  <c r="D105" i="119"/>
  <c r="C105" i="119"/>
  <c r="B105" i="119"/>
  <c r="I104" i="119"/>
  <c r="D104" i="119"/>
  <c r="C104" i="119"/>
  <c r="B104" i="119"/>
  <c r="I102" i="119"/>
  <c r="D102" i="119"/>
  <c r="C102" i="119"/>
  <c r="B102" i="119"/>
  <c r="I101" i="119"/>
  <c r="D101" i="119"/>
  <c r="C101" i="119"/>
  <c r="B101" i="119"/>
  <c r="I100" i="119"/>
  <c r="D100" i="119"/>
  <c r="C100" i="119"/>
  <c r="B100" i="119"/>
  <c r="I99" i="119"/>
  <c r="D99" i="119"/>
  <c r="C99" i="119"/>
  <c r="B99" i="119"/>
  <c r="I97" i="119"/>
  <c r="D97" i="119"/>
  <c r="C97" i="119"/>
  <c r="B97" i="119"/>
  <c r="I96" i="119"/>
  <c r="D96" i="119"/>
  <c r="C96" i="119"/>
  <c r="B96" i="119"/>
  <c r="I95" i="119"/>
  <c r="D95" i="119"/>
  <c r="C95" i="119"/>
  <c r="B95" i="119"/>
  <c r="I94" i="119"/>
  <c r="D94" i="119"/>
  <c r="C94" i="119"/>
  <c r="B94" i="119"/>
  <c r="D92" i="119"/>
  <c r="C92" i="119"/>
  <c r="B92" i="119"/>
  <c r="D90" i="119"/>
  <c r="C90" i="119"/>
  <c r="B90" i="119"/>
  <c r="D89" i="119"/>
  <c r="C89" i="119"/>
  <c r="B89" i="119"/>
  <c r="D88" i="119"/>
  <c r="C88" i="119"/>
  <c r="B88" i="119"/>
  <c r="D87" i="119"/>
  <c r="C87" i="119"/>
  <c r="B87" i="119"/>
  <c r="D86" i="119"/>
  <c r="C86" i="119"/>
  <c r="B86" i="119"/>
  <c r="D85" i="119"/>
  <c r="C85" i="119"/>
  <c r="B85" i="119"/>
  <c r="D84" i="119"/>
  <c r="C84" i="119"/>
  <c r="B84" i="119"/>
  <c r="D82" i="119"/>
  <c r="C82" i="119"/>
  <c r="B82" i="119"/>
  <c r="D81" i="119"/>
  <c r="C81" i="119"/>
  <c r="B81" i="119"/>
  <c r="D80" i="119"/>
  <c r="C80" i="119"/>
  <c r="B80" i="119"/>
  <c r="D79" i="119"/>
  <c r="C79" i="119"/>
  <c r="B79" i="119"/>
  <c r="D78" i="119"/>
  <c r="C78" i="119"/>
  <c r="B78" i="119"/>
  <c r="D77" i="119"/>
  <c r="C77" i="119"/>
  <c r="B77" i="119"/>
  <c r="D76" i="119"/>
  <c r="C76" i="119"/>
  <c r="B76" i="119"/>
  <c r="D75" i="119"/>
  <c r="C75" i="119"/>
  <c r="B75" i="119"/>
  <c r="D74" i="119"/>
  <c r="C74" i="119"/>
  <c r="B74" i="119"/>
  <c r="D47" i="119"/>
  <c r="C47" i="119"/>
  <c r="B47" i="119"/>
  <c r="D38" i="119"/>
  <c r="C38" i="119"/>
  <c r="B38" i="119"/>
  <c r="D19" i="119"/>
  <c r="C19" i="119"/>
  <c r="B19" i="119"/>
  <c r="D9" i="119"/>
  <c r="C9" i="119"/>
  <c r="B9" i="119"/>
  <c r="D17" i="124"/>
  <c r="C17" i="124"/>
  <c r="B17" i="124"/>
  <c r="D16" i="124"/>
  <c r="C16" i="124"/>
  <c r="B16" i="124"/>
  <c r="D15" i="124"/>
  <c r="C15" i="124"/>
  <c r="B15" i="124"/>
  <c r="D14" i="124"/>
  <c r="C14" i="124"/>
  <c r="B14" i="124"/>
  <c r="D13" i="124"/>
  <c r="C13" i="124"/>
  <c r="B13" i="124"/>
  <c r="D12" i="124"/>
  <c r="C12" i="124"/>
  <c r="B12" i="124"/>
  <c r="D34" i="103"/>
  <c r="C34" i="103"/>
  <c r="B34" i="103"/>
  <c r="D33" i="103"/>
  <c r="C33" i="103"/>
  <c r="B33" i="103"/>
  <c r="D32" i="103"/>
  <c r="C32" i="103"/>
  <c r="B32" i="103"/>
  <c r="D61" i="24"/>
  <c r="C61" i="24"/>
  <c r="B61" i="24"/>
  <c r="D60" i="24"/>
  <c r="C60" i="24"/>
  <c r="B60" i="24"/>
  <c r="D59" i="24"/>
  <c r="C59" i="24"/>
  <c r="B59" i="24"/>
  <c r="D58" i="24"/>
  <c r="C58" i="24"/>
  <c r="B58" i="24"/>
  <c r="D57" i="24"/>
  <c r="C57" i="24"/>
  <c r="B57" i="24"/>
  <c r="D45" i="24"/>
  <c r="C45" i="24"/>
  <c r="B45" i="24"/>
  <c r="D44" i="24"/>
  <c r="C44" i="24"/>
  <c r="B44" i="24"/>
  <c r="D43" i="24"/>
  <c r="C43" i="24"/>
  <c r="B43" i="24"/>
  <c r="D42" i="24"/>
  <c r="C42" i="24"/>
  <c r="B42" i="24"/>
  <c r="D41" i="24"/>
  <c r="C41" i="24"/>
  <c r="B41" i="24"/>
  <c r="D40" i="24"/>
  <c r="C40" i="24"/>
  <c r="B40" i="24"/>
  <c r="D39" i="24"/>
  <c r="C39" i="24"/>
  <c r="B39" i="24"/>
  <c r="D38" i="24"/>
  <c r="C38" i="24"/>
  <c r="B38" i="24"/>
  <c r="D37" i="24"/>
  <c r="C37" i="24"/>
  <c r="B37" i="24"/>
  <c r="C36" i="24"/>
  <c r="B36" i="24"/>
  <c r="D18" i="26"/>
  <c r="C18" i="26"/>
  <c r="B18" i="26"/>
  <c r="D28" i="125"/>
  <c r="C28" i="125"/>
  <c r="B28" i="125"/>
  <c r="D27" i="125"/>
  <c r="C27" i="125"/>
  <c r="B27" i="125"/>
  <c r="D26" i="125"/>
  <c r="C26" i="125"/>
  <c r="B26" i="125"/>
  <c r="D24" i="125"/>
  <c r="C24" i="125"/>
  <c r="B24" i="125"/>
  <c r="P9" i="66" l="1"/>
  <c r="J24" i="87"/>
  <c r="J20" i="87"/>
  <c r="I18" i="87"/>
  <c r="J18" i="87"/>
  <c r="A9" i="66"/>
  <c r="I9" i="66"/>
  <c r="H23" i="40"/>
  <c r="H22" i="40"/>
  <c r="H12" i="40"/>
  <c r="R9" i="40"/>
  <c r="P28" i="40"/>
  <c r="P29" i="40"/>
  <c r="D14" i="90"/>
  <c r="E14" i="90"/>
  <c r="F14" i="90"/>
  <c r="G14" i="90"/>
  <c r="H14" i="90"/>
  <c r="I14" i="90"/>
  <c r="V14" i="90"/>
  <c r="Y14" i="90"/>
  <c r="D15" i="90"/>
  <c r="E15" i="90"/>
  <c r="F15" i="90"/>
  <c r="G15" i="90"/>
  <c r="H15" i="90"/>
  <c r="I15" i="90"/>
  <c r="Y15" i="90"/>
  <c r="D16" i="90"/>
  <c r="E16" i="90"/>
  <c r="F16" i="90"/>
  <c r="G16" i="90"/>
  <c r="H16" i="90"/>
  <c r="I16" i="90"/>
  <c r="Y16" i="90"/>
  <c r="D17" i="90"/>
  <c r="E17" i="90"/>
  <c r="F17" i="90"/>
  <c r="G17" i="90"/>
  <c r="H17" i="90"/>
  <c r="I17" i="90"/>
  <c r="V17" i="90"/>
  <c r="Y17" i="90"/>
  <c r="D18" i="90"/>
  <c r="E18" i="90"/>
  <c r="F18" i="90"/>
  <c r="G18" i="90"/>
  <c r="H18" i="90"/>
  <c r="I18" i="90"/>
  <c r="V18" i="90"/>
  <c r="Y18" i="90"/>
  <c r="D19" i="90"/>
  <c r="E19" i="90"/>
  <c r="F19" i="90"/>
  <c r="G19" i="90"/>
  <c r="H19" i="90"/>
  <c r="I19" i="90"/>
  <c r="Y19" i="90"/>
  <c r="D20" i="90"/>
  <c r="E20" i="90"/>
  <c r="F20" i="90"/>
  <c r="G20" i="90"/>
  <c r="H20" i="90"/>
  <c r="I20" i="90"/>
  <c r="Y20" i="90"/>
  <c r="D21" i="90"/>
  <c r="E21" i="90"/>
  <c r="F21" i="90"/>
  <c r="G21" i="90"/>
  <c r="H21" i="90"/>
  <c r="I21" i="90"/>
  <c r="Y21" i="90"/>
  <c r="D22" i="90"/>
  <c r="E22" i="90"/>
  <c r="F22" i="90"/>
  <c r="G22" i="90"/>
  <c r="H22" i="90"/>
  <c r="I22" i="90"/>
  <c r="Y22" i="90"/>
  <c r="D23" i="90"/>
  <c r="E23" i="90"/>
  <c r="F23" i="90"/>
  <c r="G23" i="90"/>
  <c r="H23" i="90"/>
  <c r="I23" i="90"/>
  <c r="Y23" i="90"/>
  <c r="D24" i="90"/>
  <c r="E24" i="90"/>
  <c r="F24" i="90"/>
  <c r="G24" i="90"/>
  <c r="H24" i="90"/>
  <c r="I24" i="90"/>
  <c r="Y24" i="90"/>
  <c r="D25" i="90"/>
  <c r="E25" i="90"/>
  <c r="F25" i="90"/>
  <c r="G25" i="90"/>
  <c r="H25" i="90"/>
  <c r="I25" i="90"/>
  <c r="Y25" i="90"/>
  <c r="D26" i="90"/>
  <c r="E26" i="90"/>
  <c r="F26" i="90"/>
  <c r="G26" i="90"/>
  <c r="H26" i="90"/>
  <c r="I26" i="90"/>
  <c r="Y26" i="90"/>
  <c r="D27" i="90"/>
  <c r="E27" i="90"/>
  <c r="F27" i="90"/>
  <c r="G27" i="90"/>
  <c r="H27" i="90"/>
  <c r="I27" i="90"/>
  <c r="Y27" i="90"/>
  <c r="E19" i="87"/>
  <c r="F19" i="87"/>
  <c r="G19" i="87"/>
  <c r="H19" i="87"/>
  <c r="I19" i="87"/>
  <c r="J19" i="87"/>
  <c r="E20" i="87"/>
  <c r="F20" i="87"/>
  <c r="G20" i="87"/>
  <c r="H20" i="87"/>
  <c r="I20" i="87"/>
  <c r="Z20" i="87"/>
  <c r="E21" i="87"/>
  <c r="F21" i="87"/>
  <c r="G21" i="87"/>
  <c r="H21" i="87"/>
  <c r="I21" i="87"/>
  <c r="J21" i="87"/>
  <c r="Y21" i="87"/>
  <c r="Z21" i="87"/>
  <c r="E22" i="87"/>
  <c r="F22" i="87"/>
  <c r="G22" i="87"/>
  <c r="H22" i="87"/>
  <c r="I22" i="87"/>
  <c r="J22" i="87"/>
  <c r="Y22" i="87"/>
  <c r="Z22" i="87"/>
  <c r="E23" i="87"/>
  <c r="F23" i="87"/>
  <c r="G23" i="87"/>
  <c r="H23" i="87"/>
  <c r="I23" i="87"/>
  <c r="J23" i="87"/>
  <c r="Y23" i="87"/>
  <c r="Z23" i="87"/>
  <c r="E24" i="87"/>
  <c r="F24" i="87"/>
  <c r="G24" i="87"/>
  <c r="H24" i="87"/>
  <c r="I24" i="87"/>
  <c r="Z24" i="87"/>
  <c r="P8" i="66"/>
  <c r="W43" i="40"/>
  <c r="R43" i="40" s="1"/>
  <c r="W35" i="40"/>
  <c r="W44" i="40"/>
  <c r="R44" i="40" s="1"/>
  <c r="W46" i="40"/>
  <c r="R46" i="40" s="1"/>
  <c r="W47" i="40"/>
  <c r="R47" i="40" s="1"/>
  <c r="W49" i="40"/>
  <c r="R49" i="40" s="1"/>
  <c r="W52" i="40"/>
  <c r="R52" i="40" s="1"/>
  <c r="W55" i="40"/>
  <c r="R55" i="40" s="1"/>
  <c r="W53" i="40"/>
  <c r="R53" i="40" s="1"/>
  <c r="W58" i="40"/>
  <c r="R58" i="40" s="1"/>
  <c r="W59" i="40"/>
  <c r="W60" i="40"/>
  <c r="R60" i="40" s="1"/>
  <c r="W61" i="40"/>
  <c r="W62" i="40"/>
  <c r="R62" i="40" s="1"/>
  <c r="W63" i="40"/>
  <c r="D43" i="40"/>
  <c r="E43" i="40"/>
  <c r="F43" i="40"/>
  <c r="G43" i="40"/>
  <c r="H43" i="40"/>
  <c r="I43" i="40"/>
  <c r="S43" i="40"/>
  <c r="T43" i="40"/>
  <c r="H35" i="40"/>
  <c r="S35" i="40"/>
  <c r="D44" i="40"/>
  <c r="E44" i="40"/>
  <c r="F44" i="40"/>
  <c r="G44" i="40"/>
  <c r="H44" i="40"/>
  <c r="I44" i="40"/>
  <c r="T44" i="40"/>
  <c r="D46" i="40"/>
  <c r="E46" i="40"/>
  <c r="F46" i="40"/>
  <c r="G46" i="40"/>
  <c r="H46" i="40"/>
  <c r="I46" i="40"/>
  <c r="S46" i="40"/>
  <c r="T46" i="40"/>
  <c r="D47" i="40"/>
  <c r="E47" i="40"/>
  <c r="F47" i="40"/>
  <c r="G47" i="40"/>
  <c r="H47" i="40"/>
  <c r="I47" i="40"/>
  <c r="T47" i="40"/>
  <c r="D49" i="40"/>
  <c r="E49" i="40"/>
  <c r="F49" i="40"/>
  <c r="G49" i="40"/>
  <c r="H49" i="40"/>
  <c r="I49" i="40"/>
  <c r="T49" i="40"/>
  <c r="D52" i="40"/>
  <c r="E52" i="40"/>
  <c r="F52" i="40"/>
  <c r="G52" i="40"/>
  <c r="H52" i="40"/>
  <c r="I52" i="40"/>
  <c r="S52" i="40"/>
  <c r="T52" i="40"/>
  <c r="D55" i="40"/>
  <c r="E55" i="40"/>
  <c r="F55" i="40"/>
  <c r="G55" i="40"/>
  <c r="H55" i="40"/>
  <c r="I55" i="40"/>
  <c r="S55" i="40"/>
  <c r="T55" i="40"/>
  <c r="D53" i="40"/>
  <c r="E53" i="40"/>
  <c r="F53" i="40"/>
  <c r="G53" i="40"/>
  <c r="H53" i="40"/>
  <c r="I53" i="40"/>
  <c r="S53" i="40"/>
  <c r="T53" i="40"/>
  <c r="D58" i="40"/>
  <c r="E58" i="40"/>
  <c r="F58" i="40"/>
  <c r="G58" i="40"/>
  <c r="H58" i="40"/>
  <c r="I58" i="40"/>
  <c r="S58" i="40"/>
  <c r="T58" i="40"/>
  <c r="D59" i="40"/>
  <c r="E59" i="40"/>
  <c r="F59" i="40"/>
  <c r="G59" i="40"/>
  <c r="H59" i="40"/>
  <c r="I59" i="40"/>
  <c r="S59" i="40"/>
  <c r="T59" i="40"/>
  <c r="D60" i="40"/>
  <c r="E60" i="40"/>
  <c r="F60" i="40"/>
  <c r="G60" i="40"/>
  <c r="H60" i="40"/>
  <c r="I60" i="40"/>
  <c r="S60" i="40"/>
  <c r="T60" i="40"/>
  <c r="D61" i="40"/>
  <c r="E61" i="40"/>
  <c r="F61" i="40"/>
  <c r="G61" i="40"/>
  <c r="H61" i="40"/>
  <c r="I61" i="40"/>
  <c r="S61" i="40"/>
  <c r="T61" i="40"/>
  <c r="D62" i="40"/>
  <c r="E62" i="40"/>
  <c r="F62" i="40"/>
  <c r="G62" i="40"/>
  <c r="H62" i="40"/>
  <c r="I62" i="40"/>
  <c r="S62" i="40"/>
  <c r="T62" i="40"/>
  <c r="D63" i="40"/>
  <c r="E63" i="40"/>
  <c r="F63" i="40"/>
  <c r="G63" i="40"/>
  <c r="H63" i="40"/>
  <c r="I63" i="40"/>
  <c r="S63" i="40"/>
  <c r="T63" i="40"/>
  <c r="D28" i="118"/>
  <c r="C28" i="118"/>
  <c r="B28" i="118"/>
  <c r="D27" i="118"/>
  <c r="C27" i="118"/>
  <c r="B27" i="118"/>
  <c r="D26" i="118"/>
  <c r="C26" i="118"/>
  <c r="B26" i="118"/>
  <c r="F23" i="118"/>
  <c r="A23" i="118"/>
  <c r="I22" i="118"/>
  <c r="A1" i="127"/>
  <c r="R63" i="40" l="1"/>
  <c r="R59" i="40"/>
  <c r="R61" i="40"/>
  <c r="W22" i="87"/>
  <c r="W19" i="87"/>
  <c r="X19" i="87" s="1"/>
  <c r="W23" i="87"/>
  <c r="W21" i="87"/>
  <c r="V24" i="90"/>
  <c r="W24" i="90" s="1"/>
  <c r="W27" i="90"/>
  <c r="W26" i="90"/>
  <c r="W25" i="90"/>
  <c r="W23" i="90"/>
  <c r="W22" i="90"/>
  <c r="W18" i="90"/>
  <c r="W17" i="90"/>
  <c r="W16" i="90"/>
  <c r="W15" i="90"/>
  <c r="W14" i="90"/>
  <c r="W20" i="87"/>
  <c r="B57" i="117"/>
  <c r="C57" i="117"/>
  <c r="D57" i="117"/>
  <c r="B58" i="117"/>
  <c r="C58" i="117"/>
  <c r="D58" i="117"/>
  <c r="B59" i="117"/>
  <c r="C59" i="117"/>
  <c r="D59" i="117"/>
  <c r="B60" i="117"/>
  <c r="C60" i="117"/>
  <c r="D60" i="117"/>
  <c r="B61" i="117"/>
  <c r="C61" i="117"/>
  <c r="D61" i="117"/>
  <c r="B62" i="117"/>
  <c r="C62" i="117"/>
  <c r="D62" i="117"/>
  <c r="D56" i="117"/>
  <c r="C56" i="117"/>
  <c r="B56" i="117"/>
  <c r="D55" i="117"/>
  <c r="C55" i="117"/>
  <c r="B55" i="117"/>
  <c r="D53" i="117"/>
  <c r="C53" i="117"/>
  <c r="B53" i="117"/>
  <c r="D52" i="117"/>
  <c r="C52" i="117"/>
  <c r="B52" i="117"/>
  <c r="D49" i="117"/>
  <c r="C49" i="117"/>
  <c r="B49" i="117"/>
  <c r="D48" i="117"/>
  <c r="C48" i="117"/>
  <c r="B48" i="117"/>
  <c r="D47" i="117"/>
  <c r="C47" i="117"/>
  <c r="B47" i="117"/>
  <c r="D46" i="117"/>
  <c r="C46" i="117"/>
  <c r="B46" i="117"/>
  <c r="D44" i="117"/>
  <c r="C44" i="117"/>
  <c r="B44" i="117"/>
  <c r="D43" i="117"/>
  <c r="C43" i="117"/>
  <c r="B43" i="117"/>
  <c r="D42" i="117"/>
  <c r="C42" i="117"/>
  <c r="B42" i="117"/>
  <c r="D39" i="117"/>
  <c r="C39" i="117"/>
  <c r="B39" i="117"/>
  <c r="D38" i="117"/>
  <c r="C38" i="117"/>
  <c r="B38" i="117"/>
  <c r="D37" i="117"/>
  <c r="C37" i="117"/>
  <c r="B37" i="117"/>
  <c r="D35" i="117"/>
  <c r="C35" i="117"/>
  <c r="B35" i="117"/>
  <c r="D34" i="117"/>
  <c r="C34" i="117"/>
  <c r="B34" i="117"/>
  <c r="D30" i="117"/>
  <c r="C30" i="117"/>
  <c r="B30" i="117"/>
  <c r="D29" i="117"/>
  <c r="C29" i="117"/>
  <c r="B29" i="117"/>
  <c r="D28" i="117"/>
  <c r="C28" i="117"/>
  <c r="B28" i="117"/>
  <c r="D26" i="117"/>
  <c r="C26" i="117"/>
  <c r="B26" i="117"/>
  <c r="D25" i="117"/>
  <c r="C25" i="117"/>
  <c r="B25" i="117"/>
  <c r="D21" i="117"/>
  <c r="C21" i="117"/>
  <c r="B21" i="117"/>
  <c r="D20" i="117"/>
  <c r="C20" i="117"/>
  <c r="B20" i="117"/>
  <c r="D19" i="117"/>
  <c r="C19" i="117"/>
  <c r="B19" i="117"/>
  <c r="D14" i="117"/>
  <c r="C14" i="117"/>
  <c r="B14" i="117"/>
  <c r="D13" i="117"/>
  <c r="C13" i="117"/>
  <c r="B13" i="117"/>
  <c r="A1" i="117"/>
  <c r="X20" i="87" l="1"/>
  <c r="X22" i="87"/>
  <c r="X23" i="87"/>
  <c r="X21" i="87"/>
  <c r="A1" i="100"/>
  <c r="A1" i="26" l="1"/>
  <c r="A1" i="103"/>
  <c r="A1" i="123"/>
  <c r="B19" i="103" l="1"/>
  <c r="C19" i="103"/>
  <c r="D19" i="103"/>
  <c r="B22" i="103"/>
  <c r="C22" i="103"/>
  <c r="D22" i="103"/>
  <c r="B23" i="103"/>
  <c r="C23" i="103"/>
  <c r="D23" i="103"/>
  <c r="B24" i="103"/>
  <c r="C24" i="103"/>
  <c r="D24" i="103"/>
  <c r="B25" i="103"/>
  <c r="C25" i="103"/>
  <c r="D25" i="103"/>
  <c r="B26" i="103"/>
  <c r="C26" i="103"/>
  <c r="D26" i="103"/>
  <c r="B27" i="103"/>
  <c r="C27" i="103"/>
  <c r="D27" i="103"/>
  <c r="B28" i="103"/>
  <c r="C28" i="103"/>
  <c r="D28" i="103"/>
  <c r="B29" i="103"/>
  <c r="C29" i="103"/>
  <c r="D29" i="103"/>
  <c r="B30" i="103"/>
  <c r="C30" i="103"/>
  <c r="D30" i="103"/>
  <c r="B31" i="103"/>
  <c r="C31" i="103"/>
  <c r="D31" i="103"/>
  <c r="B35" i="103"/>
  <c r="C35" i="103"/>
  <c r="D35" i="103"/>
  <c r="B36" i="103"/>
  <c r="C36" i="103"/>
  <c r="D36" i="103"/>
  <c r="B37" i="103"/>
  <c r="C37" i="103"/>
  <c r="D37" i="103"/>
  <c r="B107" i="65"/>
  <c r="C107" i="65"/>
  <c r="D107" i="65"/>
  <c r="D109" i="65"/>
  <c r="C109" i="65"/>
  <c r="B109" i="65"/>
  <c r="D108" i="65"/>
  <c r="C108" i="65"/>
  <c r="B108" i="65"/>
  <c r="D106" i="65"/>
  <c r="C106" i="65"/>
  <c r="B106" i="65"/>
  <c r="D105" i="65"/>
  <c r="C105" i="65"/>
  <c r="B105" i="65"/>
  <c r="B10" i="103"/>
  <c r="C10" i="103"/>
  <c r="D10" i="103"/>
  <c r="B11" i="103"/>
  <c r="C11" i="103"/>
  <c r="D11" i="103"/>
  <c r="B12" i="103"/>
  <c r="C12" i="103"/>
  <c r="D12" i="103"/>
  <c r="B13" i="103"/>
  <c r="C13" i="103"/>
  <c r="D13" i="103"/>
  <c r="B14" i="103"/>
  <c r="C14" i="103"/>
  <c r="D14" i="103"/>
  <c r="B15" i="103"/>
  <c r="C15" i="103"/>
  <c r="D15" i="103"/>
  <c r="B16" i="103"/>
  <c r="C16" i="103"/>
  <c r="D16" i="103"/>
  <c r="B53" i="123"/>
  <c r="C53" i="123"/>
  <c r="D53" i="123"/>
  <c r="B13" i="123"/>
  <c r="C13" i="123"/>
  <c r="D13" i="123"/>
  <c r="B14" i="123"/>
  <c r="C14" i="123"/>
  <c r="D14" i="123"/>
  <c r="B15" i="123"/>
  <c r="C15" i="123"/>
  <c r="D15" i="123"/>
  <c r="B16" i="123"/>
  <c r="C16" i="123"/>
  <c r="D16" i="123"/>
  <c r="B17" i="123"/>
  <c r="C17" i="123"/>
  <c r="D17" i="123"/>
  <c r="B18" i="123"/>
  <c r="C18" i="123"/>
  <c r="D18" i="123"/>
  <c r="B19" i="123"/>
  <c r="C19" i="123"/>
  <c r="D19" i="123"/>
  <c r="B20" i="123"/>
  <c r="C20" i="123"/>
  <c r="D20" i="123"/>
  <c r="B21" i="123"/>
  <c r="C21" i="123"/>
  <c r="D21" i="123"/>
  <c r="B22" i="123"/>
  <c r="C22" i="123"/>
  <c r="D22" i="123"/>
  <c r="B23" i="123"/>
  <c r="C23" i="123"/>
  <c r="D23" i="123"/>
  <c r="B24" i="123"/>
  <c r="C24" i="123"/>
  <c r="D24" i="123"/>
  <c r="B25" i="123"/>
  <c r="C25" i="123"/>
  <c r="D25" i="123"/>
  <c r="B26" i="123"/>
  <c r="C26" i="123"/>
  <c r="D26" i="123"/>
  <c r="B27" i="123"/>
  <c r="C27" i="123"/>
  <c r="D27" i="123"/>
  <c r="B28" i="123"/>
  <c r="C28" i="123"/>
  <c r="D28" i="123"/>
  <c r="B29" i="123"/>
  <c r="C29" i="123"/>
  <c r="D29" i="123"/>
  <c r="B30" i="123"/>
  <c r="C30" i="123"/>
  <c r="D30" i="123"/>
  <c r="B31" i="123"/>
  <c r="C31" i="123"/>
  <c r="D31" i="123"/>
  <c r="B32" i="123"/>
  <c r="C32" i="123"/>
  <c r="D32" i="123"/>
  <c r="B33" i="123"/>
  <c r="C33" i="123"/>
  <c r="D33" i="123"/>
  <c r="B34" i="123"/>
  <c r="C34" i="123"/>
  <c r="D34" i="123"/>
  <c r="B35" i="123"/>
  <c r="C35" i="123"/>
  <c r="D35" i="123"/>
  <c r="B36" i="123"/>
  <c r="C36" i="123"/>
  <c r="D36" i="123"/>
  <c r="B37" i="123"/>
  <c r="C37" i="123"/>
  <c r="D37" i="123"/>
  <c r="B38" i="123"/>
  <c r="C38" i="123"/>
  <c r="D38" i="123"/>
  <c r="B39" i="123"/>
  <c r="C39" i="123"/>
  <c r="D39" i="123"/>
  <c r="B40" i="123"/>
  <c r="C40" i="123"/>
  <c r="D40" i="123"/>
  <c r="B41" i="123"/>
  <c r="C41" i="123"/>
  <c r="D41" i="123"/>
  <c r="B42" i="123"/>
  <c r="C42" i="123"/>
  <c r="D42" i="123"/>
  <c r="B43" i="123"/>
  <c r="C43" i="123"/>
  <c r="D43" i="123"/>
  <c r="B44" i="123"/>
  <c r="C44" i="123"/>
  <c r="D44" i="123"/>
  <c r="B45" i="123"/>
  <c r="C45" i="123"/>
  <c r="D45" i="123"/>
  <c r="B47" i="123"/>
  <c r="C47" i="123"/>
  <c r="D47" i="123"/>
  <c r="B48" i="123"/>
  <c r="C48" i="123"/>
  <c r="D48" i="123"/>
  <c r="B49" i="123"/>
  <c r="C49" i="123"/>
  <c r="D49" i="123"/>
  <c r="B50" i="123"/>
  <c r="C50" i="123"/>
  <c r="D50" i="123"/>
  <c r="B51" i="123"/>
  <c r="C51" i="123"/>
  <c r="D51" i="123"/>
  <c r="B52" i="123"/>
  <c r="C52" i="123"/>
  <c r="D52" i="123"/>
  <c r="B9" i="123"/>
  <c r="C9" i="123"/>
  <c r="D9" i="123"/>
  <c r="D115" i="65"/>
  <c r="C115" i="65"/>
  <c r="B115" i="65"/>
  <c r="D114" i="65"/>
  <c r="C114" i="65"/>
  <c r="B114" i="65"/>
  <c r="D113" i="65"/>
  <c r="C113" i="65"/>
  <c r="B113" i="65"/>
  <c r="D112" i="65"/>
  <c r="C112" i="65"/>
  <c r="B112" i="65"/>
  <c r="D111" i="65"/>
  <c r="C111" i="65"/>
  <c r="B111" i="65"/>
  <c r="D103" i="65"/>
  <c r="C103" i="65"/>
  <c r="B103" i="65"/>
  <c r="D102" i="65"/>
  <c r="C102" i="65"/>
  <c r="B102" i="65"/>
  <c r="D101" i="65"/>
  <c r="C101" i="65"/>
  <c r="B101" i="65"/>
  <c r="D100" i="65"/>
  <c r="C100" i="65"/>
  <c r="B100" i="65"/>
  <c r="D99" i="65"/>
  <c r="C99" i="65"/>
  <c r="B99" i="65"/>
  <c r="B93" i="65"/>
  <c r="C93" i="65"/>
  <c r="D93" i="65"/>
  <c r="B94" i="65"/>
  <c r="C94" i="65"/>
  <c r="D94" i="65"/>
  <c r="B87" i="65"/>
  <c r="C87" i="65"/>
  <c r="D87" i="65"/>
  <c r="B88" i="65"/>
  <c r="C88" i="65"/>
  <c r="D88" i="65"/>
  <c r="B81" i="65"/>
  <c r="C81" i="65"/>
  <c r="D81" i="65"/>
  <c r="B82" i="65"/>
  <c r="C82" i="65"/>
  <c r="D82" i="65"/>
  <c r="B75" i="65"/>
  <c r="C75" i="65"/>
  <c r="D75" i="65"/>
  <c r="B76" i="65"/>
  <c r="C76" i="65"/>
  <c r="D76" i="65"/>
  <c r="B69" i="65"/>
  <c r="C69" i="65"/>
  <c r="D69" i="65"/>
  <c r="B70" i="65"/>
  <c r="C70" i="65"/>
  <c r="D70" i="65"/>
  <c r="B18" i="65"/>
  <c r="C18" i="65"/>
  <c r="D18" i="65"/>
  <c r="B9" i="65"/>
  <c r="C9" i="65"/>
  <c r="D9" i="65"/>
  <c r="D97" i="65"/>
  <c r="C97" i="65"/>
  <c r="B97" i="65"/>
  <c r="D96" i="65"/>
  <c r="C96" i="65"/>
  <c r="B96" i="65"/>
  <c r="D95" i="65"/>
  <c r="C95" i="65"/>
  <c r="B95" i="65"/>
  <c r="D91" i="65"/>
  <c r="C91" i="65"/>
  <c r="B91" i="65"/>
  <c r="D90" i="65"/>
  <c r="C90" i="65"/>
  <c r="B90" i="65"/>
  <c r="D89" i="65"/>
  <c r="C89" i="65"/>
  <c r="B89" i="65"/>
  <c r="D85" i="65"/>
  <c r="C85" i="65"/>
  <c r="B85" i="65"/>
  <c r="D84" i="65"/>
  <c r="C84" i="65"/>
  <c r="B84" i="65"/>
  <c r="D83" i="65"/>
  <c r="C83" i="65"/>
  <c r="B83" i="65"/>
  <c r="D79" i="65"/>
  <c r="C79" i="65"/>
  <c r="B79" i="65"/>
  <c r="D78" i="65"/>
  <c r="C78" i="65"/>
  <c r="B78" i="65"/>
  <c r="D77" i="65"/>
  <c r="C77" i="65"/>
  <c r="B77" i="65"/>
  <c r="B10" i="24"/>
  <c r="C10" i="24"/>
  <c r="D10" i="24"/>
  <c r="B11" i="24"/>
  <c r="C11" i="24"/>
  <c r="D11" i="24"/>
  <c r="B12" i="24"/>
  <c r="C12" i="24"/>
  <c r="D12" i="24"/>
  <c r="B13" i="24"/>
  <c r="C13" i="24"/>
  <c r="D13" i="24"/>
  <c r="B14" i="24"/>
  <c r="C14" i="24"/>
  <c r="D14" i="24"/>
  <c r="B15" i="24"/>
  <c r="C15" i="24"/>
  <c r="D15" i="24"/>
  <c r="B16" i="24"/>
  <c r="C16" i="24"/>
  <c r="D16" i="24"/>
  <c r="B17" i="24"/>
  <c r="C17" i="24"/>
  <c r="D17" i="24"/>
  <c r="B18" i="24"/>
  <c r="C18" i="24"/>
  <c r="D18" i="24"/>
  <c r="B19" i="24"/>
  <c r="C19" i="24"/>
  <c r="D19" i="24"/>
  <c r="B20" i="24"/>
  <c r="C20" i="24"/>
  <c r="D20" i="24"/>
  <c r="B21" i="24"/>
  <c r="C21" i="24"/>
  <c r="D21" i="24"/>
  <c r="B22" i="24"/>
  <c r="C22" i="24"/>
  <c r="D22" i="24"/>
  <c r="B23" i="24"/>
  <c r="C23" i="24"/>
  <c r="D23" i="24"/>
  <c r="B24" i="24"/>
  <c r="C24" i="24"/>
  <c r="D24" i="24"/>
  <c r="B25" i="24"/>
  <c r="C25" i="24"/>
  <c r="D25" i="24"/>
  <c r="B26" i="24"/>
  <c r="C26" i="24"/>
  <c r="D26" i="24"/>
  <c r="B27" i="24"/>
  <c r="C27" i="24"/>
  <c r="D27" i="24"/>
  <c r="B28" i="24"/>
  <c r="C28" i="24"/>
  <c r="D28" i="24"/>
  <c r="B29" i="24"/>
  <c r="C29" i="24"/>
  <c r="D29" i="24"/>
  <c r="B30" i="24"/>
  <c r="C30" i="24"/>
  <c r="D30" i="24"/>
  <c r="B31" i="24"/>
  <c r="C31" i="24"/>
  <c r="D31" i="24"/>
  <c r="B32" i="24"/>
  <c r="C32" i="24"/>
  <c r="D32" i="24"/>
  <c r="B10" i="26"/>
  <c r="C10" i="26"/>
  <c r="D10" i="26"/>
  <c r="B11" i="26"/>
  <c r="C11" i="26"/>
  <c r="D11" i="26"/>
  <c r="B12" i="26"/>
  <c r="C12" i="26"/>
  <c r="D12" i="26"/>
  <c r="B13" i="26"/>
  <c r="C13" i="26"/>
  <c r="D13" i="26"/>
  <c r="B14" i="26"/>
  <c r="C14" i="26"/>
  <c r="D14" i="26"/>
  <c r="B15" i="26"/>
  <c r="C15" i="26"/>
  <c r="D15" i="26"/>
  <c r="B16" i="26"/>
  <c r="C16" i="26"/>
  <c r="D16" i="26"/>
  <c r="B17" i="26"/>
  <c r="C17" i="26"/>
  <c r="D17" i="26"/>
  <c r="B28" i="26"/>
  <c r="C28" i="26"/>
  <c r="D28" i="26"/>
  <c r="B29" i="26"/>
  <c r="C29" i="26"/>
  <c r="D29" i="26"/>
  <c r="A3" i="65"/>
  <c r="Q65" i="94"/>
  <c r="Q66" i="94"/>
  <c r="K15" i="94"/>
  <c r="K14" i="94"/>
  <c r="L14" i="94"/>
  <c r="L15" i="94"/>
  <c r="K16" i="94"/>
  <c r="L16" i="94"/>
  <c r="L17" i="94"/>
  <c r="K21" i="94"/>
  <c r="L21" i="94"/>
  <c r="A22" i="94"/>
  <c r="K22" i="94"/>
  <c r="L22" i="94"/>
  <c r="A23" i="94"/>
  <c r="K23" i="94"/>
  <c r="L23" i="94"/>
  <c r="A24" i="94"/>
  <c r="K24" i="94"/>
  <c r="L24" i="94"/>
  <c r="A25" i="94"/>
  <c r="K25" i="94"/>
  <c r="L25" i="94"/>
  <c r="A26" i="94"/>
  <c r="K26" i="94"/>
  <c r="L26" i="94"/>
  <c r="A27" i="94"/>
  <c r="K27" i="94"/>
  <c r="L27" i="94"/>
  <c r="A28" i="94"/>
  <c r="K28" i="94"/>
  <c r="L28" i="94"/>
  <c r="A29" i="94"/>
  <c r="K29" i="94"/>
  <c r="L29" i="94"/>
  <c r="A30" i="94"/>
  <c r="K30" i="94"/>
  <c r="L30" i="94"/>
  <c r="A31" i="94"/>
  <c r="K31" i="94"/>
  <c r="L31" i="94"/>
  <c r="A32" i="94"/>
  <c r="D32" i="94"/>
  <c r="E32" i="94"/>
  <c r="F32" i="94"/>
  <c r="G32" i="94"/>
  <c r="H32" i="94"/>
  <c r="I32" i="94"/>
  <c r="K32" i="94"/>
  <c r="L32" i="94"/>
  <c r="M32" i="94"/>
  <c r="N32" i="94"/>
  <c r="A33" i="94"/>
  <c r="K33" i="94"/>
  <c r="L33" i="94"/>
  <c r="A34" i="94"/>
  <c r="K34" i="94"/>
  <c r="L34" i="94"/>
  <c r="E14" i="94"/>
  <c r="O15" i="94"/>
  <c r="E15" i="94" s="1"/>
  <c r="O16" i="94"/>
  <c r="E16" i="94" s="1"/>
  <c r="O17" i="94"/>
  <c r="D17" i="94" s="1"/>
  <c r="E21" i="94"/>
  <c r="O22" i="94"/>
  <c r="D22" i="94" s="1"/>
  <c r="O23" i="94"/>
  <c r="E23" i="94" s="1"/>
  <c r="O24" i="94"/>
  <c r="D24" i="94" s="1"/>
  <c r="O25" i="94"/>
  <c r="E25" i="94" s="1"/>
  <c r="O26" i="94"/>
  <c r="D26" i="94" s="1"/>
  <c r="O27" i="94"/>
  <c r="E27" i="94" s="1"/>
  <c r="O28" i="94"/>
  <c r="D28" i="94" s="1"/>
  <c r="O29" i="94"/>
  <c r="E29" i="94" s="1"/>
  <c r="O30" i="94"/>
  <c r="D30" i="94" s="1"/>
  <c r="O31" i="94"/>
  <c r="E31" i="94" s="1"/>
  <c r="O33" i="94"/>
  <c r="E33" i="94" s="1"/>
  <c r="O34" i="94"/>
  <c r="D34" i="94" s="1"/>
  <c r="Q62" i="94"/>
  <c r="Q63" i="94"/>
  <c r="Q64" i="94"/>
  <c r="Y13" i="90"/>
  <c r="D13" i="90"/>
  <c r="E13" i="90"/>
  <c r="F13" i="90"/>
  <c r="G13" i="90"/>
  <c r="H13" i="90"/>
  <c r="I13" i="90"/>
  <c r="V13" i="90"/>
  <c r="W13" i="90" s="1"/>
  <c r="N34" i="94" l="1"/>
  <c r="I34" i="94"/>
  <c r="G34" i="94"/>
  <c r="E34" i="94"/>
  <c r="M33" i="94"/>
  <c r="H33" i="94"/>
  <c r="F33" i="94"/>
  <c r="D33" i="94"/>
  <c r="M31" i="94"/>
  <c r="H31" i="94"/>
  <c r="F31" i="94"/>
  <c r="D31" i="94"/>
  <c r="N30" i="94"/>
  <c r="I30" i="94"/>
  <c r="G30" i="94"/>
  <c r="E30" i="94"/>
  <c r="M29" i="94"/>
  <c r="H29" i="94"/>
  <c r="F29" i="94"/>
  <c r="D29" i="94"/>
  <c r="N28" i="94"/>
  <c r="I28" i="94"/>
  <c r="G28" i="94"/>
  <c r="E28" i="94"/>
  <c r="M27" i="94"/>
  <c r="H27" i="94"/>
  <c r="F27" i="94"/>
  <c r="D27" i="94"/>
  <c r="N26" i="94"/>
  <c r="I26" i="94"/>
  <c r="G26" i="94"/>
  <c r="E26" i="94"/>
  <c r="M25" i="94"/>
  <c r="H25" i="94"/>
  <c r="F25" i="94"/>
  <c r="D25" i="94"/>
  <c r="N24" i="94"/>
  <c r="I24" i="94"/>
  <c r="G24" i="94"/>
  <c r="E24" i="94"/>
  <c r="M23" i="94"/>
  <c r="H23" i="94"/>
  <c r="F23" i="94"/>
  <c r="D23" i="94"/>
  <c r="N22" i="94"/>
  <c r="I22" i="94"/>
  <c r="G22" i="94"/>
  <c r="E22" i="94"/>
  <c r="M21" i="94"/>
  <c r="H21" i="94"/>
  <c r="F21" i="94"/>
  <c r="D21" i="94"/>
  <c r="N15" i="94"/>
  <c r="H15" i="94"/>
  <c r="F15" i="94"/>
  <c r="D15" i="94"/>
  <c r="H14" i="94"/>
  <c r="F14" i="94"/>
  <c r="D14" i="94"/>
  <c r="M34" i="94"/>
  <c r="H34" i="94"/>
  <c r="F34" i="94"/>
  <c r="N33" i="94"/>
  <c r="I33" i="94"/>
  <c r="G33" i="94"/>
  <c r="N31" i="94"/>
  <c r="I31" i="94"/>
  <c r="G31" i="94"/>
  <c r="M30" i="94"/>
  <c r="H30" i="94"/>
  <c r="F30" i="94"/>
  <c r="N29" i="94"/>
  <c r="I29" i="94"/>
  <c r="G29" i="94"/>
  <c r="M28" i="94"/>
  <c r="H28" i="94"/>
  <c r="F28" i="94"/>
  <c r="N27" i="94"/>
  <c r="I27" i="94"/>
  <c r="G27" i="94"/>
  <c r="M26" i="94"/>
  <c r="H26" i="94"/>
  <c r="F26" i="94"/>
  <c r="N25" i="94"/>
  <c r="I25" i="94"/>
  <c r="G25" i="94"/>
  <c r="M24" i="94"/>
  <c r="H24" i="94"/>
  <c r="F24" i="94"/>
  <c r="N23" i="94"/>
  <c r="I23" i="94"/>
  <c r="G23" i="94"/>
  <c r="M22" i="94"/>
  <c r="H22" i="94"/>
  <c r="F22" i="94"/>
  <c r="N21" i="94"/>
  <c r="I21" i="94"/>
  <c r="G21" i="94"/>
  <c r="F16" i="94"/>
  <c r="M15" i="94"/>
  <c r="I15" i="94"/>
  <c r="G15" i="94"/>
  <c r="N14" i="94"/>
  <c r="I14" i="94"/>
  <c r="G14" i="94"/>
  <c r="G16" i="94"/>
  <c r="H16" i="94"/>
  <c r="D16" i="94"/>
  <c r="N16" i="94"/>
  <c r="I16" i="94"/>
  <c r="N17" i="94"/>
  <c r="I17" i="94"/>
  <c r="E17" i="94"/>
  <c r="F17" i="94"/>
  <c r="G17" i="94"/>
  <c r="M17" i="94"/>
  <c r="H17" i="94"/>
  <c r="Y12" i="90" l="1"/>
  <c r="I12" i="90" l="1"/>
  <c r="H12" i="90"/>
  <c r="G12" i="90"/>
  <c r="F12" i="90"/>
  <c r="E12" i="90"/>
  <c r="D12" i="90"/>
  <c r="W9" i="90"/>
  <c r="A9" i="90"/>
  <c r="Y8" i="90"/>
  <c r="Y7" i="90"/>
  <c r="A5" i="90"/>
  <c r="A4" i="90"/>
  <c r="A3" i="90"/>
  <c r="A2" i="90"/>
  <c r="A1" i="90"/>
  <c r="V12" i="90" l="1"/>
  <c r="Z18" i="87"/>
  <c r="W18" i="87"/>
  <c r="H18" i="87"/>
  <c r="G18" i="87"/>
  <c r="F18" i="87"/>
  <c r="E18" i="87"/>
  <c r="Z17" i="87"/>
  <c r="W17" i="87"/>
  <c r="J17" i="87"/>
  <c r="I17" i="87"/>
  <c r="H17" i="87"/>
  <c r="G17" i="87"/>
  <c r="F17" i="87"/>
  <c r="E17" i="87"/>
  <c r="Z16" i="87"/>
  <c r="I16" i="87"/>
  <c r="H16" i="87"/>
  <c r="G16" i="87"/>
  <c r="F16" i="87"/>
  <c r="E16" i="87"/>
  <c r="A21" i="90" l="1"/>
  <c r="A19" i="90"/>
  <c r="A18" i="90"/>
  <c r="A16" i="90"/>
  <c r="A25" i="90"/>
  <c r="A17" i="90"/>
  <c r="A26" i="90"/>
  <c r="A22" i="90"/>
  <c r="A14" i="90"/>
  <c r="A27" i="90"/>
  <c r="A23" i="90"/>
  <c r="A15" i="90"/>
  <c r="W16" i="87"/>
  <c r="X17" i="87"/>
  <c r="X18" i="87"/>
  <c r="W12" i="90"/>
  <c r="Z15" i="87"/>
  <c r="J15" i="87"/>
  <c r="I15" i="87"/>
  <c r="H15" i="87"/>
  <c r="G15" i="87"/>
  <c r="F15" i="87"/>
  <c r="E15" i="87"/>
  <c r="I14" i="87"/>
  <c r="X9" i="87"/>
  <c r="A4" i="87"/>
  <c r="A2" i="87"/>
  <c r="X16" i="87" l="1"/>
  <c r="W15" i="87"/>
  <c r="Q61" i="94"/>
  <c r="Q59" i="94"/>
  <c r="Q58" i="94"/>
  <c r="A28" i="87" l="1"/>
  <c r="A32" i="87"/>
  <c r="A29" i="87"/>
  <c r="A26" i="87"/>
  <c r="A30" i="87"/>
  <c r="A25" i="87"/>
  <c r="A31" i="87"/>
  <c r="X15" i="87"/>
  <c r="N9" i="94"/>
  <c r="AC55" i="94"/>
  <c r="A4" i="94"/>
  <c r="A2" i="94"/>
  <c r="N14" i="81"/>
  <c r="M14" i="81"/>
  <c r="L14" i="81"/>
  <c r="H14" i="81"/>
  <c r="G14" i="81"/>
  <c r="F14" i="81"/>
  <c r="E14" i="81"/>
  <c r="D14" i="81"/>
  <c r="N13" i="81"/>
  <c r="L13" i="81"/>
  <c r="I13" i="81"/>
  <c r="H13" i="81"/>
  <c r="G13" i="81"/>
  <c r="F13" i="81"/>
  <c r="E13" i="81"/>
  <c r="D13" i="81"/>
  <c r="N12" i="81"/>
  <c r="L12" i="81"/>
  <c r="H12" i="81"/>
  <c r="G12" i="81"/>
  <c r="F12" i="81"/>
  <c r="E12" i="81"/>
  <c r="D12" i="81"/>
  <c r="A12" i="81"/>
  <c r="N9" i="81"/>
  <c r="L9" i="81"/>
  <c r="I9" i="81" l="1"/>
  <c r="N8" i="81"/>
  <c r="A5" i="81"/>
  <c r="A4" i="81"/>
  <c r="A3" i="81"/>
  <c r="A2" i="81"/>
  <c r="A1" i="81"/>
  <c r="O20" i="74"/>
  <c r="N20" i="74"/>
  <c r="M20" i="74"/>
  <c r="I20" i="74"/>
  <c r="H20" i="74"/>
  <c r="G20" i="74"/>
  <c r="F20" i="74"/>
  <c r="E20" i="74"/>
  <c r="D20" i="74"/>
  <c r="A20" i="74"/>
  <c r="O19" i="74"/>
  <c r="M19" i="74"/>
  <c r="K19" i="74"/>
  <c r="I19" i="74"/>
  <c r="H19" i="74"/>
  <c r="G19" i="74"/>
  <c r="F19" i="74"/>
  <c r="E19" i="74"/>
  <c r="D19" i="74" l="1"/>
  <c r="A19" i="74"/>
  <c r="O18" i="74"/>
  <c r="M18" i="74"/>
  <c r="K18" i="74"/>
  <c r="I18" i="74"/>
  <c r="H18" i="74"/>
  <c r="G18" i="74"/>
  <c r="F18" i="74"/>
  <c r="E18" i="74"/>
  <c r="D18" i="74"/>
  <c r="A18" i="74"/>
  <c r="O17" i="74"/>
  <c r="M17" i="74"/>
  <c r="K17" i="74"/>
  <c r="I17" i="74"/>
  <c r="H17" i="74"/>
  <c r="G17" i="74"/>
  <c r="F17" i="74"/>
  <c r="E17" i="74"/>
  <c r="D17" i="74"/>
  <c r="A17" i="74"/>
  <c r="O16" i="74"/>
  <c r="M16" i="74"/>
  <c r="K16" i="74"/>
  <c r="I16" i="74"/>
  <c r="H16" i="74"/>
  <c r="G16" i="74"/>
  <c r="F16" i="74"/>
  <c r="E16" i="74"/>
  <c r="D16" i="74"/>
  <c r="A16" i="74"/>
  <c r="O15" i="74"/>
  <c r="M15" i="74"/>
  <c r="K15" i="74"/>
  <c r="I15" i="74"/>
  <c r="H15" i="74"/>
  <c r="G15" i="74"/>
  <c r="F15" i="74"/>
  <c r="E15" i="74"/>
  <c r="D15" i="74"/>
  <c r="A15" i="74"/>
  <c r="O14" i="74"/>
  <c r="M14" i="74"/>
  <c r="K14" i="74"/>
  <c r="I14" i="74"/>
  <c r="H14" i="74"/>
  <c r="G14" i="74"/>
  <c r="F14" i="74"/>
  <c r="E14" i="74"/>
  <c r="D14" i="74"/>
  <c r="A14" i="74"/>
  <c r="O13" i="74"/>
  <c r="N13" i="74"/>
  <c r="M13" i="74"/>
  <c r="K13" i="74"/>
  <c r="I13" i="74"/>
  <c r="H13" i="74"/>
  <c r="G13" i="74"/>
  <c r="F13" i="74"/>
  <c r="E13" i="74"/>
  <c r="D13" i="74"/>
  <c r="A13" i="74"/>
  <c r="O12" i="74"/>
  <c r="M12" i="74"/>
  <c r="K12" i="74"/>
  <c r="I12" i="74"/>
  <c r="H12" i="74"/>
  <c r="G12" i="74"/>
  <c r="F12" i="74"/>
  <c r="E12" i="74"/>
  <c r="D12" i="74"/>
  <c r="A12" i="74"/>
  <c r="O9" i="74"/>
  <c r="M9" i="74"/>
  <c r="I9" i="74"/>
  <c r="A9" i="74"/>
  <c r="O8" i="74"/>
  <c r="A5" i="74"/>
  <c r="A4" i="74"/>
  <c r="A3" i="74"/>
  <c r="A2" i="74"/>
  <c r="A1" i="74"/>
  <c r="U15" i="66"/>
  <c r="R15" i="66"/>
  <c r="I15" i="66"/>
  <c r="H15" i="66"/>
  <c r="G15" i="66"/>
  <c r="F15" i="66"/>
  <c r="E15" i="66"/>
  <c r="D15" i="66"/>
  <c r="U14" i="66"/>
  <c r="R14" i="66"/>
  <c r="I14" i="66"/>
  <c r="H14" i="66"/>
  <c r="G14" i="66"/>
  <c r="F14" i="66"/>
  <c r="E14" i="66"/>
  <c r="D14" i="66"/>
  <c r="U13" i="66"/>
  <c r="R13" i="66"/>
  <c r="I13" i="66"/>
  <c r="H13" i="66"/>
  <c r="G13" i="66"/>
  <c r="F13" i="66"/>
  <c r="E13" i="66"/>
  <c r="D13" i="66"/>
  <c r="U12" i="66"/>
  <c r="R12" i="66"/>
  <c r="I12" i="66"/>
  <c r="H12" i="66"/>
  <c r="G12" i="66"/>
  <c r="F12" i="66"/>
  <c r="E12" i="66"/>
  <c r="D12" i="66"/>
  <c r="R9" i="66"/>
  <c r="R8" i="66" l="1"/>
  <c r="A5" i="66"/>
  <c r="A4" i="66"/>
  <c r="A3" i="66"/>
  <c r="A2" i="66"/>
  <c r="A1" i="66"/>
  <c r="N20" i="140"/>
  <c r="M20" i="140"/>
  <c r="F20" i="140"/>
  <c r="E20" i="140"/>
  <c r="D20" i="140"/>
  <c r="N19" i="140"/>
  <c r="M19" i="140"/>
  <c r="F19" i="140"/>
  <c r="E19" i="140"/>
  <c r="D19" i="140"/>
  <c r="N18" i="140"/>
  <c r="M18" i="140"/>
  <c r="F18" i="140"/>
  <c r="E18" i="140"/>
  <c r="D18" i="140"/>
  <c r="N17" i="140"/>
  <c r="L17" i="140"/>
  <c r="K17" i="140"/>
  <c r="I17" i="140"/>
  <c r="H17" i="140"/>
  <c r="G17" i="140"/>
  <c r="F17" i="140"/>
  <c r="E17" i="140"/>
  <c r="D17" i="140"/>
  <c r="N15" i="140"/>
  <c r="M15" i="140"/>
  <c r="F15" i="140"/>
  <c r="E15" i="140"/>
  <c r="D15" i="140"/>
  <c r="N14" i="140"/>
  <c r="M14" i="140"/>
  <c r="F14" i="140"/>
  <c r="E14" i="140"/>
  <c r="D14" i="140"/>
  <c r="N13" i="140"/>
  <c r="M13" i="140"/>
  <c r="F13" i="140"/>
  <c r="E13" i="140"/>
  <c r="D13" i="140"/>
  <c r="N12" i="140"/>
  <c r="L12" i="140"/>
  <c r="K12" i="140"/>
  <c r="I12" i="140"/>
  <c r="H12" i="140"/>
  <c r="G12" i="140"/>
  <c r="F12" i="140"/>
  <c r="E12" i="140"/>
  <c r="D12" i="140"/>
  <c r="N9" i="140"/>
  <c r="L9" i="140"/>
  <c r="I9" i="140"/>
  <c r="A9" i="140"/>
  <c r="N8" i="140"/>
  <c r="A5" i="140"/>
  <c r="A4" i="140"/>
  <c r="A3" i="140"/>
  <c r="A2" i="140"/>
  <c r="A1" i="140"/>
  <c r="N31" i="139"/>
  <c r="M31" i="139"/>
  <c r="H31" i="139"/>
  <c r="G31" i="139"/>
  <c r="F31" i="139"/>
  <c r="E31" i="139"/>
  <c r="D31" i="139"/>
  <c r="N30" i="139"/>
  <c r="M30" i="139"/>
  <c r="H30" i="139"/>
  <c r="G30" i="139"/>
  <c r="F30" i="139"/>
  <c r="E30" i="139"/>
  <c r="D30" i="139"/>
  <c r="N29" i="139"/>
  <c r="M29" i="139"/>
  <c r="L29" i="139"/>
  <c r="K29" i="139"/>
  <c r="H29" i="139"/>
  <c r="G29" i="139"/>
  <c r="F29" i="139"/>
  <c r="E29" i="139"/>
  <c r="D29" i="139"/>
  <c r="N28" i="139"/>
  <c r="M28" i="139"/>
  <c r="L28" i="139"/>
  <c r="K28" i="139"/>
  <c r="H28" i="139"/>
  <c r="G28" i="139"/>
  <c r="F28" i="139"/>
  <c r="E28" i="139"/>
  <c r="D28" i="139"/>
  <c r="N26" i="139"/>
  <c r="M26" i="139"/>
  <c r="H26" i="139"/>
  <c r="G26" i="139"/>
  <c r="F26" i="139"/>
  <c r="E26" i="139"/>
  <c r="D26" i="139"/>
  <c r="N25" i="139"/>
  <c r="M25" i="139"/>
  <c r="H25" i="139"/>
  <c r="G25" i="139"/>
  <c r="F25" i="139"/>
  <c r="E25" i="139"/>
  <c r="D25" i="139"/>
  <c r="N24" i="139"/>
  <c r="M24" i="139"/>
  <c r="H24" i="139"/>
  <c r="G24" i="139"/>
  <c r="F24" i="139"/>
  <c r="E24" i="139"/>
  <c r="D24" i="139"/>
  <c r="N23" i="139"/>
  <c r="M23" i="139"/>
  <c r="L23" i="139"/>
  <c r="K23" i="139"/>
  <c r="H23" i="139"/>
  <c r="G23" i="139"/>
  <c r="F23" i="139"/>
  <c r="E23" i="139"/>
  <c r="D23" i="139"/>
  <c r="N21" i="139"/>
  <c r="M21" i="139"/>
  <c r="H21" i="139"/>
  <c r="G21" i="139"/>
  <c r="F21" i="139"/>
  <c r="E21" i="139"/>
  <c r="D21" i="139"/>
  <c r="N20" i="139"/>
  <c r="M20" i="139"/>
  <c r="H20" i="139"/>
  <c r="G20" i="139"/>
  <c r="F20" i="139"/>
  <c r="E20" i="139"/>
  <c r="D20" i="139"/>
  <c r="N19" i="139"/>
  <c r="M19" i="139"/>
  <c r="H19" i="139"/>
  <c r="G19" i="139"/>
  <c r="F19" i="139"/>
  <c r="E19" i="139"/>
  <c r="D19" i="139"/>
  <c r="N18" i="139"/>
  <c r="L18" i="139"/>
  <c r="K18" i="139"/>
  <c r="H18" i="139"/>
  <c r="G18" i="139"/>
  <c r="F18" i="139"/>
  <c r="E18" i="139"/>
  <c r="D18" i="139"/>
  <c r="N16" i="139"/>
  <c r="M16" i="139"/>
  <c r="L16" i="139"/>
  <c r="K16" i="139"/>
  <c r="H16" i="139"/>
  <c r="G16" i="139"/>
  <c r="F16" i="139"/>
  <c r="E16" i="139"/>
  <c r="D16" i="139"/>
  <c r="N15" i="139" l="1"/>
  <c r="M15" i="139"/>
  <c r="H15" i="139"/>
  <c r="G15" i="139"/>
  <c r="F15" i="139"/>
  <c r="E15" i="139"/>
  <c r="D15" i="139"/>
  <c r="N14" i="139"/>
  <c r="M14" i="139"/>
  <c r="H14" i="139"/>
  <c r="G14" i="139"/>
  <c r="F14" i="139"/>
  <c r="E14" i="139"/>
  <c r="D14" i="139"/>
  <c r="M13" i="139"/>
  <c r="H13" i="139"/>
  <c r="G13" i="139"/>
  <c r="F13" i="139"/>
  <c r="E13" i="139"/>
  <c r="D13" i="139"/>
  <c r="N12" i="139"/>
  <c r="L12" i="139"/>
  <c r="K12" i="139"/>
  <c r="H12" i="139"/>
  <c r="G12" i="139"/>
  <c r="F12" i="139"/>
  <c r="E12" i="139"/>
  <c r="D12" i="139"/>
  <c r="N9" i="139"/>
  <c r="L9" i="139"/>
  <c r="I9" i="139"/>
  <c r="N8" i="139"/>
  <c r="A5" i="139"/>
  <c r="A4" i="139"/>
  <c r="A3" i="139"/>
  <c r="A2" i="139"/>
  <c r="A1" i="139"/>
  <c r="W39" i="40" l="1"/>
  <c r="H39" i="40"/>
  <c r="W36" i="40"/>
  <c r="H36" i="40"/>
  <c r="W34" i="40"/>
  <c r="H34" i="40"/>
  <c r="W29" i="40"/>
  <c r="H29" i="40"/>
  <c r="W28" i="40"/>
  <c r="H28" i="40"/>
  <c r="W23" i="40"/>
  <c r="W24" i="40"/>
  <c r="H24" i="40"/>
  <c r="W22" i="40"/>
  <c r="W21" i="40"/>
  <c r="H21" i="40"/>
  <c r="W15" i="40"/>
  <c r="H15" i="40"/>
  <c r="W14" i="40"/>
  <c r="H14" i="40"/>
  <c r="W13" i="40"/>
  <c r="H13" i="40"/>
  <c r="W12" i="40"/>
  <c r="A12" i="40" l="1"/>
  <c r="I9" i="40"/>
  <c r="R8" i="40"/>
  <c r="A4" i="40"/>
  <c r="A2" i="40"/>
  <c r="D9" i="134"/>
  <c r="C9" i="134"/>
  <c r="B9" i="134"/>
  <c r="K6" i="134"/>
  <c r="A6" i="134"/>
  <c r="A3" i="134"/>
  <c r="D9" i="26" l="1"/>
  <c r="C9" i="26"/>
  <c r="B9" i="26"/>
  <c r="K6" i="26"/>
  <c r="A6" i="26"/>
  <c r="A3" i="26" l="1"/>
  <c r="P35" i="24"/>
  <c r="D33" i="24"/>
  <c r="C33" i="24"/>
  <c r="B33" i="24"/>
  <c r="D9" i="24"/>
  <c r="C9" i="24"/>
  <c r="B9" i="24"/>
  <c r="K6" i="24"/>
  <c r="A6" i="24"/>
  <c r="A3" i="24"/>
  <c r="D9" i="103"/>
  <c r="C9" i="103"/>
  <c r="B9" i="103"/>
  <c r="AA6" i="103"/>
  <c r="A6" i="103"/>
  <c r="A3" i="103"/>
  <c r="D22" i="36"/>
  <c r="C22" i="36"/>
  <c r="B22" i="36"/>
  <c r="D18" i="36"/>
  <c r="C18" i="36"/>
  <c r="B18" i="36"/>
  <c r="D17" i="36"/>
  <c r="C17" i="36"/>
  <c r="B17" i="36"/>
  <c r="D16" i="36"/>
  <c r="C16" i="36"/>
  <c r="B16" i="36"/>
  <c r="D15" i="36"/>
  <c r="C15" i="36"/>
  <c r="B15" i="36"/>
  <c r="D14" i="36"/>
  <c r="C14" i="36"/>
  <c r="B14" i="36"/>
  <c r="D13" i="36"/>
  <c r="C13" i="36"/>
  <c r="B13" i="36"/>
  <c r="D12" i="36"/>
  <c r="C12" i="36"/>
  <c r="B12" i="36"/>
  <c r="D11" i="36"/>
  <c r="C11" i="36"/>
  <c r="B11" i="36"/>
  <c r="D10" i="36"/>
  <c r="C10" i="36"/>
  <c r="B10" i="36"/>
  <c r="D9" i="36"/>
  <c r="C9" i="36"/>
  <c r="B9" i="36"/>
  <c r="AA6" i="36"/>
  <c r="A6" i="36"/>
  <c r="A3" i="36"/>
  <c r="I45" i="130"/>
  <c r="D45" i="130"/>
  <c r="C45" i="130"/>
  <c r="B45" i="130"/>
  <c r="I44" i="130"/>
  <c r="D44" i="130"/>
  <c r="C44" i="130"/>
  <c r="B44" i="130"/>
  <c r="I43" i="130"/>
  <c r="D43" i="130"/>
  <c r="C43" i="130"/>
  <c r="B43" i="130"/>
  <c r="I42" i="130"/>
  <c r="D42" i="130"/>
  <c r="C42" i="130"/>
  <c r="B42" i="130"/>
  <c r="I41" i="130"/>
  <c r="D41" i="130"/>
  <c r="C41" i="130"/>
  <c r="B41" i="130"/>
  <c r="I40" i="130"/>
  <c r="D40" i="130"/>
  <c r="C40" i="130"/>
  <c r="B40" i="130"/>
  <c r="I39" i="130"/>
  <c r="D39" i="130"/>
  <c r="C39" i="130"/>
  <c r="B39" i="130"/>
  <c r="I38" i="130"/>
  <c r="D38" i="130"/>
  <c r="C38" i="130"/>
  <c r="B38" i="130"/>
  <c r="I37" i="130"/>
  <c r="D37" i="130"/>
  <c r="C37" i="130"/>
  <c r="B37" i="130"/>
  <c r="I36" i="130"/>
  <c r="D36" i="130"/>
  <c r="C36" i="130"/>
  <c r="B36" i="130"/>
  <c r="I35" i="130"/>
  <c r="D35" i="130"/>
  <c r="C35" i="130"/>
  <c r="B35" i="130"/>
  <c r="I34" i="130"/>
  <c r="D34" i="130"/>
  <c r="C34" i="130"/>
  <c r="B34" i="130"/>
  <c r="I33" i="130"/>
  <c r="D33" i="130"/>
  <c r="C33" i="130"/>
  <c r="B33" i="130"/>
  <c r="I32" i="130"/>
  <c r="D32" i="130"/>
  <c r="C32" i="130"/>
  <c r="B32" i="130"/>
  <c r="I31" i="130"/>
  <c r="D31" i="130"/>
  <c r="C31" i="130"/>
  <c r="B31" i="130"/>
  <c r="I30" i="130"/>
  <c r="D30" i="130"/>
  <c r="C30" i="130"/>
  <c r="B30" i="130"/>
  <c r="D9" i="130"/>
  <c r="C9" i="130"/>
  <c r="B9" i="130"/>
  <c r="G6" i="130"/>
  <c r="A6" i="130"/>
  <c r="H5" i="130" l="1"/>
  <c r="A3" i="130"/>
  <c r="I41" i="144"/>
  <c r="D41" i="144"/>
  <c r="C41" i="144"/>
  <c r="B41" i="144"/>
  <c r="I40" i="144"/>
  <c r="D40" i="144"/>
  <c r="C40" i="144"/>
  <c r="B40" i="144"/>
  <c r="I39" i="144"/>
  <c r="D39" i="144"/>
  <c r="C39" i="144"/>
  <c r="B39" i="144"/>
  <c r="I38" i="144"/>
  <c r="D38" i="144"/>
  <c r="C38" i="144"/>
  <c r="B38" i="144"/>
  <c r="I37" i="144"/>
  <c r="D37" i="144"/>
  <c r="C37" i="144"/>
  <c r="B37" i="144"/>
  <c r="I36" i="144"/>
  <c r="D36" i="144"/>
  <c r="C36" i="144"/>
  <c r="B36" i="144"/>
  <c r="I35" i="144"/>
  <c r="D35" i="144"/>
  <c r="C35" i="144"/>
  <c r="B35" i="144"/>
  <c r="I34" i="144"/>
  <c r="D34" i="144"/>
  <c r="C34" i="144"/>
  <c r="B34" i="144"/>
  <c r="I33" i="144"/>
  <c r="D33" i="144"/>
  <c r="C33" i="144"/>
  <c r="B33" i="144"/>
  <c r="I32" i="144"/>
  <c r="D32" i="144"/>
  <c r="C32" i="144"/>
  <c r="B32" i="144"/>
  <c r="I31" i="144"/>
  <c r="D31" i="144"/>
  <c r="C31" i="144"/>
  <c r="B31" i="144"/>
  <c r="I30" i="144"/>
  <c r="D30" i="144"/>
  <c r="C30" i="144"/>
  <c r="B30" i="144"/>
  <c r="I29" i="144"/>
  <c r="D29" i="144"/>
  <c r="C29" i="144"/>
  <c r="B29" i="144"/>
  <c r="I28" i="144"/>
  <c r="D28" i="144"/>
  <c r="C28" i="144"/>
  <c r="B28" i="144"/>
  <c r="I27" i="144"/>
  <c r="D27" i="144"/>
  <c r="C27" i="144"/>
  <c r="B27" i="144"/>
  <c r="I26" i="144"/>
  <c r="D26" i="144"/>
  <c r="C26" i="144"/>
  <c r="B26" i="144"/>
  <c r="D12" i="144"/>
  <c r="C12" i="144"/>
  <c r="B12" i="144"/>
  <c r="D11" i="144"/>
  <c r="C11" i="144"/>
  <c r="B11" i="144"/>
  <c r="D10" i="144"/>
  <c r="C10" i="144"/>
  <c r="B10" i="144"/>
  <c r="D9" i="144"/>
  <c r="C9" i="144"/>
  <c r="B9" i="144"/>
  <c r="G6" i="144"/>
  <c r="A6" i="144"/>
  <c r="H5" i="144"/>
  <c r="A3" i="144"/>
  <c r="K17" i="129"/>
  <c r="D17" i="129"/>
  <c r="C17" i="129"/>
  <c r="B17" i="129"/>
  <c r="K16" i="129"/>
  <c r="D16" i="129"/>
  <c r="C16" i="129"/>
  <c r="B16" i="129"/>
  <c r="K15" i="129"/>
  <c r="D15" i="129"/>
  <c r="C15" i="129"/>
  <c r="B15" i="129"/>
  <c r="K14" i="129"/>
  <c r="D14" i="129"/>
  <c r="C14" i="129"/>
  <c r="B14" i="129"/>
  <c r="K13" i="129"/>
  <c r="D13" i="129"/>
  <c r="C13" i="129"/>
  <c r="B13" i="129"/>
  <c r="K12" i="129"/>
  <c r="D12" i="129"/>
  <c r="C12" i="129"/>
  <c r="B12" i="129"/>
  <c r="K11" i="129"/>
  <c r="D11" i="129"/>
  <c r="C11" i="129"/>
  <c r="B11" i="129"/>
  <c r="K10" i="129"/>
  <c r="D10" i="129"/>
  <c r="C10" i="129"/>
  <c r="B10" i="129"/>
  <c r="F7" i="129"/>
  <c r="A7" i="129"/>
  <c r="H6" i="129"/>
  <c r="A3" i="129"/>
  <c r="D74" i="128"/>
  <c r="C74" i="128"/>
  <c r="B74" i="128"/>
  <c r="D73" i="128"/>
  <c r="C73" i="128"/>
  <c r="B73" i="128"/>
  <c r="D72" i="128"/>
  <c r="C72" i="128"/>
  <c r="B72" i="128"/>
  <c r="D71" i="128"/>
  <c r="C71" i="128"/>
  <c r="B71" i="128"/>
  <c r="D70" i="128"/>
  <c r="C70" i="128"/>
  <c r="B70" i="128"/>
  <c r="D69" i="128"/>
  <c r="C69" i="128"/>
  <c r="B69" i="128"/>
  <c r="D68" i="128"/>
  <c r="C68" i="128"/>
  <c r="B68" i="128"/>
  <c r="D67" i="128"/>
  <c r="C67" i="128"/>
  <c r="B67" i="128"/>
  <c r="D65" i="128"/>
  <c r="C65" i="128"/>
  <c r="B65" i="128"/>
  <c r="D64" i="128"/>
  <c r="C64" i="128"/>
  <c r="B64" i="128"/>
  <c r="D63" i="128"/>
  <c r="C63" i="128"/>
  <c r="B63" i="128"/>
  <c r="D62" i="128"/>
  <c r="C62" i="128"/>
  <c r="B62" i="128"/>
  <c r="D61" i="128"/>
  <c r="C61" i="128"/>
  <c r="B61" i="128"/>
  <c r="D60" i="128"/>
  <c r="C60" i="128"/>
  <c r="B60" i="128"/>
  <c r="D59" i="128"/>
  <c r="C59" i="128"/>
  <c r="B59" i="128"/>
  <c r="D58" i="128"/>
  <c r="C58" i="128"/>
  <c r="B58" i="128"/>
  <c r="D56" i="128"/>
  <c r="C56" i="128"/>
  <c r="B56" i="128"/>
  <c r="D55" i="128"/>
  <c r="C55" i="128"/>
  <c r="B55" i="128"/>
  <c r="D54" i="128"/>
  <c r="C54" i="128"/>
  <c r="B54" i="128"/>
  <c r="D53" i="128"/>
  <c r="C53" i="128"/>
  <c r="B53" i="128"/>
  <c r="D52" i="128"/>
  <c r="C52" i="128"/>
  <c r="B52" i="128"/>
  <c r="D51" i="128"/>
  <c r="C51" i="128"/>
  <c r="B51" i="128"/>
  <c r="D50" i="128"/>
  <c r="C50" i="128"/>
  <c r="B50" i="128"/>
  <c r="D49" i="128"/>
  <c r="C49" i="128"/>
  <c r="B49" i="128"/>
  <c r="D47" i="128"/>
  <c r="C47" i="128"/>
  <c r="B47" i="128"/>
  <c r="D46" i="128"/>
  <c r="C46" i="128"/>
  <c r="B46" i="128"/>
  <c r="D45" i="128"/>
  <c r="C45" i="128"/>
  <c r="B45" i="128"/>
  <c r="D44" i="128"/>
  <c r="C44" i="128"/>
  <c r="B44" i="128"/>
  <c r="D43" i="128"/>
  <c r="C43" i="128"/>
  <c r="B43" i="128"/>
  <c r="D42" i="128"/>
  <c r="C42" i="128"/>
  <c r="B42" i="128"/>
  <c r="D41" i="128"/>
  <c r="C41" i="128"/>
  <c r="B41" i="128"/>
  <c r="D40" i="128"/>
  <c r="C40" i="128"/>
  <c r="B40" i="128"/>
  <c r="D38" i="128"/>
  <c r="C38" i="128"/>
  <c r="B38" i="128"/>
  <c r="D37" i="128"/>
  <c r="C37" i="128"/>
  <c r="B37" i="128"/>
  <c r="D36" i="128"/>
  <c r="C36" i="128"/>
  <c r="B36" i="128"/>
  <c r="D35" i="128"/>
  <c r="C35" i="128"/>
  <c r="B35" i="128"/>
  <c r="D34" i="128"/>
  <c r="C34" i="128"/>
  <c r="B34" i="128"/>
  <c r="D33" i="128"/>
  <c r="C33" i="128"/>
  <c r="B33" i="128"/>
  <c r="D32" i="128"/>
  <c r="C32" i="128"/>
  <c r="B32" i="128"/>
  <c r="D31" i="128"/>
  <c r="C31" i="128"/>
  <c r="B31" i="128"/>
  <c r="D29" i="128"/>
  <c r="C29" i="128"/>
  <c r="B29" i="128"/>
  <c r="D28" i="128"/>
  <c r="C28" i="128"/>
  <c r="B28" i="128"/>
  <c r="D27" i="128"/>
  <c r="C27" i="128"/>
  <c r="B27" i="128"/>
  <c r="D26" i="128"/>
  <c r="C26" i="128"/>
  <c r="B26" i="128"/>
  <c r="D25" i="128"/>
  <c r="C25" i="128"/>
  <c r="B25" i="128"/>
  <c r="D24" i="128"/>
  <c r="C24" i="128"/>
  <c r="B24" i="128"/>
  <c r="D23" i="128"/>
  <c r="C23" i="128"/>
  <c r="B23" i="128"/>
  <c r="D22" i="128"/>
  <c r="C22" i="128"/>
  <c r="B22" i="128"/>
  <c r="D20" i="128"/>
  <c r="C20" i="128"/>
  <c r="B20" i="128"/>
  <c r="D19" i="128"/>
  <c r="C19" i="128"/>
  <c r="B19" i="128"/>
  <c r="D18" i="128"/>
  <c r="C18" i="128"/>
  <c r="B18" i="128"/>
  <c r="D17" i="128"/>
  <c r="C17" i="128"/>
  <c r="B17" i="128"/>
  <c r="D16" i="128"/>
  <c r="C16" i="128"/>
  <c r="B16" i="128"/>
  <c r="D15" i="128"/>
  <c r="C15" i="128"/>
  <c r="B15" i="128"/>
  <c r="D14" i="128"/>
  <c r="C14" i="128"/>
  <c r="B14" i="128"/>
  <c r="D13" i="128"/>
  <c r="C13" i="128"/>
  <c r="B13" i="128"/>
  <c r="D12" i="128"/>
  <c r="C12" i="128"/>
  <c r="B12" i="128"/>
  <c r="D11" i="128"/>
  <c r="C11" i="128"/>
  <c r="B11" i="128"/>
  <c r="D10" i="128"/>
  <c r="C10" i="128"/>
  <c r="B10" i="128"/>
  <c r="D9" i="128"/>
  <c r="C9" i="128"/>
  <c r="B9" i="128"/>
  <c r="F6" i="128"/>
  <c r="A6" i="128"/>
  <c r="A3" i="128"/>
  <c r="D19" i="127"/>
  <c r="C19" i="127"/>
  <c r="B19" i="127"/>
  <c r="D18" i="127"/>
  <c r="C18" i="127"/>
  <c r="B18" i="127"/>
  <c r="D10" i="127"/>
  <c r="C10" i="127"/>
  <c r="B10" i="127"/>
  <c r="I7" i="127"/>
  <c r="A7" i="127"/>
  <c r="A3" i="127"/>
  <c r="J26" i="126"/>
  <c r="D26" i="126"/>
  <c r="C26" i="126"/>
  <c r="B26" i="126"/>
  <c r="J25" i="126"/>
  <c r="D25" i="126"/>
  <c r="C25" i="126"/>
  <c r="B25" i="126"/>
  <c r="J24" i="126"/>
  <c r="D24" i="126"/>
  <c r="C24" i="126"/>
  <c r="B24" i="126"/>
  <c r="J23" i="126"/>
  <c r="D23" i="126"/>
  <c r="C23" i="126"/>
  <c r="B23" i="126"/>
  <c r="J22" i="126"/>
  <c r="D22" i="126"/>
  <c r="C22" i="126"/>
  <c r="B22" i="126"/>
  <c r="J21" i="126"/>
  <c r="D21" i="126"/>
  <c r="C21" i="126"/>
  <c r="B21" i="126"/>
  <c r="J20" i="126"/>
  <c r="D20" i="126"/>
  <c r="C20" i="126"/>
  <c r="B20" i="126"/>
  <c r="J19" i="126"/>
  <c r="D19" i="126"/>
  <c r="C19" i="126"/>
  <c r="B19" i="126"/>
  <c r="J17" i="126"/>
  <c r="D17" i="126"/>
  <c r="C17" i="126"/>
  <c r="B17" i="126"/>
  <c r="J16" i="126"/>
  <c r="D16" i="126"/>
  <c r="C16" i="126"/>
  <c r="B16" i="126"/>
  <c r="J15" i="126"/>
  <c r="D15" i="126"/>
  <c r="C15" i="126"/>
  <c r="B15" i="126"/>
  <c r="J14" i="126"/>
  <c r="D14" i="126"/>
  <c r="C14" i="126"/>
  <c r="B14" i="126"/>
  <c r="J13" i="126"/>
  <c r="D13" i="126"/>
  <c r="C13" i="126"/>
  <c r="B13" i="126"/>
  <c r="J12" i="126"/>
  <c r="D12" i="126"/>
  <c r="C12" i="126"/>
  <c r="B12" i="126"/>
  <c r="J11" i="126"/>
  <c r="D11" i="126"/>
  <c r="C11" i="126"/>
  <c r="B11" i="126"/>
  <c r="J10" i="126"/>
  <c r="D10" i="126"/>
  <c r="C10" i="126"/>
  <c r="B10" i="126"/>
  <c r="F7" i="126"/>
  <c r="A7" i="126"/>
  <c r="H6" i="126"/>
  <c r="A3" i="126"/>
  <c r="D33" i="125"/>
  <c r="C33" i="125"/>
  <c r="B33" i="125"/>
  <c r="D32" i="125"/>
  <c r="C32" i="125"/>
  <c r="B32" i="125"/>
  <c r="D30" i="125"/>
  <c r="C30" i="125"/>
  <c r="B30" i="125"/>
  <c r="D21" i="125"/>
  <c r="C21" i="125"/>
  <c r="B21" i="125"/>
  <c r="D20" i="125"/>
  <c r="C20" i="125"/>
  <c r="B20" i="125"/>
  <c r="D19" i="125"/>
  <c r="C19" i="125"/>
  <c r="B19" i="125"/>
  <c r="D18" i="125"/>
  <c r="C18" i="125"/>
  <c r="B18" i="125"/>
  <c r="D15" i="125"/>
  <c r="C15" i="125"/>
  <c r="B15" i="125"/>
  <c r="D14" i="125"/>
  <c r="C14" i="125"/>
  <c r="B14" i="125"/>
  <c r="D42" i="125"/>
  <c r="C42" i="125"/>
  <c r="B42" i="125"/>
  <c r="D41" i="125"/>
  <c r="C41" i="125"/>
  <c r="B41" i="125"/>
  <c r="F6" i="125"/>
  <c r="A6" i="125"/>
  <c r="A3" i="125"/>
  <c r="D121" i="138"/>
  <c r="C121" i="138"/>
  <c r="B121" i="138"/>
  <c r="D120" i="138"/>
  <c r="C120" i="138"/>
  <c r="B120" i="138"/>
  <c r="D119" i="138"/>
  <c r="C119" i="138"/>
  <c r="B119" i="138"/>
  <c r="D118" i="138"/>
  <c r="C118" i="138"/>
  <c r="B118" i="138"/>
  <c r="D117" i="138"/>
  <c r="C117" i="138"/>
  <c r="B117" i="138"/>
  <c r="D116" i="138"/>
  <c r="C116" i="138"/>
  <c r="B116" i="138"/>
  <c r="D114" i="138"/>
  <c r="C114" i="138"/>
  <c r="B114" i="138"/>
  <c r="D113" i="138"/>
  <c r="C113" i="138"/>
  <c r="B113" i="138"/>
  <c r="D112" i="138"/>
  <c r="C112" i="138"/>
  <c r="B112" i="138"/>
  <c r="D111" i="138"/>
  <c r="C111" i="138"/>
  <c r="B111" i="138"/>
  <c r="D110" i="138"/>
  <c r="C110" i="138"/>
  <c r="B110" i="138"/>
  <c r="D109" i="138"/>
  <c r="C109" i="138"/>
  <c r="B109" i="138"/>
  <c r="D107" i="138"/>
  <c r="C107" i="138"/>
  <c r="B107" i="138"/>
  <c r="D106" i="138"/>
  <c r="C106" i="138"/>
  <c r="B106" i="138"/>
  <c r="D105" i="138"/>
  <c r="C105" i="138"/>
  <c r="B105" i="138"/>
  <c r="D104" i="138"/>
  <c r="C104" i="138"/>
  <c r="B104" i="138"/>
  <c r="D103" i="138"/>
  <c r="C103" i="138"/>
  <c r="B103" i="138"/>
  <c r="D102" i="138"/>
  <c r="C102" i="138"/>
  <c r="B102" i="138"/>
  <c r="D100" i="138"/>
  <c r="C100" i="138"/>
  <c r="B100" i="138"/>
  <c r="D99" i="138"/>
  <c r="C99" i="138"/>
  <c r="B99" i="138"/>
  <c r="D98" i="138"/>
  <c r="C98" i="138"/>
  <c r="B98" i="138"/>
  <c r="D97" i="138"/>
  <c r="C97" i="138"/>
  <c r="B97" i="138"/>
  <c r="D96" i="138"/>
  <c r="C96" i="138"/>
  <c r="B96" i="138"/>
  <c r="D95" i="138"/>
  <c r="C95" i="138"/>
  <c r="B95" i="138"/>
  <c r="D93" i="138"/>
  <c r="C93" i="138"/>
  <c r="B93" i="138"/>
  <c r="D92" i="138"/>
  <c r="C92" i="138"/>
  <c r="B92" i="138"/>
  <c r="D91" i="138"/>
  <c r="C91" i="138"/>
  <c r="B91" i="138"/>
  <c r="D90" i="138"/>
  <c r="C90" i="138"/>
  <c r="B90" i="138"/>
  <c r="D89" i="138"/>
  <c r="C89" i="138"/>
  <c r="B89" i="138"/>
  <c r="D88" i="138"/>
  <c r="C88" i="138"/>
  <c r="B88" i="138"/>
  <c r="D85" i="138"/>
  <c r="C85" i="138"/>
  <c r="B85" i="138"/>
  <c r="D84" i="138"/>
  <c r="C84" i="138"/>
  <c r="B84" i="138"/>
  <c r="D83" i="138"/>
  <c r="C83" i="138"/>
  <c r="B83" i="138"/>
  <c r="D82" i="138"/>
  <c r="C82" i="138"/>
  <c r="B82" i="138"/>
  <c r="D81" i="138"/>
  <c r="C81" i="138"/>
  <c r="B81" i="138"/>
  <c r="D80" i="138"/>
  <c r="C80" i="138"/>
  <c r="B80" i="138"/>
  <c r="D78" i="138"/>
  <c r="C78" i="138"/>
  <c r="B78" i="138"/>
  <c r="D77" i="138"/>
  <c r="C77" i="138"/>
  <c r="B77" i="138"/>
  <c r="D76" i="138"/>
  <c r="C76" i="138"/>
  <c r="B76" i="138"/>
  <c r="D75" i="138"/>
  <c r="C75" i="138"/>
  <c r="B75" i="138"/>
  <c r="D74" i="138"/>
  <c r="C74" i="138"/>
  <c r="B74" i="138"/>
  <c r="D73" i="138"/>
  <c r="C73" i="138"/>
  <c r="B73" i="138"/>
  <c r="D71" i="138"/>
  <c r="C71" i="138"/>
  <c r="B71" i="138"/>
  <c r="D70" i="138"/>
  <c r="C70" i="138"/>
  <c r="B70" i="138"/>
  <c r="D69" i="138"/>
  <c r="C69" i="138"/>
  <c r="B69" i="138"/>
  <c r="D68" i="138"/>
  <c r="C68" i="138"/>
  <c r="B68" i="138"/>
  <c r="D67" i="138"/>
  <c r="C67" i="138"/>
  <c r="B67" i="138"/>
  <c r="D66" i="138"/>
  <c r="C66" i="138"/>
  <c r="B66" i="138"/>
  <c r="D64" i="138"/>
  <c r="C64" i="138"/>
  <c r="B64" i="138"/>
  <c r="D63" i="138"/>
  <c r="C63" i="138"/>
  <c r="B63" i="138"/>
  <c r="D62" i="138"/>
  <c r="C62" i="138"/>
  <c r="B62" i="138"/>
  <c r="D61" i="138"/>
  <c r="C61" i="138"/>
  <c r="B61" i="138"/>
  <c r="D60" i="138"/>
  <c r="C60" i="138"/>
  <c r="B60" i="138"/>
  <c r="D59" i="138"/>
  <c r="C59" i="138"/>
  <c r="B59" i="138"/>
  <c r="D57" i="138"/>
  <c r="C57" i="138"/>
  <c r="B57" i="138"/>
  <c r="D56" i="138"/>
  <c r="C56" i="138"/>
  <c r="B56" i="138"/>
  <c r="D55" i="138"/>
  <c r="C55" i="138"/>
  <c r="B55" i="138"/>
  <c r="D54" i="138"/>
  <c r="C54" i="138"/>
  <c r="B54" i="138"/>
  <c r="D53" i="138"/>
  <c r="C53" i="138"/>
  <c r="B53" i="138"/>
  <c r="D52" i="138"/>
  <c r="C52" i="138"/>
  <c r="B52" i="138"/>
  <c r="D50" i="138"/>
  <c r="C50" i="138"/>
  <c r="B50" i="138"/>
  <c r="D49" i="138"/>
  <c r="C49" i="138"/>
  <c r="B49" i="138"/>
  <c r="D48" i="138"/>
  <c r="C48" i="138"/>
  <c r="B48" i="138"/>
  <c r="D47" i="138"/>
  <c r="C47" i="138"/>
  <c r="B47" i="138"/>
  <c r="D46" i="138"/>
  <c r="C46" i="138"/>
  <c r="B46" i="138"/>
  <c r="D45" i="138"/>
  <c r="C45" i="138"/>
  <c r="B45" i="138"/>
  <c r="D43" i="138"/>
  <c r="C43" i="138"/>
  <c r="B43" i="138"/>
  <c r="D42" i="138"/>
  <c r="C42" i="138"/>
  <c r="B42" i="138"/>
  <c r="D41" i="138"/>
  <c r="C41" i="138"/>
  <c r="B41" i="138"/>
  <c r="D40" i="138"/>
  <c r="C40" i="138"/>
  <c r="B40" i="138"/>
  <c r="D39" i="138"/>
  <c r="C39" i="138"/>
  <c r="B39" i="138"/>
  <c r="D38" i="138"/>
  <c r="C38" i="138"/>
  <c r="B38" i="138"/>
  <c r="D36" i="138"/>
  <c r="C36" i="138"/>
  <c r="B36" i="138"/>
  <c r="D35" i="138"/>
  <c r="C35" i="138"/>
  <c r="B35" i="138"/>
  <c r="D34" i="138"/>
  <c r="C34" i="138"/>
  <c r="B34" i="138"/>
  <c r="D33" i="138"/>
  <c r="C33" i="138"/>
  <c r="B33" i="138"/>
  <c r="D32" i="138"/>
  <c r="C32" i="138"/>
  <c r="B32" i="138"/>
  <c r="D31" i="138"/>
  <c r="C31" i="138"/>
  <c r="B31" i="138"/>
  <c r="D29" i="138"/>
  <c r="C29" i="138"/>
  <c r="B29" i="138"/>
  <c r="D28" i="138"/>
  <c r="C28" i="138"/>
  <c r="B28" i="138"/>
  <c r="D27" i="138"/>
  <c r="C27" i="138"/>
  <c r="B27" i="138"/>
  <c r="D26" i="138"/>
  <c r="C26" i="138"/>
  <c r="B26" i="138"/>
  <c r="D25" i="138"/>
  <c r="C25" i="138"/>
  <c r="B25" i="138"/>
  <c r="D24" i="138"/>
  <c r="C24" i="138"/>
  <c r="B24" i="138"/>
  <c r="D23" i="138"/>
  <c r="C23" i="138"/>
  <c r="B23" i="138"/>
  <c r="I21" i="138"/>
  <c r="D21" i="138"/>
  <c r="C21" i="138"/>
  <c r="B21" i="138"/>
  <c r="I20" i="138"/>
  <c r="D20" i="138"/>
  <c r="C20" i="138"/>
  <c r="B20" i="138"/>
  <c r="I19" i="138"/>
  <c r="D19" i="138"/>
  <c r="C19" i="138"/>
  <c r="B19" i="138"/>
  <c r="I18" i="138"/>
  <c r="D18" i="138"/>
  <c r="C18" i="138"/>
  <c r="B18" i="138"/>
  <c r="I17" i="138"/>
  <c r="D17" i="138"/>
  <c r="C17" i="138"/>
  <c r="B17" i="138"/>
  <c r="I16" i="138"/>
  <c r="D16" i="138"/>
  <c r="C16" i="138"/>
  <c r="B16" i="138"/>
  <c r="I14" i="138"/>
  <c r="D14" i="138"/>
  <c r="C14" i="138"/>
  <c r="B14" i="138"/>
  <c r="I13" i="138"/>
  <c r="D13" i="138"/>
  <c r="C13" i="138"/>
  <c r="B13" i="138"/>
  <c r="I12" i="138"/>
  <c r="D12" i="138"/>
  <c r="C12" i="138"/>
  <c r="B12" i="138"/>
  <c r="I11" i="138"/>
  <c r="D11" i="138"/>
  <c r="C11" i="138"/>
  <c r="B11" i="138"/>
  <c r="I10" i="138"/>
  <c r="D10" i="138"/>
  <c r="C10" i="138"/>
  <c r="B10" i="138"/>
  <c r="I9" i="138"/>
  <c r="D9" i="138"/>
  <c r="C9" i="138"/>
  <c r="B9" i="138"/>
  <c r="F6" i="138"/>
  <c r="A6" i="138"/>
  <c r="H5" i="138"/>
  <c r="A3" i="138"/>
  <c r="I108" i="136"/>
  <c r="D108" i="136"/>
  <c r="C108" i="136"/>
  <c r="B108" i="136"/>
  <c r="I107" i="136"/>
  <c r="D107" i="136"/>
  <c r="C107" i="136"/>
  <c r="B107" i="136"/>
  <c r="I106" i="136"/>
  <c r="D106" i="136"/>
  <c r="C106" i="136"/>
  <c r="B106" i="136"/>
  <c r="I105" i="136"/>
  <c r="D105" i="136"/>
  <c r="C105" i="136"/>
  <c r="B105" i="136"/>
  <c r="I104" i="136"/>
  <c r="D104" i="136"/>
  <c r="C104" i="136"/>
  <c r="B104" i="136"/>
  <c r="I103" i="136"/>
  <c r="D103" i="136"/>
  <c r="C103" i="136"/>
  <c r="B103" i="136"/>
  <c r="I101" i="136"/>
  <c r="D101" i="136"/>
  <c r="C101" i="136"/>
  <c r="B101" i="136"/>
  <c r="I100" i="136"/>
  <c r="D100" i="136"/>
  <c r="C100" i="136"/>
  <c r="B100" i="136"/>
  <c r="I99" i="136"/>
  <c r="D99" i="136"/>
  <c r="C99" i="136"/>
  <c r="B99" i="136"/>
  <c r="I98" i="136"/>
  <c r="D98" i="136"/>
  <c r="C98" i="136"/>
  <c r="B98" i="136"/>
  <c r="I97" i="136"/>
  <c r="D97" i="136"/>
  <c r="C97" i="136"/>
  <c r="B97" i="136"/>
  <c r="I96" i="136"/>
  <c r="D96" i="136"/>
  <c r="C96" i="136"/>
  <c r="B96" i="136"/>
  <c r="I94" i="136"/>
  <c r="D94" i="136"/>
  <c r="C94" i="136"/>
  <c r="B94" i="136"/>
  <c r="I93" i="136"/>
  <c r="D93" i="136"/>
  <c r="C93" i="136"/>
  <c r="B93" i="136"/>
  <c r="I92" i="136"/>
  <c r="D92" i="136"/>
  <c r="C92" i="136"/>
  <c r="B92" i="136"/>
  <c r="I91" i="136"/>
  <c r="D91" i="136"/>
  <c r="C91" i="136"/>
  <c r="B91" i="136"/>
  <c r="I90" i="136"/>
  <c r="D90" i="136"/>
  <c r="C90" i="136"/>
  <c r="B90" i="136"/>
  <c r="I89" i="136"/>
  <c r="D89" i="136"/>
  <c r="C89" i="136"/>
  <c r="B89" i="136"/>
  <c r="I87" i="136"/>
  <c r="D87" i="136"/>
  <c r="C87" i="136"/>
  <c r="B87" i="136"/>
  <c r="I86" i="136"/>
  <c r="D86" i="136"/>
  <c r="C86" i="136"/>
  <c r="B86" i="136"/>
  <c r="I85" i="136"/>
  <c r="D85" i="136"/>
  <c r="C85" i="136"/>
  <c r="B85" i="136"/>
  <c r="I84" i="136"/>
  <c r="D84" i="136"/>
  <c r="C84" i="136"/>
  <c r="B84" i="136"/>
  <c r="I83" i="136"/>
  <c r="D83" i="136"/>
  <c r="C83" i="136"/>
  <c r="B83" i="136"/>
  <c r="I82" i="136"/>
  <c r="D82" i="136"/>
  <c r="C82" i="136"/>
  <c r="B82" i="136"/>
  <c r="I80" i="136"/>
  <c r="D80" i="136"/>
  <c r="C80" i="136"/>
  <c r="B80" i="136"/>
  <c r="I79" i="136"/>
  <c r="D79" i="136"/>
  <c r="C79" i="136"/>
  <c r="B79" i="136"/>
  <c r="I78" i="136"/>
  <c r="D78" i="136"/>
  <c r="C78" i="136"/>
  <c r="B78" i="136"/>
  <c r="I77" i="136"/>
  <c r="D77" i="136"/>
  <c r="C77" i="136"/>
  <c r="B77" i="136"/>
  <c r="I76" i="136"/>
  <c r="D76" i="136"/>
  <c r="C76" i="136"/>
  <c r="B76" i="136"/>
  <c r="I75" i="136"/>
  <c r="D75" i="136"/>
  <c r="C75" i="136"/>
  <c r="B75" i="136"/>
  <c r="I73" i="136"/>
  <c r="D73" i="136"/>
  <c r="C73" i="136"/>
  <c r="B73" i="136"/>
  <c r="I72" i="136"/>
  <c r="D72" i="136"/>
  <c r="C72" i="136"/>
  <c r="B72" i="136"/>
  <c r="I71" i="136"/>
  <c r="D71" i="136"/>
  <c r="C71" i="136"/>
  <c r="B71" i="136"/>
  <c r="I70" i="136"/>
  <c r="D70" i="136"/>
  <c r="C70" i="136"/>
  <c r="B70" i="136"/>
  <c r="I69" i="136"/>
  <c r="D69" i="136"/>
  <c r="C69" i="136"/>
  <c r="B69" i="136"/>
  <c r="I68" i="136"/>
  <c r="D68" i="136"/>
  <c r="C68" i="136"/>
  <c r="B68" i="136"/>
  <c r="I66" i="136"/>
  <c r="D66" i="136"/>
  <c r="C66" i="136"/>
  <c r="B66" i="136"/>
  <c r="I65" i="136"/>
  <c r="D65" i="136"/>
  <c r="C65" i="136"/>
  <c r="B65" i="136"/>
  <c r="I64" i="136"/>
  <c r="D64" i="136"/>
  <c r="C64" i="136"/>
  <c r="B64" i="136"/>
  <c r="I63" i="136"/>
  <c r="D63" i="136"/>
  <c r="C63" i="136"/>
  <c r="B63" i="136"/>
  <c r="I62" i="136"/>
  <c r="D62" i="136"/>
  <c r="C62" i="136"/>
  <c r="B62" i="136"/>
  <c r="I61" i="136"/>
  <c r="D61" i="136"/>
  <c r="C61" i="136"/>
  <c r="B61" i="136"/>
  <c r="I59" i="136"/>
  <c r="D59" i="136"/>
  <c r="C59" i="136"/>
  <c r="B59" i="136"/>
  <c r="I58" i="136"/>
  <c r="D58" i="136"/>
  <c r="C58" i="136"/>
  <c r="B58" i="136"/>
  <c r="I57" i="136"/>
  <c r="D57" i="136"/>
  <c r="C57" i="136"/>
  <c r="B57" i="136"/>
  <c r="I56" i="136"/>
  <c r="D56" i="136"/>
  <c r="C56" i="136"/>
  <c r="B56" i="136"/>
  <c r="I55" i="136"/>
  <c r="D55" i="136"/>
  <c r="C55" i="136"/>
  <c r="B55" i="136"/>
  <c r="I54" i="136"/>
  <c r="D54" i="136"/>
  <c r="C54" i="136"/>
  <c r="B54" i="136"/>
  <c r="I52" i="136"/>
  <c r="D52" i="136"/>
  <c r="C52" i="136"/>
  <c r="B52" i="136"/>
  <c r="I51" i="136"/>
  <c r="D51" i="136"/>
  <c r="C51" i="136"/>
  <c r="B51" i="136"/>
  <c r="I50" i="136"/>
  <c r="D50" i="136"/>
  <c r="C50" i="136"/>
  <c r="B50" i="136"/>
  <c r="I49" i="136"/>
  <c r="D49" i="136"/>
  <c r="C49" i="136"/>
  <c r="B49" i="136"/>
  <c r="I48" i="136"/>
  <c r="D48" i="136"/>
  <c r="C48" i="136"/>
  <c r="B48" i="136"/>
  <c r="I47" i="136"/>
  <c r="D47" i="136"/>
  <c r="C47" i="136"/>
  <c r="B47" i="136"/>
  <c r="I45" i="136"/>
  <c r="D45" i="136"/>
  <c r="C45" i="136"/>
  <c r="B45" i="136"/>
  <c r="I44" i="136"/>
  <c r="D44" i="136"/>
  <c r="C44" i="136"/>
  <c r="B44" i="136"/>
  <c r="I43" i="136"/>
  <c r="D43" i="136"/>
  <c r="C43" i="136"/>
  <c r="B43" i="136"/>
  <c r="I42" i="136"/>
  <c r="D42" i="136"/>
  <c r="C42" i="136"/>
  <c r="B42" i="136"/>
  <c r="I41" i="136"/>
  <c r="D41" i="136"/>
  <c r="C41" i="136"/>
  <c r="B41" i="136"/>
  <c r="I40" i="136"/>
  <c r="D40" i="136"/>
  <c r="C40" i="136"/>
  <c r="B40" i="136"/>
  <c r="I38" i="136"/>
  <c r="D38" i="136"/>
  <c r="C38" i="136"/>
  <c r="B38" i="136"/>
  <c r="I37" i="136"/>
  <c r="D37" i="136"/>
  <c r="C37" i="136"/>
  <c r="B37" i="136"/>
  <c r="I36" i="136"/>
  <c r="D36" i="136"/>
  <c r="C36" i="136"/>
  <c r="B36" i="136"/>
  <c r="I35" i="136"/>
  <c r="D35" i="136"/>
  <c r="C35" i="136"/>
  <c r="B35" i="136"/>
  <c r="I34" i="136"/>
  <c r="D34" i="136"/>
  <c r="C34" i="136"/>
  <c r="B34" i="136"/>
  <c r="I33" i="136"/>
  <c r="D33" i="136"/>
  <c r="C33" i="136"/>
  <c r="B33" i="136"/>
  <c r="I31" i="136"/>
  <c r="D31" i="136"/>
  <c r="C31" i="136"/>
  <c r="B31" i="136"/>
  <c r="I30" i="136"/>
  <c r="D30" i="136"/>
  <c r="C30" i="136"/>
  <c r="B30" i="136"/>
  <c r="D29" i="136"/>
  <c r="C29" i="136"/>
  <c r="B29" i="136"/>
  <c r="D28" i="136"/>
  <c r="C28" i="136"/>
  <c r="B28" i="136"/>
  <c r="D27" i="136"/>
  <c r="C27" i="136"/>
  <c r="B27" i="136"/>
  <c r="D26" i="136"/>
  <c r="C26" i="136"/>
  <c r="B26" i="136"/>
  <c r="D24" i="136"/>
  <c r="C24" i="136"/>
  <c r="B24" i="136"/>
  <c r="D23" i="136"/>
  <c r="C23" i="136"/>
  <c r="B23" i="136"/>
  <c r="D22" i="136"/>
  <c r="C22" i="136"/>
  <c r="B22" i="136"/>
  <c r="D21" i="136"/>
  <c r="C21" i="136"/>
  <c r="B21" i="136"/>
  <c r="D20" i="136"/>
  <c r="C20" i="136"/>
  <c r="B20" i="136"/>
  <c r="D18" i="136"/>
  <c r="C18" i="136"/>
  <c r="B18" i="136"/>
  <c r="D17" i="136"/>
  <c r="C17" i="136"/>
  <c r="B17" i="136"/>
  <c r="D16" i="136"/>
  <c r="C16" i="136"/>
  <c r="B16" i="136"/>
  <c r="D15" i="136"/>
  <c r="C15" i="136"/>
  <c r="B15" i="136"/>
  <c r="D14" i="136"/>
  <c r="C14" i="136"/>
  <c r="B14" i="136"/>
  <c r="D12" i="136"/>
  <c r="C12" i="136"/>
  <c r="B12" i="136"/>
  <c r="D11" i="136"/>
  <c r="C11" i="136"/>
  <c r="B11" i="136"/>
  <c r="D10" i="136"/>
  <c r="C10" i="136"/>
  <c r="B10" i="136"/>
  <c r="D9" i="136"/>
  <c r="C9" i="136"/>
  <c r="B9" i="136"/>
  <c r="F6" i="136"/>
  <c r="A6" i="136"/>
  <c r="H5" i="136" l="1"/>
  <c r="A3" i="136"/>
  <c r="D11" i="124"/>
  <c r="C11" i="124"/>
  <c r="B11" i="124"/>
  <c r="D10" i="124"/>
  <c r="C10" i="124"/>
  <c r="B10" i="124"/>
  <c r="D9" i="124"/>
  <c r="C9" i="124"/>
  <c r="B9" i="124"/>
  <c r="F6" i="124"/>
  <c r="A6" i="124"/>
  <c r="A3" i="124"/>
  <c r="N15" i="49"/>
  <c r="M15" i="49"/>
  <c r="L15" i="49"/>
  <c r="I15" i="49"/>
  <c r="H15" i="49"/>
  <c r="G15" i="49"/>
  <c r="F15" i="49"/>
  <c r="E15" i="49"/>
  <c r="D15" i="49"/>
  <c r="N14" i="49"/>
  <c r="M14" i="49"/>
  <c r="L14" i="49"/>
  <c r="K14" i="49"/>
  <c r="I14" i="49"/>
  <c r="H14" i="49"/>
  <c r="G14" i="49"/>
  <c r="F14" i="49"/>
  <c r="E14" i="49"/>
  <c r="D14" i="49"/>
  <c r="A14" i="49"/>
  <c r="N13" i="49"/>
  <c r="M13" i="49"/>
  <c r="L13" i="49"/>
  <c r="K13" i="49"/>
  <c r="I13" i="49"/>
  <c r="H13" i="49"/>
  <c r="G13" i="49"/>
  <c r="F13" i="49"/>
  <c r="E13" i="49"/>
  <c r="D13" i="49"/>
  <c r="A13" i="49"/>
  <c r="N12" i="49"/>
  <c r="L12" i="49"/>
  <c r="K12" i="49"/>
  <c r="I12" i="49"/>
  <c r="H12" i="49"/>
  <c r="G12" i="49"/>
  <c r="F12" i="49"/>
  <c r="E12" i="49"/>
  <c r="D12" i="49"/>
  <c r="A12" i="49"/>
  <c r="N9" i="49"/>
  <c r="I9" i="49"/>
  <c r="A9" i="49"/>
  <c r="N8" i="49"/>
  <c r="A5" i="49"/>
  <c r="A4" i="49"/>
  <c r="A3" i="49"/>
  <c r="A2" i="49"/>
  <c r="A1" i="49"/>
  <c r="D12" i="123"/>
  <c r="C12" i="123"/>
  <c r="B12" i="123"/>
  <c r="D11" i="123"/>
  <c r="C11" i="123"/>
  <c r="B11" i="123"/>
  <c r="D10" i="123"/>
  <c r="C10" i="123"/>
  <c r="B10" i="123"/>
  <c r="F6" i="123"/>
  <c r="A6" i="123"/>
  <c r="A3" i="123"/>
  <c r="J17" i="122"/>
  <c r="D17" i="122"/>
  <c r="C17" i="122"/>
  <c r="B17" i="122"/>
  <c r="J16" i="122"/>
  <c r="D16" i="122"/>
  <c r="C16" i="122"/>
  <c r="B16" i="122"/>
  <c r="J15" i="122"/>
  <c r="D15" i="122"/>
  <c r="C15" i="122"/>
  <c r="B15" i="122"/>
  <c r="J14" i="122"/>
  <c r="D14" i="122"/>
  <c r="C14" i="122"/>
  <c r="B14" i="122"/>
  <c r="J13" i="122"/>
  <c r="D13" i="122"/>
  <c r="C13" i="122"/>
  <c r="B13" i="122"/>
  <c r="J12" i="122"/>
  <c r="D12" i="122"/>
  <c r="C12" i="122"/>
  <c r="B12" i="122"/>
  <c r="J11" i="122"/>
  <c r="D11" i="122"/>
  <c r="C11" i="122"/>
  <c r="B11" i="122"/>
  <c r="J10" i="122"/>
  <c r="D10" i="122"/>
  <c r="C10" i="122"/>
  <c r="B10" i="122"/>
  <c r="F7" i="122"/>
  <c r="A7" i="122"/>
  <c r="H6" i="122"/>
  <c r="A3" i="122"/>
  <c r="I75" i="121"/>
  <c r="D75" i="121"/>
  <c r="C75" i="121"/>
  <c r="B75" i="121"/>
  <c r="I74" i="121"/>
  <c r="D74" i="121"/>
  <c r="C74" i="121"/>
  <c r="B74" i="121"/>
  <c r="I73" i="121"/>
  <c r="D73" i="121"/>
  <c r="C73" i="121"/>
  <c r="B73" i="121"/>
  <c r="I72" i="121"/>
  <c r="D72" i="121"/>
  <c r="C72" i="121"/>
  <c r="B72" i="121"/>
  <c r="I71" i="121"/>
  <c r="D71" i="121"/>
  <c r="C71" i="121"/>
  <c r="B71" i="121"/>
  <c r="I70" i="121"/>
  <c r="D70" i="121"/>
  <c r="C70" i="121"/>
  <c r="B70" i="121"/>
  <c r="I69" i="121"/>
  <c r="D69" i="121"/>
  <c r="C69" i="121"/>
  <c r="B69" i="121"/>
  <c r="I68" i="121"/>
  <c r="D68" i="121"/>
  <c r="C68" i="121"/>
  <c r="B68" i="121"/>
  <c r="I66" i="121"/>
  <c r="D66" i="121"/>
  <c r="C66" i="121"/>
  <c r="B66" i="121"/>
  <c r="I65" i="121"/>
  <c r="D65" i="121"/>
  <c r="C65" i="121"/>
  <c r="B65" i="121"/>
  <c r="I64" i="121"/>
  <c r="D64" i="121"/>
  <c r="C64" i="121"/>
  <c r="B64" i="121"/>
  <c r="I63" i="121"/>
  <c r="D63" i="121"/>
  <c r="C63" i="121"/>
  <c r="B63" i="121"/>
  <c r="I62" i="121"/>
  <c r="D62" i="121"/>
  <c r="C62" i="121"/>
  <c r="B62" i="121"/>
  <c r="I61" i="121"/>
  <c r="D61" i="121"/>
  <c r="C61" i="121"/>
  <c r="B61" i="121"/>
  <c r="I60" i="121"/>
  <c r="D60" i="121"/>
  <c r="C60" i="121"/>
  <c r="B60" i="121"/>
  <c r="I59" i="121"/>
  <c r="D59" i="121"/>
  <c r="C59" i="121"/>
  <c r="B59" i="121"/>
  <c r="I57" i="121"/>
  <c r="D57" i="121"/>
  <c r="C57" i="121"/>
  <c r="B57" i="121"/>
  <c r="I56" i="121"/>
  <c r="D56" i="121"/>
  <c r="C56" i="121"/>
  <c r="B56" i="121"/>
  <c r="I55" i="121"/>
  <c r="D55" i="121"/>
  <c r="C55" i="121"/>
  <c r="B55" i="121"/>
  <c r="I54" i="121"/>
  <c r="D54" i="121"/>
  <c r="C54" i="121"/>
  <c r="B54" i="121"/>
  <c r="I53" i="121"/>
  <c r="D53" i="121"/>
  <c r="C53" i="121"/>
  <c r="B53" i="121"/>
  <c r="I52" i="121"/>
  <c r="D52" i="121"/>
  <c r="C52" i="121"/>
  <c r="B52" i="121"/>
  <c r="I51" i="121"/>
  <c r="D51" i="121"/>
  <c r="C51" i="121"/>
  <c r="B51" i="121"/>
  <c r="I50" i="121"/>
  <c r="D50" i="121"/>
  <c r="C50" i="121"/>
  <c r="B50" i="121"/>
  <c r="I42" i="121"/>
  <c r="D42" i="121"/>
  <c r="C42" i="121"/>
  <c r="B42" i="121"/>
  <c r="I41" i="121"/>
  <c r="D41" i="121"/>
  <c r="C41" i="121"/>
  <c r="B41" i="121"/>
  <c r="I40" i="121"/>
  <c r="D40" i="121"/>
  <c r="C40" i="121"/>
  <c r="B40" i="121"/>
  <c r="I39" i="121"/>
  <c r="D39" i="121"/>
  <c r="C39" i="121"/>
  <c r="B39" i="121"/>
  <c r="I38" i="121"/>
  <c r="D38" i="121"/>
  <c r="C38" i="121"/>
  <c r="B38" i="121"/>
  <c r="I37" i="121"/>
  <c r="D37" i="121"/>
  <c r="C37" i="121"/>
  <c r="B37" i="121"/>
  <c r="I36" i="121"/>
  <c r="D36" i="121"/>
  <c r="C36" i="121"/>
  <c r="B36" i="121"/>
  <c r="I35" i="121"/>
  <c r="D35" i="121"/>
  <c r="C35" i="121"/>
  <c r="B35" i="121"/>
  <c r="I30" i="121"/>
  <c r="D30" i="121"/>
  <c r="C30" i="121"/>
  <c r="B30" i="121"/>
  <c r="I28" i="121"/>
  <c r="C28" i="121"/>
  <c r="B28" i="121"/>
  <c r="I27" i="121"/>
  <c r="D27" i="121"/>
  <c r="C27" i="121"/>
  <c r="B27" i="121"/>
  <c r="I26" i="121"/>
  <c r="D26" i="121"/>
  <c r="C26" i="121"/>
  <c r="B26" i="121"/>
  <c r="I25" i="121"/>
  <c r="D25" i="121"/>
  <c r="C25" i="121"/>
  <c r="B25" i="121"/>
  <c r="I24" i="121"/>
  <c r="D24" i="121"/>
  <c r="C24" i="121"/>
  <c r="B24" i="121"/>
  <c r="I22" i="121"/>
  <c r="D22" i="121"/>
  <c r="C22" i="121"/>
  <c r="B22" i="121"/>
  <c r="I21" i="121"/>
  <c r="D21" i="121"/>
  <c r="C21" i="121"/>
  <c r="B21" i="121"/>
  <c r="D16" i="121"/>
  <c r="C16" i="121"/>
  <c r="B16" i="121"/>
  <c r="D15" i="121"/>
  <c r="C15" i="121"/>
  <c r="B15" i="121"/>
  <c r="D14" i="121"/>
  <c r="C14" i="121"/>
  <c r="B14" i="121"/>
  <c r="D13" i="121"/>
  <c r="C13" i="121"/>
  <c r="B13" i="121"/>
  <c r="D12" i="121"/>
  <c r="C12" i="121"/>
  <c r="B12" i="121"/>
  <c r="D11" i="121"/>
  <c r="C11" i="121"/>
  <c r="B11" i="121"/>
  <c r="D10" i="121"/>
  <c r="C10" i="121"/>
  <c r="B10" i="121"/>
  <c r="D9" i="121"/>
  <c r="C9" i="121"/>
  <c r="B9" i="121"/>
  <c r="F6" i="121"/>
  <c r="A6" i="121"/>
  <c r="A3" i="121" l="1"/>
  <c r="J17" i="120"/>
  <c r="D17" i="120"/>
  <c r="C17" i="120"/>
  <c r="B17" i="120"/>
  <c r="J16" i="120"/>
  <c r="D16" i="120"/>
  <c r="C16" i="120"/>
  <c r="B16" i="120"/>
  <c r="J15" i="120"/>
  <c r="D15" i="120"/>
  <c r="C15" i="120"/>
  <c r="B15" i="120"/>
  <c r="J14" i="120"/>
  <c r="D14" i="120"/>
  <c r="C14" i="120"/>
  <c r="B14" i="120"/>
  <c r="J13" i="120"/>
  <c r="D13" i="120"/>
  <c r="C13" i="120"/>
  <c r="B13" i="120"/>
  <c r="J12" i="120"/>
  <c r="D12" i="120"/>
  <c r="C12" i="120"/>
  <c r="B12" i="120"/>
  <c r="J11" i="120"/>
  <c r="D11" i="120"/>
  <c r="C11" i="120"/>
  <c r="B11" i="120"/>
  <c r="J10" i="120"/>
  <c r="D10" i="120"/>
  <c r="C10" i="120"/>
  <c r="B10" i="120"/>
  <c r="F7" i="120"/>
  <c r="A7" i="120"/>
  <c r="H6" i="120"/>
  <c r="A3" i="120"/>
  <c r="I72" i="119"/>
  <c r="D72" i="119"/>
  <c r="C72" i="119"/>
  <c r="B72" i="119"/>
  <c r="I71" i="119"/>
  <c r="D71" i="119"/>
  <c r="C71" i="119"/>
  <c r="B71" i="119"/>
  <c r="I70" i="119"/>
  <c r="D70" i="119"/>
  <c r="C70" i="119"/>
  <c r="B70" i="119"/>
  <c r="I69" i="119"/>
  <c r="D69" i="119"/>
  <c r="C69" i="119"/>
  <c r="B69" i="119"/>
  <c r="I68" i="119"/>
  <c r="D68" i="119"/>
  <c r="C68" i="119"/>
  <c r="B68" i="119"/>
  <c r="I67" i="119"/>
  <c r="D67" i="119"/>
  <c r="C67" i="119"/>
  <c r="B67" i="119"/>
  <c r="I66" i="119"/>
  <c r="D66" i="119"/>
  <c r="C66" i="119"/>
  <c r="B66" i="119"/>
  <c r="I65" i="119"/>
  <c r="D65" i="119"/>
  <c r="C65" i="119"/>
  <c r="B65" i="119"/>
  <c r="I63" i="119"/>
  <c r="D63" i="119"/>
  <c r="C63" i="119"/>
  <c r="B63" i="119"/>
  <c r="I62" i="119"/>
  <c r="D62" i="119"/>
  <c r="C62" i="119"/>
  <c r="B62" i="119"/>
  <c r="I61" i="119"/>
  <c r="D61" i="119"/>
  <c r="C61" i="119"/>
  <c r="B61" i="119"/>
  <c r="I60" i="119"/>
  <c r="D60" i="119"/>
  <c r="C60" i="119"/>
  <c r="B60" i="119"/>
  <c r="I59" i="119"/>
  <c r="D59" i="119"/>
  <c r="C59" i="119"/>
  <c r="B59" i="119"/>
  <c r="I58" i="119"/>
  <c r="D58" i="119"/>
  <c r="C58" i="119"/>
  <c r="B58" i="119"/>
  <c r="I57" i="119"/>
  <c r="D57" i="119"/>
  <c r="C57" i="119"/>
  <c r="B57" i="119"/>
  <c r="I56" i="119"/>
  <c r="D56" i="119"/>
  <c r="C56" i="119"/>
  <c r="B56" i="119"/>
  <c r="I54" i="119"/>
  <c r="D54" i="119"/>
  <c r="C54" i="119"/>
  <c r="B54" i="119"/>
  <c r="I53" i="119"/>
  <c r="D53" i="119"/>
  <c r="C53" i="119"/>
  <c r="B53" i="119"/>
  <c r="I52" i="119"/>
  <c r="D52" i="119"/>
  <c r="C52" i="119"/>
  <c r="B52" i="119"/>
  <c r="I51" i="119"/>
  <c r="D51" i="119"/>
  <c r="C51" i="119"/>
  <c r="B51" i="119"/>
  <c r="I50" i="119"/>
  <c r="D50" i="119"/>
  <c r="C50" i="119"/>
  <c r="B50" i="119"/>
  <c r="I49" i="119"/>
  <c r="D49" i="119"/>
  <c r="C49" i="119"/>
  <c r="B49" i="119"/>
  <c r="I48" i="119"/>
  <c r="D48" i="119"/>
  <c r="C48" i="119"/>
  <c r="B48" i="119"/>
  <c r="I47" i="119"/>
  <c r="I44" i="119"/>
  <c r="I43" i="119"/>
  <c r="I42" i="119"/>
  <c r="I38" i="119"/>
  <c r="I35" i="119"/>
  <c r="D35" i="119"/>
  <c r="C35" i="119"/>
  <c r="B35" i="119"/>
  <c r="I34" i="119"/>
  <c r="D34" i="119"/>
  <c r="C34" i="119"/>
  <c r="B34" i="119"/>
  <c r="I33" i="119"/>
  <c r="D33" i="119"/>
  <c r="C33" i="119"/>
  <c r="B33" i="119"/>
  <c r="I29" i="119"/>
  <c r="D27" i="119"/>
  <c r="C27" i="119"/>
  <c r="B27" i="119"/>
  <c r="D25" i="119"/>
  <c r="C25" i="119"/>
  <c r="B25" i="119"/>
  <c r="D24" i="119"/>
  <c r="C24" i="119"/>
  <c r="B24" i="119"/>
  <c r="D23" i="119"/>
  <c r="C23" i="119"/>
  <c r="B23" i="119"/>
  <c r="D22" i="119"/>
  <c r="C22" i="119"/>
  <c r="B22" i="119"/>
  <c r="D21" i="119"/>
  <c r="C21" i="119"/>
  <c r="B21" i="119"/>
  <c r="D20" i="119"/>
  <c r="C20" i="119"/>
  <c r="B20" i="119"/>
  <c r="D17" i="119" l="1"/>
  <c r="C17" i="119"/>
  <c r="B17" i="119"/>
  <c r="D16" i="119"/>
  <c r="C16" i="119"/>
  <c r="B16" i="119"/>
  <c r="D15" i="119"/>
  <c r="C15" i="119"/>
  <c r="B15" i="119"/>
  <c r="D14" i="119"/>
  <c r="C14" i="119"/>
  <c r="B14" i="119"/>
  <c r="D13" i="119"/>
  <c r="C13" i="119"/>
  <c r="B13" i="119"/>
  <c r="D12" i="119"/>
  <c r="C12" i="119"/>
  <c r="B12" i="119"/>
  <c r="D11" i="119"/>
  <c r="C11" i="119"/>
  <c r="B11" i="119"/>
  <c r="D10" i="119"/>
  <c r="C10" i="119"/>
  <c r="B10" i="119"/>
  <c r="F6" i="119"/>
  <c r="A6" i="119"/>
  <c r="H5" i="119"/>
  <c r="A3" i="119"/>
  <c r="D11" i="118"/>
  <c r="C11" i="118"/>
  <c r="B11" i="118"/>
  <c r="F7" i="118"/>
  <c r="A7" i="118"/>
  <c r="A3" i="118"/>
  <c r="D12" i="117"/>
  <c r="C12" i="117"/>
  <c r="B12" i="117"/>
  <c r="D11" i="117"/>
  <c r="C11" i="117"/>
  <c r="B11" i="117"/>
  <c r="D10" i="117"/>
  <c r="C10" i="117"/>
  <c r="B10" i="117"/>
  <c r="F7" i="117"/>
  <c r="A7" i="117"/>
  <c r="H6" i="117"/>
  <c r="A3" i="117"/>
  <c r="D19" i="100"/>
  <c r="C19" i="100"/>
  <c r="B19" i="100"/>
  <c r="D18" i="100"/>
  <c r="C18" i="100"/>
  <c r="B18" i="100"/>
  <c r="D17" i="100"/>
  <c r="C17" i="100"/>
  <c r="B17" i="100"/>
  <c r="D12" i="100"/>
  <c r="C12" i="100"/>
  <c r="B12" i="100"/>
  <c r="D11" i="100"/>
  <c r="C11" i="100"/>
  <c r="B11" i="100"/>
  <c r="D10" i="100"/>
  <c r="C10" i="100"/>
  <c r="B10" i="100"/>
  <c r="F7" i="100"/>
  <c r="A7" i="100"/>
  <c r="I6" i="100"/>
  <c r="A3" i="100"/>
  <c r="J26" i="114"/>
  <c r="D26" i="114"/>
  <c r="C26" i="114"/>
  <c r="B26" i="114"/>
  <c r="J25" i="114"/>
  <c r="D25" i="114"/>
  <c r="C25" i="114"/>
  <c r="B25" i="114"/>
  <c r="J24" i="114"/>
  <c r="D24" i="114"/>
  <c r="C24" i="114"/>
  <c r="B24" i="114"/>
  <c r="J23" i="114"/>
  <c r="D23" i="114"/>
  <c r="C23" i="114"/>
  <c r="B23" i="114"/>
  <c r="J22" i="114"/>
  <c r="D22" i="114"/>
  <c r="C22" i="114"/>
  <c r="B22" i="114"/>
  <c r="J21" i="114"/>
  <c r="D21" i="114"/>
  <c r="C21" i="114"/>
  <c r="B21" i="114"/>
  <c r="J20" i="114"/>
  <c r="D20" i="114"/>
  <c r="C20" i="114"/>
  <c r="B20" i="114"/>
  <c r="J19" i="114"/>
  <c r="D19" i="114"/>
  <c r="C19" i="114"/>
  <c r="B19" i="114"/>
  <c r="J17" i="114"/>
  <c r="D17" i="114"/>
  <c r="C17" i="114"/>
  <c r="B17" i="114"/>
  <c r="J16" i="114"/>
  <c r="D16" i="114"/>
  <c r="C16" i="114"/>
  <c r="B16" i="114"/>
  <c r="J15" i="114"/>
  <c r="D15" i="114"/>
  <c r="C15" i="114"/>
  <c r="B15" i="114"/>
  <c r="J14" i="114"/>
  <c r="D14" i="114"/>
  <c r="C14" i="114"/>
  <c r="B14" i="114"/>
  <c r="J13" i="114"/>
  <c r="D13" i="114"/>
  <c r="C13" i="114"/>
  <c r="B13" i="114"/>
  <c r="J12" i="114"/>
  <c r="D12" i="114"/>
  <c r="C12" i="114"/>
  <c r="B12" i="114"/>
  <c r="J11" i="114"/>
  <c r="D11" i="114"/>
  <c r="C11" i="114"/>
  <c r="B11" i="114"/>
  <c r="J10" i="114"/>
  <c r="D10" i="114"/>
  <c r="C10" i="114"/>
  <c r="B10" i="114"/>
  <c r="F7" i="114"/>
  <c r="A7" i="114"/>
  <c r="H6" i="114"/>
  <c r="A3" i="114"/>
  <c r="D73" i="65"/>
  <c r="C73" i="65"/>
  <c r="B73" i="65"/>
  <c r="D72" i="65"/>
  <c r="C72" i="65"/>
  <c r="B72" i="65"/>
  <c r="D71" i="65"/>
  <c r="C71" i="65"/>
  <c r="B71" i="65"/>
  <c r="I67" i="65"/>
  <c r="D67" i="65"/>
  <c r="C67" i="65"/>
  <c r="B67" i="65"/>
  <c r="I66" i="65"/>
  <c r="D66" i="65"/>
  <c r="C66" i="65"/>
  <c r="B66" i="65"/>
  <c r="I65" i="65"/>
  <c r="D65" i="65"/>
  <c r="C65" i="65"/>
  <c r="B65" i="65"/>
  <c r="I64" i="65"/>
  <c r="D64" i="65"/>
  <c r="C64" i="65"/>
  <c r="B64" i="65"/>
  <c r="I63" i="65"/>
  <c r="D63" i="65"/>
  <c r="C63" i="65"/>
  <c r="B63" i="65"/>
  <c r="I62" i="65"/>
  <c r="D62" i="65"/>
  <c r="C62" i="65"/>
  <c r="B62" i="65"/>
  <c r="I61" i="65"/>
  <c r="D61" i="65"/>
  <c r="C61" i="65"/>
  <c r="B61" i="65"/>
  <c r="I60" i="65"/>
  <c r="D60" i="65"/>
  <c r="C60" i="65"/>
  <c r="B60" i="65"/>
  <c r="I58" i="65"/>
  <c r="D58" i="65"/>
  <c r="C58" i="65"/>
  <c r="B58" i="65"/>
  <c r="I57" i="65"/>
  <c r="D57" i="65"/>
  <c r="C57" i="65"/>
  <c r="B57" i="65"/>
  <c r="I56" i="65"/>
  <c r="D56" i="65"/>
  <c r="C56" i="65"/>
  <c r="B56" i="65"/>
  <c r="I55" i="65"/>
  <c r="D55" i="65"/>
  <c r="C55" i="65"/>
  <c r="B55" i="65"/>
  <c r="I54" i="65"/>
  <c r="D54" i="65"/>
  <c r="C54" i="65"/>
  <c r="B54" i="65"/>
  <c r="I53" i="65"/>
  <c r="D53" i="65"/>
  <c r="C53" i="65"/>
  <c r="B53" i="65"/>
  <c r="I52" i="65"/>
  <c r="D52" i="65"/>
  <c r="C52" i="65"/>
  <c r="B52" i="65"/>
  <c r="I51" i="65"/>
  <c r="D51" i="65"/>
  <c r="C51" i="65"/>
  <c r="B51" i="65"/>
  <c r="I46" i="65"/>
  <c r="D46" i="65"/>
  <c r="C46" i="65"/>
  <c r="B46" i="65"/>
  <c r="I45" i="65"/>
  <c r="D45" i="65"/>
  <c r="C45" i="65"/>
  <c r="B45" i="65"/>
  <c r="I44" i="65"/>
  <c r="D44" i="65"/>
  <c r="C44" i="65"/>
  <c r="B44" i="65"/>
  <c r="I43" i="65"/>
  <c r="D43" i="65"/>
  <c r="C43" i="65"/>
  <c r="B43" i="65"/>
  <c r="I42" i="65"/>
  <c r="D42" i="65"/>
  <c r="C42" i="65"/>
  <c r="B42" i="65"/>
  <c r="I41" i="65"/>
  <c r="D41" i="65"/>
  <c r="C41" i="65"/>
  <c r="B41" i="65"/>
  <c r="I40" i="65"/>
  <c r="D40" i="65"/>
  <c r="C40" i="65"/>
  <c r="B40" i="65"/>
  <c r="I39" i="65"/>
  <c r="D39" i="65"/>
  <c r="C39" i="65"/>
  <c r="B39" i="65"/>
  <c r="I34" i="65"/>
  <c r="D34" i="65"/>
  <c r="C34" i="65"/>
  <c r="B34" i="65"/>
  <c r="I33" i="65"/>
  <c r="D33" i="65"/>
  <c r="C33" i="65"/>
  <c r="B33" i="65"/>
  <c r="I32" i="65"/>
  <c r="D32" i="65"/>
  <c r="C32" i="65"/>
  <c r="B32" i="65"/>
  <c r="I31" i="65"/>
  <c r="D31" i="65"/>
  <c r="C31" i="65"/>
  <c r="B31" i="65"/>
  <c r="I30" i="65"/>
  <c r="D30" i="65"/>
  <c r="C30" i="65"/>
  <c r="B30" i="65"/>
  <c r="I29" i="65"/>
  <c r="D29" i="65"/>
  <c r="C29" i="65"/>
  <c r="B29" i="65"/>
  <c r="I28" i="65"/>
  <c r="D28" i="65"/>
  <c r="C28" i="65"/>
  <c r="B28" i="65"/>
  <c r="I27" i="65"/>
  <c r="D27" i="65"/>
  <c r="C27" i="65"/>
  <c r="B27" i="65"/>
  <c r="D22" i="65"/>
  <c r="C22" i="65"/>
  <c r="B22" i="65"/>
  <c r="D21" i="65"/>
  <c r="C21" i="65"/>
  <c r="B21" i="65"/>
  <c r="D20" i="65"/>
  <c r="C20" i="65"/>
  <c r="B20" i="65"/>
  <c r="D19" i="65"/>
  <c r="C19" i="65"/>
  <c r="B19" i="65"/>
  <c r="D13" i="65"/>
  <c r="C13" i="65"/>
  <c r="B13" i="65"/>
  <c r="D12" i="65"/>
  <c r="C12" i="65"/>
  <c r="B12" i="65"/>
  <c r="D11" i="65"/>
  <c r="C11" i="65"/>
  <c r="B11" i="65"/>
  <c r="D10" i="65"/>
  <c r="C10" i="65"/>
  <c r="B10" i="65"/>
  <c r="E6" i="65"/>
  <c r="A6" i="65"/>
  <c r="H5" i="65"/>
  <c r="I61" i="141"/>
  <c r="D61" i="141"/>
  <c r="C61" i="141"/>
  <c r="B61" i="141"/>
  <c r="I60" i="141"/>
  <c r="D60" i="141"/>
  <c r="C60" i="141"/>
  <c r="B60" i="141"/>
  <c r="I59" i="141"/>
  <c r="D59" i="141"/>
  <c r="C59" i="141"/>
  <c r="B59" i="141"/>
  <c r="I58" i="141"/>
  <c r="D58" i="141"/>
  <c r="C58" i="141"/>
  <c r="B58" i="141"/>
  <c r="I57" i="141"/>
  <c r="D57" i="141"/>
  <c r="C57" i="141"/>
  <c r="B57" i="141"/>
  <c r="I56" i="141"/>
  <c r="D56" i="141"/>
  <c r="C56" i="141"/>
  <c r="B56" i="141"/>
  <c r="I55" i="141"/>
  <c r="D55" i="141"/>
  <c r="C55" i="141"/>
  <c r="B55" i="141"/>
  <c r="I54" i="141"/>
  <c r="I52" i="141"/>
  <c r="D52" i="141"/>
  <c r="C52" i="141"/>
  <c r="B52" i="141"/>
  <c r="I51" i="141"/>
  <c r="D51" i="141"/>
  <c r="C51" i="141"/>
  <c r="B51" i="141"/>
  <c r="I50" i="141"/>
  <c r="D50" i="141"/>
  <c r="C50" i="141"/>
  <c r="B50" i="141"/>
  <c r="I49" i="141"/>
  <c r="D49" i="141"/>
  <c r="C49" i="141"/>
  <c r="B49" i="141"/>
  <c r="I48" i="141"/>
  <c r="D48" i="141"/>
  <c r="C48" i="141"/>
  <c r="B48" i="141"/>
  <c r="I47" i="141"/>
  <c r="D47" i="141"/>
  <c r="C47" i="141"/>
  <c r="B47" i="141"/>
  <c r="I46" i="141"/>
  <c r="D46" i="141"/>
  <c r="C46" i="141"/>
  <c r="B46" i="141"/>
  <c r="I45" i="141"/>
  <c r="I43" i="141"/>
  <c r="D43" i="141"/>
  <c r="C43" i="141"/>
  <c r="B43" i="141"/>
  <c r="I42" i="141"/>
  <c r="D42" i="141"/>
  <c r="C42" i="141"/>
  <c r="B42" i="141"/>
  <c r="I41" i="141"/>
  <c r="D41" i="141"/>
  <c r="C41" i="141"/>
  <c r="B41" i="141"/>
  <c r="I40" i="141"/>
  <c r="D40" i="141"/>
  <c r="C40" i="141"/>
  <c r="B40" i="141"/>
  <c r="I39" i="141"/>
  <c r="D39" i="141"/>
  <c r="C39" i="141"/>
  <c r="B39" i="141"/>
  <c r="I38" i="141"/>
  <c r="D38" i="141"/>
  <c r="C38" i="141"/>
  <c r="B38" i="141"/>
  <c r="I37" i="141"/>
  <c r="D37" i="141"/>
  <c r="C37" i="141"/>
  <c r="B37" i="141"/>
  <c r="I36" i="141"/>
  <c r="I34" i="141"/>
  <c r="D34" i="141"/>
  <c r="C34" i="141"/>
  <c r="B34" i="141"/>
  <c r="I33" i="141"/>
  <c r="D33" i="141"/>
  <c r="C33" i="141"/>
  <c r="B33" i="141"/>
  <c r="I32" i="141"/>
  <c r="D32" i="141"/>
  <c r="C32" i="141"/>
  <c r="B32" i="141"/>
  <c r="I31" i="141"/>
  <c r="D31" i="141"/>
  <c r="C31" i="141"/>
  <c r="B31" i="141"/>
  <c r="I30" i="141"/>
  <c r="D30" i="141"/>
  <c r="C30" i="141"/>
  <c r="B30" i="141"/>
  <c r="I29" i="141"/>
  <c r="D29" i="141"/>
  <c r="C29" i="141"/>
  <c r="B29" i="141"/>
  <c r="I28" i="141"/>
  <c r="D28" i="141"/>
  <c r="C28" i="141"/>
  <c r="B28" i="141"/>
  <c r="I27" i="141"/>
  <c r="D24" i="141"/>
  <c r="C24" i="141"/>
  <c r="B24" i="141"/>
  <c r="D23" i="141"/>
  <c r="C23" i="141"/>
  <c r="B23" i="141"/>
  <c r="D22" i="141"/>
  <c r="C22" i="141"/>
  <c r="B22" i="141"/>
  <c r="D21" i="141"/>
  <c r="C21" i="141"/>
  <c r="B21" i="141"/>
  <c r="D20" i="141"/>
  <c r="C20" i="141"/>
  <c r="B20" i="141"/>
  <c r="D19" i="141"/>
  <c r="C19" i="141"/>
  <c r="B19" i="141"/>
  <c r="D16" i="141"/>
  <c r="C16" i="141"/>
  <c r="B16" i="141"/>
  <c r="D15" i="141"/>
  <c r="C15" i="141"/>
  <c r="B15" i="141"/>
  <c r="D14" i="141"/>
  <c r="C14" i="141"/>
  <c r="B14" i="141"/>
  <c r="D13" i="141"/>
  <c r="C13" i="141"/>
  <c r="B13" i="141"/>
  <c r="D12" i="141"/>
  <c r="C12" i="141"/>
  <c r="B12" i="141"/>
  <c r="D11" i="141"/>
  <c r="C11" i="141"/>
  <c r="B11" i="141"/>
  <c r="D10" i="141"/>
  <c r="C10" i="141"/>
  <c r="B10" i="141"/>
  <c r="E6" i="141"/>
  <c r="A6" i="141"/>
  <c r="H5" i="141"/>
  <c r="A3" i="141"/>
</calcChain>
</file>

<file path=xl/sharedStrings.xml><?xml version="1.0" encoding="utf-8"?>
<sst xmlns="http://schemas.openxmlformats.org/spreadsheetml/2006/main" count="4781" uniqueCount="806">
  <si>
    <t>16:45</t>
  </si>
  <si>
    <t>7 ЗАБЕГ</t>
  </si>
  <si>
    <t>БЕГ 1500 М</t>
  </si>
  <si>
    <t>ПОЛУФИНАЛ</t>
  </si>
  <si>
    <t xml:space="preserve">ФИНАЛЬНЫЕ ЗАБЕГИ </t>
  </si>
  <si>
    <t>БЕГ 110 М с/б</t>
  </si>
  <si>
    <t>Лучший 
результ.</t>
  </si>
  <si>
    <t xml:space="preserve">Рефери _________________ ( __________________________________________________________ ) </t>
  </si>
  <si>
    <t>Ст. судья _________________ ( __________________________________________________________ )</t>
  </si>
  <si>
    <t>Секретарь ________________ ( __________________________________________________________ )</t>
  </si>
  <si>
    <t>Порядок подьема высот:</t>
  </si>
  <si>
    <t>Попытки</t>
  </si>
  <si>
    <t>Жеребьевка</t>
  </si>
  <si>
    <t>Заявл. разряд</t>
  </si>
  <si>
    <t>Забеги</t>
  </si>
  <si>
    <t>Финал</t>
  </si>
  <si>
    <t>Вып. разр.</t>
  </si>
  <si>
    <t>Очки</t>
  </si>
  <si>
    <t>Ф.И. О. тренера</t>
  </si>
  <si>
    <t>номер</t>
  </si>
  <si>
    <t>ИТОГОВЫЙ ПРОТОКОЛ</t>
  </si>
  <si>
    <t>Дата 
рождения</t>
  </si>
  <si>
    <t>Результат</t>
  </si>
  <si>
    <t xml:space="preserve">Приложение - технический протокол </t>
  </si>
  <si>
    <t>Высоты</t>
  </si>
  <si>
    <t>Лучший       рез-тат</t>
  </si>
  <si>
    <t>Заявл. раз.</t>
  </si>
  <si>
    <t>Результаты</t>
  </si>
  <si>
    <t>Лучший
результат</t>
  </si>
  <si>
    <t>Вып.                         разр.</t>
  </si>
  <si>
    <t>22</t>
  </si>
  <si>
    <t>6 ЗАБЕГ</t>
  </si>
  <si>
    <t>ФИНАЛЬНЫЕ СОРЕВНОВАНИЯ</t>
  </si>
  <si>
    <t>№№ п/п</t>
  </si>
  <si>
    <t>Номер участника</t>
  </si>
  <si>
    <t>Лучший результат</t>
  </si>
  <si>
    <t>Примечание</t>
  </si>
  <si>
    <t>1</t>
  </si>
  <si>
    <t>2</t>
  </si>
  <si>
    <t>3</t>
  </si>
  <si>
    <t>4</t>
  </si>
  <si>
    <t>5</t>
  </si>
  <si>
    <t>6</t>
  </si>
  <si>
    <t>7</t>
  </si>
  <si>
    <t>1 ЗАБЕГ</t>
  </si>
  <si>
    <t>2 ЗАБЕГ</t>
  </si>
  <si>
    <t>3 ЗАБЕГ</t>
  </si>
  <si>
    <t>4 ЗАБЕГ</t>
  </si>
  <si>
    <t>Фамилия и Имя                             участника</t>
  </si>
  <si>
    <t>Место</t>
  </si>
  <si>
    <t>забеги</t>
  </si>
  <si>
    <t>финал</t>
  </si>
  <si>
    <t>НОМЕР</t>
  </si>
  <si>
    <t>ПРЫЖОК В ВЫСОТУ</t>
  </si>
  <si>
    <t>ТОЛКАНИЕ ЯДРА</t>
  </si>
  <si>
    <t>ТРОЙНОЙ ПРЫЖОК</t>
  </si>
  <si>
    <t>Фамилия, имя</t>
  </si>
  <si>
    <t>Дата рождения</t>
  </si>
  <si>
    <t>Ст.судья:</t>
  </si>
  <si>
    <t>Секретарь:</t>
  </si>
  <si>
    <t>Ст.хронометрист:</t>
  </si>
  <si>
    <t>5 ЗАБЕГ</t>
  </si>
  <si>
    <t>Год рожд.</t>
  </si>
  <si>
    <t>ВСЕРОССИЙСКАЯ ФЕДЕРАЦИЯ ЛЕГКОЙ АТЛЕТИКИ</t>
  </si>
  <si>
    <t>№ п/п</t>
  </si>
  <si>
    <t>Фамилия, имя                            участника</t>
  </si>
  <si>
    <t>Рефери по бегу:</t>
  </si>
  <si>
    <t>Примеч.</t>
  </si>
  <si>
    <t>БЕГ 100 М</t>
  </si>
  <si>
    <t>БЕГ 400 М</t>
  </si>
  <si>
    <t>БЕГ 800 М</t>
  </si>
  <si>
    <t>Фамилия, имя                             участника</t>
  </si>
  <si>
    <t>В   Ы   С   О   Т   Ы</t>
  </si>
  <si>
    <t>Б</t>
  </si>
  <si>
    <t>А</t>
  </si>
  <si>
    <t>ПРЫЖОК В ДЛИНУ</t>
  </si>
  <si>
    <t>БЕГ 200 М</t>
  </si>
  <si>
    <t>ФИНАЛ</t>
  </si>
  <si>
    <t>финальные забеги</t>
  </si>
  <si>
    <t>8</t>
  </si>
  <si>
    <t>15</t>
  </si>
  <si>
    <t>14</t>
  </si>
  <si>
    <t>13</t>
  </si>
  <si>
    <t>12</t>
  </si>
  <si>
    <t>11</t>
  </si>
  <si>
    <t>10</t>
  </si>
  <si>
    <t>9</t>
  </si>
  <si>
    <t>16</t>
  </si>
  <si>
    <t>17</t>
  </si>
  <si>
    <t>18</t>
  </si>
  <si>
    <t>19</t>
  </si>
  <si>
    <t>20</t>
  </si>
  <si>
    <t>21</t>
  </si>
  <si>
    <t>БЕГ 400 М с/б</t>
  </si>
  <si>
    <t>финальные соревнования</t>
  </si>
  <si>
    <t>СТАРТОВЫЙ ПРОТОКОЛ</t>
  </si>
  <si>
    <t>Территория</t>
  </si>
  <si>
    <t>Округ</t>
  </si>
  <si>
    <t>рез-тат забега</t>
  </si>
  <si>
    <t>приход</t>
  </si>
  <si>
    <t xml:space="preserve">Результат </t>
  </si>
  <si>
    <t>рез-тат полуфин.</t>
  </si>
  <si>
    <t>Приход</t>
  </si>
  <si>
    <t xml:space="preserve">Организация                                                        Ведомство       </t>
  </si>
  <si>
    <t>ПРЫЖОК СШЕСТОМ</t>
  </si>
  <si>
    <t>Фамилия, имя участника</t>
  </si>
  <si>
    <t xml:space="preserve">Прыжок в высоту </t>
  </si>
  <si>
    <t>Ветер</t>
  </si>
  <si>
    <t>мсмк</t>
  </si>
  <si>
    <t>мс</t>
  </si>
  <si>
    <t>кмс</t>
  </si>
  <si>
    <t>1ю</t>
  </si>
  <si>
    <t>2ю</t>
  </si>
  <si>
    <t>3ю</t>
  </si>
  <si>
    <t>ЭСТАФЕТНЫЙ БЕГ 4Х100 М</t>
  </si>
  <si>
    <t>ЭСТАФЕТНЫЙ БЕГ 4х100 М</t>
  </si>
  <si>
    <t>0</t>
  </si>
  <si>
    <t xml:space="preserve">место </t>
  </si>
  <si>
    <t>ЮФО</t>
  </si>
  <si>
    <t>С-КФО</t>
  </si>
  <si>
    <t>МС</t>
  </si>
  <si>
    <t>КМС</t>
  </si>
  <si>
    <t>115</t>
  </si>
  <si>
    <t>185</t>
  </si>
  <si>
    <t>128</t>
  </si>
  <si>
    <t>31</t>
  </si>
  <si>
    <t>33</t>
  </si>
  <si>
    <t>180</t>
  </si>
  <si>
    <t>МУЖЧИНЫ</t>
  </si>
  <si>
    <t>Х</t>
  </si>
  <si>
    <t>500</t>
  </si>
  <si>
    <t>ХХХ</t>
  </si>
  <si>
    <t>ХХ0</t>
  </si>
  <si>
    <t>421</t>
  </si>
  <si>
    <t>190</t>
  </si>
  <si>
    <t>В/К</t>
  </si>
  <si>
    <t>79</t>
  </si>
  <si>
    <t>39</t>
  </si>
  <si>
    <t>210</t>
  </si>
  <si>
    <t>32</t>
  </si>
  <si>
    <t>57</t>
  </si>
  <si>
    <t>62</t>
  </si>
  <si>
    <t>68</t>
  </si>
  <si>
    <t>175</t>
  </si>
  <si>
    <t>304</t>
  </si>
  <si>
    <t>73</t>
  </si>
  <si>
    <t>25</t>
  </si>
  <si>
    <t>131</t>
  </si>
  <si>
    <t>147</t>
  </si>
  <si>
    <t>506</t>
  </si>
  <si>
    <t>Л</t>
  </si>
  <si>
    <t>41</t>
  </si>
  <si>
    <t>628</t>
  </si>
  <si>
    <t>974</t>
  </si>
  <si>
    <t>26</t>
  </si>
  <si>
    <t>781</t>
  </si>
  <si>
    <t>578</t>
  </si>
  <si>
    <t>516</t>
  </si>
  <si>
    <t>590</t>
  </si>
  <si>
    <t>518</t>
  </si>
  <si>
    <t>587</t>
  </si>
  <si>
    <t>568</t>
  </si>
  <si>
    <t>589</t>
  </si>
  <si>
    <t>БЕГ 10000 М</t>
  </si>
  <si>
    <t>9:00</t>
  </si>
  <si>
    <t>ФИНАЛЬНЫЙ ЗАБЕГ</t>
  </si>
  <si>
    <t xml:space="preserve">ФИНАЛЬНЫЙ ЗАБЕГ </t>
  </si>
  <si>
    <t>242</t>
  </si>
  <si>
    <t>19:10</t>
  </si>
  <si>
    <t>91</t>
  </si>
  <si>
    <t>0131</t>
  </si>
  <si>
    <t>0290</t>
  </si>
  <si>
    <t>ЗАБЕГИ</t>
  </si>
  <si>
    <t>МО</t>
  </si>
  <si>
    <t>DNS</t>
  </si>
  <si>
    <t>Главный судья</t>
  </si>
  <si>
    <t>Главный секретарь</t>
  </si>
  <si>
    <t>Х0</t>
  </si>
  <si>
    <t>DNF</t>
  </si>
  <si>
    <t>519</t>
  </si>
  <si>
    <t>520</t>
  </si>
  <si>
    <r>
      <t>D</t>
    </r>
    <r>
      <rPr>
        <b/>
        <sz val="10"/>
        <rFont val="Arial"/>
        <family val="2"/>
        <charset val="204"/>
      </rPr>
      <t>DNS</t>
    </r>
  </si>
  <si>
    <t>200</t>
  </si>
  <si>
    <t>Пешков Е.Ф.              Краснодар               ССВК</t>
  </si>
  <si>
    <t>Болдырева И.А.         Ростов-на-Дону        ССВК</t>
  </si>
  <si>
    <t>170</t>
  </si>
  <si>
    <t>101</t>
  </si>
  <si>
    <t>53</t>
  </si>
  <si>
    <t>2001</t>
  </si>
  <si>
    <t>28</t>
  </si>
  <si>
    <t>23</t>
  </si>
  <si>
    <t>165</t>
  </si>
  <si>
    <t>319</t>
  </si>
  <si>
    <t>475</t>
  </si>
  <si>
    <t>37</t>
  </si>
  <si>
    <t>66</t>
  </si>
  <si>
    <t>35</t>
  </si>
  <si>
    <t>50</t>
  </si>
  <si>
    <t>71</t>
  </si>
  <si>
    <t>69</t>
  </si>
  <si>
    <t>2000</t>
  </si>
  <si>
    <t>01</t>
  </si>
  <si>
    <t>29</t>
  </si>
  <si>
    <t>90</t>
  </si>
  <si>
    <t>95</t>
  </si>
  <si>
    <t>42</t>
  </si>
  <si>
    <t>112</t>
  </si>
  <si>
    <t>59</t>
  </si>
  <si>
    <t>ЧЕРНОВОЛОВ ВЛАДИМИР</t>
  </si>
  <si>
    <t>30</t>
  </si>
  <si>
    <t>52</t>
  </si>
  <si>
    <t>БЕГ 60 М</t>
  </si>
  <si>
    <t>24</t>
  </si>
  <si>
    <t>028</t>
  </si>
  <si>
    <t>8 ЗАБЕГ</t>
  </si>
  <si>
    <t>9 ЗАБЕГ</t>
  </si>
  <si>
    <t>10 ЗАБЕГ</t>
  </si>
  <si>
    <t>27</t>
  </si>
  <si>
    <t>34</t>
  </si>
  <si>
    <t>11 ЗАБЕГ</t>
  </si>
  <si>
    <t>ГЛАВНЫЙ СУДЬЯ</t>
  </si>
  <si>
    <t>ГЛАВНЫЙ СЕКРЕТАРЬ</t>
  </si>
  <si>
    <t>160</t>
  </si>
  <si>
    <t>400</t>
  </si>
  <si>
    <t>420</t>
  </si>
  <si>
    <t>ТАГАНРОГ</t>
  </si>
  <si>
    <t>NM</t>
  </si>
  <si>
    <t>1000</t>
  </si>
  <si>
    <t>БОЛДЫРЕВА И.А.</t>
  </si>
  <si>
    <t>ЕСИНА И.А.</t>
  </si>
  <si>
    <t>ИВАНОВ И.П.</t>
  </si>
  <si>
    <t>ВИТАЛЬЕВА М.Н.</t>
  </si>
  <si>
    <t>2Ю</t>
  </si>
  <si>
    <t>2002</t>
  </si>
  <si>
    <t>БАТАЙСК</t>
  </si>
  <si>
    <t>Б/Р</t>
  </si>
  <si>
    <t>2006</t>
  </si>
  <si>
    <t>ЛОБОДА Ю.П.</t>
  </si>
  <si>
    <t>НЕШЕНКО ИГОРЬ</t>
  </si>
  <si>
    <t>ЧЕРНОХАТОВА М.Г.</t>
  </si>
  <si>
    <t>102</t>
  </si>
  <si>
    <t>118</t>
  </si>
  <si>
    <t>55</t>
  </si>
  <si>
    <t>152</t>
  </si>
  <si>
    <t>36</t>
  </si>
  <si>
    <t>83</t>
  </si>
  <si>
    <t>65</t>
  </si>
  <si>
    <t>130</t>
  </si>
  <si>
    <t>74</t>
  </si>
  <si>
    <t>203</t>
  </si>
  <si>
    <t>46</t>
  </si>
  <si>
    <t>335</t>
  </si>
  <si>
    <t>496</t>
  </si>
  <si>
    <t>1010</t>
  </si>
  <si>
    <t>481</t>
  </si>
  <si>
    <t>54</t>
  </si>
  <si>
    <t>111</t>
  </si>
  <si>
    <t>069</t>
  </si>
  <si>
    <t>0011</t>
  </si>
  <si>
    <t>022</t>
  </si>
  <si>
    <t>030</t>
  </si>
  <si>
    <t>068</t>
  </si>
  <si>
    <t>44</t>
  </si>
  <si>
    <t>Н-91,4</t>
  </si>
  <si>
    <t>Н-106</t>
  </si>
  <si>
    <t>12 ЗАБЕГ</t>
  </si>
  <si>
    <t>13 ЗАБЕГ</t>
  </si>
  <si>
    <t>14 ЗАБЕГ</t>
  </si>
  <si>
    <t xml:space="preserve">ЗАБЕГИ </t>
  </si>
  <si>
    <t>15 ЗАБЕГ</t>
  </si>
  <si>
    <t>16 ЗАБЕГ</t>
  </si>
  <si>
    <t>17 ЗАБЕГ</t>
  </si>
  <si>
    <t>18 ЗАБЕГ</t>
  </si>
  <si>
    <t>19 ЗАБЕГ</t>
  </si>
  <si>
    <t>20 ЗАБЕГ</t>
  </si>
  <si>
    <t>21 ЗАБЕГ</t>
  </si>
  <si>
    <t>22 ЗАБЕГ</t>
  </si>
  <si>
    <t>23 ЗАБЕГ</t>
  </si>
  <si>
    <t>24 ЗАБЕГ</t>
  </si>
  <si>
    <t>25 ЗАБЕГ</t>
  </si>
  <si>
    <t>26 ЗАБЕГ</t>
  </si>
  <si>
    <t>27 ЗАБЕГ</t>
  </si>
  <si>
    <t>28 ЗАБЕГ</t>
  </si>
  <si>
    <t>717</t>
  </si>
  <si>
    <t>ВК</t>
  </si>
  <si>
    <t>330</t>
  </si>
  <si>
    <t>290</t>
  </si>
  <si>
    <t>612</t>
  </si>
  <si>
    <t>638</t>
  </si>
  <si>
    <t>406</t>
  </si>
  <si>
    <t>124</t>
  </si>
  <si>
    <t>469</t>
  </si>
  <si>
    <t>86</t>
  </si>
  <si>
    <t>164</t>
  </si>
  <si>
    <t>163</t>
  </si>
  <si>
    <t>405</t>
  </si>
  <si>
    <t>98</t>
  </si>
  <si>
    <t>97</t>
  </si>
  <si>
    <t>221</t>
  </si>
  <si>
    <t>328</t>
  </si>
  <si>
    <t>121</t>
  </si>
  <si>
    <t>63</t>
  </si>
  <si>
    <t>3010</t>
  </si>
  <si>
    <t>893</t>
  </si>
  <si>
    <t>767</t>
  </si>
  <si>
    <t>765</t>
  </si>
  <si>
    <t>0128</t>
  </si>
  <si>
    <t>0218</t>
  </si>
  <si>
    <t>024</t>
  </si>
  <si>
    <t>037</t>
  </si>
  <si>
    <t>094</t>
  </si>
  <si>
    <t>0102</t>
  </si>
  <si>
    <t>МИНИСТЕРСТВО ПО ФИЗИЧЕСКОЙ КУЛЬТУРЕ И СПОРТУ РОСТОВСКОЙ ОБЛАСТИ</t>
  </si>
  <si>
    <t>00028</t>
  </si>
  <si>
    <t>СЕКТОР 1</t>
  </si>
  <si>
    <t>БЕГ 3000М</t>
  </si>
  <si>
    <t>150</t>
  </si>
  <si>
    <t>155</t>
  </si>
  <si>
    <t>195</t>
  </si>
  <si>
    <t>7-БОРЬЕ</t>
  </si>
  <si>
    <t>504</t>
  </si>
  <si>
    <t>13.30</t>
  </si>
  <si>
    <t>14.30</t>
  </si>
  <si>
    <t>ПОЛУФИНАЛ 1</t>
  </si>
  <si>
    <t>ПОЛУФИНАЛ 2</t>
  </si>
  <si>
    <t>ПОЛУФИНАЛ 3</t>
  </si>
  <si>
    <t>14:35</t>
  </si>
  <si>
    <t>14:37</t>
  </si>
  <si>
    <t>14:39</t>
  </si>
  <si>
    <t>87</t>
  </si>
  <si>
    <t>20+5</t>
  </si>
  <si>
    <t>ЭСТАФЕТНЫЙ БЕГ 4Х200 М</t>
  </si>
  <si>
    <t>15.00</t>
  </si>
  <si>
    <t>071</t>
  </si>
  <si>
    <t>н-99,9</t>
  </si>
  <si>
    <t>25,0</t>
  </si>
  <si>
    <t>24,9</t>
  </si>
  <si>
    <t>24,5</t>
  </si>
  <si>
    <t>17+10</t>
  </si>
  <si>
    <t>15+5</t>
  </si>
  <si>
    <t>14+5</t>
  </si>
  <si>
    <t>10+5</t>
  </si>
  <si>
    <t>20+10+5 РРО</t>
  </si>
  <si>
    <t>20+10</t>
  </si>
  <si>
    <t>бр</t>
  </si>
  <si>
    <t>место</t>
  </si>
  <si>
    <t>204</t>
  </si>
  <si>
    <t>208</t>
  </si>
  <si>
    <t>Д</t>
  </si>
  <si>
    <t>320</t>
  </si>
  <si>
    <t>ЭСТАФЕТНЫЙ БЕГ 4х200 М</t>
  </si>
  <si>
    <t>ГРУДИНИН А.В., ССВК, ШАХТЫ</t>
  </si>
  <si>
    <t xml:space="preserve">                                                          ЕСИНА И.А., ССВК, АЗОВ</t>
  </si>
  <si>
    <t>60м-7,0-799  длина-638-670  ядро-12.37-629   высота-191-723   60м с/б-8,7-827   шест-400-617   1000м-2.55.8-706</t>
  </si>
  <si>
    <t>60М-7,3-700 длина-630-652  ядро-12,70-649  высота-179-619 60м с/б-8,5-804  шест-350-482  1000м-2.59.0-674</t>
  </si>
  <si>
    <t>60м-6.8-868  длина-0  ядро-13.46-695  высота-206-859  60м с/б-8,9-715 шест-500-810  1000м-3.04.3-623</t>
  </si>
  <si>
    <t xml:space="preserve">                                                                    ЕСИНА И.А., ССВК, АЗОВ</t>
  </si>
  <si>
    <t>60м-7,4-668  длина-564-510  ядро-10.60-522  высота-173-689  60м с/б-9,0-694  шест-340-457  1000м-3.06.0-607</t>
  </si>
  <si>
    <t>60м-7,-2-732 длина-686-781 ядро-13.42-693 высота-185-670 60м с/б-8,3-851 шест-420-673 1000м-2.55.212</t>
  </si>
  <si>
    <t>60м-7,4-668  длина-550-481  ядро-8.60-402  высота-173-689  60м с/б-10,5-410  шест-440-731  1000м-3.15.0-525</t>
  </si>
  <si>
    <t>Место чемпионат</t>
  </si>
  <si>
    <t>Место до 23</t>
  </si>
  <si>
    <t>116</t>
  </si>
  <si>
    <t>251</t>
  </si>
  <si>
    <t>267</t>
  </si>
  <si>
    <t>13.35</t>
  </si>
  <si>
    <t>ФИНАЛ МУЖЧИНЫ</t>
  </si>
  <si>
    <t>ФИНАЛ ЮНИОРЫ ДО 23 ЛЕТ</t>
  </si>
  <si>
    <t>12.20</t>
  </si>
  <si>
    <t>205</t>
  </si>
  <si>
    <t>ЧРО</t>
  </si>
  <si>
    <t>ПРО ДО 23</t>
  </si>
  <si>
    <t>r/med</t>
  </si>
  <si>
    <t>ПРО ДО 2</t>
  </si>
  <si>
    <t>6 КГ</t>
  </si>
  <si>
    <t>5 КГ</t>
  </si>
  <si>
    <t>2007</t>
  </si>
  <si>
    <t>ЧИЖИКОВСКИЙ ВАЛЕНТИН</t>
  </si>
  <si>
    <t>182</t>
  </si>
  <si>
    <t>502</t>
  </si>
  <si>
    <t>300</t>
  </si>
  <si>
    <t>575</t>
  </si>
  <si>
    <t>288</t>
  </si>
  <si>
    <t>594</t>
  </si>
  <si>
    <t>вк</t>
  </si>
  <si>
    <t>БЕГ 3000 М с/п</t>
  </si>
  <si>
    <t>18.30</t>
  </si>
  <si>
    <t>МЕТАНИЕ ДИСКА</t>
  </si>
  <si>
    <t>МЕТАНИЕ КОПЬЯ</t>
  </si>
  <si>
    <t>8,13</t>
  </si>
  <si>
    <t>8,14</t>
  </si>
  <si>
    <t>17:35</t>
  </si>
  <si>
    <t>ФИНАЛ ЮНИОРЫ ДО 18 ЛЕТ</t>
  </si>
  <si>
    <t>12:30</t>
  </si>
  <si>
    <t>11:00</t>
  </si>
  <si>
    <t>БЕГ 200 М с/б</t>
  </si>
  <si>
    <t>223</t>
  </si>
  <si>
    <t>ОРЯБИНСКИЙ К.В.   СС 1К   РОСТОВ-НА-ДОНУ</t>
  </si>
  <si>
    <t>БЕСПАЛОВА И.В.     СС ВК  РОСТОВ-НА-ДОНУ</t>
  </si>
  <si>
    <t>БЕГ 3000 м с/п</t>
  </si>
  <si>
    <t>МЕСТО</t>
  </si>
  <si>
    <t>214</t>
  </si>
  <si>
    <t>240</t>
  </si>
  <si>
    <t>09</t>
  </si>
  <si>
    <t>103</t>
  </si>
  <si>
    <t>Н-0,99</t>
  </si>
  <si>
    <t xml:space="preserve">Н-1,06 </t>
  </si>
  <si>
    <t>1504</t>
  </si>
  <si>
    <t>1604</t>
  </si>
  <si>
    <t>1724</t>
  </si>
  <si>
    <t>1854</t>
  </si>
  <si>
    <t>1984</t>
  </si>
  <si>
    <t>1484</t>
  </si>
  <si>
    <t>1584</t>
  </si>
  <si>
    <t>1704</t>
  </si>
  <si>
    <t>1834</t>
  </si>
  <si>
    <t>1944</t>
  </si>
  <si>
    <t>2084</t>
  </si>
  <si>
    <t>51,00</t>
  </si>
  <si>
    <t>45,00</t>
  </si>
  <si>
    <t>39,00</t>
  </si>
  <si>
    <t>33,00</t>
  </si>
  <si>
    <t>28,00</t>
  </si>
  <si>
    <t>23,00</t>
  </si>
  <si>
    <t xml:space="preserve">1Ю </t>
  </si>
  <si>
    <t>134</t>
  </si>
  <si>
    <t>268</t>
  </si>
  <si>
    <t>58</t>
  </si>
  <si>
    <t>ЖАРКОВ В.Ю.    СС ВК     РОСТОВ-НА-ДОНУ</t>
  </si>
  <si>
    <t>БОЛДЫРЕВА И.А.    СС ВК     РОСТОВ-НА-ДОНУ</t>
  </si>
  <si>
    <t>вес снаряда 2 кг</t>
  </si>
  <si>
    <t>75</t>
  </si>
  <si>
    <t>270</t>
  </si>
  <si>
    <t>291</t>
  </si>
  <si>
    <t>0288</t>
  </si>
  <si>
    <t>331</t>
  </si>
  <si>
    <t>125</t>
  </si>
  <si>
    <t>107</t>
  </si>
  <si>
    <t>192</t>
  </si>
  <si>
    <t>678</t>
  </si>
  <si>
    <t>16:30</t>
  </si>
  <si>
    <t>04</t>
  </si>
  <si>
    <t>011</t>
  </si>
  <si>
    <t>018</t>
  </si>
  <si>
    <t>025</t>
  </si>
  <si>
    <t>029</t>
  </si>
  <si>
    <t>050</t>
  </si>
  <si>
    <t>0050</t>
  </si>
  <si>
    <t>0022</t>
  </si>
  <si>
    <t>ЛАЦВИЕВА Г.В.    СС ВК     ШАХТЫ</t>
  </si>
  <si>
    <t>ЛАЦВИЕВА Г.В. СС ВК               ШАХТЫ</t>
  </si>
  <si>
    <t>225</t>
  </si>
  <si>
    <t>НЕСТИН ДАНИИЛ</t>
  </si>
  <si>
    <t>257</t>
  </si>
  <si>
    <t>КУДРЯШОВ АМИД</t>
  </si>
  <si>
    <t>271</t>
  </si>
  <si>
    <t>172</t>
  </si>
  <si>
    <t>153</t>
  </si>
  <si>
    <t>ИЛЬИН ГЛЕБ</t>
  </si>
  <si>
    <t>244</t>
  </si>
  <si>
    <t>301</t>
  </si>
  <si>
    <t>227</t>
  </si>
  <si>
    <t>220</t>
  </si>
  <si>
    <t>283</t>
  </si>
  <si>
    <t>218</t>
  </si>
  <si>
    <t>126</t>
  </si>
  <si>
    <t>ЛИТВИНЕНКО МИЛОШ</t>
  </si>
  <si>
    <t>202</t>
  </si>
  <si>
    <t>77</t>
  </si>
  <si>
    <t>432</t>
  </si>
  <si>
    <t>48</t>
  </si>
  <si>
    <t>353</t>
  </si>
  <si>
    <t>265</t>
  </si>
  <si>
    <t>49</t>
  </si>
  <si>
    <t>478</t>
  </si>
  <si>
    <t>0127</t>
  </si>
  <si>
    <t>317</t>
  </si>
  <si>
    <t>47</t>
  </si>
  <si>
    <t>64</t>
  </si>
  <si>
    <t>332</t>
  </si>
  <si>
    <t>062</t>
  </si>
  <si>
    <t>525</t>
  </si>
  <si>
    <t>3000</t>
  </si>
  <si>
    <t>511</t>
  </si>
  <si>
    <t>0018</t>
  </si>
  <si>
    <t>023</t>
  </si>
  <si>
    <t>0024</t>
  </si>
  <si>
    <t>042</t>
  </si>
  <si>
    <t>059</t>
  </si>
  <si>
    <t>00103</t>
  </si>
  <si>
    <t>0163</t>
  </si>
  <si>
    <t>0214</t>
  </si>
  <si>
    <t>0300</t>
  </si>
  <si>
    <t>0301</t>
  </si>
  <si>
    <t>11:30</t>
  </si>
  <si>
    <t>1,5</t>
  </si>
  <si>
    <t>1,75</t>
  </si>
  <si>
    <t>3001</t>
  </si>
  <si>
    <t>3002</t>
  </si>
  <si>
    <t>324</t>
  </si>
  <si>
    <t>4002</t>
  </si>
  <si>
    <t>4003</t>
  </si>
  <si>
    <t>4006</t>
  </si>
  <si>
    <t>4007</t>
  </si>
  <si>
    <t>4005</t>
  </si>
  <si>
    <t>4004</t>
  </si>
  <si>
    <t>12.30</t>
  </si>
  <si>
    <t>МЕТАНИЕ МОЛОТА</t>
  </si>
  <si>
    <t>10:00</t>
  </si>
  <si>
    <t>15:20</t>
  </si>
  <si>
    <t>Н-0,91</t>
  </si>
  <si>
    <t>15.45</t>
  </si>
  <si>
    <t>577</t>
  </si>
  <si>
    <t>000050</t>
  </si>
  <si>
    <t>16:55</t>
  </si>
  <si>
    <t>11.25</t>
  </si>
  <si>
    <t>6000</t>
  </si>
  <si>
    <t xml:space="preserve">БЕГ 110 М с/б Н-1,06  </t>
  </si>
  <si>
    <t>r</t>
  </si>
  <si>
    <t>вес снаряда 5 кг</t>
  </si>
  <si>
    <t>234</t>
  </si>
  <si>
    <t>1001</t>
  </si>
  <si>
    <t>1002</t>
  </si>
  <si>
    <t>1004</t>
  </si>
  <si>
    <t>1003</t>
  </si>
  <si>
    <t>167</t>
  </si>
  <si>
    <t>532</t>
  </si>
  <si>
    <t>1005</t>
  </si>
  <si>
    <t>215</t>
  </si>
  <si>
    <t>85</t>
  </si>
  <si>
    <t>38</t>
  </si>
  <si>
    <t>570</t>
  </si>
  <si>
    <t>490</t>
  </si>
  <si>
    <t>166</t>
  </si>
  <si>
    <t>273</t>
  </si>
  <si>
    <t>289</t>
  </si>
  <si>
    <t>286</t>
  </si>
  <si>
    <t>146</t>
  </si>
  <si>
    <t>120</t>
  </si>
  <si>
    <t>ЗОЛОТУХИН АНДРЕЙ</t>
  </si>
  <si>
    <t>258</t>
  </si>
  <si>
    <t>295</t>
  </si>
  <si>
    <t>80</t>
  </si>
  <si>
    <t>145</t>
  </si>
  <si>
    <t>135</t>
  </si>
  <si>
    <t>197</t>
  </si>
  <si>
    <t>ГРИНЬ ОЛЕГ</t>
  </si>
  <si>
    <t>РОМАНОВ АЛЕКСАНДР</t>
  </si>
  <si>
    <t>КАРАТУНОВ АНДРЕЙ</t>
  </si>
  <si>
    <t>027</t>
  </si>
  <si>
    <t>038</t>
  </si>
  <si>
    <t>0160</t>
  </si>
  <si>
    <t>8:30</t>
  </si>
  <si>
    <t>БЕГ 5000М</t>
  </si>
  <si>
    <t>78</t>
  </si>
  <si>
    <t>078</t>
  </si>
  <si>
    <t>049</t>
  </si>
  <si>
    <t>083</t>
  </si>
  <si>
    <t>085</t>
  </si>
  <si>
    <t>0085</t>
  </si>
  <si>
    <t>034</t>
  </si>
  <si>
    <t>94</t>
  </si>
  <si>
    <t>16:20</t>
  </si>
  <si>
    <t>16:00</t>
  </si>
  <si>
    <t>12.15</t>
  </si>
  <si>
    <t>11.45</t>
  </si>
  <si>
    <t>17:00</t>
  </si>
  <si>
    <t>888</t>
  </si>
  <si>
    <t>БЕГ 10000М</t>
  </si>
  <si>
    <t>бб</t>
  </si>
  <si>
    <t>17.30</t>
  </si>
  <si>
    <t>297</t>
  </si>
  <si>
    <t>15:40</t>
  </si>
  <si>
    <t>248</t>
  </si>
  <si>
    <t>КОВАЛЕНКО А.В.     1К         РОСТОВ-НА-ДОНУ</t>
  </si>
  <si>
    <t>БЕСПАЛОВА И.В.      ССВК      РОСТОВ-НА-ДОНУ</t>
  </si>
  <si>
    <t>БЕГ 100 М, РУЧНОЙ ХРОНОМЕТРАЖ</t>
  </si>
  <si>
    <t>1998</t>
  </si>
  <si>
    <t>ЮФУ</t>
  </si>
  <si>
    <t>КОНОВСКОЙ А.Н. БЕСПАЛОВА И.В.</t>
  </si>
  <si>
    <t>РОСТОВ СШ-1</t>
  </si>
  <si>
    <t>САДЫКОВ ЭМИЛЬ</t>
  </si>
  <si>
    <t>2009</t>
  </si>
  <si>
    <t>2008</t>
  </si>
  <si>
    <t>ПОНОМАРЕВ В.И.</t>
  </si>
  <si>
    <t>ГРАНДЕ ДЕНИС</t>
  </si>
  <si>
    <t>СОБОЛЬ КОНСТАНТИН</t>
  </si>
  <si>
    <t>КОВАЛЕНКО А.В.     СС1К    РОСТОВ-НА-ДОНУ</t>
  </si>
  <si>
    <t>ДЕЙНЕКИН ВЛАДИМИР</t>
  </si>
  <si>
    <t>РОСТОВСКАЯ ГОРОДСКАЯ ФЕДЕРАЦИЯ ЛЕГКОЙ АТЛЕТИКИ</t>
  </si>
  <si>
    <t>УПРАВЛЕНИЕ ПО ФИЗИЧЕСКОЙ КУЛЬТУРЕ И СПОРТУ ГОРОДА РОСТОВА НА ДОНУ</t>
  </si>
  <si>
    <t>ст АРСЕНАЛ</t>
  </si>
  <si>
    <t>ТРЕХСВОЯКОВ СТЕПАН</t>
  </si>
  <si>
    <t>АЗОВ СШ-2</t>
  </si>
  <si>
    <t>ГДАЛЕВИЧ ВИТАЛИЙ</t>
  </si>
  <si>
    <t>21.05.2007</t>
  </si>
  <si>
    <t>ПАНЧЕХА АРТЕМ</t>
  </si>
  <si>
    <t>17.08.2009</t>
  </si>
  <si>
    <t>КОВАЛЕНКО А.В.    СС1К      РОСТОВ-НА-ДОНУ</t>
  </si>
  <si>
    <t>27.08.1998</t>
  </si>
  <si>
    <t>5.50</t>
  </si>
  <si>
    <t>ст Арсенал</t>
  </si>
  <si>
    <t>2010</t>
  </si>
  <si>
    <t>ИСТОМИН Е.Л.</t>
  </si>
  <si>
    <t>КОВАЛЕНКОВ КОНСТАНТИН</t>
  </si>
  <si>
    <t>25.01.2008</t>
  </si>
  <si>
    <t>СШОР-8</t>
  </si>
  <si>
    <t>ОТКРЫТЫЙ ЧЕМПИОНАТ ГОРОДА РОСТОВА-НА-ДОНУ ПО ЛЕГКОЙ АТЛЕТИКЕ</t>
  </si>
  <si>
    <t>РОСТОВ</t>
  </si>
  <si>
    <t>ВЕРХОВОД ИВАН</t>
  </si>
  <si>
    <t>КУЗНЕЦОВ ОЛЕГ</t>
  </si>
  <si>
    <t>12.0</t>
  </si>
  <si>
    <t>ЖДАНОВ ЕГОР</t>
  </si>
  <si>
    <t>РЗАЕВА Л.Т.</t>
  </si>
  <si>
    <t>ВАСЕЧКО ВАЛЕРИЙ</t>
  </si>
  <si>
    <t>НЕСТЕРОВИЧ ДАНИЛ</t>
  </si>
  <si>
    <t>2005</t>
  </si>
  <si>
    <t>СШОР 5</t>
  </si>
  <si>
    <t>БОЛЫЧЕВ ВЛАДИМИР</t>
  </si>
  <si>
    <t>КОЛОБОВ ВЛАДИСЛАВ</t>
  </si>
  <si>
    <t>АЛТУХОВ ДАНИЛ</t>
  </si>
  <si>
    <t>БОДЯГИН АЛЕКСАНДР</t>
  </si>
  <si>
    <t>ПАСШ 27</t>
  </si>
  <si>
    <t>1995</t>
  </si>
  <si>
    <t>КАЛИНИН АНТОН</t>
  </si>
  <si>
    <t>ШКОНДИН ЕВГЕНИЙ</t>
  </si>
  <si>
    <t>1986</t>
  </si>
  <si>
    <t>ГАЙДУКОВ ПАВЕЛ</t>
  </si>
  <si>
    <t>ИВАНОВ МАКСИМ</t>
  </si>
  <si>
    <t>1981</t>
  </si>
  <si>
    <t>ЗДОРОВЦЕВ ЕГОР</t>
  </si>
  <si>
    <t>ПРОНИН ПАВЕЛ</t>
  </si>
  <si>
    <t>КЕШЕЩЯН АРТЕМ</t>
  </si>
  <si>
    <t>ТАСТЫРЬ ВИКТОР</t>
  </si>
  <si>
    <t>СКА</t>
  </si>
  <si>
    <t>ПЕТРАШ ДАНИИЛ</t>
  </si>
  <si>
    <t>ЧУРКИН КОНСТАНТИН</t>
  </si>
  <si>
    <t>МНАКАЦАНЯН ДАВИД</t>
  </si>
  <si>
    <t>16.0</t>
  </si>
  <si>
    <t>БЕГ 200 М, РУЧНОЙ ХРОНОМЕТРАЖ</t>
  </si>
  <si>
    <t>24.0</t>
  </si>
  <si>
    <t>ПАТРИКЕЕВ ИВАН</t>
  </si>
  <si>
    <t>СШ-1</t>
  </si>
  <si>
    <t>ШТОДА ДАНИЛ</t>
  </si>
  <si>
    <t>25.0</t>
  </si>
  <si>
    <t>КОВАЛЕВ ИВАН</t>
  </si>
  <si>
    <t>РШИПС</t>
  </si>
  <si>
    <t>КРАСНОКУТСКИЙ МАКСИМ</t>
  </si>
  <si>
    <t>КРИКУН СЕРГЕЙ</t>
  </si>
  <si>
    <t>ПОНОМАРЕВЫ ВИ и ИР</t>
  </si>
  <si>
    <t>БАЛАБАНОВ ЯРОСЛАВ</t>
  </si>
  <si>
    <t>СШ 2</t>
  </si>
  <si>
    <t>СШ 1</t>
  </si>
  <si>
    <t>АРХИПОВ АРТЕМ</t>
  </si>
  <si>
    <t>СШ 2 Азов</t>
  </si>
  <si>
    <t>27.0</t>
  </si>
  <si>
    <t>ФРОЛОВ АЛЕКСАНДР</t>
  </si>
  <si>
    <t>БАКАРЕВ СЕРГЕЙ</t>
  </si>
  <si>
    <t>ТАТАРИНОВ МИХАИЛ</t>
  </si>
  <si>
    <t>БУЛАХОВ ПАВЕЛ</t>
  </si>
  <si>
    <t>28,7</t>
  </si>
  <si>
    <t>29,2</t>
  </si>
  <si>
    <t>31,0</t>
  </si>
  <si>
    <t>БАЗЫЛИН ДАНИЛ</t>
  </si>
  <si>
    <t>БАСТРЫГИНА Н.О.</t>
  </si>
  <si>
    <t>ЕВДОКИМОВ ВЛАДИМИР</t>
  </si>
  <si>
    <t>БЕГ 400 М, РУЧНОЙ ХРОНОМЕТРАЖ</t>
  </si>
  <si>
    <t xml:space="preserve">РОСТОВ </t>
  </si>
  <si>
    <t>Таганрог</t>
  </si>
  <si>
    <t>КОНДРАТЬЕВ ВИКТОР</t>
  </si>
  <si>
    <t>УОР</t>
  </si>
  <si>
    <t>КОСОНОГОВ НИКИТА</t>
  </si>
  <si>
    <t>58.4</t>
  </si>
  <si>
    <t>ГАЛЕНКО ИВАН</t>
  </si>
  <si>
    <t>МАСЮК ГЕОРГИЙ</t>
  </si>
  <si>
    <t>1085</t>
  </si>
  <si>
    <t>1.00,0</t>
  </si>
  <si>
    <t>1.01,5</t>
  </si>
  <si>
    <t>1985</t>
  </si>
  <si>
    <t>УФКС</t>
  </si>
  <si>
    <t>1.03,1</t>
  </si>
  <si>
    <t>СОВЕТОВ АЛЕКСЕЙ</t>
  </si>
  <si>
    <t>1.03,2</t>
  </si>
  <si>
    <t>БЕГ 800 М, РУЧНОЙ ХРОНОМЕТРАЖ</t>
  </si>
  <si>
    <t>2.10,0</t>
  </si>
  <si>
    <t>2.11,5</t>
  </si>
  <si>
    <t>2.13,0</t>
  </si>
  <si>
    <t>КОСТРЮКОВ МАКСИМ</t>
  </si>
  <si>
    <t>2004</t>
  </si>
  <si>
    <t>2.14,8</t>
  </si>
  <si>
    <t>НЕШЕНКО ИОРЬ</t>
  </si>
  <si>
    <t>2.21,6</t>
  </si>
  <si>
    <t>2.23,5</t>
  </si>
  <si>
    <t>2.26,0</t>
  </si>
  <si>
    <t>БЕГ 1500 М, РУЧНОЙ ХРОНОМЕТРАЖ</t>
  </si>
  <si>
    <t>ШАХОВ АРТЕМ</t>
  </si>
  <si>
    <t>4.26,7</t>
  </si>
  <si>
    <t>КУРОЧКА НИКИТА</t>
  </si>
  <si>
    <t>4.28,0</t>
  </si>
  <si>
    <t>СЕНЧУК ЕЛИСЕЙ</t>
  </si>
  <si>
    <t>4.38,5</t>
  </si>
  <si>
    <t>ПЕРЕЙМАК ДИОНИСИЙ</t>
  </si>
  <si>
    <t>Зерноград</t>
  </si>
  <si>
    <t>4.52,9</t>
  </si>
  <si>
    <t>5.03,2</t>
  </si>
  <si>
    <t>ИЛЮХИН АРСЛАН</t>
  </si>
  <si>
    <t>1991</t>
  </si>
  <si>
    <t>Ростов</t>
  </si>
  <si>
    <t>9.29,2</t>
  </si>
  <si>
    <t>10.05,2</t>
  </si>
  <si>
    <t>10.17,1</t>
  </si>
  <si>
    <t>БИРЮКОВ ЕВГЕНИЙ</t>
  </si>
  <si>
    <t>1990</t>
  </si>
  <si>
    <t>10.31,5</t>
  </si>
  <si>
    <t>БРУНЬКО ДМИТРИЙ</t>
  </si>
  <si>
    <t>10.39,3</t>
  </si>
  <si>
    <t>ТИРКЕШОВ АРСЛАН</t>
  </si>
  <si>
    <t>11.47,2</t>
  </si>
  <si>
    <t>ДЕМЬЯНЧЕНКО ЕГОР</t>
  </si>
  <si>
    <t>12.10,4</t>
  </si>
  <si>
    <t>МЕСТО АБСОЛЮТ</t>
  </si>
  <si>
    <t>в группе</t>
  </si>
  <si>
    <t>возрастная</t>
  </si>
  <si>
    <t>группа</t>
  </si>
  <si>
    <t>результат</t>
  </si>
  <si>
    <t>ЗЕЛЕНСКИЙ НИКИТА</t>
  </si>
  <si>
    <t>17.40,0</t>
  </si>
  <si>
    <t>КИЯНОВ ВЛАДИСЛАВ</t>
  </si>
  <si>
    <t>20.49,4</t>
  </si>
  <si>
    <t>20.54,0</t>
  </si>
  <si>
    <t>ЗОЛОТУХИН ИВАН</t>
  </si>
  <si>
    <t>21.44,4</t>
  </si>
  <si>
    <t>14-18</t>
  </si>
  <si>
    <t>РАДЧЕНКО ВЛАДИСЛАВ</t>
  </si>
  <si>
    <t>18-29</t>
  </si>
  <si>
    <t>1996</t>
  </si>
  <si>
    <t>17.54,0</t>
  </si>
  <si>
    <t>ГРЕЗЕВ РОМАН</t>
  </si>
  <si>
    <t>18.22.3</t>
  </si>
  <si>
    <t>30-39</t>
  </si>
  <si>
    <t>ЛАПШИН ВЛАДИСЛАВ</t>
  </si>
  <si>
    <t>1992</t>
  </si>
  <si>
    <t>18.54,7</t>
  </si>
  <si>
    <t>АЗОВ</t>
  </si>
  <si>
    <t>19.03,2</t>
  </si>
  <si>
    <t>ДАРОВСКИХ АЛЕКСЕЙ</t>
  </si>
  <si>
    <t>19.16,1</t>
  </si>
  <si>
    <t>ДОМРАЧЕВ СЕРГЕЙ</t>
  </si>
  <si>
    <t>19.40,0</t>
  </si>
  <si>
    <t>БЕГ 5000 М, РУЧНОЙ ХРОНОМЕТРАЖ</t>
  </si>
  <si>
    <t>БЕГ 10000 М, РУЧНОЙ ХРОНОМЕТРАЖ</t>
  </si>
  <si>
    <t>КИЯНОВ ВЯЧЕСЛАВ</t>
  </si>
  <si>
    <t>43.16</t>
  </si>
  <si>
    <t>ПЕТРЕНКО ВИТАЛИЙ</t>
  </si>
  <si>
    <t>ЗЕРНОГРАД</t>
  </si>
  <si>
    <t>19-29</t>
  </si>
  <si>
    <t>ПИЧОРА ВИТАЛИЙ</t>
  </si>
  <si>
    <t>1994</t>
  </si>
  <si>
    <t>МАКЕЕВКА</t>
  </si>
  <si>
    <t>ОРЖЕХОВСКИЙ АНАТОЛИЙ</t>
  </si>
  <si>
    <t>1987</t>
  </si>
  <si>
    <t>КИЯШКО ДМИТРИЙ</t>
  </si>
  <si>
    <t>ТРОИЛИН АНТОН</t>
  </si>
  <si>
    <t>1988</t>
  </si>
  <si>
    <t>ПОПОВ АЛЕКСЕЙ</t>
  </si>
  <si>
    <t>ГАВРИЛОВ МАКСИМ</t>
  </si>
  <si>
    <t>1989</t>
  </si>
  <si>
    <t>40-49</t>
  </si>
  <si>
    <t>САМЫГИН ПЕТР</t>
  </si>
  <si>
    <t>1978</t>
  </si>
  <si>
    <t>КУЗНЕЦОВ СЕРГЕЙ</t>
  </si>
  <si>
    <t>1975</t>
  </si>
  <si>
    <t>40.05</t>
  </si>
  <si>
    <t>АНИСИМОВ ВИТАЛИЙ</t>
  </si>
  <si>
    <t>КОНДРАШОВ ВЛАДИМИР</t>
  </si>
  <si>
    <t>ПАНОВ ИГОРЬ</t>
  </si>
  <si>
    <t>50-59</t>
  </si>
  <si>
    <t>1971</t>
  </si>
  <si>
    <t>1967</t>
  </si>
  <si>
    <t>АКСАЙ</t>
  </si>
  <si>
    <t xml:space="preserve">         КОВАЛЕНКО А.В.      СС1К      РОСТОВ-НА-ДОНУ</t>
  </si>
  <si>
    <t>16 СЕНТЯБРЯ 2023</t>
  </si>
  <si>
    <t>5,40</t>
  </si>
  <si>
    <t>5.55</t>
  </si>
  <si>
    <t>5,74</t>
  </si>
  <si>
    <t>5,32</t>
  </si>
  <si>
    <t>5,35</t>
  </si>
  <si>
    <t>5,43</t>
  </si>
  <si>
    <t>4,96</t>
  </si>
  <si>
    <t>5,38</t>
  </si>
  <si>
    <t>4,92</t>
  </si>
  <si>
    <t>5,50</t>
  </si>
  <si>
    <t>ЛЕБЕДИНСКИЙ А.А.</t>
  </si>
  <si>
    <t>ГЛЕБОВ М.Е.</t>
  </si>
  <si>
    <t>КАРГИН С.В. КОРЧАГИН О.А.</t>
  </si>
  <si>
    <t>КУПРЕЕВ В.А.</t>
  </si>
  <si>
    <t>ТОРОПОВА Т.Г. ЗАЙЦЕВА.Е.Н.</t>
  </si>
  <si>
    <t>МИРОШНИКОВ Н.Н.</t>
  </si>
  <si>
    <t>ГАЛИЦКАЯ Е.В. ТЮЛЕНЕВ А.В.</t>
  </si>
  <si>
    <t>ИСТОМИНЫ Е.Л. Е.Е.</t>
  </si>
  <si>
    <t>ОРЯБИНСКИЙ К.В.    СС1К     РОСТОВ-НА-ДОНУ</t>
  </si>
  <si>
    <t>сшор 5</t>
  </si>
  <si>
    <t>29,0</t>
  </si>
  <si>
    <t xml:space="preserve">            ОРЯБИНСКИЙ К.В.    СС 1К         РОСТОВ-НА-ДОНУ</t>
  </si>
  <si>
    <t>ОРЯБИНСКИЙ К.В.     СС1К       РОСТОВ-НА-ДОНУ</t>
  </si>
  <si>
    <t>ОРЯБИНСКИЙ К.В.   СС 1К     РОСТОВ-НА-ДОНУ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</si>
</sst>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_₽_-;\-* #,##0.00\ _₽_-;_-* &quot;-&quot;??\ _₽_-;_-@_-"/>
    <numFmt numFmtId="165" formatCode="000000"/>
    <numFmt numFmtId="166" formatCode="0.0"/>
  </numFmts>
  <fonts count="68" x14ac:knownFonts="1">
    <font>
      <sz val="10"/>
      <name val="Arial Cyr"/>
      <charset val="204"/>
    </font>
    <font>
      <sz val="8"/>
      <name val="Arial Cyr"/>
      <charset val="204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7"/>
      <name val="Arial"/>
      <family val="2"/>
    </font>
    <font>
      <sz val="12"/>
      <name val="Times New Roman Cyr"/>
      <family val="1"/>
      <charset val="204"/>
    </font>
    <font>
      <sz val="7"/>
      <name val="Arial"/>
      <family val="2"/>
    </font>
    <font>
      <sz val="12"/>
      <name val="Times New Roman"/>
      <family val="1"/>
    </font>
    <font>
      <sz val="10"/>
      <name val="Tahoma"/>
      <family val="2"/>
    </font>
    <font>
      <sz val="12"/>
      <name val="Tahoma"/>
      <family val="2"/>
    </font>
    <font>
      <sz val="8"/>
      <name val="Tahoma"/>
      <family val="2"/>
    </font>
    <font>
      <b/>
      <sz val="10"/>
      <name val="Tahoma"/>
      <family val="2"/>
    </font>
    <font>
      <b/>
      <u/>
      <sz val="10"/>
      <name val="Tahoma"/>
      <family val="2"/>
    </font>
    <font>
      <sz val="7"/>
      <name val="Tahoma"/>
      <family val="2"/>
    </font>
    <font>
      <b/>
      <sz val="11"/>
      <name val="Tahoma"/>
      <family val="2"/>
    </font>
    <font>
      <b/>
      <sz val="7"/>
      <name val="Tahoma"/>
      <family val="2"/>
    </font>
    <font>
      <sz val="9"/>
      <name val="Tahoma"/>
      <family val="2"/>
    </font>
    <font>
      <b/>
      <sz val="12"/>
      <name val="Tahoma"/>
      <family val="2"/>
    </font>
    <font>
      <b/>
      <sz val="10"/>
      <name val="Tahoma"/>
      <family val="2"/>
      <charset val="204"/>
    </font>
    <font>
      <b/>
      <sz val="12"/>
      <name val="Tahoma"/>
      <family val="2"/>
      <charset val="204"/>
    </font>
    <font>
      <sz val="9"/>
      <name val="Arial"/>
      <family val="2"/>
    </font>
    <font>
      <sz val="10"/>
      <name val="Arial"/>
      <family val="2"/>
      <charset val="204"/>
    </font>
    <font>
      <b/>
      <sz val="9"/>
      <name val="Tahoma"/>
      <family val="2"/>
    </font>
    <font>
      <b/>
      <u/>
      <sz val="9"/>
      <name val="Tahoma"/>
      <family val="2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i/>
      <sz val="11"/>
      <name val="Arial"/>
      <family val="2"/>
      <charset val="204"/>
    </font>
    <font>
      <b/>
      <sz val="8"/>
      <name val="Tahoma"/>
      <family val="2"/>
    </font>
    <font>
      <sz val="9"/>
      <color indexed="63"/>
      <name val="Arial Cyr"/>
      <charset val="204"/>
    </font>
    <font>
      <sz val="6"/>
      <color indexed="63"/>
      <name val="Arial Cyr"/>
      <charset val="204"/>
    </font>
    <font>
      <sz val="9"/>
      <color indexed="63"/>
      <name val="Microsoft Sans Serif"/>
      <family val="2"/>
      <charset val="204"/>
    </font>
    <font>
      <sz val="10"/>
      <color indexed="10"/>
      <name val="Tahoma"/>
      <family val="2"/>
    </font>
    <font>
      <b/>
      <sz val="10"/>
      <name val="Arial Cyr"/>
      <family val="2"/>
      <charset val="204"/>
    </font>
    <font>
      <b/>
      <sz val="9"/>
      <name val="Arial Cyr"/>
      <family val="2"/>
      <charset val="204"/>
    </font>
    <font>
      <sz val="9"/>
      <name val="Arial Cyr"/>
      <family val="2"/>
      <charset val="204"/>
    </font>
    <font>
      <sz val="8"/>
      <name val="Arial Cyr"/>
      <family val="2"/>
      <charset val="204"/>
    </font>
    <font>
      <b/>
      <sz val="8"/>
      <name val="Arial"/>
      <family val="2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Times New Roman"/>
      <family val="1"/>
    </font>
    <font>
      <b/>
      <sz val="10"/>
      <color rgb="FFFF0000"/>
      <name val="Tahoma"/>
      <family val="2"/>
    </font>
    <font>
      <sz val="8"/>
      <color indexed="63"/>
      <name val="Microsoft Sans Serif"/>
      <family val="2"/>
      <charset val="204"/>
    </font>
    <font>
      <sz val="10"/>
      <color theme="0"/>
      <name val="Tahoma"/>
      <family val="2"/>
    </font>
    <font>
      <sz val="10"/>
      <color theme="0"/>
      <name val="Arial"/>
      <family val="2"/>
    </font>
    <font>
      <sz val="10"/>
      <color theme="0"/>
      <name val="Arial Cyr"/>
      <charset val="204"/>
    </font>
    <font>
      <b/>
      <u/>
      <sz val="10"/>
      <color theme="0"/>
      <name val="Arial"/>
      <family val="2"/>
    </font>
    <font>
      <b/>
      <sz val="10"/>
      <name val="Arial Cyr"/>
      <charset val="204"/>
    </font>
    <font>
      <sz val="9"/>
      <color theme="0"/>
      <name val="Tahoma"/>
      <family val="2"/>
    </font>
    <font>
      <sz val="6"/>
      <color indexed="63"/>
      <name val="Microsoft Sans Serif"/>
      <family val="2"/>
      <charset val="204"/>
    </font>
    <font>
      <sz val="10"/>
      <color theme="0"/>
      <name val="Arial"/>
      <family val="2"/>
      <charset val="204"/>
    </font>
    <font>
      <b/>
      <sz val="9"/>
      <color theme="0"/>
      <name val="Tahoma"/>
      <family val="2"/>
    </font>
    <font>
      <b/>
      <sz val="10"/>
      <color theme="0"/>
      <name val="Arial"/>
      <family val="2"/>
      <charset val="204"/>
    </font>
    <font>
      <b/>
      <sz val="10"/>
      <color theme="1"/>
      <name val="Tahoma"/>
      <family val="2"/>
    </font>
    <font>
      <sz val="9"/>
      <color theme="1"/>
      <name val="Tahoma"/>
      <family val="2"/>
    </font>
    <font>
      <sz val="9"/>
      <name val="Tahoma"/>
      <family val="2"/>
      <charset val="204"/>
    </font>
    <font>
      <sz val="10"/>
      <name val="Times New Roman"/>
      <family val="1"/>
      <charset val="204"/>
    </font>
    <font>
      <b/>
      <sz val="12"/>
      <name val="Arial"/>
      <family val="2"/>
      <charset val="204"/>
    </font>
    <font>
      <sz val="10"/>
      <name val="Arial Cyr"/>
      <charset val="204"/>
    </font>
    <font>
      <b/>
      <sz val="10"/>
      <color theme="0"/>
      <name val="Tahoma"/>
      <family val="2"/>
    </font>
    <font>
      <b/>
      <sz val="10"/>
      <color theme="0"/>
      <name val="Tahoma"/>
      <family val="2"/>
      <charset val="204"/>
    </font>
    <font>
      <sz val="10"/>
      <name val="Tahoma"/>
      <family val="2"/>
      <charset val="204"/>
    </font>
    <font>
      <sz val="10"/>
      <color theme="1"/>
      <name val="Tahoma"/>
      <family val="2"/>
    </font>
    <font>
      <b/>
      <sz val="9"/>
      <name val="Tahoma"/>
      <family val="2"/>
      <charset val="204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12"/>
      <name val="Tahoma"/>
      <family val="2"/>
      <charset val="204"/>
    </font>
    <font>
      <sz val="7"/>
      <color indexed="63"/>
      <name val="Microsoft Sans Serif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58" fillId="0" borderId="0" applyFont="0" applyFill="0" applyBorder="0" applyAlignment="0" applyProtection="0"/>
  </cellStyleXfs>
  <cellXfs count="713">
    <xf numFmtId="0" fontId="0" fillId="0" borderId="0" xfId="0"/>
    <xf numFmtId="49" fontId="6" fillId="0" borderId="0" xfId="0" applyNumberFormat="1" applyFont="1" applyFill="1" applyBorder="1" applyAlignment="1">
      <alignment horizontal="left"/>
    </xf>
    <xf numFmtId="49" fontId="2" fillId="0" borderId="0" xfId="0" applyNumberFormat="1" applyFont="1" applyAlignment="1">
      <alignment horizontal="left" vertical="center"/>
    </xf>
    <xf numFmtId="0" fontId="8" fillId="0" borderId="0" xfId="0" applyNumberFormat="1" applyFont="1" applyBorder="1" applyAlignment="1">
      <alignment horizontal="left"/>
    </xf>
    <xf numFmtId="49" fontId="3" fillId="0" borderId="2" xfId="0" applyNumberFormat="1" applyFont="1" applyFill="1" applyBorder="1" applyAlignment="1">
      <alignment horizontal="center" vertical="center"/>
    </xf>
    <xf numFmtId="0" fontId="12" fillId="0" borderId="0" xfId="0" applyNumberFormat="1" applyFont="1" applyAlignment="1">
      <alignment horizontal="left" vertical="center"/>
    </xf>
    <xf numFmtId="0" fontId="9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 applyAlignment="1">
      <alignment horizontal="left"/>
    </xf>
    <xf numFmtId="49" fontId="9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horizontal="center" vertical="center"/>
    </xf>
    <xf numFmtId="49" fontId="9" fillId="0" borderId="2" xfId="0" applyNumberFormat="1" applyFont="1" applyFill="1" applyBorder="1" applyAlignment="1">
      <alignment horizontal="left"/>
    </xf>
    <xf numFmtId="49" fontId="9" fillId="0" borderId="2" xfId="0" applyNumberFormat="1" applyFont="1" applyBorder="1" applyAlignment="1">
      <alignment horizontal="center"/>
    </xf>
    <xf numFmtId="49" fontId="3" fillId="0" borderId="0" xfId="0" applyNumberFormat="1" applyFont="1" applyAlignment="1">
      <alignment wrapText="1"/>
    </xf>
    <xf numFmtId="49" fontId="2" fillId="0" borderId="0" xfId="0" applyNumberFormat="1" applyFont="1" applyAlignment="1">
      <alignment horizontal="right" vertical="center"/>
    </xf>
    <xf numFmtId="49" fontId="9" fillId="0" borderId="3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Border="1" applyAlignment="1">
      <alignment wrapText="1"/>
    </xf>
    <xf numFmtId="49" fontId="3" fillId="0" borderId="0" xfId="0" applyNumberFormat="1" applyFont="1" applyFill="1" applyBorder="1" applyAlignment="1">
      <alignment wrapText="1"/>
    </xf>
    <xf numFmtId="49" fontId="3" fillId="0" borderId="0" xfId="0" applyNumberFormat="1" applyFont="1" applyBorder="1" applyAlignment="1">
      <alignment wrapText="1"/>
    </xf>
    <xf numFmtId="49" fontId="3" fillId="0" borderId="0" xfId="0" applyNumberFormat="1" applyFont="1" applyBorder="1" applyAlignment="1">
      <alignment horizontal="center" wrapText="1"/>
    </xf>
    <xf numFmtId="49" fontId="3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wrapText="1"/>
    </xf>
    <xf numFmtId="49" fontId="3" fillId="0" borderId="0" xfId="0" applyNumberFormat="1" applyFont="1" applyFill="1" applyBorder="1" applyAlignment="1">
      <alignment horizontal="right" vertical="center"/>
    </xf>
    <xf numFmtId="49" fontId="9" fillId="0" borderId="0" xfId="0" applyNumberFormat="1" applyFont="1" applyAlignment="1">
      <alignment wrapText="1"/>
    </xf>
    <xf numFmtId="49" fontId="9" fillId="0" borderId="2" xfId="0" applyNumberFormat="1" applyFont="1" applyFill="1" applyBorder="1" applyAlignment="1">
      <alignment horizontal="center" wrapText="1"/>
    </xf>
    <xf numFmtId="49" fontId="3" fillId="2" borderId="4" xfId="0" applyNumberFormat="1" applyFont="1" applyFill="1" applyBorder="1" applyAlignment="1">
      <alignment wrapText="1"/>
    </xf>
    <xf numFmtId="49" fontId="2" fillId="2" borderId="5" xfId="0" applyNumberFormat="1" applyFont="1" applyFill="1" applyBorder="1" applyAlignment="1">
      <alignment horizontal="center" wrapText="1"/>
    </xf>
    <xf numFmtId="49" fontId="3" fillId="2" borderId="5" xfId="0" applyNumberFormat="1" applyFont="1" applyFill="1" applyBorder="1" applyAlignment="1">
      <alignment wrapText="1"/>
    </xf>
    <xf numFmtId="49" fontId="3" fillId="2" borderId="6" xfId="0" applyNumberFormat="1" applyFont="1" applyFill="1" applyBorder="1" applyAlignment="1">
      <alignment wrapText="1"/>
    </xf>
    <xf numFmtId="49" fontId="9" fillId="0" borderId="2" xfId="0" applyNumberFormat="1" applyFont="1" applyBorder="1" applyAlignment="1">
      <alignment horizontal="left"/>
    </xf>
    <xf numFmtId="49" fontId="9" fillId="0" borderId="2" xfId="0" applyNumberFormat="1" applyFont="1" applyBorder="1" applyAlignment="1">
      <alignment horizontal="left" wrapText="1"/>
    </xf>
    <xf numFmtId="49" fontId="9" fillId="0" borderId="0" xfId="0" applyNumberFormat="1" applyFont="1" applyFill="1" applyBorder="1" applyAlignment="1">
      <alignment wrapText="1"/>
    </xf>
    <xf numFmtId="49" fontId="12" fillId="0" borderId="0" xfId="0" applyNumberFormat="1" applyFont="1" applyFill="1" applyBorder="1" applyAlignment="1">
      <alignment horizontal="center" wrapText="1"/>
    </xf>
    <xf numFmtId="49" fontId="9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left"/>
    </xf>
    <xf numFmtId="49" fontId="9" fillId="0" borderId="0" xfId="0" applyNumberFormat="1" applyFont="1" applyFill="1" applyBorder="1" applyAlignment="1">
      <alignment horizontal="center"/>
    </xf>
    <xf numFmtId="49" fontId="9" fillId="0" borderId="0" xfId="0" applyNumberFormat="1" applyFont="1" applyFill="1" applyBorder="1" applyAlignment="1">
      <alignment horizontal="left" wrapText="1"/>
    </xf>
    <xf numFmtId="0" fontId="9" fillId="0" borderId="0" xfId="0" applyNumberFormat="1" applyFont="1" applyBorder="1" applyAlignment="1">
      <alignment horizontal="left"/>
    </xf>
    <xf numFmtId="49" fontId="9" fillId="0" borderId="0" xfId="0" applyNumberFormat="1" applyFont="1" applyBorder="1" applyAlignment="1">
      <alignment horizontal="left"/>
    </xf>
    <xf numFmtId="49" fontId="9" fillId="0" borderId="0" xfId="0" applyNumberFormat="1" applyFont="1" applyBorder="1" applyAlignment="1">
      <alignment horizontal="center"/>
    </xf>
    <xf numFmtId="49" fontId="9" fillId="0" borderId="0" xfId="0" applyNumberFormat="1" applyFont="1" applyBorder="1" applyAlignment="1">
      <alignment horizontal="center" vertical="top" wrapText="1"/>
    </xf>
    <xf numFmtId="49" fontId="9" fillId="0" borderId="0" xfId="0" applyNumberFormat="1" applyFont="1" applyBorder="1" applyAlignment="1">
      <alignment horizontal="right" vertical="top" wrapText="1"/>
    </xf>
    <xf numFmtId="49" fontId="9" fillId="0" borderId="0" xfId="0" applyNumberFormat="1" applyFont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top" wrapText="1"/>
    </xf>
    <xf numFmtId="49" fontId="9" fillId="0" borderId="0" xfId="0" applyNumberFormat="1" applyFont="1" applyBorder="1" applyAlignment="1">
      <alignment horizontal="right" wrapText="1"/>
    </xf>
    <xf numFmtId="49" fontId="13" fillId="0" borderId="0" xfId="0" applyNumberFormat="1" applyFont="1" applyBorder="1" applyAlignment="1">
      <alignment horizontal="left" wrapText="1"/>
    </xf>
    <xf numFmtId="49" fontId="9" fillId="0" borderId="0" xfId="0" applyNumberFormat="1" applyFont="1" applyBorder="1" applyAlignment="1">
      <alignment horizontal="left" wrapText="1"/>
    </xf>
    <xf numFmtId="49" fontId="12" fillId="0" borderId="0" xfId="0" applyNumberFormat="1" applyFont="1" applyBorder="1" applyAlignment="1">
      <alignment horizontal="right" wrapText="1"/>
    </xf>
    <xf numFmtId="49" fontId="9" fillId="0" borderId="0" xfId="0" applyNumberFormat="1" applyFont="1" applyBorder="1" applyAlignment="1">
      <alignment wrapText="1"/>
    </xf>
    <xf numFmtId="49" fontId="9" fillId="0" borderId="0" xfId="0" applyNumberFormat="1" applyFont="1" applyBorder="1" applyAlignment="1">
      <alignment horizontal="center" wrapText="1"/>
    </xf>
    <xf numFmtId="49" fontId="14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/>
    </xf>
    <xf numFmtId="49" fontId="12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49" fontId="10" fillId="0" borderId="0" xfId="0" applyNumberFormat="1" applyFont="1" applyBorder="1" applyAlignment="1">
      <alignment horizontal="left"/>
    </xf>
    <xf numFmtId="49" fontId="9" fillId="0" borderId="0" xfId="0" applyNumberFormat="1" applyFont="1" applyFill="1" applyBorder="1" applyAlignment="1">
      <alignment horizontal="right" vertical="center"/>
    </xf>
    <xf numFmtId="49" fontId="12" fillId="0" borderId="0" xfId="0" applyNumberFormat="1" applyFont="1" applyFill="1" applyBorder="1" applyAlignment="1">
      <alignment horizontal="left" vertical="center"/>
    </xf>
    <xf numFmtId="49" fontId="12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right" vertical="center" wrapText="1"/>
    </xf>
    <xf numFmtId="49" fontId="15" fillId="0" borderId="0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center" wrapText="1"/>
    </xf>
    <xf numFmtId="0" fontId="9" fillId="0" borderId="0" xfId="0" applyNumberFormat="1" applyFont="1" applyBorder="1" applyAlignment="1">
      <alignment horizontal="center" vertical="top" wrapText="1"/>
    </xf>
    <xf numFmtId="49" fontId="19" fillId="0" borderId="0" xfId="0" applyNumberFormat="1" applyFont="1" applyAlignment="1"/>
    <xf numFmtId="0" fontId="17" fillId="0" borderId="0" xfId="0" applyNumberFormat="1" applyFont="1" applyBorder="1" applyAlignment="1">
      <alignment horizontal="center" vertical="top" wrapText="1"/>
    </xf>
    <xf numFmtId="49" fontId="19" fillId="0" borderId="0" xfId="0" applyNumberFormat="1" applyFont="1" applyAlignment="1">
      <alignment wrapText="1"/>
    </xf>
    <xf numFmtId="0" fontId="8" fillId="0" borderId="0" xfId="0" applyNumberFormat="1" applyFont="1" applyBorder="1" applyAlignment="1">
      <alignment horizontal="right"/>
    </xf>
    <xf numFmtId="49" fontId="21" fillId="0" borderId="0" xfId="0" applyNumberFormat="1" applyFont="1" applyAlignment="1">
      <alignment wrapText="1"/>
    </xf>
    <xf numFmtId="49" fontId="17" fillId="0" borderId="0" xfId="0" applyNumberFormat="1" applyFont="1" applyBorder="1" applyAlignment="1">
      <alignment horizontal="center"/>
    </xf>
    <xf numFmtId="49" fontId="17" fillId="0" borderId="0" xfId="0" applyNumberFormat="1" applyFont="1" applyBorder="1" applyAlignment="1">
      <alignment horizontal="left" vertical="top" wrapText="1"/>
    </xf>
    <xf numFmtId="49" fontId="21" fillId="0" borderId="0" xfId="0" applyNumberFormat="1" applyFont="1" applyFill="1" applyBorder="1" applyAlignment="1">
      <alignment horizontal="center" vertical="center"/>
    </xf>
    <xf numFmtId="49" fontId="17" fillId="0" borderId="0" xfId="0" applyNumberFormat="1" applyFont="1" applyBorder="1" applyAlignment="1">
      <alignment horizontal="left"/>
    </xf>
    <xf numFmtId="49" fontId="17" fillId="0" borderId="0" xfId="0" applyNumberFormat="1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left"/>
    </xf>
    <xf numFmtId="49" fontId="17" fillId="0" borderId="0" xfId="0" applyNumberFormat="1" applyFont="1" applyBorder="1" applyAlignment="1">
      <alignment wrapText="1"/>
    </xf>
    <xf numFmtId="49" fontId="14" fillId="0" borderId="0" xfId="0" applyNumberFormat="1" applyFont="1" applyBorder="1" applyAlignment="1">
      <alignment horizontal="left"/>
    </xf>
    <xf numFmtId="49" fontId="17" fillId="0" borderId="0" xfId="0" applyNumberFormat="1" applyFont="1" applyBorder="1" applyAlignment="1">
      <alignment horizontal="right" vertical="top" wrapText="1"/>
    </xf>
    <xf numFmtId="49" fontId="17" fillId="0" borderId="0" xfId="0" applyNumberFormat="1" applyFont="1" applyBorder="1" applyAlignment="1">
      <alignment horizontal="center" vertical="top" wrapText="1"/>
    </xf>
    <xf numFmtId="49" fontId="23" fillId="0" borderId="0" xfId="0" applyNumberFormat="1" applyFont="1" applyFill="1" applyBorder="1" applyAlignment="1">
      <alignment horizontal="center" vertical="top" wrapText="1"/>
    </xf>
    <xf numFmtId="0" fontId="17" fillId="0" borderId="0" xfId="0" applyNumberFormat="1" applyFont="1" applyBorder="1" applyAlignment="1">
      <alignment horizontal="left" vertical="top" wrapText="1"/>
    </xf>
    <xf numFmtId="49" fontId="17" fillId="0" borderId="0" xfId="0" applyNumberFormat="1" applyFont="1" applyBorder="1" applyAlignment="1">
      <alignment horizontal="center" wrapText="1"/>
    </xf>
    <xf numFmtId="49" fontId="17" fillId="0" borderId="0" xfId="0" applyNumberFormat="1" applyFont="1" applyFill="1" applyBorder="1" applyAlignment="1">
      <alignment horizontal="right" vertical="top" wrapText="1"/>
    </xf>
    <xf numFmtId="49" fontId="17" fillId="0" borderId="0" xfId="0" applyNumberFormat="1" applyFont="1" applyFill="1" applyBorder="1" applyAlignment="1">
      <alignment horizontal="center" vertical="top" wrapText="1"/>
    </xf>
    <xf numFmtId="49" fontId="23" fillId="0" borderId="0" xfId="0" applyNumberFormat="1" applyFont="1" applyBorder="1" applyAlignment="1">
      <alignment horizontal="center" vertical="top" wrapText="1"/>
    </xf>
    <xf numFmtId="49" fontId="23" fillId="0" borderId="0" xfId="0" applyNumberFormat="1" applyFont="1" applyFill="1" applyBorder="1" applyAlignment="1">
      <alignment vertical="top" wrapText="1"/>
    </xf>
    <xf numFmtId="0" fontId="23" fillId="0" borderId="0" xfId="0" applyNumberFormat="1" applyFont="1" applyFill="1" applyBorder="1" applyAlignment="1">
      <alignment horizontal="center" vertical="top" wrapText="1"/>
    </xf>
    <xf numFmtId="49" fontId="17" fillId="0" borderId="0" xfId="0" applyNumberFormat="1" applyFont="1" applyFill="1" applyBorder="1" applyAlignment="1">
      <alignment horizontal="left" vertical="top" wrapText="1"/>
    </xf>
    <xf numFmtId="0" fontId="17" fillId="0" borderId="0" xfId="0" applyNumberFormat="1" applyFont="1" applyFill="1" applyBorder="1" applyAlignment="1">
      <alignment horizontal="center" vertical="top" wrapText="1"/>
    </xf>
    <xf numFmtId="0" fontId="4" fillId="0" borderId="0" xfId="0" applyNumberFormat="1" applyFont="1" applyAlignment="1">
      <alignment horizontal="left" vertical="center"/>
    </xf>
    <xf numFmtId="49" fontId="12" fillId="0" borderId="0" xfId="0" applyNumberFormat="1" applyFont="1" applyAlignment="1">
      <alignment vertical="center"/>
    </xf>
    <xf numFmtId="49" fontId="2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49" fontId="26" fillId="0" borderId="0" xfId="0" applyNumberFormat="1" applyFont="1" applyAlignment="1">
      <alignment horizontal="center" vertical="center"/>
    </xf>
    <xf numFmtId="49" fontId="25" fillId="0" borderId="0" xfId="0" applyNumberFormat="1" applyFont="1" applyAlignment="1">
      <alignment horizontal="center" vertical="center"/>
    </xf>
    <xf numFmtId="49" fontId="9" fillId="0" borderId="2" xfId="0" applyNumberFormat="1" applyFont="1" applyBorder="1" applyAlignment="1">
      <alignment horizontal="center" wrapText="1"/>
    </xf>
    <xf numFmtId="0" fontId="34" fillId="0" borderId="0" xfId="0" applyFont="1" applyBorder="1" applyAlignment="1">
      <alignment horizontal="left" vertical="center"/>
    </xf>
    <xf numFmtId="49" fontId="9" fillId="0" borderId="2" xfId="0" applyNumberFormat="1" applyFont="1" applyFill="1" applyBorder="1" applyAlignment="1">
      <alignment wrapText="1"/>
    </xf>
    <xf numFmtId="49" fontId="26" fillId="0" borderId="0" xfId="0" applyNumberFormat="1" applyFont="1" applyBorder="1" applyAlignment="1">
      <alignment horizontal="left" vertical="center"/>
    </xf>
    <xf numFmtId="49" fontId="28" fillId="0" borderId="0" xfId="0" applyNumberFormat="1" applyFont="1" applyAlignment="1">
      <alignment horizontal="left" vertical="center"/>
    </xf>
    <xf numFmtId="49" fontId="23" fillId="0" borderId="0" xfId="0" applyNumberFormat="1" applyFont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shrinkToFit="1"/>
    </xf>
    <xf numFmtId="49" fontId="32" fillId="0" borderId="0" xfId="0" applyNumberFormat="1" applyFont="1" applyBorder="1" applyAlignment="1">
      <alignment horizontal="center" wrapText="1"/>
    </xf>
    <xf numFmtId="49" fontId="32" fillId="0" borderId="0" xfId="0" applyNumberFormat="1" applyFont="1" applyBorder="1" applyAlignment="1">
      <alignment horizontal="center" vertical="top" wrapText="1"/>
    </xf>
    <xf numFmtId="49" fontId="32" fillId="0" borderId="0" xfId="0" applyNumberFormat="1" applyFont="1" applyBorder="1" applyAlignment="1">
      <alignment wrapText="1"/>
    </xf>
    <xf numFmtId="0" fontId="35" fillId="0" borderId="0" xfId="0" applyFont="1" applyAlignment="1"/>
    <xf numFmtId="0" fontId="34" fillId="0" borderId="0" xfId="0" applyFont="1" applyAlignment="1">
      <alignment horizontal="center"/>
    </xf>
    <xf numFmtId="0" fontId="34" fillId="0" borderId="0" xfId="0" applyFont="1" applyBorder="1" applyAlignment="1">
      <alignment horizontal="center" vertical="center"/>
    </xf>
    <xf numFmtId="49" fontId="36" fillId="0" borderId="7" xfId="0" applyNumberFormat="1" applyFont="1" applyBorder="1" applyAlignment="1">
      <alignment horizontal="center" vertical="center"/>
    </xf>
    <xf numFmtId="49" fontId="36" fillId="0" borderId="1" xfId="0" applyNumberFormat="1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textRotation="255"/>
    </xf>
    <xf numFmtId="0" fontId="29" fillId="0" borderId="2" xfId="0" applyFont="1" applyBorder="1" applyAlignment="1">
      <alignment horizontal="center" vertical="center" textRotation="255" wrapText="1"/>
    </xf>
    <xf numFmtId="0" fontId="29" fillId="0" borderId="2" xfId="0" applyFont="1" applyFill="1" applyBorder="1" applyAlignment="1">
      <alignment horizontal="center" vertical="center" textRotation="255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49" fontId="3" fillId="2" borderId="8" xfId="0" applyNumberFormat="1" applyFont="1" applyFill="1" applyBorder="1" applyAlignment="1">
      <alignment wrapText="1"/>
    </xf>
    <xf numFmtId="49" fontId="3" fillId="2" borderId="0" xfId="0" applyNumberFormat="1" applyFont="1" applyFill="1" applyBorder="1" applyAlignment="1">
      <alignment wrapText="1"/>
    </xf>
    <xf numFmtId="49" fontId="3" fillId="2" borderId="9" xfId="0" applyNumberFormat="1" applyFont="1" applyFill="1" applyBorder="1" applyAlignment="1">
      <alignment wrapText="1"/>
    </xf>
    <xf numFmtId="49" fontId="9" fillId="2" borderId="8" xfId="0" applyNumberFormat="1" applyFont="1" applyFill="1" applyBorder="1" applyAlignment="1">
      <alignment wrapText="1"/>
    </xf>
    <xf numFmtId="49" fontId="9" fillId="2" borderId="0" xfId="0" applyNumberFormat="1" applyFont="1" applyFill="1" applyBorder="1" applyAlignment="1">
      <alignment wrapText="1"/>
    </xf>
    <xf numFmtId="49" fontId="9" fillId="2" borderId="9" xfId="0" applyNumberFormat="1" applyFont="1" applyFill="1" applyBorder="1" applyAlignment="1">
      <alignment wrapText="1"/>
    </xf>
    <xf numFmtId="49" fontId="37" fillId="2" borderId="0" xfId="0" applyNumberFormat="1" applyFont="1" applyFill="1" applyBorder="1" applyAlignment="1">
      <alignment horizontal="center" wrapText="1"/>
    </xf>
    <xf numFmtId="49" fontId="3" fillId="2" borderId="10" xfId="0" applyNumberFormat="1" applyFont="1" applyFill="1" applyBorder="1" applyAlignment="1">
      <alignment wrapText="1"/>
    </xf>
    <xf numFmtId="49" fontId="3" fillId="2" borderId="11" xfId="0" applyNumberFormat="1" applyFont="1" applyFill="1" applyBorder="1" applyAlignment="1">
      <alignment wrapText="1"/>
    </xf>
    <xf numFmtId="49" fontId="2" fillId="2" borderId="10" xfId="0" applyNumberFormat="1" applyFont="1" applyFill="1" applyBorder="1" applyAlignment="1">
      <alignment horizontal="center" wrapText="1"/>
    </xf>
    <xf numFmtId="49" fontId="3" fillId="2" borderId="12" xfId="0" applyNumberFormat="1" applyFont="1" applyFill="1" applyBorder="1" applyAlignment="1">
      <alignment wrapText="1"/>
    </xf>
    <xf numFmtId="0" fontId="12" fillId="0" borderId="0" xfId="0" applyNumberFormat="1" applyFont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 wrapText="1"/>
    </xf>
    <xf numFmtId="0" fontId="2" fillId="0" borderId="0" xfId="0" applyNumberFormat="1" applyFont="1" applyAlignment="1">
      <alignment horizontal="left" vertical="center"/>
    </xf>
    <xf numFmtId="49" fontId="3" fillId="0" borderId="13" xfId="0" applyNumberFormat="1" applyFont="1" applyBorder="1" applyAlignment="1">
      <alignment horizontal="center" wrapText="1"/>
    </xf>
    <xf numFmtId="0" fontId="28" fillId="0" borderId="0" xfId="0" applyNumberFormat="1" applyFont="1" applyAlignment="1">
      <alignment horizontal="center" vertical="center"/>
    </xf>
    <xf numFmtId="0" fontId="28" fillId="0" borderId="0" xfId="0" applyNumberFormat="1" applyFont="1" applyAlignment="1">
      <alignment horizontal="right" vertical="center"/>
    </xf>
    <xf numFmtId="49" fontId="3" fillId="0" borderId="13" xfId="0" applyNumberFormat="1" applyFont="1" applyBorder="1" applyAlignment="1">
      <alignment wrapText="1"/>
    </xf>
    <xf numFmtId="0" fontId="28" fillId="0" borderId="13" xfId="0" applyNumberFormat="1" applyFont="1" applyBorder="1" applyAlignment="1">
      <alignment horizontal="center" vertical="center"/>
    </xf>
    <xf numFmtId="0" fontId="28" fillId="0" borderId="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9" fillId="0" borderId="2" xfId="0" applyNumberFormat="1" applyFont="1" applyBorder="1" applyAlignment="1">
      <alignment horizontal="center"/>
    </xf>
    <xf numFmtId="49" fontId="9" fillId="0" borderId="2" xfId="0" applyNumberFormat="1" applyFont="1" applyBorder="1" applyAlignment="1">
      <alignment horizontal="left" vertical="top"/>
    </xf>
    <xf numFmtId="14" fontId="9" fillId="0" borderId="2" xfId="0" applyNumberFormat="1" applyFont="1" applyBorder="1" applyAlignment="1">
      <alignment horizontal="center" vertical="top"/>
    </xf>
    <xf numFmtId="49" fontId="9" fillId="0" borderId="2" xfId="0" applyNumberFormat="1" applyFont="1" applyBorder="1" applyAlignment="1">
      <alignment horizontal="left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49" fontId="19" fillId="0" borderId="0" xfId="0" applyNumberFormat="1" applyFont="1" applyBorder="1" applyAlignment="1">
      <alignment horizontal="right" wrapText="1"/>
    </xf>
    <xf numFmtId="0" fontId="31" fillId="0" borderId="3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49" fontId="12" fillId="0" borderId="0" xfId="0" applyNumberFormat="1" applyFont="1" applyBorder="1" applyAlignment="1">
      <alignment horizontal="right"/>
    </xf>
    <xf numFmtId="0" fontId="17" fillId="5" borderId="2" xfId="0" applyNumberFormat="1" applyFont="1" applyFill="1" applyBorder="1" applyAlignment="1">
      <alignment horizontal="center" vertical="top" wrapText="1"/>
    </xf>
    <xf numFmtId="0" fontId="17" fillId="5" borderId="17" xfId="0" applyNumberFormat="1" applyFont="1" applyFill="1" applyBorder="1" applyAlignment="1">
      <alignment horizontal="center" vertical="top" wrapText="1"/>
    </xf>
    <xf numFmtId="2" fontId="22" fillId="0" borderId="0" xfId="0" applyNumberFormat="1" applyFont="1" applyBorder="1" applyAlignment="1">
      <alignment horizontal="center" vertical="top"/>
    </xf>
    <xf numFmtId="0" fontId="28" fillId="0" borderId="13" xfId="0" applyNumberFormat="1" applyFont="1" applyBorder="1" applyAlignment="1">
      <alignment horizontal="left" vertical="center"/>
    </xf>
    <xf numFmtId="0" fontId="22" fillId="3" borderId="0" xfId="0" applyFont="1" applyFill="1"/>
    <xf numFmtId="0" fontId="39" fillId="3" borderId="0" xfId="0" applyFont="1" applyFill="1" applyAlignment="1">
      <alignment horizontal="left"/>
    </xf>
    <xf numFmtId="2" fontId="38" fillId="0" borderId="0" xfId="0" applyNumberFormat="1" applyFont="1" applyFill="1" applyBorder="1" applyAlignment="1">
      <alignment horizontal="center" vertical="top"/>
    </xf>
    <xf numFmtId="0" fontId="22" fillId="0" borderId="0" xfId="0" applyFont="1" applyBorder="1" applyAlignment="1">
      <alignment horizontal="center" vertical="top"/>
    </xf>
    <xf numFmtId="0" fontId="38" fillId="0" borderId="0" xfId="0" applyFont="1" applyBorder="1" applyAlignment="1">
      <alignment horizontal="center" vertical="top"/>
    </xf>
    <xf numFmtId="0" fontId="9" fillId="0" borderId="0" xfId="0" applyNumberFormat="1" applyFont="1" applyFill="1" applyBorder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center" wrapText="1"/>
    </xf>
    <xf numFmtId="0" fontId="12" fillId="0" borderId="0" xfId="0" applyNumberFormat="1" applyFont="1" applyAlignment="1">
      <alignment horizontal="center" vertical="center"/>
    </xf>
    <xf numFmtId="49" fontId="23" fillId="0" borderId="0" xfId="0" applyNumberFormat="1" applyFont="1" applyFill="1" applyBorder="1" applyAlignment="1">
      <alignment horizontal="center" vertical="top" wrapText="1"/>
    </xf>
    <xf numFmtId="2" fontId="8" fillId="7" borderId="24" xfId="0" applyNumberFormat="1" applyFont="1" applyFill="1" applyBorder="1" applyAlignment="1">
      <alignment horizontal="center" vertical="center" wrapText="1"/>
    </xf>
    <xf numFmtId="2" fontId="8" fillId="0" borderId="24" xfId="0" applyNumberFormat="1" applyFont="1" applyBorder="1" applyAlignment="1">
      <alignment horizontal="center" vertical="center" wrapText="1"/>
    </xf>
    <xf numFmtId="2" fontId="8" fillId="8" borderId="25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Alignment="1">
      <alignment horizontal="center" vertical="center"/>
    </xf>
    <xf numFmtId="0" fontId="8" fillId="0" borderId="24" xfId="0" applyNumberFormat="1" applyFont="1" applyFill="1" applyBorder="1" applyAlignment="1">
      <alignment horizontal="center" vertical="center" wrapText="1"/>
    </xf>
    <xf numFmtId="0" fontId="8" fillId="0" borderId="24" xfId="0" applyNumberFormat="1" applyFont="1" applyBorder="1" applyAlignment="1">
      <alignment horizontal="center" vertical="center" wrapText="1"/>
    </xf>
    <xf numFmtId="0" fontId="8" fillId="0" borderId="25" xfId="0" applyNumberFormat="1" applyFont="1" applyBorder="1" applyAlignment="1">
      <alignment horizontal="center" vertical="center" wrapText="1"/>
    </xf>
    <xf numFmtId="0" fontId="8" fillId="0" borderId="26" xfId="0" applyNumberFormat="1" applyFont="1" applyFill="1" applyBorder="1" applyAlignment="1">
      <alignment horizontal="center" vertical="center" wrapText="1"/>
    </xf>
    <xf numFmtId="0" fontId="40" fillId="8" borderId="27" xfId="0" applyNumberFormat="1" applyFont="1" applyFill="1" applyBorder="1" applyAlignment="1">
      <alignment horizontal="center" vertical="center" wrapText="1"/>
    </xf>
    <xf numFmtId="0" fontId="8" fillId="7" borderId="2" xfId="0" applyNumberFormat="1" applyFont="1" applyFill="1" applyBorder="1" applyAlignment="1">
      <alignment horizontal="center" vertical="center" wrapText="1"/>
    </xf>
    <xf numFmtId="0" fontId="8" fillId="8" borderId="2" xfId="0" applyNumberFormat="1" applyFont="1" applyFill="1" applyBorder="1" applyAlignment="1">
      <alignment horizontal="center" vertical="center" wrapText="1"/>
    </xf>
    <xf numFmtId="0" fontId="8" fillId="8" borderId="20" xfId="0" applyNumberFormat="1" applyFont="1" applyFill="1" applyBorder="1" applyAlignment="1">
      <alignment horizontal="center" vertical="center" wrapText="1"/>
    </xf>
    <xf numFmtId="0" fontId="22" fillId="0" borderId="0" xfId="0" applyFont="1" applyFill="1"/>
    <xf numFmtId="0" fontId="39" fillId="0" borderId="0" xfId="0" applyFont="1" applyFill="1" applyAlignment="1">
      <alignment horizontal="left"/>
    </xf>
    <xf numFmtId="0" fontId="12" fillId="0" borderId="0" xfId="0" applyNumberFormat="1" applyFont="1" applyFill="1" applyAlignment="1">
      <alignment horizontal="center" vertical="center"/>
    </xf>
    <xf numFmtId="0" fontId="12" fillId="0" borderId="0" xfId="0" applyNumberFormat="1" applyFont="1" applyAlignment="1">
      <alignment horizontal="center" vertical="center"/>
    </xf>
    <xf numFmtId="0" fontId="8" fillId="0" borderId="0" xfId="0" applyNumberFormat="1" applyFont="1" applyBorder="1" applyAlignment="1">
      <alignment horizontal="left"/>
    </xf>
    <xf numFmtId="49" fontId="9" fillId="0" borderId="2" xfId="0" applyNumberFormat="1" applyFont="1" applyFill="1" applyBorder="1" applyAlignment="1">
      <alignment horizontal="center" vertical="center"/>
    </xf>
    <xf numFmtId="49" fontId="19" fillId="0" borderId="0" xfId="0" applyNumberFormat="1" applyFont="1" applyBorder="1" applyAlignment="1">
      <alignment horizontal="right" wrapText="1"/>
    </xf>
    <xf numFmtId="0" fontId="12" fillId="0" borderId="0" xfId="0" applyNumberFormat="1" applyFont="1" applyAlignment="1">
      <alignment horizontal="center" vertical="center"/>
    </xf>
    <xf numFmtId="49" fontId="12" fillId="0" borderId="0" xfId="0" applyNumberFormat="1" applyFont="1" applyBorder="1" applyAlignment="1">
      <alignment horizontal="right"/>
    </xf>
    <xf numFmtId="2" fontId="8" fillId="7" borderId="26" xfId="0" applyNumberFormat="1" applyFont="1" applyFill="1" applyBorder="1" applyAlignment="1">
      <alignment horizontal="center" vertical="center" wrapText="1"/>
    </xf>
    <xf numFmtId="2" fontId="8" fillId="0" borderId="26" xfId="0" applyNumberFormat="1" applyFont="1" applyBorder="1" applyAlignment="1">
      <alignment horizontal="center" vertical="center" wrapText="1"/>
    </xf>
    <xf numFmtId="2" fontId="8" fillId="0" borderId="27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0" xfId="0" applyNumberFormat="1" applyFont="1" applyBorder="1" applyAlignment="1">
      <alignment horizontal="left"/>
    </xf>
    <xf numFmtId="49" fontId="26" fillId="0" borderId="0" xfId="0" applyNumberFormat="1" applyFont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19" fillId="0" borderId="0" xfId="0" applyNumberFormat="1" applyFont="1" applyBorder="1" applyAlignment="1">
      <alignment horizontal="right" wrapText="1"/>
    </xf>
    <xf numFmtId="0" fontId="12" fillId="0" borderId="0" xfId="0" applyNumberFormat="1" applyFont="1" applyAlignment="1">
      <alignment horizontal="center" vertical="center"/>
    </xf>
    <xf numFmtId="49" fontId="12" fillId="0" borderId="0" xfId="0" applyNumberFormat="1" applyFont="1" applyBorder="1" applyAlignment="1">
      <alignment horizontal="right"/>
    </xf>
    <xf numFmtId="0" fontId="8" fillId="7" borderId="26" xfId="0" applyNumberFormat="1" applyFont="1" applyFill="1" applyBorder="1" applyAlignment="1">
      <alignment horizontal="center" vertical="center" wrapText="1"/>
    </xf>
    <xf numFmtId="0" fontId="8" fillId="0" borderId="26" xfId="0" applyNumberFormat="1" applyFont="1" applyBorder="1" applyAlignment="1">
      <alignment horizontal="center" vertical="center" wrapText="1"/>
    </xf>
    <xf numFmtId="0" fontId="8" fillId="0" borderId="27" xfId="0" applyNumberFormat="1" applyFont="1" applyBorder="1" applyAlignment="1">
      <alignment horizontal="center" vertical="center" wrapText="1"/>
    </xf>
    <xf numFmtId="0" fontId="17" fillId="6" borderId="0" xfId="0" applyNumberFormat="1" applyFont="1" applyFill="1" applyBorder="1" applyAlignment="1">
      <alignment horizontal="center" wrapText="1"/>
    </xf>
    <xf numFmtId="49" fontId="22" fillId="0" borderId="0" xfId="0" applyNumberFormat="1" applyFont="1" applyFill="1"/>
    <xf numFmtId="0" fontId="12" fillId="0" borderId="0" xfId="0" applyNumberFormat="1" applyFont="1" applyAlignment="1">
      <alignment vertical="center"/>
    </xf>
    <xf numFmtId="0" fontId="12" fillId="0" borderId="13" xfId="0" applyNumberFormat="1" applyFont="1" applyBorder="1" applyAlignment="1">
      <alignment vertical="center"/>
    </xf>
    <xf numFmtId="49" fontId="12" fillId="0" borderId="0" xfId="0" applyNumberFormat="1" applyFont="1" applyBorder="1" applyAlignment="1"/>
    <xf numFmtId="49" fontId="19" fillId="0" borderId="0" xfId="0" applyNumberFormat="1" applyFont="1" applyBorder="1" applyAlignment="1">
      <alignment wrapText="1"/>
    </xf>
    <xf numFmtId="49" fontId="12" fillId="0" borderId="13" xfId="0" applyNumberFormat="1" applyFont="1" applyBorder="1" applyAlignment="1">
      <alignment vertical="center"/>
    </xf>
    <xf numFmtId="49" fontId="41" fillId="0" borderId="13" xfId="0" applyNumberFormat="1" applyFont="1" applyBorder="1" applyAlignment="1">
      <alignment vertical="center"/>
    </xf>
    <xf numFmtId="49" fontId="19" fillId="0" borderId="13" xfId="0" applyNumberFormat="1" applyFont="1" applyBorder="1" applyAlignment="1">
      <alignment wrapText="1"/>
    </xf>
    <xf numFmtId="49" fontId="23" fillId="0" borderId="13" xfId="0" applyNumberFormat="1" applyFont="1" applyBorder="1" applyAlignment="1"/>
    <xf numFmtId="0" fontId="8" fillId="0" borderId="18" xfId="0" applyNumberFormat="1" applyFont="1" applyFill="1" applyBorder="1" applyAlignment="1">
      <alignment horizontal="center" vertical="center" wrapText="1"/>
    </xf>
    <xf numFmtId="0" fontId="8" fillId="0" borderId="18" xfId="0" applyNumberFormat="1" applyFont="1" applyBorder="1" applyAlignment="1">
      <alignment horizontal="center" vertical="center" wrapText="1"/>
    </xf>
    <xf numFmtId="0" fontId="8" fillId="0" borderId="19" xfId="0" applyNumberFormat="1" applyFont="1" applyBorder="1" applyAlignment="1">
      <alignment horizontal="center" vertical="center" wrapText="1"/>
    </xf>
    <xf numFmtId="0" fontId="8" fillId="8" borderId="24" xfId="0" applyNumberFormat="1" applyFont="1" applyFill="1" applyBorder="1" applyAlignment="1">
      <alignment horizontal="center" vertical="center" wrapText="1"/>
    </xf>
    <xf numFmtId="0" fontId="8" fillId="8" borderId="25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top" wrapText="1"/>
    </xf>
    <xf numFmtId="49" fontId="17" fillId="0" borderId="0" xfId="0" applyNumberFormat="1" applyFont="1" applyBorder="1" applyAlignment="1">
      <alignment vertical="top" wrapText="1"/>
    </xf>
    <xf numFmtId="49" fontId="17" fillId="0" borderId="0" xfId="0" applyNumberFormat="1" applyFont="1" applyBorder="1" applyAlignment="1">
      <alignment horizontal="left" vertical="top"/>
    </xf>
    <xf numFmtId="49" fontId="24" fillId="0" borderId="0" xfId="0" applyNumberFormat="1" applyFont="1" applyFill="1" applyBorder="1" applyAlignment="1">
      <alignment horizontal="left" vertical="top" wrapText="1"/>
    </xf>
    <xf numFmtId="49" fontId="9" fillId="0" borderId="0" xfId="0" applyNumberFormat="1" applyFont="1" applyBorder="1" applyAlignment="1">
      <alignment vertical="top" wrapText="1"/>
    </xf>
    <xf numFmtId="49" fontId="17" fillId="0" borderId="0" xfId="0" applyNumberFormat="1" applyFont="1" applyBorder="1" applyAlignment="1">
      <alignment horizontal="center" vertical="top"/>
    </xf>
    <xf numFmtId="0" fontId="12" fillId="0" borderId="0" xfId="0" applyNumberFormat="1" applyFont="1" applyAlignment="1">
      <alignment horizontal="right" vertical="center"/>
    </xf>
    <xf numFmtId="0" fontId="29" fillId="0" borderId="2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shrinkToFit="1"/>
    </xf>
    <xf numFmtId="0" fontId="8" fillId="0" borderId="0" xfId="0" applyNumberFormat="1" applyFont="1" applyBorder="1" applyAlignment="1">
      <alignment horizontal="center" vertical="center" wrapText="1"/>
    </xf>
    <xf numFmtId="0" fontId="12" fillId="0" borderId="0" xfId="0" applyNumberFormat="1" applyFont="1" applyBorder="1" applyAlignment="1">
      <alignment vertical="center"/>
    </xf>
    <xf numFmtId="0" fontId="8" fillId="0" borderId="0" xfId="0" applyNumberFormat="1" applyFont="1" applyFill="1" applyBorder="1" applyAlignment="1">
      <alignment horizontal="center" vertical="center" wrapText="1"/>
    </xf>
    <xf numFmtId="0" fontId="40" fillId="8" borderId="0" xfId="0" applyNumberFormat="1" applyFont="1" applyFill="1" applyBorder="1" applyAlignment="1">
      <alignment horizontal="center" vertical="center" wrapText="1"/>
    </xf>
    <xf numFmtId="0" fontId="8" fillId="7" borderId="0" xfId="0" applyNumberFormat="1" applyFont="1" applyFill="1" applyBorder="1" applyAlignment="1">
      <alignment horizontal="center" vertical="center" wrapText="1"/>
    </xf>
    <xf numFmtId="0" fontId="8" fillId="8" borderId="0" xfId="0" applyNumberFormat="1" applyFont="1" applyFill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shrinkToFit="1"/>
    </xf>
    <xf numFmtId="49" fontId="9" fillId="0" borderId="2" xfId="0" applyNumberFormat="1" applyFont="1" applyFill="1" applyBorder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2" fontId="8" fillId="8" borderId="24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43" fillId="0" borderId="2" xfId="0" applyNumberFormat="1" applyFont="1" applyBorder="1" applyAlignment="1">
      <alignment horizontal="center"/>
    </xf>
    <xf numFmtId="49" fontId="44" fillId="2" borderId="9" xfId="0" applyNumberFormat="1" applyFont="1" applyFill="1" applyBorder="1" applyAlignment="1">
      <alignment wrapText="1"/>
    </xf>
    <xf numFmtId="49" fontId="43" fillId="2" borderId="9" xfId="0" applyNumberFormat="1" applyFont="1" applyFill="1" applyBorder="1" applyAlignment="1">
      <alignment wrapText="1"/>
    </xf>
    <xf numFmtId="49" fontId="43" fillId="0" borderId="0" xfId="0" applyNumberFormat="1" applyFont="1" applyFill="1" applyBorder="1" applyAlignment="1">
      <alignment horizontal="center" vertical="center"/>
    </xf>
    <xf numFmtId="49" fontId="44" fillId="0" borderId="0" xfId="0" applyNumberFormat="1" applyFont="1" applyAlignment="1">
      <alignment wrapText="1"/>
    </xf>
    <xf numFmtId="49" fontId="44" fillId="0" borderId="0" xfId="0" applyNumberFormat="1" applyFont="1" applyFill="1" applyBorder="1" applyAlignment="1">
      <alignment wrapText="1"/>
    </xf>
    <xf numFmtId="49" fontId="23" fillId="0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8" fillId="0" borderId="0" xfId="0" applyNumberFormat="1" applyFont="1" applyBorder="1" applyAlignment="1">
      <alignment horizontal="left"/>
    </xf>
    <xf numFmtId="49" fontId="9" fillId="0" borderId="2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/>
    <xf numFmtId="49" fontId="43" fillId="0" borderId="2" xfId="0" applyNumberFormat="1" applyFont="1" applyBorder="1" applyAlignment="1">
      <alignment horizontal="left"/>
    </xf>
    <xf numFmtId="49" fontId="9" fillId="0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26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NumberFormat="1" applyFont="1" applyBorder="1" applyAlignment="1">
      <alignment horizontal="left"/>
    </xf>
    <xf numFmtId="49" fontId="9" fillId="0" borderId="2" xfId="0" applyNumberFormat="1" applyFont="1" applyFill="1" applyBorder="1" applyAlignment="1">
      <alignment horizontal="center" vertical="center"/>
    </xf>
    <xf numFmtId="49" fontId="38" fillId="0" borderId="0" xfId="0" applyNumberFormat="1" applyFont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43" fillId="0" borderId="2" xfId="0" applyNumberFormat="1" applyFont="1" applyBorder="1" applyAlignment="1">
      <alignment horizontal="left" wrapText="1"/>
    </xf>
    <xf numFmtId="49" fontId="9" fillId="0" borderId="2" xfId="0" applyNumberFormat="1" applyFont="1" applyFill="1" applyBorder="1" applyAlignment="1">
      <alignment horizontal="center" vertical="center"/>
    </xf>
    <xf numFmtId="0" fontId="8" fillId="0" borderId="0" xfId="0" applyNumberFormat="1" applyFont="1" applyBorder="1" applyAlignment="1">
      <alignment horizontal="left"/>
    </xf>
    <xf numFmtId="49" fontId="9" fillId="0" borderId="2" xfId="0" applyNumberFormat="1" applyFont="1" applyFill="1" applyBorder="1" applyAlignment="1">
      <alignment horizontal="center" vertical="center"/>
    </xf>
    <xf numFmtId="49" fontId="3" fillId="2" borderId="22" xfId="0" applyNumberFormat="1" applyFont="1" applyFill="1" applyBorder="1" applyAlignment="1">
      <alignment wrapText="1"/>
    </xf>
    <xf numFmtId="14" fontId="43" fillId="0" borderId="2" xfId="0" applyNumberFormat="1" applyFont="1" applyBorder="1" applyAlignment="1">
      <alignment horizontal="center"/>
    </xf>
    <xf numFmtId="49" fontId="38" fillId="0" borderId="0" xfId="0" applyNumberFormat="1" applyFont="1" applyAlignment="1">
      <alignment horizontal="center" wrapText="1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46" fillId="0" borderId="0" xfId="0" applyNumberFormat="1" applyFont="1" applyAlignment="1">
      <alignment horizontal="left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43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26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 wrapText="1"/>
    </xf>
    <xf numFmtId="0" fontId="43" fillId="0" borderId="0" xfId="0" applyNumberFormat="1" applyFont="1" applyFill="1" applyBorder="1" applyAlignment="1">
      <alignment horizontal="center" vertical="top" wrapText="1"/>
    </xf>
    <xf numFmtId="0" fontId="48" fillId="0" borderId="0" xfId="0" applyNumberFormat="1" applyFont="1" applyBorder="1" applyAlignment="1">
      <alignment horizontal="center" vertical="top" wrapText="1"/>
    </xf>
    <xf numFmtId="0" fontId="22" fillId="0" borderId="0" xfId="0" applyFont="1" applyBorder="1" applyAlignment="1">
      <alignment horizontal="center" vertical="center"/>
    </xf>
    <xf numFmtId="49" fontId="17" fillId="0" borderId="0" xfId="0" applyNumberFormat="1" applyFont="1" applyBorder="1" applyAlignment="1">
      <alignment horizontal="left" vertical="center" wrapText="1"/>
    </xf>
    <xf numFmtId="49" fontId="17" fillId="0" borderId="0" xfId="0" applyNumberFormat="1" applyFont="1" applyBorder="1" applyAlignment="1">
      <alignment horizontal="center" vertical="center" wrapText="1"/>
    </xf>
    <xf numFmtId="0" fontId="17" fillId="0" borderId="0" xfId="0" applyNumberFormat="1" applyFont="1" applyBorder="1" applyAlignment="1">
      <alignment horizontal="center" vertical="center" wrapText="1"/>
    </xf>
    <xf numFmtId="0" fontId="17" fillId="5" borderId="2" xfId="0" applyNumberFormat="1" applyFont="1" applyFill="1" applyBorder="1" applyAlignment="1">
      <alignment horizontal="center" vertical="center" wrapText="1"/>
    </xf>
    <xf numFmtId="0" fontId="17" fillId="5" borderId="17" xfId="0" applyNumberFormat="1" applyFont="1" applyFill="1" applyBorder="1" applyAlignment="1">
      <alignment horizontal="center" vertical="center" wrapText="1"/>
    </xf>
    <xf numFmtId="2" fontId="22" fillId="0" borderId="0" xfId="0" applyNumberFormat="1" applyFont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Border="1" applyAlignment="1">
      <alignment wrapText="1"/>
    </xf>
    <xf numFmtId="0" fontId="49" fillId="0" borderId="2" xfId="0" applyFont="1" applyBorder="1" applyAlignment="1">
      <alignment horizontal="center" vertical="center" wrapText="1"/>
    </xf>
    <xf numFmtId="49" fontId="48" fillId="0" borderId="0" xfId="0" applyNumberFormat="1" applyFont="1" applyBorder="1" applyAlignment="1">
      <alignment horizontal="center" vertical="top" wrapText="1"/>
    </xf>
    <xf numFmtId="0" fontId="51" fillId="0" borderId="0" xfId="0" applyNumberFormat="1" applyFont="1" applyFill="1" applyBorder="1" applyAlignment="1">
      <alignment horizontal="center" vertical="top" wrapText="1"/>
    </xf>
    <xf numFmtId="49" fontId="48" fillId="0" borderId="0" xfId="0" applyNumberFormat="1" applyFont="1" applyBorder="1" applyAlignment="1">
      <alignment horizontal="center" vertical="top"/>
    </xf>
    <xf numFmtId="0" fontId="50" fillId="0" borderId="0" xfId="0" applyFont="1" applyBorder="1" applyAlignment="1">
      <alignment horizontal="center" vertical="top"/>
    </xf>
    <xf numFmtId="49" fontId="48" fillId="0" borderId="0" xfId="0" applyNumberFormat="1" applyFont="1" applyBorder="1" applyAlignment="1">
      <alignment horizontal="left" vertical="top" wrapText="1"/>
    </xf>
    <xf numFmtId="0" fontId="52" fillId="0" borderId="0" xfId="0" applyFont="1" applyBorder="1" applyAlignment="1">
      <alignment horizontal="center" vertical="top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23" fillId="0" borderId="0" xfId="0" applyNumberFormat="1" applyFont="1" applyFill="1" applyBorder="1" applyAlignment="1">
      <alignment horizontal="center" vertical="top" wrapText="1"/>
    </xf>
    <xf numFmtId="49" fontId="53" fillId="0" borderId="13" xfId="0" applyNumberFormat="1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4" fillId="0" borderId="0" xfId="0" applyNumberFormat="1" applyFont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0" fontId="17" fillId="6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49" fontId="55" fillId="0" borderId="0" xfId="0" applyNumberFormat="1" applyFont="1" applyBorder="1" applyAlignment="1">
      <alignment horizontal="center" vertical="top" wrapText="1"/>
    </xf>
    <xf numFmtId="49" fontId="19" fillId="0" borderId="13" xfId="0" applyNumberFormat="1" applyFont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0" fontId="8" fillId="0" borderId="0" xfId="0" applyNumberFormat="1" applyFont="1" applyBorder="1" applyAlignment="1">
      <alignment horizontal="left"/>
    </xf>
    <xf numFmtId="49" fontId="9" fillId="0" borderId="2" xfId="0" applyNumberFormat="1" applyFont="1" applyFill="1" applyBorder="1" applyAlignment="1">
      <alignment horizontal="center" vertical="center"/>
    </xf>
    <xf numFmtId="49" fontId="44" fillId="2" borderId="0" xfId="0" applyNumberFormat="1" applyFont="1" applyFill="1" applyBorder="1" applyAlignment="1">
      <alignment wrapText="1"/>
    </xf>
    <xf numFmtId="49" fontId="43" fillId="0" borderId="2" xfId="0" applyNumberFormat="1" applyFont="1" applyBorder="1" applyAlignment="1">
      <alignment horizontal="left" vertical="top"/>
    </xf>
    <xf numFmtId="14" fontId="43" fillId="0" borderId="2" xfId="0" applyNumberFormat="1" applyFont="1" applyBorder="1" applyAlignment="1">
      <alignment horizontal="center" vertical="top"/>
    </xf>
    <xf numFmtId="49" fontId="43" fillId="0" borderId="2" xfId="0" applyNumberFormat="1" applyFont="1" applyBorder="1" applyAlignment="1">
      <alignment horizontal="left" vertical="top" wrapText="1"/>
    </xf>
    <xf numFmtId="0" fontId="8" fillId="0" borderId="0" xfId="0" applyNumberFormat="1" applyFont="1" applyBorder="1" applyAlignment="1">
      <alignment horizontal="left"/>
    </xf>
    <xf numFmtId="49" fontId="9" fillId="0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26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43" fillId="0" borderId="2" xfId="0" applyNumberFormat="1" applyFont="1" applyBorder="1" applyAlignment="1">
      <alignment horizontal="center" wrapText="1"/>
    </xf>
    <xf numFmtId="0" fontId="8" fillId="0" borderId="0" xfId="0" applyNumberFormat="1" applyFont="1" applyBorder="1" applyAlignment="1">
      <alignment horizontal="left"/>
    </xf>
    <xf numFmtId="49" fontId="9" fillId="0" borderId="2" xfId="0" applyNumberFormat="1" applyFont="1" applyFill="1" applyBorder="1" applyAlignment="1">
      <alignment horizontal="center" vertical="center"/>
    </xf>
    <xf numFmtId="49" fontId="51" fillId="0" borderId="0" xfId="0" applyNumberFormat="1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49" fontId="56" fillId="0" borderId="0" xfId="0" applyNumberFormat="1" applyFont="1" applyBorder="1" applyAlignment="1">
      <alignment wrapText="1"/>
    </xf>
    <xf numFmtId="49" fontId="9" fillId="0" borderId="0" xfId="0" applyNumberFormat="1" applyFont="1" applyBorder="1" applyAlignment="1">
      <alignment wrapText="1"/>
    </xf>
    <xf numFmtId="49" fontId="23" fillId="0" borderId="0" xfId="0" applyNumberFormat="1" applyFont="1" applyFill="1" applyBorder="1" applyAlignment="1">
      <alignment horizontal="center" vertical="top" wrapText="1"/>
    </xf>
    <xf numFmtId="49" fontId="48" fillId="0" borderId="0" xfId="0" applyNumberFormat="1" applyFont="1" applyBorder="1" applyAlignment="1">
      <alignment horizontal="center" vertical="center" wrapText="1"/>
    </xf>
    <xf numFmtId="0" fontId="17" fillId="5" borderId="3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vertical="center" wrapText="1"/>
    </xf>
    <xf numFmtId="0" fontId="9" fillId="6" borderId="0" xfId="0" applyNumberFormat="1" applyFont="1" applyFill="1" applyBorder="1" applyAlignment="1">
      <alignment vertical="center" wrapText="1"/>
    </xf>
    <xf numFmtId="49" fontId="9" fillId="0" borderId="0" xfId="0" applyNumberFormat="1" applyFont="1" applyBorder="1" applyAlignment="1">
      <alignment vertical="center" wrapText="1"/>
    </xf>
    <xf numFmtId="0" fontId="9" fillId="0" borderId="0" xfId="0" applyNumberFormat="1" applyFont="1" applyBorder="1" applyAlignment="1">
      <alignment vertical="center" wrapText="1"/>
    </xf>
    <xf numFmtId="49" fontId="9" fillId="0" borderId="0" xfId="0" applyNumberFormat="1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/>
    </xf>
    <xf numFmtId="166" fontId="38" fillId="0" borderId="0" xfId="0" applyNumberFormat="1" applyFont="1" applyBorder="1" applyAlignment="1">
      <alignment horizontal="center" vertical="center"/>
    </xf>
    <xf numFmtId="166" fontId="22" fillId="0" borderId="0" xfId="0" applyNumberFormat="1" applyFont="1" applyBorder="1" applyAlignment="1">
      <alignment horizontal="center" vertical="center"/>
    </xf>
    <xf numFmtId="49" fontId="17" fillId="0" borderId="0" xfId="0" applyNumberFormat="1" applyFont="1" applyBorder="1" applyAlignment="1">
      <alignment vertical="center" wrapText="1"/>
    </xf>
    <xf numFmtId="0" fontId="43" fillId="0" borderId="0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Border="1" applyAlignment="1">
      <alignment vertical="center" wrapText="1"/>
    </xf>
    <xf numFmtId="49" fontId="56" fillId="0" borderId="0" xfId="0" applyNumberFormat="1" applyFont="1" applyBorder="1" applyAlignment="1">
      <alignment wrapText="1"/>
    </xf>
    <xf numFmtId="49" fontId="56" fillId="0" borderId="0" xfId="0" applyNumberFormat="1" applyFont="1" applyBorder="1" applyAlignment="1">
      <alignment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43" fillId="0" borderId="0" xfId="0" applyNumberFormat="1" applyFont="1" applyBorder="1" applyAlignment="1">
      <alignment horizontal="left"/>
    </xf>
    <xf numFmtId="14" fontId="43" fillId="0" borderId="0" xfId="0" applyNumberFormat="1" applyFont="1" applyBorder="1" applyAlignment="1">
      <alignment horizontal="center"/>
    </xf>
    <xf numFmtId="49" fontId="43" fillId="0" borderId="0" xfId="0" applyNumberFormat="1" applyFont="1" applyBorder="1" applyAlignment="1">
      <alignment horizontal="left" wrapText="1"/>
    </xf>
    <xf numFmtId="49" fontId="57" fillId="2" borderId="0" xfId="0" applyNumberFormat="1" applyFont="1" applyFill="1" applyBorder="1" applyAlignment="1">
      <alignment wrapText="1"/>
    </xf>
    <xf numFmtId="49" fontId="43" fillId="0" borderId="2" xfId="0" applyNumberFormat="1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wrapText="1"/>
    </xf>
    <xf numFmtId="49" fontId="9" fillId="0" borderId="0" xfId="0" applyNumberFormat="1" applyFont="1" applyBorder="1" applyAlignment="1">
      <alignment wrapText="1"/>
    </xf>
    <xf numFmtId="49" fontId="38" fillId="9" borderId="0" xfId="0" applyNumberFormat="1" applyFont="1" applyFill="1" applyAlignment="1">
      <alignment horizontal="center" vertical="center"/>
    </xf>
    <xf numFmtId="49" fontId="27" fillId="0" borderId="0" xfId="0" applyNumberFormat="1" applyFont="1" applyAlignment="1">
      <alignment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0" xfId="0" applyNumberFormat="1" applyFont="1" applyBorder="1" applyAlignment="1">
      <alignment horizontal="left" wrapText="1"/>
    </xf>
    <xf numFmtId="0" fontId="0" fillId="0" borderId="0" xfId="0" applyAlignment="1">
      <alignment horizontal="center"/>
    </xf>
    <xf numFmtId="49" fontId="26" fillId="0" borderId="0" xfId="0" applyNumberFormat="1" applyFont="1" applyAlignment="1">
      <alignment horizontal="center" vertical="center"/>
    </xf>
    <xf numFmtId="0" fontId="8" fillId="0" borderId="0" xfId="0" applyNumberFormat="1" applyFont="1" applyBorder="1" applyAlignment="1">
      <alignment horizontal="left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left" vertical="center"/>
    </xf>
    <xf numFmtId="49" fontId="28" fillId="0" borderId="0" xfId="0" applyNumberFormat="1" applyFont="1" applyAlignment="1">
      <alignment horizontal="left" vertical="center"/>
    </xf>
    <xf numFmtId="0" fontId="29" fillId="0" borderId="2" xfId="0" applyFont="1" applyFill="1" applyBorder="1" applyAlignment="1">
      <alignment horizontal="center" vertical="center" wrapText="1"/>
    </xf>
    <xf numFmtId="49" fontId="9" fillId="0" borderId="0" xfId="0" applyNumberFormat="1" applyFont="1" applyBorder="1" applyAlignment="1">
      <alignment wrapText="1"/>
    </xf>
    <xf numFmtId="49" fontId="43" fillId="0" borderId="0" xfId="0" applyNumberFormat="1" applyFont="1" applyBorder="1" applyAlignment="1">
      <alignment horizontal="center"/>
    </xf>
    <xf numFmtId="49" fontId="9" fillId="0" borderId="2" xfId="0" applyNumberFormat="1" applyFont="1" applyFill="1" applyBorder="1" applyAlignment="1">
      <alignment horizontal="center" vertical="center"/>
    </xf>
    <xf numFmtId="0" fontId="8" fillId="0" borderId="0" xfId="0" applyNumberFormat="1" applyFont="1" applyBorder="1" applyAlignment="1">
      <alignment horizontal="left"/>
    </xf>
    <xf numFmtId="49" fontId="9" fillId="0" borderId="2" xfId="0" applyNumberFormat="1" applyFont="1" applyFill="1" applyBorder="1" applyAlignment="1">
      <alignment horizontal="center" vertical="center"/>
    </xf>
    <xf numFmtId="0" fontId="8" fillId="0" borderId="0" xfId="0" applyNumberFormat="1" applyFont="1" applyBorder="1" applyAlignment="1">
      <alignment horizontal="left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2" fontId="50" fillId="0" borderId="0" xfId="0" applyNumberFormat="1" applyFont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0" xfId="0" applyNumberFormat="1" applyFont="1" applyBorder="1" applyAlignment="1">
      <alignment wrapText="1"/>
    </xf>
    <xf numFmtId="0" fontId="29" fillId="0" borderId="2" xfId="0" applyFont="1" applyBorder="1" applyAlignment="1">
      <alignment horizontal="center" vertical="center" wrapText="1"/>
    </xf>
    <xf numFmtId="49" fontId="9" fillId="0" borderId="0" xfId="0" applyNumberFormat="1" applyFont="1" applyBorder="1" applyAlignment="1">
      <alignment horizontal="center" wrapText="1"/>
    </xf>
    <xf numFmtId="49" fontId="57" fillId="9" borderId="2" xfId="0" applyNumberFormat="1" applyFont="1" applyFill="1" applyBorder="1" applyAlignment="1">
      <alignment wrapText="1"/>
    </xf>
    <xf numFmtId="49" fontId="20" fillId="0" borderId="2" xfId="0" applyNumberFormat="1" applyFont="1" applyBorder="1" applyAlignment="1">
      <alignment horizontal="center"/>
    </xf>
    <xf numFmtId="164" fontId="2" fillId="0" borderId="0" xfId="1" applyFont="1" applyAlignment="1">
      <alignment horizontal="center" vertical="center"/>
    </xf>
    <xf numFmtId="164" fontId="2" fillId="0" borderId="0" xfId="1" applyFont="1" applyAlignment="1">
      <alignment horizontal="left" vertical="center"/>
    </xf>
    <xf numFmtId="164" fontId="27" fillId="0" borderId="0" xfId="1" applyFont="1" applyAlignment="1">
      <alignment vertical="center"/>
    </xf>
    <xf numFmtId="164" fontId="3" fillId="0" borderId="0" xfId="1" applyFont="1" applyAlignment="1">
      <alignment wrapText="1"/>
    </xf>
    <xf numFmtId="164" fontId="4" fillId="0" borderId="0" xfId="1" applyFont="1" applyAlignment="1">
      <alignment horizontal="left" vertical="center"/>
    </xf>
    <xf numFmtId="164" fontId="2" fillId="0" borderId="0" xfId="1" applyFont="1" applyAlignment="1">
      <alignment horizontal="right" vertical="center"/>
    </xf>
    <xf numFmtId="164" fontId="3" fillId="0" borderId="13" xfId="1" applyFont="1" applyBorder="1" applyAlignment="1">
      <alignment horizontal="center" wrapText="1"/>
    </xf>
    <xf numFmtId="164" fontId="28" fillId="0" borderId="13" xfId="1" applyFont="1" applyBorder="1" applyAlignment="1">
      <alignment horizontal="left" vertical="center"/>
    </xf>
    <xf numFmtId="164" fontId="5" fillId="0" borderId="2" xfId="1" applyFont="1" applyBorder="1" applyAlignment="1">
      <alignment horizontal="center" vertical="center" wrapText="1"/>
    </xf>
    <xf numFmtId="164" fontId="5" fillId="0" borderId="3" xfId="1" applyFont="1" applyBorder="1" applyAlignment="1">
      <alignment horizontal="center" vertical="center" wrapText="1"/>
    </xf>
    <xf numFmtId="164" fontId="3" fillId="2" borderId="8" xfId="1" applyFont="1" applyFill="1" applyBorder="1" applyAlignment="1">
      <alignment wrapText="1"/>
    </xf>
    <xf numFmtId="164" fontId="37" fillId="2" borderId="0" xfId="1" applyFont="1" applyFill="1" applyBorder="1" applyAlignment="1">
      <alignment horizontal="center" wrapText="1"/>
    </xf>
    <xf numFmtId="164" fontId="3" fillId="2" borderId="0" xfId="1" applyFont="1" applyFill="1" applyBorder="1" applyAlignment="1">
      <alignment wrapText="1"/>
    </xf>
    <xf numFmtId="164" fontId="3" fillId="2" borderId="9" xfId="1" applyFont="1" applyFill="1" applyBorder="1" applyAlignment="1">
      <alignment wrapText="1"/>
    </xf>
    <xf numFmtId="164" fontId="9" fillId="0" borderId="2" xfId="1" applyFont="1" applyFill="1" applyBorder="1" applyAlignment="1">
      <alignment horizontal="center" vertical="center"/>
    </xf>
    <xf numFmtId="164" fontId="9" fillId="0" borderId="2" xfId="1" applyFont="1" applyBorder="1" applyAlignment="1">
      <alignment horizontal="left"/>
    </xf>
    <xf numFmtId="164" fontId="9" fillId="0" borderId="2" xfId="1" applyFont="1" applyBorder="1" applyAlignment="1">
      <alignment horizontal="center"/>
    </xf>
    <xf numFmtId="164" fontId="9" fillId="0" borderId="2" xfId="1" applyFont="1" applyBorder="1" applyAlignment="1">
      <alignment horizontal="left" wrapText="1"/>
    </xf>
    <xf numFmtId="164" fontId="43" fillId="0" borderId="2" xfId="1" applyFont="1" applyBorder="1" applyAlignment="1">
      <alignment horizontal="center"/>
    </xf>
    <xf numFmtId="164" fontId="44" fillId="2" borderId="9" xfId="1" applyFont="1" applyFill="1" applyBorder="1" applyAlignment="1">
      <alignment wrapText="1"/>
    </xf>
    <xf numFmtId="164" fontId="43" fillId="0" borderId="2" xfId="1" applyFont="1" applyBorder="1" applyAlignment="1">
      <alignment horizontal="left"/>
    </xf>
    <xf numFmtId="164" fontId="43" fillId="0" borderId="2" xfId="1" applyFont="1" applyBorder="1" applyAlignment="1">
      <alignment horizontal="left" wrapText="1"/>
    </xf>
    <xf numFmtId="164" fontId="8" fillId="0" borderId="0" xfId="1" applyFont="1" applyBorder="1" applyAlignment="1">
      <alignment horizontal="left"/>
    </xf>
    <xf numFmtId="164" fontId="6" fillId="0" borderId="0" xfId="1" applyFont="1" applyFill="1" applyBorder="1" applyAlignment="1">
      <alignment horizontal="left"/>
    </xf>
    <xf numFmtId="164" fontId="3" fillId="0" borderId="0" xfId="1" applyFont="1" applyFill="1" applyBorder="1" applyAlignment="1">
      <alignment wrapText="1"/>
    </xf>
    <xf numFmtId="49" fontId="9" fillId="0" borderId="2" xfId="0" applyNumberFormat="1" applyFont="1" applyFill="1" applyBorder="1" applyAlignment="1">
      <alignment horizontal="center" vertical="center"/>
    </xf>
    <xf numFmtId="49" fontId="56" fillId="0" borderId="0" xfId="0" applyNumberFormat="1" applyFont="1" applyBorder="1" applyAlignment="1">
      <alignment wrapText="1"/>
    </xf>
    <xf numFmtId="49" fontId="9" fillId="0" borderId="0" xfId="0" applyNumberFormat="1" applyFont="1" applyBorder="1" applyAlignment="1">
      <alignment wrapText="1"/>
    </xf>
    <xf numFmtId="49" fontId="9" fillId="0" borderId="0" xfId="0" applyNumberFormat="1" applyFont="1" applyBorder="1" applyAlignment="1">
      <alignment horizontal="center" wrapText="1"/>
    </xf>
    <xf numFmtId="49" fontId="23" fillId="0" borderId="0" xfId="0" applyNumberFormat="1" applyFont="1" applyFill="1" applyBorder="1" applyAlignment="1">
      <alignment horizontal="center" vertical="top" wrapText="1"/>
    </xf>
    <xf numFmtId="0" fontId="11" fillId="0" borderId="0" xfId="0" applyNumberFormat="1" applyFont="1" applyBorder="1" applyAlignment="1">
      <alignment horizontal="center" vertical="center" wrapText="1"/>
    </xf>
    <xf numFmtId="0" fontId="43" fillId="9" borderId="0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wrapText="1"/>
    </xf>
    <xf numFmtId="0" fontId="12" fillId="0" borderId="0" xfId="0" applyNumberFormat="1" applyFont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49" fontId="9" fillId="0" borderId="0" xfId="0" applyNumberFormat="1" applyFont="1" applyBorder="1" applyAlignment="1">
      <alignment wrapText="1"/>
    </xf>
    <xf numFmtId="49" fontId="23" fillId="0" borderId="0" xfId="0" applyNumberFormat="1" applyFont="1" applyFill="1" applyBorder="1" applyAlignment="1">
      <alignment horizontal="center" vertical="top" wrapText="1"/>
    </xf>
    <xf numFmtId="0" fontId="34" fillId="0" borderId="0" xfId="0" applyFont="1" applyBorder="1" applyAlignment="1">
      <alignment horizontal="left" vertical="center"/>
    </xf>
    <xf numFmtId="49" fontId="59" fillId="0" borderId="0" xfId="0" applyNumberFormat="1" applyFont="1" applyAlignment="1">
      <alignment vertical="center"/>
    </xf>
    <xf numFmtId="49" fontId="59" fillId="0" borderId="13" xfId="0" applyNumberFormat="1" applyFont="1" applyBorder="1" applyAlignment="1">
      <alignment vertical="center"/>
    </xf>
    <xf numFmtId="0" fontId="23" fillId="10" borderId="0" xfId="0" applyNumberFormat="1" applyFont="1" applyFill="1" applyBorder="1" applyAlignment="1">
      <alignment horizontal="center" vertical="center" wrapText="1"/>
    </xf>
    <xf numFmtId="0" fontId="23" fillId="10" borderId="0" xfId="0" applyNumberFormat="1" applyFont="1" applyFill="1" applyBorder="1" applyAlignment="1">
      <alignment horizontal="center" vertical="top" wrapText="1"/>
    </xf>
    <xf numFmtId="49" fontId="61" fillId="0" borderId="0" xfId="0" applyNumberFormat="1" applyFont="1" applyBorder="1" applyAlignment="1">
      <alignment horizontal="right" wrapText="1"/>
    </xf>
    <xf numFmtId="49" fontId="61" fillId="0" borderId="0" xfId="0" applyNumberFormat="1" applyFont="1" applyBorder="1" applyAlignment="1">
      <alignment horizontal="center" vertical="top" wrapText="1"/>
    </xf>
    <xf numFmtId="49" fontId="17" fillId="6" borderId="0" xfId="0" applyNumberFormat="1" applyFont="1" applyFill="1" applyBorder="1" applyAlignment="1">
      <alignment horizontal="center" wrapText="1"/>
    </xf>
    <xf numFmtId="0" fontId="8" fillId="0" borderId="0" xfId="0" applyNumberFormat="1" applyFont="1" applyBorder="1" applyAlignment="1">
      <alignment horizontal="left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0" xfId="0" applyNumberFormat="1" applyFont="1" applyBorder="1" applyAlignment="1">
      <alignment wrapText="1"/>
    </xf>
    <xf numFmtId="49" fontId="9" fillId="0" borderId="2" xfId="0" applyNumberFormat="1" applyFont="1" applyFill="1" applyBorder="1" applyAlignment="1">
      <alignment horizontal="center" wrapText="1"/>
    </xf>
    <xf numFmtId="49" fontId="56" fillId="0" borderId="0" xfId="0" applyNumberFormat="1" applyFont="1" applyBorder="1" applyAlignment="1">
      <alignment wrapText="1"/>
    </xf>
    <xf numFmtId="49" fontId="23" fillId="0" borderId="0" xfId="0" applyNumberFormat="1" applyFont="1" applyFill="1" applyBorder="1" applyAlignment="1">
      <alignment horizontal="center" vertical="top" wrapText="1"/>
    </xf>
    <xf numFmtId="49" fontId="9" fillId="0" borderId="0" xfId="0" applyNumberFormat="1" applyFont="1" applyBorder="1" applyAlignment="1">
      <alignment wrapText="1"/>
    </xf>
    <xf numFmtId="49" fontId="61" fillId="0" borderId="0" xfId="0" applyNumberFormat="1" applyFont="1" applyBorder="1" applyAlignment="1">
      <alignment horizontal="center" wrapText="1"/>
    </xf>
    <xf numFmtId="49" fontId="17" fillId="0" borderId="0" xfId="0" applyNumberFormat="1" applyFont="1" applyBorder="1" applyAlignment="1">
      <alignment horizontal="left" vertical="top" wrapText="1"/>
    </xf>
    <xf numFmtId="49" fontId="61" fillId="0" borderId="0" xfId="0" applyNumberFormat="1" applyFont="1" applyBorder="1" applyAlignment="1">
      <alignment wrapText="1"/>
    </xf>
    <xf numFmtId="49" fontId="9" fillId="0" borderId="2" xfId="1" applyNumberFormat="1" applyFont="1" applyFill="1" applyBorder="1" applyAlignment="1">
      <alignment horizontal="center" vertical="center"/>
    </xf>
    <xf numFmtId="49" fontId="3" fillId="2" borderId="0" xfId="1" applyNumberFormat="1" applyFont="1" applyFill="1" applyBorder="1" applyAlignment="1">
      <alignment wrapText="1"/>
    </xf>
    <xf numFmtId="49" fontId="38" fillId="0" borderId="0" xfId="1" applyNumberFormat="1" applyFont="1" applyAlignment="1">
      <alignment horizontal="center" vertical="center"/>
    </xf>
    <xf numFmtId="49" fontId="3" fillId="9" borderId="0" xfId="0" applyNumberFormat="1" applyFont="1" applyFill="1" applyBorder="1" applyAlignment="1">
      <alignment wrapText="1"/>
    </xf>
    <xf numFmtId="2" fontId="50" fillId="0" borderId="0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49" fontId="26" fillId="0" borderId="0" xfId="0" applyNumberFormat="1" applyFont="1" applyAlignment="1">
      <alignment horizontal="center" vertical="center"/>
    </xf>
    <xf numFmtId="49" fontId="23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left" vertical="center"/>
    </xf>
    <xf numFmtId="49" fontId="28" fillId="0" borderId="0" xfId="0" applyNumberFormat="1" applyFont="1" applyAlignment="1">
      <alignment horizontal="left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right" vertical="center"/>
    </xf>
    <xf numFmtId="49" fontId="9" fillId="0" borderId="0" xfId="0" applyNumberFormat="1" applyFont="1" applyBorder="1" applyAlignment="1">
      <alignment wrapText="1"/>
    </xf>
    <xf numFmtId="49" fontId="38" fillId="2" borderId="0" xfId="0" applyNumberFormat="1" applyFont="1" applyFill="1" applyBorder="1" applyAlignment="1">
      <alignment wrapText="1"/>
    </xf>
    <xf numFmtId="49" fontId="9" fillId="0" borderId="2" xfId="0" applyNumberFormat="1" applyFont="1" applyFill="1" applyBorder="1" applyAlignment="1">
      <alignment horizontal="center" vertical="center"/>
    </xf>
    <xf numFmtId="0" fontId="8" fillId="0" borderId="0" xfId="0" applyNumberFormat="1" applyFont="1" applyBorder="1" applyAlignment="1">
      <alignment horizontal="left"/>
    </xf>
    <xf numFmtId="49" fontId="9" fillId="0" borderId="2" xfId="0" applyNumberFormat="1" applyFont="1" applyFill="1" applyBorder="1" applyAlignment="1">
      <alignment horizontal="center" wrapText="1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0" xfId="0" applyNumberFormat="1" applyFont="1" applyBorder="1" applyAlignment="1">
      <alignment wrapText="1"/>
    </xf>
    <xf numFmtId="49" fontId="9" fillId="0" borderId="2" xfId="0" applyNumberFormat="1" applyFont="1" applyFill="1" applyBorder="1" applyAlignment="1">
      <alignment horizontal="center" vertical="center"/>
    </xf>
    <xf numFmtId="14" fontId="9" fillId="0" borderId="0" xfId="0" applyNumberFormat="1" applyFont="1" applyBorder="1" applyAlignment="1">
      <alignment horizontal="center"/>
    </xf>
    <xf numFmtId="49" fontId="56" fillId="0" borderId="0" xfId="0" applyNumberFormat="1" applyFont="1" applyBorder="1" applyAlignment="1">
      <alignment wrapText="1"/>
    </xf>
    <xf numFmtId="49" fontId="17" fillId="0" borderId="0" xfId="0" applyNumberFormat="1" applyFont="1" applyBorder="1" applyAlignment="1">
      <alignment horizontal="left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0" fontId="12" fillId="0" borderId="0" xfId="0" applyNumberFormat="1" applyFont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shrinkToFit="1"/>
    </xf>
    <xf numFmtId="0" fontId="29" fillId="0" borderId="2" xfId="0" applyFont="1" applyBorder="1" applyAlignment="1">
      <alignment horizontal="center" vertical="center" wrapText="1"/>
    </xf>
    <xf numFmtId="49" fontId="56" fillId="0" borderId="0" xfId="0" applyNumberFormat="1" applyFont="1" applyBorder="1" applyAlignment="1">
      <alignment wrapText="1"/>
    </xf>
    <xf numFmtId="49" fontId="56" fillId="0" borderId="0" xfId="0" applyNumberFormat="1" applyFont="1" applyBorder="1" applyAlignment="1">
      <alignment horizontal="center" wrapText="1"/>
    </xf>
    <xf numFmtId="0" fontId="31" fillId="0" borderId="3" xfId="0" applyFont="1" applyBorder="1" applyAlignment="1">
      <alignment horizontal="center" vertical="center" wrapText="1"/>
    </xf>
    <xf numFmtId="49" fontId="9" fillId="0" borderId="0" xfId="0" applyNumberFormat="1" applyFont="1" applyBorder="1" applyAlignment="1">
      <alignment wrapText="1"/>
    </xf>
    <xf numFmtId="49" fontId="17" fillId="0" borderId="0" xfId="0" applyNumberFormat="1" applyFont="1" applyBorder="1" applyAlignment="1">
      <alignment horizontal="left" vertical="center" wrapText="1"/>
    </xf>
    <xf numFmtId="49" fontId="17" fillId="0" borderId="0" xfId="0" applyNumberFormat="1" applyFont="1" applyBorder="1" applyAlignment="1">
      <alignment horizontal="left" vertical="top" wrapText="1"/>
    </xf>
    <xf numFmtId="49" fontId="56" fillId="0" borderId="0" xfId="0" applyNumberFormat="1" applyFont="1" applyBorder="1" applyAlignment="1">
      <alignment horizontal="left" vertical="top" wrapText="1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62" fillId="0" borderId="2" xfId="0" applyNumberFormat="1" applyFont="1" applyFill="1" applyBorder="1" applyAlignment="1">
      <alignment horizontal="center" vertical="top" wrapText="1"/>
    </xf>
    <xf numFmtId="49" fontId="56" fillId="0" borderId="0" xfId="0" applyNumberFormat="1" applyFont="1" applyBorder="1" applyAlignment="1">
      <alignment wrapText="1"/>
    </xf>
    <xf numFmtId="49" fontId="9" fillId="0" borderId="0" xfId="0" applyNumberFormat="1" applyFont="1" applyBorder="1" applyAlignment="1">
      <alignment wrapText="1"/>
    </xf>
    <xf numFmtId="49" fontId="17" fillId="0" borderId="0" xfId="0" applyNumberFormat="1" applyFont="1" applyBorder="1" applyAlignment="1">
      <alignment horizontal="left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49" fontId="17" fillId="0" borderId="0" xfId="0" applyNumberFormat="1" applyFont="1" applyBorder="1" applyAlignment="1">
      <alignment horizontal="left" vertical="top" wrapText="1"/>
    </xf>
    <xf numFmtId="49" fontId="60" fillId="0" borderId="0" xfId="0" applyNumberFormat="1" applyFont="1" applyBorder="1" applyAlignment="1">
      <alignment horizontal="center" vertical="top" wrapText="1"/>
    </xf>
    <xf numFmtId="49" fontId="17" fillId="0" borderId="0" xfId="0" applyNumberFormat="1" applyFont="1" applyBorder="1" applyAlignment="1">
      <alignment horizontal="left" vertical="top" wrapText="1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wrapText="1"/>
    </xf>
    <xf numFmtId="49" fontId="9" fillId="9" borderId="2" xfId="0" applyNumberFormat="1" applyFont="1" applyFill="1" applyBorder="1" applyAlignment="1">
      <alignment horizontal="center" vertical="center"/>
    </xf>
    <xf numFmtId="49" fontId="38" fillId="9" borderId="2" xfId="0" applyNumberFormat="1" applyFont="1" applyFill="1" applyBorder="1" applyAlignment="1">
      <alignment wrapText="1"/>
    </xf>
    <xf numFmtId="0" fontId="0" fillId="0" borderId="2" xfId="0" applyBorder="1" applyAlignment="1">
      <alignment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wrapText="1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0" xfId="0" applyNumberFormat="1" applyFont="1" applyBorder="1" applyAlignment="1">
      <alignment wrapText="1"/>
    </xf>
    <xf numFmtId="49" fontId="9" fillId="0" borderId="0" xfId="0" applyNumberFormat="1" applyFont="1" applyBorder="1" applyAlignment="1">
      <alignment horizontal="center" wrapText="1"/>
    </xf>
    <xf numFmtId="49" fontId="17" fillId="0" borderId="0" xfId="0" applyNumberFormat="1" applyFont="1" applyBorder="1" applyAlignment="1">
      <alignment horizontal="left" vertical="center" wrapText="1"/>
    </xf>
    <xf numFmtId="49" fontId="17" fillId="0" borderId="0" xfId="0" applyNumberFormat="1" applyFont="1" applyBorder="1" applyAlignment="1">
      <alignment horizontal="left" vertical="top" wrapText="1"/>
    </xf>
    <xf numFmtId="49" fontId="9" fillId="9" borderId="2" xfId="0" applyNumberFormat="1" applyFont="1" applyFill="1" applyBorder="1" applyAlignment="1">
      <alignment horizontal="left"/>
    </xf>
    <xf numFmtId="49" fontId="9" fillId="9" borderId="2" xfId="0" applyNumberFormat="1" applyFont="1" applyFill="1" applyBorder="1" applyAlignment="1">
      <alignment horizontal="center"/>
    </xf>
    <xf numFmtId="49" fontId="9" fillId="9" borderId="2" xfId="0" applyNumberFormat="1" applyFont="1" applyFill="1" applyBorder="1" applyAlignment="1">
      <alignment horizontal="left" wrapText="1"/>
    </xf>
    <xf numFmtId="49" fontId="9" fillId="0" borderId="2" xfId="0" applyNumberFormat="1" applyFont="1" applyFill="1" applyBorder="1" applyAlignment="1">
      <alignment horizontal="center" vertical="center"/>
    </xf>
    <xf numFmtId="49" fontId="17" fillId="0" borderId="0" xfId="0" applyNumberFormat="1" applyFont="1" applyBorder="1" applyAlignment="1">
      <alignment horizontal="left" vertical="center" wrapText="1"/>
    </xf>
    <xf numFmtId="0" fontId="63" fillId="5" borderId="3" xfId="0" applyNumberFormat="1" applyFont="1" applyFill="1" applyBorder="1" applyAlignment="1">
      <alignment horizontal="center" vertical="center" wrapText="1"/>
    </xf>
    <xf numFmtId="49" fontId="60" fillId="0" borderId="0" xfId="0" applyNumberFormat="1" applyFont="1" applyBorder="1" applyAlignment="1">
      <alignment wrapText="1"/>
    </xf>
    <xf numFmtId="0" fontId="0" fillId="0" borderId="0" xfId="0" applyAlignment="1">
      <alignment horizont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wrapText="1"/>
    </xf>
    <xf numFmtId="49" fontId="9" fillId="0" borderId="2" xfId="0" applyNumberFormat="1" applyFont="1" applyFill="1" applyBorder="1" applyAlignment="1">
      <alignment horizontal="center" vertical="center"/>
    </xf>
    <xf numFmtId="49" fontId="62" fillId="0" borderId="2" xfId="0" applyNumberFormat="1" applyFont="1" applyBorder="1" applyAlignment="1">
      <alignment horizontal="left"/>
    </xf>
    <xf numFmtId="49" fontId="62" fillId="0" borderId="2" xfId="0" applyNumberFormat="1" applyFont="1" applyBorder="1" applyAlignment="1">
      <alignment horizontal="center"/>
    </xf>
    <xf numFmtId="49" fontId="62" fillId="0" borderId="2" xfId="0" applyNumberFormat="1" applyFont="1" applyBorder="1" applyAlignment="1">
      <alignment horizontal="left" wrapText="1"/>
    </xf>
    <xf numFmtId="49" fontId="62" fillId="0" borderId="2" xfId="0" applyNumberFormat="1" applyFont="1" applyFill="1" applyBorder="1" applyAlignment="1">
      <alignment horizontal="center" vertical="center"/>
    </xf>
    <xf numFmtId="49" fontId="64" fillId="2" borderId="0" xfId="0" applyNumberFormat="1" applyFont="1" applyFill="1" applyBorder="1" applyAlignment="1">
      <alignment horizontal="center" wrapText="1"/>
    </xf>
    <xf numFmtId="49" fontId="65" fillId="2" borderId="0" xfId="0" applyNumberFormat="1" applyFont="1" applyFill="1" applyBorder="1" applyAlignment="1">
      <alignment wrapText="1"/>
    </xf>
    <xf numFmtId="14" fontId="62" fillId="0" borderId="2" xfId="0" applyNumberFormat="1" applyFont="1" applyBorder="1" applyAlignment="1">
      <alignment horizont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wrapText="1"/>
    </xf>
    <xf numFmtId="49" fontId="56" fillId="0" borderId="0" xfId="0" applyNumberFormat="1" applyFont="1" applyBorder="1" applyAlignment="1">
      <alignment wrapText="1"/>
    </xf>
    <xf numFmtId="0" fontId="12" fillId="0" borderId="0" xfId="0" applyNumberFormat="1" applyFont="1" applyAlignment="1">
      <alignment horizontal="center" vertical="center"/>
    </xf>
    <xf numFmtId="0" fontId="31" fillId="0" borderId="3" xfId="0" applyFont="1" applyBorder="1" applyAlignment="1">
      <alignment horizontal="center" vertical="center" wrapText="1"/>
    </xf>
    <xf numFmtId="49" fontId="56" fillId="0" borderId="0" xfId="0" applyNumberFormat="1" applyFont="1" applyBorder="1" applyAlignment="1">
      <alignment horizontal="center" wrapText="1"/>
    </xf>
    <xf numFmtId="49" fontId="23" fillId="0" borderId="0" xfId="0" applyNumberFormat="1" applyFont="1" applyFill="1" applyBorder="1" applyAlignment="1">
      <alignment horizontal="center" vertical="top" wrapText="1"/>
    </xf>
    <xf numFmtId="49" fontId="9" fillId="0" borderId="0" xfId="0" applyNumberFormat="1" applyFont="1" applyBorder="1" applyAlignment="1">
      <alignment wrapText="1"/>
    </xf>
    <xf numFmtId="49" fontId="9" fillId="0" borderId="0" xfId="0" applyNumberFormat="1" applyFont="1" applyBorder="1" applyAlignment="1">
      <alignment horizontal="center" wrapText="1"/>
    </xf>
    <xf numFmtId="49" fontId="17" fillId="0" borderId="0" xfId="0" applyNumberFormat="1" applyFont="1" applyBorder="1" applyAlignment="1">
      <alignment horizontal="left" vertical="center" wrapText="1"/>
    </xf>
    <xf numFmtId="49" fontId="17" fillId="0" borderId="0" xfId="0" applyNumberFormat="1" applyFont="1" applyBorder="1" applyAlignment="1">
      <alignment horizontal="left" vertical="top" wrapText="1"/>
    </xf>
    <xf numFmtId="49" fontId="43" fillId="9" borderId="2" xfId="0" applyNumberFormat="1" applyFont="1" applyFill="1" applyBorder="1" applyAlignment="1">
      <alignment horizontal="left"/>
    </xf>
    <xf numFmtId="49" fontId="43" fillId="9" borderId="2" xfId="0" applyNumberFormat="1" applyFont="1" applyFill="1" applyBorder="1" applyAlignment="1">
      <alignment horizontal="center"/>
    </xf>
    <xf numFmtId="49" fontId="43" fillId="9" borderId="2" xfId="0" applyNumberFormat="1" applyFont="1" applyFill="1" applyBorder="1" applyAlignment="1">
      <alignment horizontal="left" wrapText="1"/>
    </xf>
    <xf numFmtId="49" fontId="9" fillId="0" borderId="2" xfId="0" applyNumberFormat="1" applyFont="1" applyFill="1" applyBorder="1" applyAlignment="1">
      <alignment horizontal="center" vertical="center"/>
    </xf>
    <xf numFmtId="49" fontId="17" fillId="0" borderId="0" xfId="0" applyNumberFormat="1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49" fontId="26" fillId="0" borderId="0" xfId="0" applyNumberFormat="1" applyFont="1" applyAlignment="1">
      <alignment horizontal="center" vertical="center"/>
    </xf>
    <xf numFmtId="0" fontId="8" fillId="0" borderId="0" xfId="0" applyNumberFormat="1" applyFont="1" applyBorder="1" applyAlignment="1">
      <alignment horizontal="left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56" fillId="0" borderId="0" xfId="0" applyNumberFormat="1" applyFont="1" applyBorder="1" applyAlignment="1">
      <alignment wrapText="1"/>
    </xf>
    <xf numFmtId="49" fontId="9" fillId="0" borderId="0" xfId="0" applyNumberFormat="1" applyFont="1" applyBorder="1" applyAlignment="1">
      <alignment wrapText="1"/>
    </xf>
    <xf numFmtId="49" fontId="61" fillId="0" borderId="0" xfId="0" applyNumberFormat="1" applyFont="1" applyBorder="1" applyAlignment="1">
      <alignment horizontal="center" wrapText="1"/>
    </xf>
    <xf numFmtId="49" fontId="17" fillId="0" borderId="0" xfId="0" applyNumberFormat="1" applyFont="1" applyBorder="1" applyAlignment="1">
      <alignment horizontal="left" vertical="center" wrapText="1"/>
    </xf>
    <xf numFmtId="49" fontId="61" fillId="0" borderId="0" xfId="0" applyNumberFormat="1" applyFont="1" applyBorder="1" applyAlignment="1">
      <alignment wrapText="1"/>
    </xf>
    <xf numFmtId="49" fontId="9" fillId="0" borderId="2" xfId="0" applyNumberFormat="1" applyFont="1" applyFill="1" applyBorder="1" applyAlignment="1">
      <alignment horizontal="center" vertical="center"/>
    </xf>
    <xf numFmtId="49" fontId="66" fillId="0" borderId="0" xfId="0" applyNumberFormat="1" applyFont="1" applyBorder="1" applyAlignment="1">
      <alignment wrapText="1"/>
    </xf>
    <xf numFmtId="2" fontId="61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wrapText="1"/>
    </xf>
    <xf numFmtId="0" fontId="38" fillId="0" borderId="0" xfId="0" applyNumberFormat="1" applyFont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0" xfId="0" applyNumberFormat="1" applyFont="1" applyBorder="1" applyAlignment="1">
      <alignment wrapText="1"/>
    </xf>
    <xf numFmtId="49" fontId="61" fillId="0" borderId="0" xfId="0" applyNumberFormat="1" applyFont="1" applyBorder="1" applyAlignment="1">
      <alignment horizontal="center" wrapText="1"/>
    </xf>
    <xf numFmtId="49" fontId="17" fillId="0" borderId="0" xfId="0" applyNumberFormat="1" applyFont="1" applyBorder="1" applyAlignment="1">
      <alignment horizontal="left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49" fontId="17" fillId="0" borderId="0" xfId="0" applyNumberFormat="1" applyFont="1" applyBorder="1" applyAlignment="1">
      <alignment horizontal="left" vertical="center" wrapText="1"/>
    </xf>
    <xf numFmtId="0" fontId="31" fillId="0" borderId="0" xfId="0" applyFont="1" applyBorder="1" applyAlignment="1">
      <alignment horizontal="center" vertical="center" wrapText="1"/>
    </xf>
    <xf numFmtId="0" fontId="49" fillId="0" borderId="0" xfId="0" applyFont="1" applyBorder="1" applyAlignment="1">
      <alignment horizontal="center" vertical="center" wrapText="1"/>
    </xf>
    <xf numFmtId="2" fontId="8" fillId="7" borderId="0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49" fontId="17" fillId="0" borderId="0" xfId="0" applyNumberFormat="1" applyFont="1" applyBorder="1" applyAlignment="1">
      <alignment horizontal="left" vertical="center" wrapText="1"/>
    </xf>
    <xf numFmtId="49" fontId="17" fillId="0" borderId="0" xfId="0" applyNumberFormat="1" applyFont="1" applyBorder="1" applyAlignment="1">
      <alignment horizontal="left" vertical="top" wrapText="1"/>
    </xf>
    <xf numFmtId="49" fontId="9" fillId="0" borderId="2" xfId="0" applyNumberFormat="1" applyFont="1" applyFill="1" applyBorder="1" applyAlignment="1">
      <alignment horizontal="center" vertical="center"/>
    </xf>
    <xf numFmtId="49" fontId="17" fillId="0" borderId="0" xfId="0" applyNumberFormat="1" applyFont="1" applyBorder="1" applyAlignment="1">
      <alignment horizontal="left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0" fontId="12" fillId="0" borderId="0" xfId="0" applyNumberFormat="1" applyFont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49" fontId="56" fillId="0" borderId="0" xfId="0" applyNumberFormat="1" applyFont="1" applyBorder="1" applyAlignment="1">
      <alignment wrapText="1"/>
    </xf>
    <xf numFmtId="0" fontId="31" fillId="0" borderId="2" xfId="0" applyFont="1" applyBorder="1" applyAlignment="1">
      <alignment horizontal="center" vertical="center" shrinkToFit="1"/>
    </xf>
    <xf numFmtId="0" fontId="29" fillId="0" borderId="2" xfId="0" applyFont="1" applyBorder="1" applyAlignment="1">
      <alignment horizontal="center" vertical="center" wrapText="1"/>
    </xf>
    <xf numFmtId="49" fontId="17" fillId="0" borderId="0" xfId="0" applyNumberFormat="1" applyFont="1" applyBorder="1" applyAlignment="1">
      <alignment horizontal="left" vertical="center" wrapText="1"/>
    </xf>
    <xf numFmtId="0" fontId="42" fillId="0" borderId="2" xfId="0" applyFont="1" applyBorder="1" applyAlignment="1">
      <alignment horizontal="center" vertical="center" wrapText="1"/>
    </xf>
    <xf numFmtId="16" fontId="38" fillId="0" borderId="0" xfId="0" applyNumberFormat="1" applyFont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56" fillId="0" borderId="0" xfId="0" applyNumberFormat="1" applyFont="1" applyBorder="1" applyAlignment="1">
      <alignment wrapText="1"/>
    </xf>
    <xf numFmtId="0" fontId="31" fillId="0" borderId="2" xfId="0" applyFont="1" applyBorder="1" applyAlignment="1">
      <alignment horizontal="center" vertical="center" shrinkToFit="1"/>
    </xf>
    <xf numFmtId="0" fontId="31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2" fillId="0" borderId="0" xfId="0" applyNumberFormat="1" applyFont="1" applyAlignment="1">
      <alignment horizontal="center" vertical="center"/>
    </xf>
    <xf numFmtId="0" fontId="42" fillId="0" borderId="2" xfId="0" applyFont="1" applyBorder="1" applyAlignment="1">
      <alignment horizontal="center" vertical="center" wrapText="1"/>
    </xf>
    <xf numFmtId="49" fontId="17" fillId="0" borderId="0" xfId="0" applyNumberFormat="1" applyFont="1" applyBorder="1" applyAlignment="1">
      <alignment horizontal="left" vertical="center" wrapText="1"/>
    </xf>
    <xf numFmtId="49" fontId="17" fillId="0" borderId="0" xfId="0" applyNumberFormat="1" applyFont="1" applyBorder="1" applyAlignment="1">
      <alignment horizontal="left" wrapText="1"/>
    </xf>
    <xf numFmtId="49" fontId="63" fillId="0" borderId="0" xfId="0" applyNumberFormat="1" applyFont="1" applyBorder="1" applyAlignment="1">
      <alignment horizontal="center" wrapText="1"/>
    </xf>
    <xf numFmtId="49" fontId="9" fillId="0" borderId="2" xfId="0" applyNumberFormat="1" applyFont="1" applyFill="1" applyBorder="1" applyAlignment="1">
      <alignment horizontal="center" vertical="center"/>
    </xf>
    <xf numFmtId="0" fontId="12" fillId="0" borderId="0" xfId="0" applyNumberFormat="1" applyFont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49" fontId="56" fillId="0" borderId="0" xfId="0" applyNumberFormat="1" applyFont="1" applyBorder="1" applyAlignment="1">
      <alignment wrapText="1"/>
    </xf>
    <xf numFmtId="0" fontId="31" fillId="0" borderId="2" xfId="0" applyFont="1" applyBorder="1" applyAlignment="1">
      <alignment horizontal="center" vertical="center" shrinkToFit="1"/>
    </xf>
    <xf numFmtId="0" fontId="29" fillId="0" borderId="2" xfId="0" applyFont="1" applyBorder="1" applyAlignment="1">
      <alignment horizontal="center" vertical="center" wrapText="1"/>
    </xf>
    <xf numFmtId="49" fontId="17" fillId="0" borderId="0" xfId="0" applyNumberFormat="1" applyFont="1" applyBorder="1" applyAlignment="1">
      <alignment horizontal="left" vertical="center" wrapText="1"/>
    </xf>
    <xf numFmtId="0" fontId="42" fillId="0" borderId="2" xfId="0" applyFont="1" applyBorder="1" applyAlignment="1">
      <alignment horizontal="center" vertical="center" wrapText="1"/>
    </xf>
    <xf numFmtId="0" fontId="17" fillId="5" borderId="0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49" fontId="56" fillId="0" borderId="0" xfId="0" applyNumberFormat="1" applyFont="1" applyBorder="1" applyAlignment="1">
      <alignment wrapText="1"/>
    </xf>
    <xf numFmtId="0" fontId="31" fillId="0" borderId="2" xfId="0" applyFont="1" applyBorder="1" applyAlignment="1">
      <alignment horizontal="center" vertical="center" shrinkToFit="1"/>
    </xf>
    <xf numFmtId="0" fontId="31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2" fillId="0" borderId="0" xfId="0" applyNumberFormat="1" applyFont="1" applyAlignment="1">
      <alignment horizontal="center" vertical="center"/>
    </xf>
    <xf numFmtId="0" fontId="42" fillId="0" borderId="3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49" fontId="17" fillId="0" borderId="0" xfId="0" applyNumberFormat="1" applyFont="1" applyBorder="1" applyAlignment="1">
      <alignment horizontal="left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49" fontId="61" fillId="0" borderId="0" xfId="0" applyNumberFormat="1" applyFont="1" applyBorder="1" applyAlignment="1">
      <alignment horizontal="center" wrapText="1"/>
    </xf>
    <xf numFmtId="49" fontId="17" fillId="0" borderId="0" xfId="0" applyNumberFormat="1" applyFont="1" applyBorder="1" applyAlignment="1">
      <alignment horizontal="left" vertical="center" wrapText="1"/>
    </xf>
    <xf numFmtId="49" fontId="61" fillId="0" borderId="0" xfId="0" applyNumberFormat="1" applyFont="1" applyBorder="1" applyAlignment="1">
      <alignment wrapText="1"/>
    </xf>
    <xf numFmtId="0" fontId="31" fillId="0" borderId="28" xfId="0" applyFont="1" applyBorder="1" applyAlignment="1">
      <alignment horizontal="center" vertical="center" wrapText="1"/>
    </xf>
    <xf numFmtId="0" fontId="67" fillId="0" borderId="3" xfId="0" applyFont="1" applyBorder="1" applyAlignment="1">
      <alignment horizontal="center" vertical="center" wrapText="1"/>
    </xf>
    <xf numFmtId="0" fontId="22" fillId="0" borderId="0" xfId="0" applyNumberFormat="1" applyFont="1" applyBorder="1" applyAlignment="1">
      <alignment horizontal="center" vertical="center"/>
    </xf>
    <xf numFmtId="49" fontId="22" fillId="0" borderId="0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49" fontId="26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2" fillId="0" borderId="0" xfId="0" applyNumberFormat="1" applyFont="1" applyBorder="1" applyAlignment="1">
      <alignment horizontal="left" vertical="center"/>
    </xf>
    <xf numFmtId="0" fontId="8" fillId="0" borderId="0" xfId="0" applyNumberFormat="1" applyFont="1" applyBorder="1" applyAlignment="1">
      <alignment horizontal="left"/>
    </xf>
    <xf numFmtId="49" fontId="27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5" fillId="0" borderId="0" xfId="0" applyFont="1" applyAlignment="1">
      <alignment horizontal="center"/>
    </xf>
    <xf numFmtId="164" fontId="2" fillId="0" borderId="0" xfId="1" applyFont="1" applyBorder="1" applyAlignment="1">
      <alignment horizontal="left" vertical="center"/>
    </xf>
    <xf numFmtId="164" fontId="0" fillId="0" borderId="0" xfId="1" applyFont="1" applyAlignment="1">
      <alignment horizontal="center" vertical="center" wrapText="1"/>
    </xf>
    <xf numFmtId="164" fontId="26" fillId="0" borderId="0" xfId="1" applyFont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wrapText="1"/>
    </xf>
    <xf numFmtId="49" fontId="9" fillId="0" borderId="2" xfId="0" applyNumberFormat="1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49" fontId="14" fillId="0" borderId="21" xfId="0" applyNumberFormat="1" applyFont="1" applyFill="1" applyBorder="1" applyAlignment="1">
      <alignment horizontal="center" vertical="center" wrapText="1"/>
    </xf>
    <xf numFmtId="49" fontId="14" fillId="0" borderId="3" xfId="0" applyNumberFormat="1" applyFont="1" applyFill="1" applyBorder="1" applyAlignment="1">
      <alignment horizontal="center" vertical="center" wrapText="1"/>
    </xf>
    <xf numFmtId="49" fontId="14" fillId="0" borderId="21" xfId="0" applyNumberFormat="1" applyFont="1" applyFill="1" applyBorder="1" applyAlignment="1">
      <alignment horizontal="center" vertical="center"/>
    </xf>
    <xf numFmtId="49" fontId="14" fillId="0" borderId="3" xfId="0" applyNumberFormat="1" applyFont="1" applyFill="1" applyBorder="1" applyAlignment="1">
      <alignment horizontal="center" vertical="center"/>
    </xf>
    <xf numFmtId="49" fontId="14" fillId="0" borderId="21" xfId="0" applyNumberFormat="1" applyFont="1" applyFill="1" applyBorder="1" applyAlignment="1">
      <alignment horizontal="center" vertical="top" wrapText="1"/>
    </xf>
    <xf numFmtId="49" fontId="14" fillId="0" borderId="3" xfId="0" applyNumberFormat="1" applyFont="1" applyFill="1" applyBorder="1" applyAlignment="1">
      <alignment horizontal="center" vertical="top" wrapText="1"/>
    </xf>
    <xf numFmtId="49" fontId="23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left" vertical="center"/>
    </xf>
    <xf numFmtId="49" fontId="28" fillId="0" borderId="0" xfId="0" applyNumberFormat="1" applyFont="1" applyAlignment="1">
      <alignment horizontal="left" vertical="center"/>
    </xf>
    <xf numFmtId="49" fontId="9" fillId="0" borderId="0" xfId="0" applyNumberFormat="1" applyFont="1" applyFill="1" applyBorder="1" applyAlignment="1">
      <alignment horizontal="left" vertical="center"/>
    </xf>
    <xf numFmtId="49" fontId="9" fillId="0" borderId="0" xfId="0" applyNumberFormat="1" applyFont="1" applyFill="1" applyBorder="1" applyAlignment="1">
      <alignment horizontal="right" vertical="center"/>
    </xf>
    <xf numFmtId="49" fontId="3" fillId="0" borderId="0" xfId="0" applyNumberFormat="1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textRotation="90" wrapText="1"/>
    </xf>
    <xf numFmtId="49" fontId="7" fillId="0" borderId="21" xfId="0" applyNumberFormat="1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49" fontId="7" fillId="0" borderId="21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0" borderId="21" xfId="0" applyNumberFormat="1" applyFont="1" applyFill="1" applyBorder="1" applyAlignment="1">
      <alignment horizontal="center" vertical="top" wrapText="1"/>
    </xf>
    <xf numFmtId="49" fontId="7" fillId="0" borderId="3" xfId="0" applyNumberFormat="1" applyFont="1" applyFill="1" applyBorder="1" applyAlignment="1">
      <alignment horizontal="center" vertical="top" wrapText="1"/>
    </xf>
    <xf numFmtId="0" fontId="59" fillId="0" borderId="13" xfId="0" applyNumberFormat="1" applyFont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49" fontId="12" fillId="0" borderId="0" xfId="0" applyNumberFormat="1" applyFont="1" applyBorder="1" applyAlignment="1">
      <alignment horizontal="center" wrapText="1"/>
    </xf>
    <xf numFmtId="49" fontId="12" fillId="0" borderId="0" xfId="0" applyNumberFormat="1" applyFont="1" applyBorder="1" applyAlignment="1">
      <alignment horizontal="left" wrapText="1"/>
    </xf>
    <xf numFmtId="14" fontId="12" fillId="0" borderId="0" xfId="0" applyNumberFormat="1" applyFont="1" applyAlignment="1">
      <alignment horizontal="center" vertical="center"/>
    </xf>
    <xf numFmtId="0" fontId="12" fillId="0" borderId="0" xfId="0" applyNumberFormat="1" applyFont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49" fontId="56" fillId="0" borderId="0" xfId="0" applyNumberFormat="1" applyFont="1" applyBorder="1" applyAlignment="1">
      <alignment wrapText="1"/>
    </xf>
    <xf numFmtId="0" fontId="31" fillId="0" borderId="2" xfId="0" applyFont="1" applyBorder="1" applyAlignment="1">
      <alignment horizontal="center" vertical="center" shrinkToFit="1"/>
    </xf>
    <xf numFmtId="49" fontId="56" fillId="0" borderId="0" xfId="0" applyNumberFormat="1" applyFont="1" applyBorder="1" applyAlignment="1">
      <alignment horizontal="left" wrapText="1"/>
    </xf>
    <xf numFmtId="0" fontId="31" fillId="0" borderId="2" xfId="0" applyFont="1" applyFill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 shrinkToFit="1"/>
    </xf>
    <xf numFmtId="0" fontId="31" fillId="0" borderId="3" xfId="0" applyFont="1" applyBorder="1" applyAlignment="1">
      <alignment horizontal="center" vertical="center" shrinkToFit="1"/>
    </xf>
    <xf numFmtId="0" fontId="31" fillId="0" borderId="21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/>
    </xf>
    <xf numFmtId="0" fontId="31" fillId="0" borderId="3" xfId="0" applyFont="1" applyFill="1" applyBorder="1" applyAlignment="1">
      <alignment horizontal="center" vertical="center"/>
    </xf>
    <xf numFmtId="0" fontId="29" fillId="0" borderId="21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67" fillId="0" borderId="21" xfId="0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49" fontId="56" fillId="0" borderId="0" xfId="0" applyNumberFormat="1" applyFont="1" applyBorder="1" applyAlignment="1">
      <alignment horizontal="center" wrapText="1"/>
    </xf>
    <xf numFmtId="49" fontId="19" fillId="0" borderId="13" xfId="0" applyNumberFormat="1" applyFont="1" applyBorder="1" applyAlignment="1">
      <alignment horizontal="center" wrapText="1"/>
    </xf>
    <xf numFmtId="49" fontId="12" fillId="0" borderId="0" xfId="0" applyNumberFormat="1" applyFont="1" applyBorder="1" applyAlignment="1">
      <alignment horizontal="right"/>
    </xf>
    <xf numFmtId="49" fontId="19" fillId="0" borderId="0" xfId="0" applyNumberFormat="1" applyFont="1" applyBorder="1" applyAlignment="1">
      <alignment horizontal="right" wrapText="1"/>
    </xf>
    <xf numFmtId="0" fontId="0" fillId="0" borderId="0" xfId="0" applyAlignment="1">
      <alignment horizontal="center" wrapText="1"/>
    </xf>
    <xf numFmtId="49" fontId="10" fillId="0" borderId="0" xfId="0" applyNumberFormat="1" applyFont="1" applyBorder="1" applyAlignment="1">
      <alignment horizontal="left" wrapText="1"/>
    </xf>
    <xf numFmtId="0" fontId="0" fillId="0" borderId="0" xfId="0" applyFont="1" applyAlignment="1">
      <alignment horizontal="center" wrapText="1"/>
    </xf>
    <xf numFmtId="0" fontId="12" fillId="0" borderId="13" xfId="0" applyNumberFormat="1" applyFont="1" applyBorder="1" applyAlignment="1">
      <alignment horizontal="center" vertical="center"/>
    </xf>
    <xf numFmtId="49" fontId="23" fillId="0" borderId="0" xfId="0" applyNumberFormat="1" applyFont="1" applyFill="1" applyBorder="1" applyAlignment="1">
      <alignment horizontal="center" vertical="top" wrapText="1"/>
    </xf>
    <xf numFmtId="0" fontId="33" fillId="4" borderId="0" xfId="0" applyFont="1" applyFill="1" applyAlignment="1">
      <alignment horizontal="center"/>
    </xf>
    <xf numFmtId="0" fontId="34" fillId="0" borderId="0" xfId="0" applyFont="1" applyBorder="1" applyAlignment="1">
      <alignment horizontal="left" vertical="center"/>
    </xf>
    <xf numFmtId="0" fontId="36" fillId="0" borderId="16" xfId="0" applyFont="1" applyBorder="1" applyAlignment="1">
      <alignment horizontal="center" vertical="center" textRotation="90" wrapText="1"/>
    </xf>
    <xf numFmtId="0" fontId="12" fillId="0" borderId="14" xfId="0" applyNumberFormat="1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165" fontId="36" fillId="0" borderId="1" xfId="0" applyNumberFormat="1" applyFont="1" applyBorder="1" applyAlignment="1">
      <alignment horizontal="center" vertical="center" wrapText="1"/>
    </xf>
    <xf numFmtId="165" fontId="36" fillId="0" borderId="1" xfId="0" applyNumberFormat="1" applyFont="1" applyBorder="1" applyAlignment="1">
      <alignment horizontal="center" vertical="center" textRotation="90" wrapText="1"/>
    </xf>
    <xf numFmtId="49" fontId="12" fillId="0" borderId="0" xfId="0" applyNumberFormat="1" applyFont="1" applyBorder="1" applyAlignment="1">
      <alignment horizontal="center"/>
    </xf>
    <xf numFmtId="0" fontId="29" fillId="0" borderId="2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textRotation="90" wrapText="1"/>
    </xf>
    <xf numFmtId="49" fontId="23" fillId="0" borderId="0" xfId="0" applyNumberFormat="1" applyFont="1" applyBorder="1" applyAlignment="1">
      <alignment horizontal="right"/>
    </xf>
    <xf numFmtId="0" fontId="30" fillId="0" borderId="2" xfId="0" applyFont="1" applyBorder="1" applyAlignment="1">
      <alignment horizontal="center" vertical="center" wrapText="1" shrinkToFit="1"/>
    </xf>
    <xf numFmtId="0" fontId="29" fillId="0" borderId="21" xfId="0" applyFont="1" applyBorder="1" applyAlignment="1">
      <alignment horizontal="center" vertical="center" textRotation="90" wrapText="1"/>
    </xf>
    <xf numFmtId="0" fontId="29" fillId="0" borderId="3" xfId="0" applyFont="1" applyBorder="1" applyAlignment="1">
      <alignment horizontal="center" vertical="center" textRotation="90" wrapText="1"/>
    </xf>
    <xf numFmtId="0" fontId="29" fillId="0" borderId="21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29" fillId="0" borderId="23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 wrapText="1" shrinkToFit="1"/>
    </xf>
    <xf numFmtId="0" fontId="30" fillId="0" borderId="3" xfId="0" applyFont="1" applyBorder="1" applyAlignment="1">
      <alignment horizontal="center" vertical="center" wrapText="1" shrinkToFit="1"/>
    </xf>
    <xf numFmtId="49" fontId="19" fillId="0" borderId="0" xfId="0" applyNumberFormat="1" applyFont="1" applyBorder="1" applyAlignment="1">
      <alignment horizontal="center" wrapText="1"/>
    </xf>
    <xf numFmtId="49" fontId="23" fillId="0" borderId="13" xfId="0" applyNumberFormat="1" applyFont="1" applyBorder="1" applyAlignment="1">
      <alignment horizontal="center"/>
    </xf>
    <xf numFmtId="49" fontId="61" fillId="0" borderId="0" xfId="0" applyNumberFormat="1" applyFont="1" applyBorder="1" applyAlignment="1">
      <alignment horizontal="center" wrapText="1"/>
    </xf>
    <xf numFmtId="49" fontId="17" fillId="0" borderId="0" xfId="0" applyNumberFormat="1" applyFont="1" applyBorder="1" applyAlignment="1">
      <alignment horizontal="left" vertical="center" wrapText="1"/>
    </xf>
    <xf numFmtId="49" fontId="61" fillId="0" borderId="0" xfId="0" applyNumberFormat="1" applyFont="1" applyBorder="1" applyAlignment="1">
      <alignment wrapText="1"/>
    </xf>
    <xf numFmtId="49" fontId="17" fillId="0" borderId="0" xfId="0" applyNumberFormat="1" applyFont="1" applyBorder="1" applyAlignment="1">
      <alignment horizontal="left" vertical="top" wrapText="1"/>
    </xf>
    <xf numFmtId="0" fontId="42" fillId="0" borderId="21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6.png"/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jpeg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jpeg"/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6.png"/><Relationship Id="rId1" Type="http://schemas.openxmlformats.org/officeDocument/2006/relationships/image" Target="../media/image1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6.png"/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100103</xdr:colOff>
      <xdr:row>101</xdr:row>
      <xdr:rowOff>71437</xdr:rowOff>
    </xdr:from>
    <xdr:to>
      <xdr:col>6</xdr:col>
      <xdr:colOff>1458336</xdr:colOff>
      <xdr:row>104</xdr:row>
      <xdr:rowOff>131567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9228" y="7739062"/>
          <a:ext cx="1358233" cy="536380"/>
        </a:xfrm>
        <a:prstGeom prst="rect">
          <a:avLst/>
        </a:prstGeom>
      </xdr:spPr>
    </xdr:pic>
    <xdr:clientData/>
  </xdr:twoCellAnchor>
  <xdr:twoCellAnchor editAs="oneCell">
    <xdr:from>
      <xdr:col>4</xdr:col>
      <xdr:colOff>99977</xdr:colOff>
      <xdr:row>98</xdr:row>
      <xdr:rowOff>31750</xdr:rowOff>
    </xdr:from>
    <xdr:to>
      <xdr:col>6</xdr:col>
      <xdr:colOff>111378</xdr:colOff>
      <xdr:row>105</xdr:row>
      <xdr:rowOff>63500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4977" y="7929563"/>
          <a:ext cx="1265526" cy="1174750"/>
        </a:xfrm>
        <a:prstGeom prst="rect">
          <a:avLst/>
        </a:prstGeom>
      </xdr:spPr>
    </xdr:pic>
    <xdr:clientData/>
  </xdr:twoCellAnchor>
  <xdr:twoCellAnchor editAs="oneCell">
    <xdr:from>
      <xdr:col>6</xdr:col>
      <xdr:colOff>246063</xdr:colOff>
      <xdr:row>98</xdr:row>
      <xdr:rowOff>142875</xdr:rowOff>
    </xdr:from>
    <xdr:to>
      <xdr:col>6</xdr:col>
      <xdr:colOff>1428790</xdr:colOff>
      <xdr:row>101</xdr:row>
      <xdr:rowOff>67729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05188" y="7302500"/>
          <a:ext cx="1182727" cy="432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1629835</xdr:colOff>
      <xdr:row>24</xdr:row>
      <xdr:rowOff>95250</xdr:rowOff>
    </xdr:from>
    <xdr:to>
      <xdr:col>6</xdr:col>
      <xdr:colOff>258233</xdr:colOff>
      <xdr:row>32</xdr:row>
      <xdr:rowOff>90840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360" y="3333750"/>
          <a:ext cx="1443565" cy="13192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338666</xdr:colOff>
      <xdr:row>25</xdr:row>
      <xdr:rowOff>21167</xdr:rowOff>
    </xdr:from>
    <xdr:to>
      <xdr:col>6</xdr:col>
      <xdr:colOff>1356253</xdr:colOff>
      <xdr:row>29</xdr:row>
      <xdr:rowOff>42334</xdr:rowOff>
    </xdr:to>
    <xdr:pic>
      <xdr:nvPicPr>
        <xdr:cNvPr id="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66" y="3968750"/>
          <a:ext cx="1017587" cy="6879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169333</xdr:colOff>
      <xdr:row>28</xdr:row>
      <xdr:rowOff>84668</xdr:rowOff>
    </xdr:from>
    <xdr:to>
      <xdr:col>6</xdr:col>
      <xdr:colOff>1534583</xdr:colOff>
      <xdr:row>31</xdr:row>
      <xdr:rowOff>95250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71333" y="4540251"/>
          <a:ext cx="1365250" cy="486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1365252</xdr:colOff>
      <xdr:row>24</xdr:row>
      <xdr:rowOff>42334</xdr:rowOff>
    </xdr:from>
    <xdr:to>
      <xdr:col>5</xdr:col>
      <xdr:colOff>349250</xdr:colOff>
      <xdr:row>32</xdr:row>
      <xdr:rowOff>66147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6835" y="3259667"/>
          <a:ext cx="1439332" cy="1293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52917</xdr:colOff>
      <xdr:row>24</xdr:row>
      <xdr:rowOff>127000</xdr:rowOff>
    </xdr:from>
    <xdr:to>
      <xdr:col>6</xdr:col>
      <xdr:colOff>1472142</xdr:colOff>
      <xdr:row>28</xdr:row>
      <xdr:rowOff>33020</xdr:rowOff>
    </xdr:to>
    <xdr:pic>
      <xdr:nvPicPr>
        <xdr:cNvPr id="4" name="Рисунок 3" descr="C:\Users\ваня\Desktop\Мой компьютер\Иркины документы-2\Итоги все\ИТОГИ 2019\ПРО ДО 18 ЛЕТ, ПУСТОВОЙТ 04-05.05.19\Pрр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4917" y="3344333"/>
          <a:ext cx="1419225" cy="5410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698500</xdr:colOff>
      <xdr:row>28</xdr:row>
      <xdr:rowOff>63500</xdr:rowOff>
    </xdr:from>
    <xdr:to>
      <xdr:col>6</xdr:col>
      <xdr:colOff>1391708</xdr:colOff>
      <xdr:row>31</xdr:row>
      <xdr:rowOff>122766</xdr:rowOff>
    </xdr:to>
    <xdr:pic>
      <xdr:nvPicPr>
        <xdr:cNvPr id="6" name="Рисунок 5" descr="C:\Users\ваня\Desktop\Мой компьютер\Иркины документы-2\Итоги все\ИТОГИ 2019\ПРО ДО 18 ЛЕТ, ПУСТОВОЙТ 04-05.05.19\Скан_20190505 (4)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915833"/>
          <a:ext cx="693208" cy="5355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1397000</xdr:colOff>
      <xdr:row>24</xdr:row>
      <xdr:rowOff>63500</xdr:rowOff>
    </xdr:from>
    <xdr:to>
      <xdr:col>5</xdr:col>
      <xdr:colOff>402166</xdr:colOff>
      <xdr:row>32</xdr:row>
      <xdr:rowOff>59090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583" y="2995083"/>
          <a:ext cx="1460500" cy="1293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529167</xdr:colOff>
      <xdr:row>32</xdr:row>
      <xdr:rowOff>21168</xdr:rowOff>
    </xdr:from>
    <xdr:to>
      <xdr:col>37</xdr:col>
      <xdr:colOff>503237</xdr:colOff>
      <xdr:row>35</xdr:row>
      <xdr:rowOff>57681</xdr:rowOff>
    </xdr:to>
    <xdr:pic>
      <xdr:nvPicPr>
        <xdr:cNvPr id="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0" y="4540251"/>
          <a:ext cx="1201737" cy="5127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391583</xdr:colOff>
      <xdr:row>25</xdr:row>
      <xdr:rowOff>158749</xdr:rowOff>
    </xdr:from>
    <xdr:to>
      <xdr:col>6</xdr:col>
      <xdr:colOff>1409170</xdr:colOff>
      <xdr:row>29</xdr:row>
      <xdr:rowOff>9524</xdr:rowOff>
    </xdr:to>
    <xdr:pic>
      <xdr:nvPicPr>
        <xdr:cNvPr id="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3583" y="3534832"/>
          <a:ext cx="1017587" cy="517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0</xdr:colOff>
      <xdr:row>30</xdr:row>
      <xdr:rowOff>0</xdr:rowOff>
    </xdr:from>
    <xdr:to>
      <xdr:col>6</xdr:col>
      <xdr:colOff>1365250</xdr:colOff>
      <xdr:row>33</xdr:row>
      <xdr:rowOff>10582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02000" y="4201583"/>
          <a:ext cx="1365250" cy="486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1428751</xdr:colOff>
      <xdr:row>14</xdr:row>
      <xdr:rowOff>116416</xdr:rowOff>
    </xdr:from>
    <xdr:to>
      <xdr:col>6</xdr:col>
      <xdr:colOff>169334</xdr:colOff>
      <xdr:row>22</xdr:row>
      <xdr:rowOff>140229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1" y="2846916"/>
          <a:ext cx="1619250" cy="1293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21167</xdr:colOff>
      <xdr:row>15</xdr:row>
      <xdr:rowOff>42331</xdr:rowOff>
    </xdr:from>
    <xdr:to>
      <xdr:col>8</xdr:col>
      <xdr:colOff>11643</xdr:colOff>
      <xdr:row>18</xdr:row>
      <xdr:rowOff>1268</xdr:rowOff>
    </xdr:to>
    <xdr:pic>
      <xdr:nvPicPr>
        <xdr:cNvPr id="5" name="Рисунок 4" descr="C:\Users\ваня\Desktop\Мой компьютер\Иркины документы-2\Итоги все\ИТОГИ 2019\ПРО ДО 18 ЛЕТ, ПУСТОВОЙТ 04-05.05.19\Pрр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334" y="2931581"/>
          <a:ext cx="1281642" cy="4351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455082</xdr:colOff>
      <xdr:row>18</xdr:row>
      <xdr:rowOff>95250</xdr:rowOff>
    </xdr:from>
    <xdr:to>
      <xdr:col>6</xdr:col>
      <xdr:colOff>1264708</xdr:colOff>
      <xdr:row>22</xdr:row>
      <xdr:rowOff>6349</xdr:rowOff>
    </xdr:to>
    <xdr:pic>
      <xdr:nvPicPr>
        <xdr:cNvPr id="7" name="Рисунок 6" descr="C:\Users\ваня\Desktop\Мой компьютер\Иркины документы-2\Итоги все\ИТОГИ 2019\ПРО ДО 18 ЛЕТ, ПУСТОВОЙТ 04-05.05.19\Скан_20190505 (4)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49" y="3460750"/>
          <a:ext cx="809626" cy="5460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485775</xdr:colOff>
      <xdr:row>39</xdr:row>
      <xdr:rowOff>19050</xdr:rowOff>
    </xdr:from>
    <xdr:to>
      <xdr:col>8</xdr:col>
      <xdr:colOff>793172</xdr:colOff>
      <xdr:row>42</xdr:row>
      <xdr:rowOff>105405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75" y="3352800"/>
          <a:ext cx="1659947" cy="57213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36</xdr:row>
      <xdr:rowOff>19050</xdr:rowOff>
    </xdr:from>
    <xdr:to>
      <xdr:col>6</xdr:col>
      <xdr:colOff>378077</xdr:colOff>
      <xdr:row>44</xdr:row>
      <xdr:rowOff>64886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800" y="3028950"/>
          <a:ext cx="1444877" cy="1341236"/>
        </a:xfrm>
        <a:prstGeom prst="rect">
          <a:avLst/>
        </a:prstGeom>
      </xdr:spPr>
    </xdr:pic>
    <xdr:clientData/>
  </xdr:twoCellAnchor>
  <xdr:twoCellAnchor editAs="oneCell">
    <xdr:from>
      <xdr:col>6</xdr:col>
      <xdr:colOff>971550</xdr:colOff>
      <xdr:row>36</xdr:row>
      <xdr:rowOff>38100</xdr:rowOff>
    </xdr:from>
    <xdr:to>
      <xdr:col>8</xdr:col>
      <xdr:colOff>801727</xdr:colOff>
      <xdr:row>38</xdr:row>
      <xdr:rowOff>147104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8150" y="2886075"/>
          <a:ext cx="1182727" cy="43285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173458</xdr:colOff>
      <xdr:row>51</xdr:row>
      <xdr:rowOff>19050</xdr:rowOff>
    </xdr:from>
    <xdr:to>
      <xdr:col>9</xdr:col>
      <xdr:colOff>228600</xdr:colOff>
      <xdr:row>54</xdr:row>
      <xdr:rowOff>29205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5758" y="3771900"/>
          <a:ext cx="1436267" cy="49593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48</xdr:row>
      <xdr:rowOff>85725</xdr:rowOff>
    </xdr:from>
    <xdr:to>
      <xdr:col>7</xdr:col>
      <xdr:colOff>444752</xdr:colOff>
      <xdr:row>56</xdr:row>
      <xdr:rowOff>102986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43100" y="6496050"/>
          <a:ext cx="1444877" cy="1341236"/>
        </a:xfrm>
        <a:prstGeom prst="rect">
          <a:avLst/>
        </a:prstGeom>
      </xdr:spPr>
    </xdr:pic>
    <xdr:clientData/>
  </xdr:twoCellAnchor>
  <xdr:twoCellAnchor editAs="oneCell">
    <xdr:from>
      <xdr:col>7</xdr:col>
      <xdr:colOff>485775</xdr:colOff>
      <xdr:row>48</xdr:row>
      <xdr:rowOff>57150</xdr:rowOff>
    </xdr:from>
    <xdr:to>
      <xdr:col>9</xdr:col>
      <xdr:colOff>287377</xdr:colOff>
      <xdr:row>50</xdr:row>
      <xdr:rowOff>137579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48075" y="3295650"/>
          <a:ext cx="1182727" cy="43285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1276350</xdr:colOff>
      <xdr:row>31</xdr:row>
      <xdr:rowOff>66675</xdr:rowOff>
    </xdr:from>
    <xdr:to>
      <xdr:col>8</xdr:col>
      <xdr:colOff>464497</xdr:colOff>
      <xdr:row>34</xdr:row>
      <xdr:rowOff>141781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7175" y="4124325"/>
          <a:ext cx="664522" cy="560881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28</xdr:row>
      <xdr:rowOff>9525</xdr:rowOff>
    </xdr:from>
    <xdr:to>
      <xdr:col>8</xdr:col>
      <xdr:colOff>726497</xdr:colOff>
      <xdr:row>31</xdr:row>
      <xdr:rowOff>67305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0" y="3552825"/>
          <a:ext cx="1659947" cy="57213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27</xdr:row>
      <xdr:rowOff>85725</xdr:rowOff>
    </xdr:from>
    <xdr:to>
      <xdr:col>6</xdr:col>
      <xdr:colOff>682877</xdr:colOff>
      <xdr:row>35</xdr:row>
      <xdr:rowOff>102986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28825" y="3467100"/>
          <a:ext cx="1444877" cy="134123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152399</xdr:colOff>
      <xdr:row>15</xdr:row>
      <xdr:rowOff>428625</xdr:rowOff>
    </xdr:from>
    <xdr:to>
      <xdr:col>7</xdr:col>
      <xdr:colOff>561974</xdr:colOff>
      <xdr:row>25</xdr:row>
      <xdr:rowOff>23813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4" y="4048125"/>
          <a:ext cx="1381125" cy="13192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600075</xdr:colOff>
      <xdr:row>20</xdr:row>
      <xdr:rowOff>0</xdr:rowOff>
    </xdr:from>
    <xdr:to>
      <xdr:col>9</xdr:col>
      <xdr:colOff>790575</xdr:colOff>
      <xdr:row>21</xdr:row>
      <xdr:rowOff>142875</xdr:rowOff>
    </xdr:to>
    <xdr:pic>
      <xdr:nvPicPr>
        <xdr:cNvPr id="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4248150"/>
          <a:ext cx="138112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790575</xdr:colOff>
      <xdr:row>21</xdr:row>
      <xdr:rowOff>228601</xdr:rowOff>
    </xdr:from>
    <xdr:to>
      <xdr:col>9</xdr:col>
      <xdr:colOff>504825</xdr:colOff>
      <xdr:row>25</xdr:row>
      <xdr:rowOff>47625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76600" y="4800601"/>
          <a:ext cx="904875" cy="628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209549</xdr:colOff>
      <xdr:row>23</xdr:row>
      <xdr:rowOff>142875</xdr:rowOff>
    </xdr:from>
    <xdr:to>
      <xdr:col>7</xdr:col>
      <xdr:colOff>619124</xdr:colOff>
      <xdr:row>30</xdr:row>
      <xdr:rowOff>4763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4" y="5648325"/>
          <a:ext cx="1381125" cy="13192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600075</xdr:colOff>
      <xdr:row>23</xdr:row>
      <xdr:rowOff>0</xdr:rowOff>
    </xdr:from>
    <xdr:to>
      <xdr:col>9</xdr:col>
      <xdr:colOff>790575</xdr:colOff>
      <xdr:row>24</xdr:row>
      <xdr:rowOff>142875</xdr:rowOff>
    </xdr:to>
    <xdr:pic>
      <xdr:nvPicPr>
        <xdr:cNvPr id="1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4248150"/>
          <a:ext cx="138112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790575</xdr:colOff>
      <xdr:row>24</xdr:row>
      <xdr:rowOff>228601</xdr:rowOff>
    </xdr:from>
    <xdr:to>
      <xdr:col>9</xdr:col>
      <xdr:colOff>504825</xdr:colOff>
      <xdr:row>28</xdr:row>
      <xdr:rowOff>47625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76600" y="4800601"/>
          <a:ext cx="904875" cy="628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100103</xdr:colOff>
      <xdr:row>103</xdr:row>
      <xdr:rowOff>71437</xdr:rowOff>
    </xdr:from>
    <xdr:to>
      <xdr:col>6</xdr:col>
      <xdr:colOff>1458336</xdr:colOff>
      <xdr:row>106</xdr:row>
      <xdr:rowOff>131567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2878" y="10787062"/>
          <a:ext cx="1358233" cy="545905"/>
        </a:xfrm>
        <a:prstGeom prst="rect">
          <a:avLst/>
        </a:prstGeom>
      </xdr:spPr>
    </xdr:pic>
    <xdr:clientData/>
  </xdr:twoCellAnchor>
  <xdr:twoCellAnchor editAs="oneCell">
    <xdr:from>
      <xdr:col>4</xdr:col>
      <xdr:colOff>99977</xdr:colOff>
      <xdr:row>100</xdr:row>
      <xdr:rowOff>31750</xdr:rowOff>
    </xdr:from>
    <xdr:to>
      <xdr:col>6</xdr:col>
      <xdr:colOff>111378</xdr:colOff>
      <xdr:row>107</xdr:row>
      <xdr:rowOff>63500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4977" y="10233025"/>
          <a:ext cx="1259176" cy="1193800"/>
        </a:xfrm>
        <a:prstGeom prst="rect">
          <a:avLst/>
        </a:prstGeom>
      </xdr:spPr>
    </xdr:pic>
    <xdr:clientData/>
  </xdr:twoCellAnchor>
  <xdr:twoCellAnchor editAs="oneCell">
    <xdr:from>
      <xdr:col>6</xdr:col>
      <xdr:colOff>246063</xdr:colOff>
      <xdr:row>100</xdr:row>
      <xdr:rowOff>142875</xdr:rowOff>
    </xdr:from>
    <xdr:to>
      <xdr:col>6</xdr:col>
      <xdr:colOff>1428790</xdr:colOff>
      <xdr:row>103</xdr:row>
      <xdr:rowOff>67729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98838" y="10344150"/>
          <a:ext cx="1182727" cy="4392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100103</xdr:colOff>
      <xdr:row>28</xdr:row>
      <xdr:rowOff>71437</xdr:rowOff>
    </xdr:from>
    <xdr:to>
      <xdr:col>6</xdr:col>
      <xdr:colOff>1458336</xdr:colOff>
      <xdr:row>31</xdr:row>
      <xdr:rowOff>131567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2878" y="11758612"/>
          <a:ext cx="1358233" cy="545905"/>
        </a:xfrm>
        <a:prstGeom prst="rect">
          <a:avLst/>
        </a:prstGeom>
      </xdr:spPr>
    </xdr:pic>
    <xdr:clientData/>
  </xdr:twoCellAnchor>
  <xdr:twoCellAnchor editAs="oneCell">
    <xdr:from>
      <xdr:col>4</xdr:col>
      <xdr:colOff>99977</xdr:colOff>
      <xdr:row>25</xdr:row>
      <xdr:rowOff>31750</xdr:rowOff>
    </xdr:from>
    <xdr:to>
      <xdr:col>6</xdr:col>
      <xdr:colOff>111378</xdr:colOff>
      <xdr:row>32</xdr:row>
      <xdr:rowOff>63500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4977" y="11204575"/>
          <a:ext cx="1259176" cy="1193800"/>
        </a:xfrm>
        <a:prstGeom prst="rect">
          <a:avLst/>
        </a:prstGeom>
      </xdr:spPr>
    </xdr:pic>
    <xdr:clientData/>
  </xdr:twoCellAnchor>
  <xdr:twoCellAnchor editAs="oneCell">
    <xdr:from>
      <xdr:col>6</xdr:col>
      <xdr:colOff>246063</xdr:colOff>
      <xdr:row>25</xdr:row>
      <xdr:rowOff>142875</xdr:rowOff>
    </xdr:from>
    <xdr:to>
      <xdr:col>6</xdr:col>
      <xdr:colOff>1428790</xdr:colOff>
      <xdr:row>28</xdr:row>
      <xdr:rowOff>67729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98838" y="11315700"/>
          <a:ext cx="1182727" cy="4392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100103</xdr:colOff>
      <xdr:row>23</xdr:row>
      <xdr:rowOff>71437</xdr:rowOff>
    </xdr:from>
    <xdr:to>
      <xdr:col>6</xdr:col>
      <xdr:colOff>1458336</xdr:colOff>
      <xdr:row>26</xdr:row>
      <xdr:rowOff>131567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2878" y="6500812"/>
          <a:ext cx="1358233" cy="545905"/>
        </a:xfrm>
        <a:prstGeom prst="rect">
          <a:avLst/>
        </a:prstGeom>
      </xdr:spPr>
    </xdr:pic>
    <xdr:clientData/>
  </xdr:twoCellAnchor>
  <xdr:twoCellAnchor editAs="oneCell">
    <xdr:from>
      <xdr:col>4</xdr:col>
      <xdr:colOff>99977</xdr:colOff>
      <xdr:row>20</xdr:row>
      <xdr:rowOff>31750</xdr:rowOff>
    </xdr:from>
    <xdr:to>
      <xdr:col>6</xdr:col>
      <xdr:colOff>111378</xdr:colOff>
      <xdr:row>27</xdr:row>
      <xdr:rowOff>63500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4977" y="5946775"/>
          <a:ext cx="1259176" cy="1193800"/>
        </a:xfrm>
        <a:prstGeom prst="rect">
          <a:avLst/>
        </a:prstGeom>
      </xdr:spPr>
    </xdr:pic>
    <xdr:clientData/>
  </xdr:twoCellAnchor>
  <xdr:twoCellAnchor editAs="oneCell">
    <xdr:from>
      <xdr:col>6</xdr:col>
      <xdr:colOff>246063</xdr:colOff>
      <xdr:row>20</xdr:row>
      <xdr:rowOff>142875</xdr:rowOff>
    </xdr:from>
    <xdr:to>
      <xdr:col>6</xdr:col>
      <xdr:colOff>1428790</xdr:colOff>
      <xdr:row>23</xdr:row>
      <xdr:rowOff>67729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98838" y="6057900"/>
          <a:ext cx="1182727" cy="4392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100103</xdr:colOff>
      <xdr:row>21</xdr:row>
      <xdr:rowOff>71437</xdr:rowOff>
    </xdr:from>
    <xdr:to>
      <xdr:col>6</xdr:col>
      <xdr:colOff>1458336</xdr:colOff>
      <xdr:row>24</xdr:row>
      <xdr:rowOff>131567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2878" y="5072062"/>
          <a:ext cx="1358233" cy="545905"/>
        </a:xfrm>
        <a:prstGeom prst="rect">
          <a:avLst/>
        </a:prstGeom>
      </xdr:spPr>
    </xdr:pic>
    <xdr:clientData/>
  </xdr:twoCellAnchor>
  <xdr:twoCellAnchor editAs="oneCell">
    <xdr:from>
      <xdr:col>4</xdr:col>
      <xdr:colOff>99977</xdr:colOff>
      <xdr:row>18</xdr:row>
      <xdr:rowOff>31750</xdr:rowOff>
    </xdr:from>
    <xdr:to>
      <xdr:col>6</xdr:col>
      <xdr:colOff>111378</xdr:colOff>
      <xdr:row>25</xdr:row>
      <xdr:rowOff>63500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4977" y="4518025"/>
          <a:ext cx="1259176" cy="1193800"/>
        </a:xfrm>
        <a:prstGeom prst="rect">
          <a:avLst/>
        </a:prstGeom>
      </xdr:spPr>
    </xdr:pic>
    <xdr:clientData/>
  </xdr:twoCellAnchor>
  <xdr:twoCellAnchor editAs="oneCell">
    <xdr:from>
      <xdr:col>6</xdr:col>
      <xdr:colOff>246063</xdr:colOff>
      <xdr:row>18</xdr:row>
      <xdr:rowOff>142875</xdr:rowOff>
    </xdr:from>
    <xdr:to>
      <xdr:col>6</xdr:col>
      <xdr:colOff>1428790</xdr:colOff>
      <xdr:row>21</xdr:row>
      <xdr:rowOff>67729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98838" y="4629150"/>
          <a:ext cx="1182727" cy="4392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100103</xdr:colOff>
      <xdr:row>23</xdr:row>
      <xdr:rowOff>71437</xdr:rowOff>
    </xdr:from>
    <xdr:to>
      <xdr:col>6</xdr:col>
      <xdr:colOff>1458336</xdr:colOff>
      <xdr:row>26</xdr:row>
      <xdr:rowOff>131567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2878" y="4500562"/>
          <a:ext cx="1358233" cy="545905"/>
        </a:xfrm>
        <a:prstGeom prst="rect">
          <a:avLst/>
        </a:prstGeom>
      </xdr:spPr>
    </xdr:pic>
    <xdr:clientData/>
  </xdr:twoCellAnchor>
  <xdr:twoCellAnchor editAs="oneCell">
    <xdr:from>
      <xdr:col>4</xdr:col>
      <xdr:colOff>99977</xdr:colOff>
      <xdr:row>20</xdr:row>
      <xdr:rowOff>31750</xdr:rowOff>
    </xdr:from>
    <xdr:to>
      <xdr:col>6</xdr:col>
      <xdr:colOff>111378</xdr:colOff>
      <xdr:row>27</xdr:row>
      <xdr:rowOff>63500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4977" y="3946525"/>
          <a:ext cx="1259176" cy="1193800"/>
        </a:xfrm>
        <a:prstGeom prst="rect">
          <a:avLst/>
        </a:prstGeom>
      </xdr:spPr>
    </xdr:pic>
    <xdr:clientData/>
  </xdr:twoCellAnchor>
  <xdr:twoCellAnchor editAs="oneCell">
    <xdr:from>
      <xdr:col>6</xdr:col>
      <xdr:colOff>246063</xdr:colOff>
      <xdr:row>20</xdr:row>
      <xdr:rowOff>142875</xdr:rowOff>
    </xdr:from>
    <xdr:to>
      <xdr:col>6</xdr:col>
      <xdr:colOff>1428790</xdr:colOff>
      <xdr:row>23</xdr:row>
      <xdr:rowOff>67729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98838" y="4057650"/>
          <a:ext cx="1182727" cy="4392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100103</xdr:colOff>
      <xdr:row>26</xdr:row>
      <xdr:rowOff>71437</xdr:rowOff>
    </xdr:from>
    <xdr:to>
      <xdr:col>8</xdr:col>
      <xdr:colOff>1458336</xdr:colOff>
      <xdr:row>29</xdr:row>
      <xdr:rowOff>131567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2878" y="5072062"/>
          <a:ext cx="1358233" cy="545905"/>
        </a:xfrm>
        <a:prstGeom prst="rect">
          <a:avLst/>
        </a:prstGeom>
      </xdr:spPr>
    </xdr:pic>
    <xdr:clientData/>
  </xdr:twoCellAnchor>
  <xdr:twoCellAnchor editAs="oneCell">
    <xdr:from>
      <xdr:col>6</xdr:col>
      <xdr:colOff>99977</xdr:colOff>
      <xdr:row>23</xdr:row>
      <xdr:rowOff>31750</xdr:rowOff>
    </xdr:from>
    <xdr:to>
      <xdr:col>8</xdr:col>
      <xdr:colOff>111378</xdr:colOff>
      <xdr:row>30</xdr:row>
      <xdr:rowOff>63500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4977" y="4518025"/>
          <a:ext cx="1259176" cy="1193800"/>
        </a:xfrm>
        <a:prstGeom prst="rect">
          <a:avLst/>
        </a:prstGeom>
      </xdr:spPr>
    </xdr:pic>
    <xdr:clientData/>
  </xdr:twoCellAnchor>
  <xdr:twoCellAnchor editAs="oneCell">
    <xdr:from>
      <xdr:col>8</xdr:col>
      <xdr:colOff>246063</xdr:colOff>
      <xdr:row>23</xdr:row>
      <xdr:rowOff>142875</xdr:rowOff>
    </xdr:from>
    <xdr:to>
      <xdr:col>8</xdr:col>
      <xdr:colOff>1428790</xdr:colOff>
      <xdr:row>26</xdr:row>
      <xdr:rowOff>67729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98838" y="4629150"/>
          <a:ext cx="1182727" cy="4392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100103</xdr:colOff>
      <xdr:row>33</xdr:row>
      <xdr:rowOff>71437</xdr:rowOff>
    </xdr:from>
    <xdr:to>
      <xdr:col>8</xdr:col>
      <xdr:colOff>1458336</xdr:colOff>
      <xdr:row>36</xdr:row>
      <xdr:rowOff>131567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7278" y="5929312"/>
          <a:ext cx="1358233" cy="545905"/>
        </a:xfrm>
        <a:prstGeom prst="rect">
          <a:avLst/>
        </a:prstGeom>
      </xdr:spPr>
    </xdr:pic>
    <xdr:clientData/>
  </xdr:twoCellAnchor>
  <xdr:twoCellAnchor editAs="oneCell">
    <xdr:from>
      <xdr:col>6</xdr:col>
      <xdr:colOff>99977</xdr:colOff>
      <xdr:row>30</xdr:row>
      <xdr:rowOff>31750</xdr:rowOff>
    </xdr:from>
    <xdr:to>
      <xdr:col>8</xdr:col>
      <xdr:colOff>111378</xdr:colOff>
      <xdr:row>37</xdr:row>
      <xdr:rowOff>63500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19377" y="5375275"/>
          <a:ext cx="1259176" cy="1193800"/>
        </a:xfrm>
        <a:prstGeom prst="rect">
          <a:avLst/>
        </a:prstGeom>
      </xdr:spPr>
    </xdr:pic>
    <xdr:clientData/>
  </xdr:twoCellAnchor>
  <xdr:twoCellAnchor editAs="oneCell">
    <xdr:from>
      <xdr:col>8</xdr:col>
      <xdr:colOff>246063</xdr:colOff>
      <xdr:row>30</xdr:row>
      <xdr:rowOff>142875</xdr:rowOff>
    </xdr:from>
    <xdr:to>
      <xdr:col>8</xdr:col>
      <xdr:colOff>1428790</xdr:colOff>
      <xdr:row>33</xdr:row>
      <xdr:rowOff>67729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13238" y="5486400"/>
          <a:ext cx="1182727" cy="4392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1250156</xdr:colOff>
      <xdr:row>36</xdr:row>
      <xdr:rowOff>35719</xdr:rowOff>
    </xdr:from>
    <xdr:to>
      <xdr:col>5</xdr:col>
      <xdr:colOff>292365</xdr:colOff>
      <xdr:row>43</xdr:row>
      <xdr:rowOff>90401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4094" y="6453188"/>
          <a:ext cx="1471084" cy="12691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333375</xdr:colOff>
      <xdr:row>36</xdr:row>
      <xdr:rowOff>130968</xdr:rowOff>
    </xdr:from>
    <xdr:to>
      <xdr:col>6</xdr:col>
      <xdr:colOff>1035050</xdr:colOff>
      <xdr:row>39</xdr:row>
      <xdr:rowOff>119856</xdr:rowOff>
    </xdr:to>
    <xdr:pic>
      <xdr:nvPicPr>
        <xdr:cNvPr id="4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1344" y="5167312"/>
          <a:ext cx="1201737" cy="5127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47625</xdr:colOff>
      <xdr:row>40</xdr:row>
      <xdr:rowOff>95251</xdr:rowOff>
    </xdr:from>
    <xdr:to>
      <xdr:col>6</xdr:col>
      <xdr:colOff>1065212</xdr:colOff>
      <xdr:row>43</xdr:row>
      <xdr:rowOff>88901</xdr:rowOff>
    </xdr:to>
    <xdr:pic>
      <xdr:nvPicPr>
        <xdr:cNvPr id="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5656" y="5822157"/>
          <a:ext cx="1017587" cy="517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L134"/>
  <sheetViews>
    <sheetView topLeftCell="A40" workbookViewId="0">
      <selection sqref="A1:I102"/>
    </sheetView>
  </sheetViews>
  <sheetFormatPr defaultColWidth="9.140625" defaultRowHeight="12.75" x14ac:dyDescent="0.2"/>
  <cols>
    <col min="1" max="1" width="4" style="12" customWidth="1"/>
    <col min="2" max="2" width="24.42578125" style="12" bestFit="1" customWidth="1"/>
    <col min="3" max="3" width="13.5703125" style="12" customWidth="1"/>
    <col min="4" max="4" width="21.140625" style="12" customWidth="1"/>
    <col min="5" max="5" width="10.42578125" style="12" customWidth="1"/>
    <col min="6" max="6" width="10.28515625" style="12" customWidth="1"/>
    <col min="7" max="7" width="21.5703125" style="12" customWidth="1"/>
    <col min="8" max="8" width="10.42578125" style="12" customWidth="1"/>
    <col min="9" max="9" width="8" style="12" customWidth="1"/>
    <col min="10" max="16384" width="9.140625" style="12"/>
  </cols>
  <sheetData>
    <row r="1" spans="1:12" x14ac:dyDescent="0.2">
      <c r="A1" s="613" t="e">
        <f>#REF!</f>
        <v>#REF!</v>
      </c>
      <c r="B1" s="613"/>
      <c r="C1" s="613"/>
      <c r="D1" s="613"/>
      <c r="E1" s="613"/>
      <c r="F1" s="613"/>
      <c r="G1" s="613"/>
      <c r="H1" s="613"/>
      <c r="I1" s="613"/>
      <c r="J1" s="242"/>
      <c r="K1" s="242"/>
      <c r="L1" s="242"/>
    </row>
    <row r="2" spans="1:12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242"/>
      <c r="K2" s="242"/>
      <c r="L2" s="242"/>
    </row>
    <row r="3" spans="1:12" ht="25.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242"/>
      <c r="K3" s="242"/>
      <c r="L3" s="242"/>
    </row>
    <row r="4" spans="1:12" x14ac:dyDescent="0.2">
      <c r="A4" s="616"/>
      <c r="B4" s="616"/>
      <c r="C4" s="9"/>
      <c r="D4" s="2"/>
      <c r="H4" s="13"/>
      <c r="I4" s="9"/>
    </row>
    <row r="5" spans="1:12" x14ac:dyDescent="0.2">
      <c r="A5" s="616" t="s">
        <v>68</v>
      </c>
      <c r="B5" s="616"/>
      <c r="C5" s="9"/>
      <c r="D5" s="2"/>
      <c r="H5" s="133" t="e">
        <f>d_1</f>
        <v>#REF!</v>
      </c>
      <c r="I5" s="9"/>
    </row>
    <row r="6" spans="1:12" ht="12.75" customHeight="1" x14ac:dyDescent="0.2">
      <c r="A6" s="92" t="e">
        <f>d_4</f>
        <v>#REF!</v>
      </c>
      <c r="C6" s="9"/>
      <c r="D6" s="2"/>
      <c r="E6" s="133" t="e">
        <f>d_5</f>
        <v>#REF!</v>
      </c>
      <c r="F6" s="19"/>
      <c r="G6" s="19"/>
      <c r="H6" s="9" t="s">
        <v>572</v>
      </c>
      <c r="I6" s="9"/>
    </row>
    <row r="7" spans="1:12" ht="18" x14ac:dyDescent="0.2">
      <c r="A7" s="119" t="s">
        <v>64</v>
      </c>
      <c r="B7" s="119" t="s">
        <v>65</v>
      </c>
      <c r="C7" s="119" t="s">
        <v>62</v>
      </c>
      <c r="D7" s="119" t="s">
        <v>96</v>
      </c>
      <c r="E7" s="119" t="s">
        <v>34</v>
      </c>
      <c r="F7" s="119" t="s">
        <v>102</v>
      </c>
      <c r="G7" s="119" t="s">
        <v>22</v>
      </c>
      <c r="H7" s="119" t="s">
        <v>49</v>
      </c>
      <c r="I7" s="119" t="s">
        <v>67</v>
      </c>
    </row>
    <row r="8" spans="1:12" x14ac:dyDescent="0.2">
      <c r="A8" s="120"/>
      <c r="B8" s="126" t="s">
        <v>44</v>
      </c>
      <c r="C8" s="121"/>
      <c r="D8" s="121"/>
      <c r="E8" s="121"/>
      <c r="F8" s="121"/>
      <c r="G8" s="121"/>
      <c r="H8" s="121"/>
      <c r="I8" s="122"/>
    </row>
    <row r="9" spans="1:12" ht="18.75" customHeight="1" x14ac:dyDescent="0.2">
      <c r="A9" s="244" t="s">
        <v>37</v>
      </c>
      <c r="B9" s="29" t="e">
        <f>VLOOKUP($E9,#REF!,3,FALSE)</f>
        <v>#REF!</v>
      </c>
      <c r="C9" s="141" t="e">
        <f>VLOOKUP($E9,#REF!,4,FALSE)</f>
        <v>#REF!</v>
      </c>
      <c r="D9" s="30" t="e">
        <f>VLOOKUP($E9,#REF!,5,FALSE)</f>
        <v>#REF!</v>
      </c>
      <c r="E9" s="541" t="s">
        <v>533</v>
      </c>
      <c r="F9" s="244"/>
      <c r="G9" s="244"/>
      <c r="H9" s="244"/>
      <c r="I9" s="11"/>
    </row>
    <row r="10" spans="1:12" ht="20.100000000000001" customHeight="1" x14ac:dyDescent="0.2">
      <c r="A10" s="244" t="s">
        <v>38</v>
      </c>
      <c r="B10" s="29" t="e">
        <f>VLOOKUP($E10,#REF!,3,FALSE)</f>
        <v>#REF!</v>
      </c>
      <c r="C10" s="141" t="e">
        <f>VLOOKUP($E10,#REF!,4,FALSE)</f>
        <v>#REF!</v>
      </c>
      <c r="D10" s="30" t="e">
        <f>VLOOKUP($E10,#REF!,5,FALSE)</f>
        <v>#REF!</v>
      </c>
      <c r="E10" s="541" t="s">
        <v>222</v>
      </c>
      <c r="F10" s="244"/>
      <c r="G10" s="244"/>
      <c r="H10" s="244"/>
      <c r="I10" s="11"/>
    </row>
    <row r="11" spans="1:12" ht="20.100000000000001" customHeight="1" x14ac:dyDescent="0.2">
      <c r="A11" s="244" t="s">
        <v>39</v>
      </c>
      <c r="B11" s="29" t="e">
        <f>VLOOKUP($E11,#REF!,3,FALSE)</f>
        <v>#REF!</v>
      </c>
      <c r="C11" s="141" t="e">
        <f>VLOOKUP($E11,#REF!,4,FALSE)</f>
        <v>#REF!</v>
      </c>
      <c r="D11" s="30" t="e">
        <f>VLOOKUP($E11,#REF!,5,FALSE)</f>
        <v>#REF!</v>
      </c>
      <c r="E11" s="541" t="s">
        <v>346</v>
      </c>
      <c r="F11" s="244"/>
      <c r="G11" s="244"/>
      <c r="H11" s="244"/>
      <c r="I11" s="11"/>
    </row>
    <row r="12" spans="1:12" ht="20.100000000000001" customHeight="1" x14ac:dyDescent="0.2">
      <c r="A12" s="244" t="s">
        <v>40</v>
      </c>
      <c r="B12" s="29" t="e">
        <f>VLOOKUP($E12,#REF!,3,FALSE)</f>
        <v>#REF!</v>
      </c>
      <c r="C12" s="141" t="e">
        <f>VLOOKUP($E12,#REF!,4,FALSE)</f>
        <v>#REF!</v>
      </c>
      <c r="D12" s="30" t="e">
        <f>VLOOKUP($E12,#REF!,5,FALSE)</f>
        <v>#REF!</v>
      </c>
      <c r="E12" s="541" t="s">
        <v>194</v>
      </c>
      <c r="F12" s="244"/>
      <c r="G12" s="244"/>
      <c r="H12" s="244"/>
      <c r="I12" s="11"/>
      <c r="K12" s="2"/>
    </row>
    <row r="13" spans="1:12" ht="20.100000000000001" customHeight="1" x14ac:dyDescent="0.2">
      <c r="A13" s="244" t="s">
        <v>41</v>
      </c>
      <c r="B13" s="29" t="e">
        <f>VLOOKUP($E13,#REF!,3,FALSE)</f>
        <v>#REF!</v>
      </c>
      <c r="C13" s="141" t="e">
        <f>VLOOKUP($E13,#REF!,4,FALSE)</f>
        <v>#REF!</v>
      </c>
      <c r="D13" s="30" t="e">
        <f>VLOOKUP($E13,#REF!,5,FALSE)</f>
        <v>#REF!</v>
      </c>
      <c r="E13" s="541" t="s">
        <v>483</v>
      </c>
      <c r="F13" s="244"/>
      <c r="G13" s="244"/>
      <c r="H13" s="244"/>
      <c r="I13" s="11"/>
      <c r="K13" s="2"/>
    </row>
    <row r="14" spans="1:12" ht="20.100000000000001" hidden="1" customHeight="1" x14ac:dyDescent="0.2">
      <c r="A14" s="244" t="s">
        <v>42</v>
      </c>
      <c r="B14" s="29" t="e">
        <f>VLOOKUP($E14,#REF!,3,FALSE)</f>
        <v>#REF!</v>
      </c>
      <c r="C14" s="141" t="e">
        <f>VLOOKUP($E14,#REF!,4,FALSE)</f>
        <v>#REF!</v>
      </c>
      <c r="D14" s="30" t="e">
        <f>VLOOKUP($E14,#REF!,5,FALSE)</f>
        <v>#REF!</v>
      </c>
      <c r="E14" s="488"/>
      <c r="F14" s="244"/>
      <c r="G14" s="244"/>
      <c r="H14" s="244"/>
      <c r="I14" s="11"/>
      <c r="K14" s="2"/>
    </row>
    <row r="15" spans="1:12" ht="20.100000000000001" hidden="1" customHeight="1" x14ac:dyDescent="0.2">
      <c r="A15" s="244" t="s">
        <v>43</v>
      </c>
      <c r="B15" s="29" t="e">
        <f>VLOOKUP($E15,#REF!,3,FALSE)</f>
        <v>#REF!</v>
      </c>
      <c r="C15" s="141" t="e">
        <f>VLOOKUP($E15,#REF!,4,FALSE)</f>
        <v>#REF!</v>
      </c>
      <c r="D15" s="30" t="e">
        <f>VLOOKUP($E15,#REF!,5,FALSE)</f>
        <v>#REF!</v>
      </c>
      <c r="E15" s="488"/>
      <c r="F15" s="244"/>
      <c r="G15" s="244"/>
      <c r="H15" s="244"/>
      <c r="I15" s="11"/>
    </row>
    <row r="16" spans="1:12" hidden="1" x14ac:dyDescent="0.2">
      <c r="A16" s="244" t="s">
        <v>79</v>
      </c>
      <c r="B16" s="248" t="e">
        <f>VLOOKUP($E16,#REF!,3,FALSE)</f>
        <v>#REF!</v>
      </c>
      <c r="C16" s="262" t="e">
        <f>VLOOKUP($E16,#REF!,4,FALSE)</f>
        <v>#REF!</v>
      </c>
      <c r="D16" s="257" t="e">
        <f>VLOOKUP($E16,#REF!,5,FALSE)</f>
        <v>#REF!</v>
      </c>
      <c r="E16" s="244"/>
      <c r="F16" s="244"/>
      <c r="G16" s="244"/>
      <c r="H16" s="244"/>
      <c r="I16" s="11"/>
    </row>
    <row r="17" spans="1:10" x14ac:dyDescent="0.2">
      <c r="A17" s="120"/>
      <c r="B17" s="126" t="s">
        <v>45</v>
      </c>
      <c r="C17" s="121"/>
      <c r="D17" s="121"/>
      <c r="E17" s="121"/>
      <c r="F17" s="121"/>
      <c r="G17" s="121"/>
      <c r="H17" s="121"/>
      <c r="I17" s="122"/>
      <c r="J17" s="18"/>
    </row>
    <row r="18" spans="1:10" ht="20.25" customHeight="1" x14ac:dyDescent="0.2">
      <c r="A18" s="244" t="s">
        <v>37</v>
      </c>
      <c r="B18" s="29" t="e">
        <f>VLOOKUP($E18,#REF!,3,FALSE)</f>
        <v>#REF!</v>
      </c>
      <c r="C18" s="141" t="e">
        <f>VLOOKUP($E18,#REF!,4,FALSE)</f>
        <v>#REF!</v>
      </c>
      <c r="D18" s="30" t="e">
        <f>VLOOKUP($E18,#REF!,5,FALSE)</f>
        <v>#REF!</v>
      </c>
      <c r="E18" s="244" t="s">
        <v>244</v>
      </c>
      <c r="F18" s="244"/>
      <c r="G18" s="244"/>
      <c r="H18" s="244"/>
      <c r="I18" s="11"/>
    </row>
    <row r="19" spans="1:10" ht="20.100000000000001" customHeight="1" x14ac:dyDescent="0.2">
      <c r="A19" s="244" t="s">
        <v>38</v>
      </c>
      <c r="B19" s="29" t="e">
        <f>VLOOKUP($E19,#REF!,3,FALSE)</f>
        <v>#REF!</v>
      </c>
      <c r="C19" s="141" t="e">
        <f>VLOOKUP($E19,#REF!,4,FALSE)</f>
        <v>#REF!</v>
      </c>
      <c r="D19" s="30" t="e">
        <f>VLOOKUP($E19,#REF!,5,FALSE)</f>
        <v>#REF!</v>
      </c>
      <c r="E19" s="488" t="s">
        <v>347</v>
      </c>
      <c r="F19" s="244"/>
      <c r="G19" s="244"/>
      <c r="H19" s="244"/>
      <c r="I19" s="11"/>
    </row>
    <row r="20" spans="1:10" ht="20.100000000000001" customHeight="1" x14ac:dyDescent="0.2">
      <c r="A20" s="244" t="s">
        <v>39</v>
      </c>
      <c r="B20" s="29" t="e">
        <f>VLOOKUP($E20,#REF!,3,FALSE)</f>
        <v>#REF!</v>
      </c>
      <c r="C20" s="141" t="e">
        <f>VLOOKUP($E20,#REF!,4,FALSE)</f>
        <v>#REF!</v>
      </c>
      <c r="D20" s="30" t="e">
        <f>VLOOKUP($E20,#REF!,5,FALSE)</f>
        <v>#REF!</v>
      </c>
      <c r="E20" s="488" t="s">
        <v>520</v>
      </c>
      <c r="F20" s="244"/>
      <c r="G20" s="244"/>
      <c r="H20" s="244"/>
      <c r="I20" s="11"/>
    </row>
    <row r="21" spans="1:10" ht="20.100000000000001" customHeight="1" x14ac:dyDescent="0.2">
      <c r="A21" s="244" t="s">
        <v>40</v>
      </c>
      <c r="B21" s="29" t="e">
        <f>VLOOKUP($E21,#REF!,3,FALSE)</f>
        <v>#REF!</v>
      </c>
      <c r="C21" s="141" t="e">
        <f>VLOOKUP($E21,#REF!,4,FALSE)</f>
        <v>#REF!</v>
      </c>
      <c r="D21" s="30" t="e">
        <f>VLOOKUP($E21,#REF!,5,FALSE)</f>
        <v>#REF!</v>
      </c>
      <c r="E21" s="488" t="s">
        <v>556</v>
      </c>
      <c r="F21" s="244"/>
      <c r="G21" s="244"/>
      <c r="H21" s="244"/>
      <c r="I21" s="11"/>
    </row>
    <row r="22" spans="1:10" ht="20.100000000000001" customHeight="1" x14ac:dyDescent="0.2">
      <c r="A22" s="244" t="s">
        <v>41</v>
      </c>
      <c r="B22" s="29" t="e">
        <f>VLOOKUP($E22,#REF!,3,FALSE)</f>
        <v>#REF!</v>
      </c>
      <c r="C22" s="141" t="e">
        <f>VLOOKUP($E22,#REF!,4,FALSE)</f>
        <v>#REF!</v>
      </c>
      <c r="D22" s="30" t="e">
        <f>VLOOKUP($E22,#REF!,5,FALSE)</f>
        <v>#REF!</v>
      </c>
      <c r="E22" s="488" t="s">
        <v>463</v>
      </c>
      <c r="F22" s="244"/>
      <c r="G22" s="244"/>
      <c r="H22" s="244"/>
      <c r="I22" s="11"/>
    </row>
    <row r="23" spans="1:10" ht="20.100000000000001" hidden="1" customHeight="1" x14ac:dyDescent="0.2">
      <c r="A23" s="244" t="s">
        <v>42</v>
      </c>
      <c r="B23" s="29" t="e">
        <f>VLOOKUP($E23,#REF!,3,FALSE)</f>
        <v>#REF!</v>
      </c>
      <c r="C23" s="141" t="e">
        <f>VLOOKUP($E23,#REF!,4,FALSE)</f>
        <v>#REF!</v>
      </c>
      <c r="D23" s="30" t="e">
        <f>VLOOKUP($E23,#REF!,5,FALSE)</f>
        <v>#REF!</v>
      </c>
      <c r="E23" s="488"/>
      <c r="F23" s="244"/>
      <c r="G23" s="244"/>
      <c r="H23" s="244"/>
      <c r="I23" s="11"/>
    </row>
    <row r="24" spans="1:10" ht="20.100000000000001" hidden="1" customHeight="1" x14ac:dyDescent="0.2">
      <c r="A24" s="244" t="s">
        <v>43</v>
      </c>
      <c r="B24" s="29" t="e">
        <f>VLOOKUP($E24,#REF!,3,FALSE)</f>
        <v>#REF!</v>
      </c>
      <c r="C24" s="141" t="e">
        <f>VLOOKUP($E24,#REF!,4,FALSE)</f>
        <v>#REF!</v>
      </c>
      <c r="D24" s="30" t="e">
        <f>VLOOKUP($E24,#REF!,5,FALSE)</f>
        <v>#REF!</v>
      </c>
      <c r="E24" s="488"/>
      <c r="F24" s="244"/>
      <c r="G24" s="244"/>
      <c r="H24" s="244"/>
      <c r="I24" s="11"/>
    </row>
    <row r="25" spans="1:10" ht="20.100000000000001" hidden="1" customHeight="1" x14ac:dyDescent="0.2">
      <c r="A25" s="244" t="s">
        <v>79</v>
      </c>
      <c r="B25" s="29" t="e">
        <f>VLOOKUP($E25,#REF!,3,FALSE)</f>
        <v>#REF!</v>
      </c>
      <c r="C25" s="141" t="e">
        <f>VLOOKUP($E25,#REF!,4,FALSE)</f>
        <v>#REF!</v>
      </c>
      <c r="D25" s="30" t="e">
        <f>VLOOKUP($E25,#REF!,5,FALSE)</f>
        <v>#REF!</v>
      </c>
      <c r="E25" s="488"/>
      <c r="F25" s="244"/>
      <c r="G25" s="244"/>
      <c r="H25" s="244"/>
      <c r="I25" s="11"/>
    </row>
    <row r="26" spans="1:10" x14ac:dyDescent="0.2">
      <c r="A26" s="120"/>
      <c r="B26" s="126" t="s">
        <v>46</v>
      </c>
      <c r="C26" s="121"/>
      <c r="D26" s="121"/>
      <c r="E26" s="121"/>
      <c r="F26" s="121"/>
      <c r="G26" s="121"/>
      <c r="H26" s="121"/>
      <c r="I26" s="122"/>
    </row>
    <row r="27" spans="1:10" ht="21" customHeight="1" x14ac:dyDescent="0.2">
      <c r="A27" s="244" t="s">
        <v>37</v>
      </c>
      <c r="B27" s="29" t="e">
        <f>VLOOKUP($E27,#REF!,3,FALSE)</f>
        <v>#REF!</v>
      </c>
      <c r="C27" s="141" t="e">
        <f>VLOOKUP($E27,#REF!,4,FALSE)</f>
        <v>#REF!</v>
      </c>
      <c r="D27" s="30" t="e">
        <f>VLOOKUP($E27,#REF!,5,FALSE)</f>
        <v>#REF!</v>
      </c>
      <c r="E27" s="244" t="s">
        <v>42</v>
      </c>
      <c r="F27" s="244"/>
      <c r="G27" s="244"/>
      <c r="H27" s="244"/>
      <c r="I27" s="235" t="e">
        <f>VLOOKUP($E27,#REF!,9,FALSE)</f>
        <v>#REF!</v>
      </c>
    </row>
    <row r="28" spans="1:10" ht="20.100000000000001" customHeight="1" x14ac:dyDescent="0.2">
      <c r="A28" s="244" t="s">
        <v>38</v>
      </c>
      <c r="B28" s="29" t="e">
        <f>VLOOKUP($E28,#REF!,3,FALSE)</f>
        <v>#REF!</v>
      </c>
      <c r="C28" s="141" t="e">
        <f>VLOOKUP($E28,#REF!,4,FALSE)</f>
        <v>#REF!</v>
      </c>
      <c r="D28" s="30" t="e">
        <f>VLOOKUP($E28,#REF!,5,FALSE)</f>
        <v>#REF!</v>
      </c>
      <c r="E28" s="488" t="s">
        <v>402</v>
      </c>
      <c r="F28" s="244"/>
      <c r="G28" s="244"/>
      <c r="H28" s="244"/>
      <c r="I28" s="235" t="e">
        <f>VLOOKUP($E28,#REF!,9,FALSE)</f>
        <v>#REF!</v>
      </c>
    </row>
    <row r="29" spans="1:10" ht="20.100000000000001" customHeight="1" x14ac:dyDescent="0.2">
      <c r="A29" s="244" t="s">
        <v>39</v>
      </c>
      <c r="B29" s="29" t="e">
        <f>VLOOKUP($E29,#REF!,3,FALSE)</f>
        <v>#REF!</v>
      </c>
      <c r="C29" s="141" t="e">
        <f>VLOOKUP($E29,#REF!,4,FALSE)</f>
        <v>#REF!</v>
      </c>
      <c r="D29" s="30" t="e">
        <f>VLOOKUP($E29,#REF!,5,FALSE)</f>
        <v>#REF!</v>
      </c>
      <c r="E29" s="488" t="s">
        <v>537</v>
      </c>
      <c r="F29" s="244"/>
      <c r="G29" s="244"/>
      <c r="H29" s="244"/>
      <c r="I29" s="235" t="e">
        <f>VLOOKUP($E29,#REF!,9,FALSE)</f>
        <v>#REF!</v>
      </c>
    </row>
    <row r="30" spans="1:10" ht="20.100000000000001" customHeight="1" x14ac:dyDescent="0.2">
      <c r="A30" s="244" t="s">
        <v>40</v>
      </c>
      <c r="B30" s="29" t="e">
        <f>VLOOKUP($E30,#REF!,3,FALSE)</f>
        <v>#REF!</v>
      </c>
      <c r="C30" s="141" t="e">
        <f>VLOOKUP($E30,#REF!,4,FALSE)</f>
        <v>#REF!</v>
      </c>
      <c r="D30" s="30" t="e">
        <f>VLOOKUP($E30,#REF!,5,FALSE)</f>
        <v>#REF!</v>
      </c>
      <c r="E30" s="488" t="s">
        <v>571</v>
      </c>
      <c r="F30" s="244"/>
      <c r="G30" s="244"/>
      <c r="H30" s="244"/>
      <c r="I30" s="235" t="e">
        <f>VLOOKUP($E30,#REF!,9,FALSE)</f>
        <v>#REF!</v>
      </c>
    </row>
    <row r="31" spans="1:10" ht="20.100000000000001" customHeight="1" x14ac:dyDescent="0.2">
      <c r="A31" s="244" t="s">
        <v>41</v>
      </c>
      <c r="B31" s="29" t="e">
        <f>VLOOKUP($E31,#REF!,3,FALSE)</f>
        <v>#REF!</v>
      </c>
      <c r="C31" s="141" t="e">
        <f>VLOOKUP($E31,#REF!,4,FALSE)</f>
        <v>#REF!</v>
      </c>
      <c r="D31" s="30" t="e">
        <f>VLOOKUP($E31,#REF!,5,FALSE)</f>
        <v>#REF!</v>
      </c>
      <c r="E31" s="488" t="s">
        <v>298</v>
      </c>
      <c r="F31" s="244"/>
      <c r="G31" s="244"/>
      <c r="H31" s="244"/>
      <c r="I31" s="235" t="e">
        <f>VLOOKUP($E31,#REF!,9,FALSE)</f>
        <v>#REF!</v>
      </c>
    </row>
    <row r="32" spans="1:10" ht="20.100000000000001" hidden="1" customHeight="1" x14ac:dyDescent="0.2">
      <c r="A32" s="244" t="s">
        <v>42</v>
      </c>
      <c r="B32" s="29" t="e">
        <f>VLOOKUP($E32,#REF!,3,FALSE)</f>
        <v>#REF!</v>
      </c>
      <c r="C32" s="141" t="e">
        <f>VLOOKUP($E32,#REF!,4,FALSE)</f>
        <v>#REF!</v>
      </c>
      <c r="D32" s="30" t="e">
        <f>VLOOKUP($E32,#REF!,5,FALSE)</f>
        <v>#REF!</v>
      </c>
      <c r="E32" s="488"/>
      <c r="F32" s="244"/>
      <c r="G32" s="244"/>
      <c r="H32" s="244"/>
      <c r="I32" s="235" t="e">
        <f>VLOOKUP($E32,#REF!,9,FALSE)</f>
        <v>#REF!</v>
      </c>
    </row>
    <row r="33" spans="1:11" ht="20.100000000000001" hidden="1" customHeight="1" x14ac:dyDescent="0.2">
      <c r="A33" s="244" t="s">
        <v>43</v>
      </c>
      <c r="B33" s="29" t="e">
        <f>VLOOKUP($E33,#REF!,3,FALSE)</f>
        <v>#REF!</v>
      </c>
      <c r="C33" s="141" t="e">
        <f>VLOOKUP($E33,#REF!,4,FALSE)</f>
        <v>#REF!</v>
      </c>
      <c r="D33" s="30" t="e">
        <f>VLOOKUP($E33,#REF!,5,FALSE)</f>
        <v>#REF!</v>
      </c>
      <c r="E33" s="488"/>
      <c r="F33" s="244"/>
      <c r="G33" s="244"/>
      <c r="H33" s="244"/>
      <c r="I33" s="235" t="e">
        <f>VLOOKUP($E33,#REF!,9,FALSE)</f>
        <v>#REF!</v>
      </c>
    </row>
    <row r="34" spans="1:11" ht="20.100000000000001" hidden="1" customHeight="1" x14ac:dyDescent="0.2">
      <c r="A34" s="244">
        <v>8</v>
      </c>
      <c r="B34" s="248" t="e">
        <f>VLOOKUP($E34,#REF!,3,FALSE)</f>
        <v>#REF!</v>
      </c>
      <c r="C34" s="262" t="e">
        <f>VLOOKUP($E34,#REF!,4,FALSE)</f>
        <v>#REF!</v>
      </c>
      <c r="D34" s="257" t="e">
        <f>VLOOKUP($E34,#REF!,5,FALSE)</f>
        <v>#REF!</v>
      </c>
      <c r="E34" s="244"/>
      <c r="F34" s="244"/>
      <c r="G34" s="244"/>
      <c r="H34" s="244"/>
      <c r="I34" s="235" t="e">
        <f>VLOOKUP($E34,#REF!,9,FALSE)</f>
        <v>#REF!</v>
      </c>
    </row>
    <row r="35" spans="1:11" x14ac:dyDescent="0.2">
      <c r="A35" s="120"/>
      <c r="B35" s="126" t="s">
        <v>47</v>
      </c>
      <c r="C35" s="121"/>
      <c r="D35" s="121"/>
      <c r="E35" s="121"/>
      <c r="F35" s="121"/>
      <c r="G35" s="121"/>
      <c r="H35" s="121"/>
      <c r="I35" s="236"/>
    </row>
    <row r="36" spans="1:11" ht="17.25" customHeight="1" x14ac:dyDescent="0.2">
      <c r="A36" s="244" t="s">
        <v>37</v>
      </c>
      <c r="B36" s="29" t="e">
        <f>VLOOKUP($E36,#REF!,3,FALSE)</f>
        <v>#REF!</v>
      </c>
      <c r="C36" s="141" t="e">
        <f>VLOOKUP($E36,#REF!,4,FALSE)</f>
        <v>#REF!</v>
      </c>
      <c r="D36" s="30" t="e">
        <f>VLOOKUP($E36,#REF!,5,FALSE)</f>
        <v>#REF!</v>
      </c>
      <c r="E36" s="244" t="s">
        <v>550</v>
      </c>
      <c r="F36" s="244"/>
      <c r="G36" s="244"/>
      <c r="H36" s="244"/>
      <c r="I36" s="235" t="e">
        <f>VLOOKUP($E36,#REF!,9,FALSE)</f>
        <v>#REF!</v>
      </c>
    </row>
    <row r="37" spans="1:11" ht="20.100000000000001" customHeight="1" x14ac:dyDescent="0.2">
      <c r="A37" s="244" t="s">
        <v>38</v>
      </c>
      <c r="B37" s="29" t="e">
        <f>VLOOKUP($E37,#REF!,3,FALSE)</f>
        <v>#REF!</v>
      </c>
      <c r="C37" s="141" t="e">
        <f>VLOOKUP($E37,#REF!,4,FALSE)</f>
        <v>#REF!</v>
      </c>
      <c r="D37" s="30" t="e">
        <f>VLOOKUP($E37,#REF!,5,FALSE)</f>
        <v>#REF!</v>
      </c>
      <c r="E37" s="488" t="s">
        <v>542</v>
      </c>
      <c r="F37" s="244"/>
      <c r="G37" s="244"/>
      <c r="H37" s="244"/>
      <c r="I37" s="235" t="e">
        <f>VLOOKUP($E37,#REF!,9,FALSE)</f>
        <v>#REF!</v>
      </c>
    </row>
    <row r="38" spans="1:11" ht="20.100000000000001" customHeight="1" x14ac:dyDescent="0.2">
      <c r="A38" s="244" t="s">
        <v>39</v>
      </c>
      <c r="B38" s="29" t="e">
        <f>VLOOKUP($E38,#REF!,3,FALSE)</f>
        <v>#REF!</v>
      </c>
      <c r="C38" s="141" t="e">
        <f>VLOOKUP($E38,#REF!,4,FALSE)</f>
        <v>#REF!</v>
      </c>
      <c r="D38" s="30" t="e">
        <f>VLOOKUP($E38,#REF!,5,FALSE)</f>
        <v>#REF!</v>
      </c>
      <c r="E38" s="488" t="s">
        <v>461</v>
      </c>
      <c r="F38" s="244"/>
      <c r="G38" s="244"/>
      <c r="H38" s="244"/>
      <c r="I38" s="235" t="e">
        <f>VLOOKUP($E38,#REF!,9,FALSE)</f>
        <v>#REF!</v>
      </c>
    </row>
    <row r="39" spans="1:11" ht="20.100000000000001" customHeight="1" x14ac:dyDescent="0.2">
      <c r="A39" s="244" t="s">
        <v>40</v>
      </c>
      <c r="B39" s="29" t="e">
        <f>VLOOKUP($E39,#REF!,3,FALSE)</f>
        <v>#REF!</v>
      </c>
      <c r="C39" s="141" t="e">
        <f>VLOOKUP($E39,#REF!,4,FALSE)</f>
        <v>#REF!</v>
      </c>
      <c r="D39" s="30" t="e">
        <f>VLOOKUP($E39,#REF!,5,FALSE)</f>
        <v>#REF!</v>
      </c>
      <c r="E39" s="488" t="s">
        <v>536</v>
      </c>
      <c r="F39" s="244"/>
      <c r="G39" s="244"/>
      <c r="H39" s="244"/>
      <c r="I39" s="235" t="e">
        <f>VLOOKUP($E39,#REF!,9,FALSE)</f>
        <v>#REF!</v>
      </c>
      <c r="K39" s="2"/>
    </row>
    <row r="40" spans="1:11" ht="20.100000000000001" customHeight="1" x14ac:dyDescent="0.2">
      <c r="A40" s="244" t="s">
        <v>41</v>
      </c>
      <c r="B40" s="29" t="e">
        <f>VLOOKUP($E40,#REF!,3,FALSE)</f>
        <v>#REF!</v>
      </c>
      <c r="C40" s="141" t="e">
        <f>VLOOKUP($E40,#REF!,4,FALSE)</f>
        <v>#REF!</v>
      </c>
      <c r="D40" s="30" t="e">
        <f>VLOOKUP($E40,#REF!,5,FALSE)</f>
        <v>#REF!</v>
      </c>
      <c r="E40" s="488" t="s">
        <v>255</v>
      </c>
      <c r="F40" s="244"/>
      <c r="G40" s="244"/>
      <c r="H40" s="244"/>
      <c r="I40" s="235" t="e">
        <f>VLOOKUP($E40,#REF!,9,FALSE)</f>
        <v>#REF!</v>
      </c>
    </row>
    <row r="41" spans="1:11" ht="20.100000000000001" hidden="1" customHeight="1" x14ac:dyDescent="0.2">
      <c r="A41" s="244" t="s">
        <v>42</v>
      </c>
      <c r="B41" s="29" t="e">
        <f>VLOOKUP($E41,#REF!,3,FALSE)</f>
        <v>#REF!</v>
      </c>
      <c r="C41" s="141" t="e">
        <f>VLOOKUP($E41,#REF!,4,FALSE)</f>
        <v>#REF!</v>
      </c>
      <c r="D41" s="30" t="e">
        <f>VLOOKUP($E41,#REF!,5,FALSE)</f>
        <v>#REF!</v>
      </c>
      <c r="E41" s="488"/>
      <c r="F41" s="244"/>
      <c r="G41" s="244"/>
      <c r="H41" s="244"/>
      <c r="I41" s="235" t="e">
        <f>VLOOKUP($E41,#REF!,9,FALSE)</f>
        <v>#REF!</v>
      </c>
    </row>
    <row r="42" spans="1:11" ht="20.100000000000001" hidden="1" customHeight="1" x14ac:dyDescent="0.2">
      <c r="A42" s="244" t="s">
        <v>43</v>
      </c>
      <c r="B42" s="29" t="e">
        <f>VLOOKUP($E42,#REF!,3,FALSE)</f>
        <v>#REF!</v>
      </c>
      <c r="C42" s="141" t="e">
        <f>VLOOKUP($E42,#REF!,4,FALSE)</f>
        <v>#REF!</v>
      </c>
      <c r="D42" s="30" t="e">
        <f>VLOOKUP($E42,#REF!,5,FALSE)</f>
        <v>#REF!</v>
      </c>
      <c r="E42" s="488"/>
      <c r="F42" s="244"/>
      <c r="G42" s="244"/>
      <c r="H42" s="244"/>
      <c r="I42" s="235" t="e">
        <f>VLOOKUP($E42,#REF!,9,FALSE)</f>
        <v>#REF!</v>
      </c>
    </row>
    <row r="43" spans="1:11" hidden="1" x14ac:dyDescent="0.2">
      <c r="A43" s="244" t="s">
        <v>79</v>
      </c>
      <c r="B43" s="248" t="e">
        <f>VLOOKUP($E43,#REF!,3,FALSE)</f>
        <v>#REF!</v>
      </c>
      <c r="C43" s="262" t="e">
        <f>VLOOKUP($E43,#REF!,4,FALSE)</f>
        <v>#REF!</v>
      </c>
      <c r="D43" s="257" t="e">
        <f>VLOOKUP($E43,#REF!,5,FALSE)</f>
        <v>#REF!</v>
      </c>
      <c r="E43" s="244"/>
      <c r="F43" s="244"/>
      <c r="G43" s="244"/>
      <c r="H43" s="244"/>
      <c r="I43" s="235" t="e">
        <f>VLOOKUP($E43,#REF!,9,FALSE)</f>
        <v>#REF!</v>
      </c>
    </row>
    <row r="44" spans="1:11" x14ac:dyDescent="0.2">
      <c r="A44" s="120"/>
      <c r="B44" s="126" t="s">
        <v>61</v>
      </c>
      <c r="C44" s="121"/>
      <c r="D44" s="121"/>
      <c r="E44" s="121"/>
      <c r="F44" s="121"/>
      <c r="G44" s="121"/>
      <c r="H44" s="121"/>
      <c r="I44" s="122"/>
      <c r="J44" s="18"/>
    </row>
    <row r="45" spans="1:11" ht="18.75" customHeight="1" x14ac:dyDescent="0.2">
      <c r="A45" s="244" t="s">
        <v>37</v>
      </c>
      <c r="B45" s="29" t="e">
        <f>VLOOKUP($E45,#REF!,3,FALSE)</f>
        <v>#REF!</v>
      </c>
      <c r="C45" s="141" t="e">
        <f>VLOOKUP($E45,#REF!,4,FALSE)</f>
        <v>#REF!</v>
      </c>
      <c r="D45" s="30" t="e">
        <f>VLOOKUP($E45,#REF!,5,FALSE)</f>
        <v>#REF!</v>
      </c>
      <c r="E45" s="244" t="s">
        <v>40</v>
      </c>
      <c r="F45" s="244"/>
      <c r="G45" s="244"/>
      <c r="H45" s="244"/>
      <c r="I45" s="235" t="e">
        <f>VLOOKUP($E45,#REF!,9,FALSE)</f>
        <v>#REF!</v>
      </c>
    </row>
    <row r="46" spans="1:11" ht="20.100000000000001" customHeight="1" x14ac:dyDescent="0.2">
      <c r="A46" s="244" t="s">
        <v>38</v>
      </c>
      <c r="B46" s="29" t="e">
        <f>VLOOKUP($E46,#REF!,3,FALSE)</f>
        <v>#REF!</v>
      </c>
      <c r="C46" s="141" t="e">
        <f>VLOOKUP($E46,#REF!,4,FALSE)</f>
        <v>#REF!</v>
      </c>
      <c r="D46" s="30" t="e">
        <f>VLOOKUP($E46,#REF!,5,FALSE)</f>
        <v>#REF!</v>
      </c>
      <c r="E46" s="488" t="s">
        <v>534</v>
      </c>
      <c r="F46" s="244"/>
      <c r="G46" s="244"/>
      <c r="H46" s="244"/>
      <c r="I46" s="235" t="e">
        <f>VLOOKUP($E46,#REF!,9,FALSE)</f>
        <v>#REF!</v>
      </c>
    </row>
    <row r="47" spans="1:11" ht="24" customHeight="1" x14ac:dyDescent="0.2">
      <c r="A47" s="244" t="s">
        <v>39</v>
      </c>
      <c r="B47" s="29" t="e">
        <f>VLOOKUP($E47,#REF!,3,FALSE)</f>
        <v>#REF!</v>
      </c>
      <c r="C47" s="141" t="e">
        <f>VLOOKUP($E47,#REF!,4,FALSE)</f>
        <v>#REF!</v>
      </c>
      <c r="D47" s="30" t="e">
        <f>VLOOKUP($E47,#REF!,5,FALSE)</f>
        <v>#REF!</v>
      </c>
      <c r="E47" s="488" t="s">
        <v>90</v>
      </c>
      <c r="F47" s="244"/>
      <c r="G47" s="244"/>
      <c r="H47" s="244"/>
      <c r="I47" s="235" t="e">
        <f>VLOOKUP($E47,#REF!,9,FALSE)</f>
        <v>#REF!</v>
      </c>
    </row>
    <row r="48" spans="1:11" ht="20.100000000000001" customHeight="1" x14ac:dyDescent="0.2">
      <c r="A48" s="244" t="s">
        <v>40</v>
      </c>
      <c r="B48" s="29" t="e">
        <f>VLOOKUP($E48,#REF!,3,FALSE)</f>
        <v>#REF!</v>
      </c>
      <c r="C48" s="141" t="e">
        <f>VLOOKUP($E48,#REF!,4,FALSE)</f>
        <v>#REF!</v>
      </c>
      <c r="D48" s="30" t="e">
        <f>VLOOKUP($E48,#REF!,5,FALSE)</f>
        <v>#REF!</v>
      </c>
      <c r="E48" s="488" t="s">
        <v>528</v>
      </c>
      <c r="F48" s="244"/>
      <c r="G48" s="244"/>
      <c r="H48" s="244"/>
      <c r="I48" s="235" t="e">
        <f>VLOOKUP($E48,#REF!,9,FALSE)</f>
        <v>#REF!</v>
      </c>
    </row>
    <row r="49" spans="1:9" ht="20.100000000000001" customHeight="1" x14ac:dyDescent="0.2">
      <c r="A49" s="244" t="s">
        <v>41</v>
      </c>
      <c r="B49" s="29" t="e">
        <f>VLOOKUP($E49,#REF!,3,FALSE)</f>
        <v>#REF!</v>
      </c>
      <c r="C49" s="141" t="e">
        <f>VLOOKUP($E49,#REF!,4,FALSE)</f>
        <v>#REF!</v>
      </c>
      <c r="D49" s="30" t="e">
        <f>VLOOKUP($E49,#REF!,5,FALSE)</f>
        <v>#REF!</v>
      </c>
      <c r="E49" s="488" t="s">
        <v>549</v>
      </c>
      <c r="F49" s="244"/>
      <c r="G49" s="244"/>
      <c r="H49" s="244"/>
      <c r="I49" s="235" t="e">
        <f>VLOOKUP($E49,#REF!,9,FALSE)</f>
        <v>#REF!</v>
      </c>
    </row>
    <row r="50" spans="1:9" ht="23.25" hidden="1" customHeight="1" x14ac:dyDescent="0.2">
      <c r="A50" s="244" t="s">
        <v>42</v>
      </c>
      <c r="B50" s="29" t="e">
        <f>VLOOKUP($E50,#REF!,3,FALSE)</f>
        <v>#REF!</v>
      </c>
      <c r="C50" s="141" t="e">
        <f>VLOOKUP($E50,#REF!,4,FALSE)</f>
        <v>#REF!</v>
      </c>
      <c r="D50" s="30" t="e">
        <f>VLOOKUP($E50,#REF!,5,FALSE)</f>
        <v>#REF!</v>
      </c>
      <c r="E50" s="488"/>
      <c r="F50" s="244"/>
      <c r="G50" s="244"/>
      <c r="H50" s="244"/>
      <c r="I50" s="235" t="e">
        <f>VLOOKUP($E50,#REF!,9,FALSE)</f>
        <v>#REF!</v>
      </c>
    </row>
    <row r="51" spans="1:9" ht="20.100000000000001" hidden="1" customHeight="1" x14ac:dyDescent="0.2">
      <c r="A51" s="244" t="s">
        <v>43</v>
      </c>
      <c r="B51" s="29" t="e">
        <f>VLOOKUP($E51,#REF!,3,FALSE)</f>
        <v>#REF!</v>
      </c>
      <c r="C51" s="141" t="e">
        <f>VLOOKUP($E51,#REF!,4,FALSE)</f>
        <v>#REF!</v>
      </c>
      <c r="D51" s="30" t="e">
        <f>VLOOKUP($E51,#REF!,5,FALSE)</f>
        <v>#REF!</v>
      </c>
      <c r="E51" s="488"/>
      <c r="F51" s="244"/>
      <c r="G51" s="244"/>
      <c r="H51" s="244"/>
      <c r="I51" s="235" t="e">
        <f>VLOOKUP($E51,#REF!,9,FALSE)</f>
        <v>#REF!</v>
      </c>
    </row>
    <row r="52" spans="1:9" hidden="1" x14ac:dyDescent="0.2">
      <c r="A52" s="244">
        <v>8</v>
      </c>
      <c r="B52" s="248" t="e">
        <f>VLOOKUP($E52,#REF!,3,FALSE)</f>
        <v>#REF!</v>
      </c>
      <c r="C52" s="262" t="e">
        <f>VLOOKUP($E52,#REF!,4,FALSE)</f>
        <v>#REF!</v>
      </c>
      <c r="D52" s="257" t="e">
        <f>VLOOKUP($E52,#REF!,5,FALSE)</f>
        <v>#REF!</v>
      </c>
      <c r="E52" s="244"/>
      <c r="F52" s="244"/>
      <c r="G52" s="244"/>
      <c r="H52" s="244"/>
      <c r="I52" s="235" t="e">
        <f>VLOOKUP($E52,#REF!,9,FALSE)</f>
        <v>#REF!</v>
      </c>
    </row>
    <row r="53" spans="1:9" x14ac:dyDescent="0.2">
      <c r="A53" s="120"/>
      <c r="B53" s="126" t="s">
        <v>31</v>
      </c>
      <c r="C53" s="121"/>
      <c r="D53" s="121"/>
      <c r="E53" s="121"/>
      <c r="F53" s="121"/>
      <c r="G53" s="121"/>
      <c r="H53" s="121"/>
      <c r="I53" s="236"/>
    </row>
    <row r="54" spans="1:9" ht="22.5" customHeight="1" x14ac:dyDescent="0.2">
      <c r="A54" s="244" t="s">
        <v>37</v>
      </c>
      <c r="B54" s="29" t="e">
        <f>VLOOKUP($E54,#REF!,3,FALSE)</f>
        <v>#REF!</v>
      </c>
      <c r="C54" s="141" t="e">
        <f>VLOOKUP($E54,#REF!,4,FALSE)</f>
        <v>#REF!</v>
      </c>
      <c r="D54" s="30" t="e">
        <f>VLOOKUP($E54,#REF!,5,FALSE)</f>
        <v>#REF!</v>
      </c>
      <c r="E54" s="244" t="s">
        <v>382</v>
      </c>
      <c r="F54" s="244"/>
      <c r="G54" s="244"/>
      <c r="H54" s="244"/>
      <c r="I54" s="235" t="e">
        <f>VLOOKUP($E54,#REF!,9,FALSE)</f>
        <v>#REF!</v>
      </c>
    </row>
    <row r="55" spans="1:9" ht="20.100000000000001" customHeight="1" x14ac:dyDescent="0.2">
      <c r="A55" s="244" t="s">
        <v>38</v>
      </c>
      <c r="B55" s="29" t="e">
        <f>VLOOKUP($E55,#REF!,3,FALSE)</f>
        <v>#REF!</v>
      </c>
      <c r="C55" s="141" t="e">
        <f>VLOOKUP($E55,#REF!,4,FALSE)</f>
        <v>#REF!</v>
      </c>
      <c r="D55" s="30" t="e">
        <f>VLOOKUP($E55,#REF!,5,FALSE)</f>
        <v>#REF!</v>
      </c>
      <c r="E55" s="488" t="s">
        <v>525</v>
      </c>
      <c r="F55" s="244"/>
      <c r="G55" s="244"/>
      <c r="H55" s="244"/>
      <c r="I55" s="235" t="e">
        <f>VLOOKUP($E55,#REF!,9,FALSE)</f>
        <v>#REF!</v>
      </c>
    </row>
    <row r="56" spans="1:9" ht="20.100000000000001" customHeight="1" x14ac:dyDescent="0.2">
      <c r="A56" s="244" t="s">
        <v>39</v>
      </c>
      <c r="B56" s="29" t="e">
        <f>VLOOKUP($E56,#REF!,3,FALSE)</f>
        <v>#REF!</v>
      </c>
      <c r="C56" s="141" t="e">
        <f>VLOOKUP($E56,#REF!,4,FALSE)</f>
        <v>#REF!</v>
      </c>
      <c r="D56" s="30" t="e">
        <f>VLOOKUP($E56,#REF!,5,FALSE)</f>
        <v>#REF!</v>
      </c>
      <c r="E56" s="488" t="s">
        <v>290</v>
      </c>
      <c r="F56" s="244"/>
      <c r="G56" s="244"/>
      <c r="H56" s="244"/>
      <c r="I56" s="235" t="e">
        <f>VLOOKUP($E56,#REF!,9,FALSE)</f>
        <v>#REF!</v>
      </c>
    </row>
    <row r="57" spans="1:9" ht="20.100000000000001" customHeight="1" x14ac:dyDescent="0.2">
      <c r="A57" s="244" t="s">
        <v>40</v>
      </c>
      <c r="B57" s="29" t="e">
        <f>VLOOKUP($E57,#REF!,3,FALSE)</f>
        <v>#REF!</v>
      </c>
      <c r="C57" s="141" t="e">
        <f>VLOOKUP($E57,#REF!,4,FALSE)</f>
        <v>#REF!</v>
      </c>
      <c r="D57" s="30" t="e">
        <f>VLOOKUP($E57,#REF!,5,FALSE)</f>
        <v>#REF!</v>
      </c>
      <c r="E57" s="488" t="s">
        <v>30</v>
      </c>
      <c r="F57" s="244"/>
      <c r="G57" s="244"/>
      <c r="H57" s="244"/>
      <c r="I57" s="235" t="e">
        <f>VLOOKUP($E57,#REF!,9,FALSE)</f>
        <v>#REF!</v>
      </c>
    </row>
    <row r="58" spans="1:9" ht="20.100000000000001" customHeight="1" x14ac:dyDescent="0.2">
      <c r="A58" s="244" t="s">
        <v>41</v>
      </c>
      <c r="B58" s="248" t="e">
        <f>VLOOKUP($E58,#REF!,3,FALSE)</f>
        <v>#REF!</v>
      </c>
      <c r="C58" s="262" t="e">
        <f>VLOOKUP($E58,#REF!,4,FALSE)</f>
        <v>#REF!</v>
      </c>
      <c r="D58" s="257" t="e">
        <f>VLOOKUP($E58,#REF!,5,FALSE)</f>
        <v>#REF!</v>
      </c>
      <c r="E58" s="488"/>
      <c r="F58" s="244"/>
      <c r="G58" s="244"/>
      <c r="H58" s="244"/>
      <c r="I58" s="235" t="e">
        <f>VLOOKUP($E58,#REF!,9,FALSE)</f>
        <v>#REF!</v>
      </c>
    </row>
    <row r="59" spans="1:9" ht="20.100000000000001" hidden="1" customHeight="1" x14ac:dyDescent="0.2">
      <c r="A59" s="244" t="s">
        <v>42</v>
      </c>
      <c r="B59" s="29" t="e">
        <f>VLOOKUP($E59,#REF!,3,FALSE)</f>
        <v>#REF!</v>
      </c>
      <c r="C59" s="141" t="e">
        <f>VLOOKUP($E59,#REF!,4,FALSE)</f>
        <v>#REF!</v>
      </c>
      <c r="D59" s="30" t="e">
        <f>VLOOKUP($E59,#REF!,5,FALSE)</f>
        <v>#REF!</v>
      </c>
      <c r="E59" s="488"/>
      <c r="F59" s="244"/>
      <c r="G59" s="244"/>
      <c r="H59" s="244"/>
      <c r="I59" s="235" t="e">
        <f>VLOOKUP($E59,#REF!,9,FALSE)</f>
        <v>#REF!</v>
      </c>
    </row>
    <row r="60" spans="1:9" ht="28.5" hidden="1" customHeight="1" x14ac:dyDescent="0.2">
      <c r="A60" s="244" t="s">
        <v>43</v>
      </c>
      <c r="B60" s="29" t="e">
        <f>VLOOKUP($E60,#REF!,3,FALSE)</f>
        <v>#REF!</v>
      </c>
      <c r="C60" s="141" t="e">
        <f>VLOOKUP($E60,#REF!,4,FALSE)</f>
        <v>#REF!</v>
      </c>
      <c r="D60" s="30" t="e">
        <f>VLOOKUP($E60,#REF!,5,FALSE)</f>
        <v>#REF!</v>
      </c>
      <c r="E60" s="488"/>
      <c r="F60" s="244"/>
      <c r="G60" s="244"/>
      <c r="H60" s="244"/>
      <c r="I60" s="235" t="e">
        <f>VLOOKUP($E60,#REF!,9,FALSE)</f>
        <v>#REF!</v>
      </c>
    </row>
    <row r="61" spans="1:9" hidden="1" x14ac:dyDescent="0.2">
      <c r="A61" s="244">
        <v>8</v>
      </c>
      <c r="B61" s="248" t="e">
        <f>VLOOKUP($E61,#REF!,3,FALSE)</f>
        <v>#REF!</v>
      </c>
      <c r="C61" s="262" t="e">
        <f>VLOOKUP($E61,#REF!,4,FALSE)</f>
        <v>#REF!</v>
      </c>
      <c r="D61" s="257" t="e">
        <f>VLOOKUP($E61,#REF!,5,FALSE)</f>
        <v>#REF!</v>
      </c>
      <c r="E61" s="244"/>
      <c r="F61" s="244"/>
      <c r="G61" s="244"/>
      <c r="H61" s="244"/>
      <c r="I61" s="235" t="e">
        <f>VLOOKUP($E61,#REF!,9,FALSE)</f>
        <v>#REF!</v>
      </c>
    </row>
    <row r="62" spans="1:9" x14ac:dyDescent="0.2">
      <c r="A62" s="120"/>
      <c r="B62" s="126" t="s">
        <v>1</v>
      </c>
      <c r="C62" s="121"/>
      <c r="D62" s="121"/>
      <c r="E62" s="121"/>
      <c r="F62" s="121"/>
      <c r="G62" s="121"/>
      <c r="H62" s="121"/>
      <c r="I62" s="236"/>
    </row>
    <row r="63" spans="1:9" ht="19.5" customHeight="1" x14ac:dyDescent="0.2">
      <c r="A63" s="479" t="s">
        <v>37</v>
      </c>
      <c r="B63" s="248" t="e">
        <f>VLOOKUP($E63,#REF!,3,FALSE)</f>
        <v>#REF!</v>
      </c>
      <c r="C63" s="262" t="e">
        <f>VLOOKUP($E63,#REF!,4,FALSE)</f>
        <v>#REF!</v>
      </c>
      <c r="D63" s="257" t="e">
        <f>VLOOKUP($E63,#REF!,5,FALSE)</f>
        <v>#REF!</v>
      </c>
      <c r="E63" s="269" t="s">
        <v>533</v>
      </c>
      <c r="F63" s="479"/>
      <c r="G63" s="479"/>
      <c r="H63" s="479"/>
      <c r="I63" s="235" t="e">
        <f>VLOOKUP($E63,#REF!,9,FALSE)</f>
        <v>#REF!</v>
      </c>
    </row>
    <row r="64" spans="1:9" ht="20.100000000000001" customHeight="1" x14ac:dyDescent="0.2">
      <c r="A64" s="479" t="s">
        <v>38</v>
      </c>
      <c r="B64" s="29" t="e">
        <f>VLOOKUP($E64,#REF!,3,FALSE)</f>
        <v>#REF!</v>
      </c>
      <c r="C64" s="141" t="e">
        <f>VLOOKUP($E64,#REF!,4,FALSE)</f>
        <v>#REF!</v>
      </c>
      <c r="D64" s="30" t="e">
        <f>VLOOKUP($E64,#REF!,5,FALSE)</f>
        <v>#REF!</v>
      </c>
      <c r="E64" s="488" t="s">
        <v>490</v>
      </c>
      <c r="F64" s="479"/>
      <c r="G64" s="479"/>
      <c r="H64" s="479"/>
      <c r="I64" s="235" t="e">
        <f>VLOOKUP($E64,#REF!,9,FALSE)</f>
        <v>#REF!</v>
      </c>
    </row>
    <row r="65" spans="1:9" ht="20.100000000000001" customHeight="1" x14ac:dyDescent="0.2">
      <c r="A65" s="479" t="s">
        <v>39</v>
      </c>
      <c r="B65" s="29" t="e">
        <f>VLOOKUP($E65,#REF!,3,FALSE)</f>
        <v>#REF!</v>
      </c>
      <c r="C65" s="141" t="e">
        <f>VLOOKUP($E65,#REF!,4,FALSE)</f>
        <v>#REF!</v>
      </c>
      <c r="D65" s="30" t="e">
        <f>VLOOKUP($E65,#REF!,5,FALSE)</f>
        <v>#REF!</v>
      </c>
      <c r="E65" s="488" t="s">
        <v>538</v>
      </c>
      <c r="F65" s="479"/>
      <c r="G65" s="479"/>
      <c r="H65" s="479"/>
      <c r="I65" s="235" t="e">
        <f>VLOOKUP($E65,#REF!,9,FALSE)</f>
        <v>#REF!</v>
      </c>
    </row>
    <row r="66" spans="1:9" ht="20.100000000000001" customHeight="1" x14ac:dyDescent="0.2">
      <c r="A66" s="479" t="s">
        <v>40</v>
      </c>
      <c r="B66" s="29" t="e">
        <f>VLOOKUP($E66,#REF!,3,FALSE)</f>
        <v>#REF!</v>
      </c>
      <c r="C66" s="141" t="e">
        <f>VLOOKUP($E66,#REF!,4,FALSE)</f>
        <v>#REF!</v>
      </c>
      <c r="D66" s="30" t="e">
        <f>VLOOKUP($E66,#REF!,5,FALSE)</f>
        <v>#REF!</v>
      </c>
      <c r="E66" s="488" t="s">
        <v>138</v>
      </c>
      <c r="F66" s="479"/>
      <c r="G66" s="479"/>
      <c r="H66" s="479"/>
      <c r="I66" s="235" t="e">
        <f>VLOOKUP($E66,#REF!,9,FALSE)</f>
        <v>#REF!</v>
      </c>
    </row>
    <row r="67" spans="1:9" ht="20.100000000000001" customHeight="1" x14ac:dyDescent="0.2">
      <c r="A67" s="479" t="s">
        <v>41</v>
      </c>
      <c r="B67" s="29" t="e">
        <f>VLOOKUP($E67,#REF!,3,FALSE)</f>
        <v>#REF!</v>
      </c>
      <c r="C67" s="141" t="e">
        <f>VLOOKUP($E67,#REF!,4,FALSE)</f>
        <v>#REF!</v>
      </c>
      <c r="D67" s="30" t="e">
        <f>VLOOKUP($E67,#REF!,5,FALSE)</f>
        <v>#REF!</v>
      </c>
      <c r="E67" s="488" t="s">
        <v>197</v>
      </c>
      <c r="F67" s="479"/>
      <c r="G67" s="479"/>
      <c r="H67" s="479"/>
      <c r="I67" s="235" t="e">
        <f>VLOOKUP($E67,#REF!,9,FALSE)</f>
        <v>#REF!</v>
      </c>
    </row>
    <row r="68" spans="1:9" ht="20.100000000000001" hidden="1" customHeight="1" x14ac:dyDescent="0.2">
      <c r="A68" s="479" t="s">
        <v>42</v>
      </c>
      <c r="B68" s="29" t="e">
        <f>VLOOKUP($E68,#REF!,3,FALSE)</f>
        <v>#REF!</v>
      </c>
      <c r="C68" s="141" t="e">
        <f>VLOOKUP($E68,#REF!,4,FALSE)</f>
        <v>#REF!</v>
      </c>
      <c r="D68" s="30" t="e">
        <f>VLOOKUP($E68,#REF!,5,FALSE)</f>
        <v>#REF!</v>
      </c>
      <c r="E68" s="488"/>
      <c r="F68" s="479"/>
      <c r="G68" s="479"/>
      <c r="H68" s="479"/>
      <c r="I68" s="235" t="e">
        <f>VLOOKUP($E68,#REF!,9,FALSE)</f>
        <v>#REF!</v>
      </c>
    </row>
    <row r="69" spans="1:9" ht="20.100000000000001" hidden="1" customHeight="1" x14ac:dyDescent="0.2">
      <c r="A69" s="479" t="s">
        <v>43</v>
      </c>
      <c r="B69" s="29" t="e">
        <f>VLOOKUP($E69,#REF!,3,FALSE)</f>
        <v>#REF!</v>
      </c>
      <c r="C69" s="141" t="e">
        <f>VLOOKUP($E69,#REF!,4,FALSE)</f>
        <v>#REF!</v>
      </c>
      <c r="D69" s="30" t="e">
        <f>VLOOKUP($E69,#REF!,5,FALSE)</f>
        <v>#REF!</v>
      </c>
      <c r="E69" s="488"/>
      <c r="F69" s="479"/>
      <c r="G69" s="479"/>
      <c r="H69" s="479"/>
      <c r="I69" s="235" t="e">
        <f>VLOOKUP($E69,#REF!,9,FALSE)</f>
        <v>#REF!</v>
      </c>
    </row>
    <row r="70" spans="1:9" hidden="1" x14ac:dyDescent="0.2">
      <c r="A70" s="479">
        <v>8</v>
      </c>
      <c r="B70" s="248" t="e">
        <f>VLOOKUP($E70,#REF!,3,FALSE)</f>
        <v>#REF!</v>
      </c>
      <c r="C70" s="262" t="e">
        <f>VLOOKUP($E70,#REF!,4,FALSE)</f>
        <v>#REF!</v>
      </c>
      <c r="D70" s="257" t="e">
        <f>VLOOKUP($E70,#REF!,5,FALSE)</f>
        <v>#REF!</v>
      </c>
      <c r="E70" s="479"/>
      <c r="F70" s="479"/>
      <c r="G70" s="479"/>
      <c r="H70" s="479"/>
      <c r="I70" s="235" t="e">
        <f>VLOOKUP($E70,#REF!,9,FALSE)</f>
        <v>#REF!</v>
      </c>
    </row>
    <row r="71" spans="1:9" x14ac:dyDescent="0.2">
      <c r="A71" s="120"/>
      <c r="B71" s="126" t="s">
        <v>214</v>
      </c>
      <c r="C71" s="121"/>
      <c r="D71" s="121"/>
      <c r="E71" s="121"/>
      <c r="F71" s="121"/>
      <c r="G71" s="121"/>
      <c r="H71" s="121"/>
      <c r="I71" s="236"/>
    </row>
    <row r="72" spans="1:9" ht="20.25" customHeight="1" x14ac:dyDescent="0.2">
      <c r="A72" s="488" t="s">
        <v>37</v>
      </c>
      <c r="B72" s="248" t="e">
        <f>VLOOKUP($E72,#REF!,3,FALSE)</f>
        <v>#REF!</v>
      </c>
      <c r="C72" s="262" t="e">
        <f>VLOOKUP($E72,#REF!,4,FALSE)</f>
        <v>#REF!</v>
      </c>
      <c r="D72" s="257" t="e">
        <f>VLOOKUP($E72,#REF!,5,FALSE)</f>
        <v>#REF!</v>
      </c>
      <c r="E72" s="488"/>
      <c r="F72" s="488"/>
      <c r="G72" s="488"/>
      <c r="H72" s="488"/>
      <c r="I72" s="235" t="e">
        <f>VLOOKUP($E72,#REF!,9,FALSE)</f>
        <v>#REF!</v>
      </c>
    </row>
    <row r="73" spans="1:9" ht="20.100000000000001" customHeight="1" x14ac:dyDescent="0.2">
      <c r="A73" s="488" t="s">
        <v>38</v>
      </c>
      <c r="B73" s="29" t="e">
        <f>VLOOKUP($E73,#REF!,3,FALSE)</f>
        <v>#REF!</v>
      </c>
      <c r="C73" s="141" t="e">
        <f>VLOOKUP($E73,#REF!,4,FALSE)</f>
        <v>#REF!</v>
      </c>
      <c r="D73" s="30" t="e">
        <f>VLOOKUP($E73,#REF!,5,FALSE)</f>
        <v>#REF!</v>
      </c>
      <c r="E73" s="488" t="s">
        <v>205</v>
      </c>
      <c r="F73" s="488"/>
      <c r="G73" s="488"/>
      <c r="H73" s="488"/>
      <c r="I73" s="235" t="e">
        <f>VLOOKUP($E73,#REF!,9,FALSE)</f>
        <v>#REF!</v>
      </c>
    </row>
    <row r="74" spans="1:9" ht="20.100000000000001" customHeight="1" x14ac:dyDescent="0.2">
      <c r="A74" s="488" t="s">
        <v>39</v>
      </c>
      <c r="B74" s="29" t="e">
        <f>VLOOKUP($E74,#REF!,3,FALSE)</f>
        <v>#REF!</v>
      </c>
      <c r="C74" s="141" t="e">
        <f>VLOOKUP($E74,#REF!,4,FALSE)</f>
        <v>#REF!</v>
      </c>
      <c r="D74" s="30" t="e">
        <f>VLOOKUP($E74,#REF!,5,FALSE)</f>
        <v>#REF!</v>
      </c>
      <c r="E74" s="488" t="s">
        <v>540</v>
      </c>
      <c r="F74" s="488"/>
      <c r="G74" s="488"/>
      <c r="H74" s="488"/>
      <c r="I74" s="235" t="e">
        <f>VLOOKUP($E74,#REF!,9,FALSE)</f>
        <v>#REF!</v>
      </c>
    </row>
    <row r="75" spans="1:9" ht="20.100000000000001" customHeight="1" x14ac:dyDescent="0.2">
      <c r="A75" s="488" t="s">
        <v>40</v>
      </c>
      <c r="B75" s="29" t="e">
        <f>VLOOKUP($E75,#REF!,3,FALSE)</f>
        <v>#REF!</v>
      </c>
      <c r="C75" s="141" t="e">
        <f>VLOOKUP($E75,#REF!,4,FALSE)</f>
        <v>#REF!</v>
      </c>
      <c r="D75" s="30" t="e">
        <f>VLOOKUP($E75,#REF!,5,FALSE)</f>
        <v>#REF!</v>
      </c>
      <c r="E75" s="488" t="s">
        <v>442</v>
      </c>
      <c r="F75" s="488"/>
      <c r="G75" s="488"/>
      <c r="H75" s="488"/>
      <c r="I75" s="235" t="e">
        <f>VLOOKUP($E75,#REF!,9,FALSE)</f>
        <v>#REF!</v>
      </c>
    </row>
    <row r="76" spans="1:9" ht="22.5" customHeight="1" x14ac:dyDescent="0.2">
      <c r="A76" s="488" t="s">
        <v>41</v>
      </c>
      <c r="B76" s="29" t="e">
        <f>VLOOKUP($E76,#REF!,3,FALSE)</f>
        <v>#REF!</v>
      </c>
      <c r="C76" s="141" t="e">
        <f>VLOOKUP($E76,#REF!,4,FALSE)</f>
        <v>#REF!</v>
      </c>
      <c r="D76" s="30" t="e">
        <f>VLOOKUP($E76,#REF!,5,FALSE)</f>
        <v>#REF!</v>
      </c>
      <c r="E76" s="488" t="s">
        <v>142</v>
      </c>
      <c r="F76" s="488"/>
      <c r="G76" s="488"/>
      <c r="H76" s="488"/>
      <c r="I76" s="235" t="e">
        <f>VLOOKUP($E76,#REF!,9,FALSE)</f>
        <v>#REF!</v>
      </c>
    </row>
    <row r="77" spans="1:9" ht="20.100000000000001" hidden="1" customHeight="1" x14ac:dyDescent="0.2">
      <c r="A77" s="488" t="s">
        <v>42</v>
      </c>
      <c r="B77" s="29" t="e">
        <f>VLOOKUP($E77,#REF!,3,FALSE)</f>
        <v>#REF!</v>
      </c>
      <c r="C77" s="141" t="e">
        <f>VLOOKUP($E77,#REF!,4,FALSE)</f>
        <v>#REF!</v>
      </c>
      <c r="D77" s="30" t="e">
        <f>VLOOKUP($E77,#REF!,5,FALSE)</f>
        <v>#REF!</v>
      </c>
      <c r="E77" s="488"/>
      <c r="F77" s="488"/>
      <c r="G77" s="488"/>
      <c r="H77" s="488"/>
      <c r="I77" s="235" t="e">
        <f>VLOOKUP($E77,#REF!,9,FALSE)</f>
        <v>#REF!</v>
      </c>
    </row>
    <row r="78" spans="1:9" ht="20.100000000000001" hidden="1" customHeight="1" x14ac:dyDescent="0.2">
      <c r="A78" s="488" t="s">
        <v>43</v>
      </c>
      <c r="B78" s="29" t="e">
        <f>VLOOKUP($E78,#REF!,3,FALSE)</f>
        <v>#REF!</v>
      </c>
      <c r="C78" s="141" t="e">
        <f>VLOOKUP($E78,#REF!,4,FALSE)</f>
        <v>#REF!</v>
      </c>
      <c r="D78" s="30" t="e">
        <f>VLOOKUP($E78,#REF!,5,FALSE)</f>
        <v>#REF!</v>
      </c>
      <c r="E78" s="488"/>
      <c r="F78" s="488"/>
      <c r="G78" s="488"/>
      <c r="H78" s="488"/>
      <c r="I78" s="235" t="e">
        <f>VLOOKUP($E78,#REF!,9,FALSE)</f>
        <v>#REF!</v>
      </c>
    </row>
    <row r="79" spans="1:9" hidden="1" x14ac:dyDescent="0.2">
      <c r="A79" s="488">
        <v>8</v>
      </c>
      <c r="B79" s="248" t="e">
        <f>VLOOKUP($E79,#REF!,3,FALSE)</f>
        <v>#REF!</v>
      </c>
      <c r="C79" s="262" t="e">
        <f>VLOOKUP($E79,#REF!,4,FALSE)</f>
        <v>#REF!</v>
      </c>
      <c r="D79" s="257" t="e">
        <f>VLOOKUP($E79,#REF!,5,FALSE)</f>
        <v>#REF!</v>
      </c>
      <c r="E79" s="488"/>
      <c r="F79" s="488"/>
      <c r="G79" s="488"/>
      <c r="H79" s="488"/>
      <c r="I79" s="235" t="e">
        <f>VLOOKUP($E79,#REF!,9,FALSE)</f>
        <v>#REF!</v>
      </c>
    </row>
    <row r="80" spans="1:9" hidden="1" x14ac:dyDescent="0.2">
      <c r="A80" s="120"/>
      <c r="B80" s="126" t="s">
        <v>215</v>
      </c>
      <c r="C80" s="121"/>
      <c r="D80" s="121"/>
      <c r="E80" s="121"/>
      <c r="F80" s="121"/>
      <c r="G80" s="121"/>
      <c r="H80" s="121"/>
      <c r="I80" s="236"/>
    </row>
    <row r="81" spans="1:9" hidden="1" x14ac:dyDescent="0.2">
      <c r="A81" s="488" t="s">
        <v>37</v>
      </c>
      <c r="B81" s="248" t="e">
        <f>VLOOKUP($E81,#REF!,3,FALSE)</f>
        <v>#REF!</v>
      </c>
      <c r="C81" s="262" t="e">
        <f>VLOOKUP($E81,#REF!,4,FALSE)</f>
        <v>#REF!</v>
      </c>
      <c r="D81" s="257" t="e">
        <f>VLOOKUP($E81,#REF!,5,FALSE)</f>
        <v>#REF!</v>
      </c>
      <c r="E81" s="488"/>
      <c r="F81" s="488"/>
      <c r="G81" s="488"/>
      <c r="H81" s="488"/>
      <c r="I81" s="235" t="e">
        <f>VLOOKUP($E81,#REF!,9,FALSE)</f>
        <v>#REF!</v>
      </c>
    </row>
    <row r="82" spans="1:9" ht="20.100000000000001" hidden="1" customHeight="1" x14ac:dyDescent="0.2">
      <c r="A82" s="488" t="s">
        <v>38</v>
      </c>
      <c r="B82" s="29" t="e">
        <f>VLOOKUP($E82,#REF!,3,FALSE)</f>
        <v>#REF!</v>
      </c>
      <c r="C82" s="141" t="e">
        <f>VLOOKUP($E82,#REF!,4,FALSE)</f>
        <v>#REF!</v>
      </c>
      <c r="D82" s="30" t="e">
        <f>VLOOKUP($E82,#REF!,5,FALSE)</f>
        <v>#REF!</v>
      </c>
      <c r="E82" s="488"/>
      <c r="F82" s="488"/>
      <c r="G82" s="488"/>
      <c r="H82" s="488"/>
      <c r="I82" s="235" t="e">
        <f>VLOOKUP($E82,#REF!,9,FALSE)</f>
        <v>#REF!</v>
      </c>
    </row>
    <row r="83" spans="1:9" ht="20.100000000000001" hidden="1" customHeight="1" x14ac:dyDescent="0.2">
      <c r="A83" s="488" t="s">
        <v>39</v>
      </c>
      <c r="B83" s="29" t="e">
        <f>VLOOKUP($E83,#REF!,3,FALSE)</f>
        <v>#REF!</v>
      </c>
      <c r="C83" s="141" t="e">
        <f>VLOOKUP($E83,#REF!,4,FALSE)</f>
        <v>#REF!</v>
      </c>
      <c r="D83" s="30" t="e">
        <f>VLOOKUP($E83,#REF!,5,FALSE)</f>
        <v>#REF!</v>
      </c>
      <c r="E83" s="488"/>
      <c r="F83" s="488"/>
      <c r="G83" s="488"/>
      <c r="H83" s="488"/>
      <c r="I83" s="235" t="e">
        <f>VLOOKUP($E83,#REF!,9,FALSE)</f>
        <v>#REF!</v>
      </c>
    </row>
    <row r="84" spans="1:9" ht="20.100000000000001" hidden="1" customHeight="1" x14ac:dyDescent="0.2">
      <c r="A84" s="488" t="s">
        <v>40</v>
      </c>
      <c r="B84" s="29" t="e">
        <f>VLOOKUP($E84,#REF!,3,FALSE)</f>
        <v>#REF!</v>
      </c>
      <c r="C84" s="141" t="e">
        <f>VLOOKUP($E84,#REF!,4,FALSE)</f>
        <v>#REF!</v>
      </c>
      <c r="D84" s="30" t="e">
        <f>VLOOKUP($E84,#REF!,5,FALSE)</f>
        <v>#REF!</v>
      </c>
      <c r="E84" s="488"/>
      <c r="F84" s="488"/>
      <c r="G84" s="488"/>
      <c r="H84" s="488"/>
      <c r="I84" s="235" t="e">
        <f>VLOOKUP($E84,#REF!,9,FALSE)</f>
        <v>#REF!</v>
      </c>
    </row>
    <row r="85" spans="1:9" ht="26.25" hidden="1" customHeight="1" x14ac:dyDescent="0.2">
      <c r="A85" s="488" t="s">
        <v>41</v>
      </c>
      <c r="B85" s="29" t="e">
        <f>VLOOKUP($E85,#REF!,3,FALSE)</f>
        <v>#REF!</v>
      </c>
      <c r="C85" s="141" t="e">
        <f>VLOOKUP($E85,#REF!,4,FALSE)</f>
        <v>#REF!</v>
      </c>
      <c r="D85" s="30" t="e">
        <f>VLOOKUP($E85,#REF!,5,FALSE)</f>
        <v>#REF!</v>
      </c>
      <c r="E85" s="488"/>
      <c r="F85" s="488"/>
      <c r="G85" s="488"/>
      <c r="H85" s="488"/>
      <c r="I85" s="235" t="e">
        <f>VLOOKUP($E85,#REF!,9,FALSE)</f>
        <v>#REF!</v>
      </c>
    </row>
    <row r="86" spans="1:9" ht="20.100000000000001" hidden="1" customHeight="1" x14ac:dyDescent="0.2">
      <c r="A86" s="488" t="s">
        <v>42</v>
      </c>
      <c r="B86" s="29" t="e">
        <f>VLOOKUP($E86,#REF!,3,FALSE)</f>
        <v>#REF!</v>
      </c>
      <c r="C86" s="141" t="e">
        <f>VLOOKUP($E86,#REF!,4,FALSE)</f>
        <v>#REF!</v>
      </c>
      <c r="D86" s="30" t="e">
        <f>VLOOKUP($E86,#REF!,5,FALSE)</f>
        <v>#REF!</v>
      </c>
      <c r="E86" s="488"/>
      <c r="F86" s="488"/>
      <c r="G86" s="488"/>
      <c r="H86" s="488"/>
      <c r="I86" s="235" t="e">
        <f>VLOOKUP($E86,#REF!,9,FALSE)</f>
        <v>#REF!</v>
      </c>
    </row>
    <row r="87" spans="1:9" ht="20.100000000000001" hidden="1" customHeight="1" x14ac:dyDescent="0.2">
      <c r="A87" s="488" t="s">
        <v>43</v>
      </c>
      <c r="B87" s="29" t="e">
        <f>VLOOKUP($E87,#REF!,3,FALSE)</f>
        <v>#REF!</v>
      </c>
      <c r="C87" s="141" t="e">
        <f>VLOOKUP($E87,#REF!,4,FALSE)</f>
        <v>#REF!</v>
      </c>
      <c r="D87" s="30" t="e">
        <f>VLOOKUP($E87,#REF!,5,FALSE)</f>
        <v>#REF!</v>
      </c>
      <c r="E87" s="488"/>
      <c r="F87" s="488"/>
      <c r="G87" s="488"/>
      <c r="H87" s="488"/>
      <c r="I87" s="235" t="e">
        <f>VLOOKUP($E87,#REF!,9,FALSE)</f>
        <v>#REF!</v>
      </c>
    </row>
    <row r="88" spans="1:9" hidden="1" x14ac:dyDescent="0.2">
      <c r="A88" s="488">
        <v>8</v>
      </c>
      <c r="B88" s="248" t="e">
        <f>VLOOKUP($E88,#REF!,3,FALSE)</f>
        <v>#REF!</v>
      </c>
      <c r="C88" s="262" t="e">
        <f>VLOOKUP($E88,#REF!,4,FALSE)</f>
        <v>#REF!</v>
      </c>
      <c r="D88" s="257" t="e">
        <f>VLOOKUP($E88,#REF!,5,FALSE)</f>
        <v>#REF!</v>
      </c>
      <c r="E88" s="488"/>
      <c r="F88" s="488"/>
      <c r="G88" s="488"/>
      <c r="H88" s="488"/>
      <c r="I88" s="235" t="e">
        <f>VLOOKUP($E88,#REF!,9,FALSE)</f>
        <v>#REF!</v>
      </c>
    </row>
    <row r="89" spans="1:9" hidden="1" x14ac:dyDescent="0.2">
      <c r="A89" s="120"/>
      <c r="B89" s="126" t="s">
        <v>216</v>
      </c>
      <c r="C89" s="121"/>
      <c r="D89" s="121"/>
      <c r="E89" s="121"/>
      <c r="F89" s="121"/>
      <c r="G89" s="121"/>
      <c r="H89" s="121"/>
      <c r="I89" s="236"/>
    </row>
    <row r="90" spans="1:9" hidden="1" x14ac:dyDescent="0.2">
      <c r="A90" s="488" t="s">
        <v>37</v>
      </c>
      <c r="B90" s="248" t="e">
        <f>VLOOKUP($E90,#REF!,3,FALSE)</f>
        <v>#REF!</v>
      </c>
      <c r="C90" s="262" t="e">
        <f>VLOOKUP($E90,#REF!,4,FALSE)</f>
        <v>#REF!</v>
      </c>
      <c r="D90" s="257" t="e">
        <f>VLOOKUP($E90,#REF!,5,FALSE)</f>
        <v>#REF!</v>
      </c>
      <c r="E90" s="488"/>
      <c r="F90" s="488"/>
      <c r="G90" s="488"/>
      <c r="H90" s="488"/>
      <c r="I90" s="235" t="e">
        <f>VLOOKUP($E90,#REF!,9,FALSE)</f>
        <v>#REF!</v>
      </c>
    </row>
    <row r="91" spans="1:9" ht="20.100000000000001" hidden="1" customHeight="1" x14ac:dyDescent="0.2">
      <c r="A91" s="488" t="s">
        <v>38</v>
      </c>
      <c r="B91" s="29" t="e">
        <f>VLOOKUP($E91,#REF!,3,FALSE)</f>
        <v>#REF!</v>
      </c>
      <c r="C91" s="141" t="e">
        <f>VLOOKUP($E91,#REF!,4,FALSE)</f>
        <v>#REF!</v>
      </c>
      <c r="D91" s="30" t="e">
        <f>VLOOKUP($E91,#REF!,5,FALSE)</f>
        <v>#REF!</v>
      </c>
      <c r="E91" s="488"/>
      <c r="F91" s="488"/>
      <c r="G91" s="488"/>
      <c r="H91" s="488"/>
      <c r="I91" s="235" t="e">
        <f>VLOOKUP($E91,#REF!,9,FALSE)</f>
        <v>#REF!</v>
      </c>
    </row>
    <row r="92" spans="1:9" ht="27.75" hidden="1" customHeight="1" x14ac:dyDescent="0.2">
      <c r="A92" s="488" t="s">
        <v>39</v>
      </c>
      <c r="B92" s="29" t="e">
        <f>VLOOKUP($E92,#REF!,3,FALSE)</f>
        <v>#REF!</v>
      </c>
      <c r="C92" s="141" t="e">
        <f>VLOOKUP($E92,#REF!,4,FALSE)</f>
        <v>#REF!</v>
      </c>
      <c r="D92" s="30" t="e">
        <f>VLOOKUP($E92,#REF!,5,FALSE)</f>
        <v>#REF!</v>
      </c>
      <c r="E92" s="488"/>
      <c r="F92" s="488"/>
      <c r="G92" s="488"/>
      <c r="H92" s="488"/>
      <c r="I92" s="235" t="e">
        <f>VLOOKUP($E92,#REF!,9,FALSE)</f>
        <v>#REF!</v>
      </c>
    </row>
    <row r="93" spans="1:9" ht="20.100000000000001" hidden="1" customHeight="1" x14ac:dyDescent="0.2">
      <c r="A93" s="488" t="s">
        <v>40</v>
      </c>
      <c r="B93" s="29" t="e">
        <f>VLOOKUP($E93,#REF!,3,FALSE)</f>
        <v>#REF!</v>
      </c>
      <c r="C93" s="141" t="e">
        <f>VLOOKUP($E93,#REF!,4,FALSE)</f>
        <v>#REF!</v>
      </c>
      <c r="D93" s="30" t="e">
        <f>VLOOKUP($E93,#REF!,5,FALSE)</f>
        <v>#REF!</v>
      </c>
      <c r="E93" s="488"/>
      <c r="F93" s="488"/>
      <c r="G93" s="488"/>
      <c r="H93" s="488"/>
      <c r="I93" s="235" t="e">
        <f>VLOOKUP($E93,#REF!,9,FALSE)</f>
        <v>#REF!</v>
      </c>
    </row>
    <row r="94" spans="1:9" ht="20.100000000000001" hidden="1" customHeight="1" x14ac:dyDescent="0.2">
      <c r="A94" s="488" t="s">
        <v>41</v>
      </c>
      <c r="B94" s="29" t="e">
        <f>VLOOKUP($E94,#REF!,3,FALSE)</f>
        <v>#REF!</v>
      </c>
      <c r="C94" s="141" t="e">
        <f>VLOOKUP($E94,#REF!,4,FALSE)</f>
        <v>#REF!</v>
      </c>
      <c r="D94" s="30" t="e">
        <f>VLOOKUP($E94,#REF!,5,FALSE)</f>
        <v>#REF!</v>
      </c>
      <c r="E94" s="488"/>
      <c r="F94" s="488"/>
      <c r="G94" s="488"/>
      <c r="H94" s="488"/>
      <c r="I94" s="235" t="e">
        <f>VLOOKUP($E94,#REF!,9,FALSE)</f>
        <v>#REF!</v>
      </c>
    </row>
    <row r="95" spans="1:9" ht="20.100000000000001" hidden="1" customHeight="1" x14ac:dyDescent="0.2">
      <c r="A95" s="488" t="s">
        <v>42</v>
      </c>
      <c r="B95" s="29" t="e">
        <f>VLOOKUP($E95,#REF!,3,FALSE)</f>
        <v>#REF!</v>
      </c>
      <c r="C95" s="141" t="e">
        <f>VLOOKUP($E95,#REF!,4,FALSE)</f>
        <v>#REF!</v>
      </c>
      <c r="D95" s="30" t="e">
        <f>VLOOKUP($E95,#REF!,5,FALSE)</f>
        <v>#REF!</v>
      </c>
      <c r="E95" s="488"/>
      <c r="F95" s="488"/>
      <c r="G95" s="488"/>
      <c r="H95" s="488"/>
      <c r="I95" s="235" t="e">
        <f>VLOOKUP($E95,#REF!,9,FALSE)</f>
        <v>#REF!</v>
      </c>
    </row>
    <row r="96" spans="1:9" ht="20.100000000000001" hidden="1" customHeight="1" x14ac:dyDescent="0.2">
      <c r="A96" s="488" t="s">
        <v>43</v>
      </c>
      <c r="B96" s="29" t="e">
        <f>VLOOKUP($E96,#REF!,3,FALSE)</f>
        <v>#REF!</v>
      </c>
      <c r="C96" s="141" t="e">
        <f>VLOOKUP($E96,#REF!,4,FALSE)</f>
        <v>#REF!</v>
      </c>
      <c r="D96" s="30" t="e">
        <f>VLOOKUP($E96,#REF!,5,FALSE)</f>
        <v>#REF!</v>
      </c>
      <c r="E96" s="488"/>
      <c r="F96" s="488"/>
      <c r="G96" s="488"/>
      <c r="H96" s="488"/>
      <c r="I96" s="235" t="e">
        <f>VLOOKUP($E96,#REF!,9,FALSE)</f>
        <v>#REF!</v>
      </c>
    </row>
    <row r="97" spans="1:10" hidden="1" x14ac:dyDescent="0.2">
      <c r="A97" s="488">
        <v>8</v>
      </c>
      <c r="B97" s="248" t="e">
        <f>VLOOKUP($E97,#REF!,3,FALSE)</f>
        <v>#REF!</v>
      </c>
      <c r="C97" s="262" t="e">
        <f>VLOOKUP($E97,#REF!,4,FALSE)</f>
        <v>#REF!</v>
      </c>
      <c r="D97" s="257" t="e">
        <f>VLOOKUP($E97,#REF!,5,FALSE)</f>
        <v>#REF!</v>
      </c>
      <c r="E97" s="488"/>
      <c r="F97" s="488"/>
      <c r="G97" s="488"/>
      <c r="H97" s="488"/>
      <c r="I97" s="235" t="e">
        <f>VLOOKUP($E97,#REF!,9,FALSE)</f>
        <v>#REF!</v>
      </c>
    </row>
    <row r="98" spans="1:10" x14ac:dyDescent="0.2">
      <c r="J98" s="17"/>
    </row>
    <row r="99" spans="1:10" ht="15.75" x14ac:dyDescent="0.25">
      <c r="A99" s="243" t="s">
        <v>66</v>
      </c>
      <c r="B99" s="1"/>
      <c r="D99" s="243"/>
      <c r="I99" s="17"/>
      <c r="J99" s="17"/>
    </row>
    <row r="100" spans="1:10" ht="15.75" x14ac:dyDescent="0.25">
      <c r="A100" s="243" t="s">
        <v>58</v>
      </c>
      <c r="J100" s="17"/>
    </row>
    <row r="101" spans="1:10" ht="15.75" x14ac:dyDescent="0.25">
      <c r="A101" s="243" t="s">
        <v>60</v>
      </c>
      <c r="B101" s="243"/>
      <c r="J101" s="17"/>
    </row>
    <row r="102" spans="1:10" ht="15.75" x14ac:dyDescent="0.25">
      <c r="A102" s="243" t="s">
        <v>59</v>
      </c>
      <c r="B102" s="243"/>
      <c r="J102" s="17"/>
    </row>
    <row r="103" spans="1:10" ht="15.75" customHeight="1" x14ac:dyDescent="0.2">
      <c r="A103" s="33"/>
      <c r="B103" s="34"/>
      <c r="C103" s="35"/>
      <c r="D103" s="36"/>
      <c r="E103" s="33"/>
      <c r="F103" s="33"/>
      <c r="G103" s="33"/>
      <c r="H103" s="33"/>
      <c r="I103" s="35"/>
    </row>
    <row r="104" spans="1:10" ht="15.75" customHeight="1" x14ac:dyDescent="0.2">
      <c r="A104" s="33"/>
      <c r="B104" s="34"/>
      <c r="C104" s="35"/>
      <c r="D104" s="36"/>
      <c r="E104" s="33"/>
      <c r="F104" s="33"/>
      <c r="G104" s="33"/>
      <c r="H104" s="33"/>
      <c r="I104" s="35"/>
    </row>
    <row r="105" spans="1:10" ht="15.75" customHeight="1" x14ac:dyDescent="0.2">
      <c r="A105" s="33"/>
      <c r="B105" s="34"/>
      <c r="C105" s="35"/>
      <c r="D105" s="36"/>
      <c r="E105" s="33"/>
      <c r="F105" s="33"/>
      <c r="G105" s="33"/>
      <c r="H105" s="33"/>
      <c r="I105" s="35"/>
    </row>
    <row r="106" spans="1:10" ht="15.75" customHeight="1" x14ac:dyDescent="0.2">
      <c r="A106" s="33"/>
      <c r="B106" s="34"/>
      <c r="C106" s="35"/>
      <c r="D106" s="36"/>
      <c r="E106" s="33"/>
      <c r="F106" s="33"/>
      <c r="G106" s="33"/>
      <c r="H106" s="33"/>
      <c r="I106" s="35"/>
    </row>
    <row r="107" spans="1:10" ht="15.75" customHeight="1" x14ac:dyDescent="0.2">
      <c r="A107" s="33"/>
      <c r="B107" s="34"/>
      <c r="C107" s="35"/>
      <c r="D107" s="36"/>
      <c r="E107" s="33"/>
      <c r="F107" s="33"/>
      <c r="G107" s="33"/>
      <c r="H107" s="33"/>
      <c r="I107" s="35"/>
    </row>
    <row r="108" spans="1:10" x14ac:dyDescent="0.2">
      <c r="A108" s="17"/>
      <c r="B108" s="17"/>
      <c r="C108" s="17"/>
      <c r="D108" s="17"/>
      <c r="E108" s="17"/>
      <c r="F108" s="17"/>
      <c r="G108" s="17"/>
      <c r="H108" s="17"/>
      <c r="I108" s="17"/>
    </row>
    <row r="109" spans="1:10" x14ac:dyDescent="0.2">
      <c r="A109" s="17"/>
      <c r="B109" s="17"/>
      <c r="C109" s="17"/>
      <c r="D109" s="17"/>
      <c r="E109" s="17"/>
      <c r="F109" s="17"/>
      <c r="G109" s="17"/>
      <c r="H109" s="17"/>
      <c r="I109" s="17"/>
    </row>
    <row r="110" spans="1:10" x14ac:dyDescent="0.2">
      <c r="A110" s="17"/>
      <c r="B110" s="17"/>
      <c r="C110" s="17"/>
      <c r="D110" s="17"/>
      <c r="E110" s="17"/>
      <c r="F110" s="17"/>
      <c r="G110" s="17"/>
      <c r="H110" s="17"/>
      <c r="I110" s="17"/>
    </row>
    <row r="111" spans="1:10" x14ac:dyDescent="0.2">
      <c r="A111" s="17"/>
      <c r="B111" s="17"/>
      <c r="C111" s="17"/>
      <c r="D111" s="17"/>
      <c r="E111" s="17"/>
      <c r="F111" s="17"/>
      <c r="G111" s="17"/>
      <c r="H111" s="17"/>
      <c r="I111" s="17"/>
    </row>
    <row r="112" spans="1:10" x14ac:dyDescent="0.2">
      <c r="A112" s="17"/>
      <c r="B112" s="17"/>
      <c r="C112" s="17"/>
      <c r="D112" s="17"/>
      <c r="E112" s="17"/>
      <c r="F112" s="17"/>
      <c r="G112" s="17"/>
      <c r="H112" s="17"/>
      <c r="I112" s="17"/>
    </row>
    <row r="113" spans="1:9" x14ac:dyDescent="0.2">
      <c r="A113" s="17"/>
      <c r="B113" s="17"/>
      <c r="C113" s="17"/>
      <c r="D113" s="17"/>
      <c r="E113" s="17"/>
      <c r="F113" s="17"/>
      <c r="G113" s="17"/>
      <c r="H113" s="17"/>
      <c r="I113" s="17"/>
    </row>
    <row r="114" spans="1:9" x14ac:dyDescent="0.2">
      <c r="A114" s="17"/>
      <c r="B114" s="17"/>
      <c r="C114" s="17"/>
      <c r="D114" s="17"/>
      <c r="E114" s="17"/>
      <c r="F114" s="17"/>
      <c r="G114" s="17"/>
      <c r="H114" s="17"/>
      <c r="I114" s="17"/>
    </row>
    <row r="115" spans="1:9" x14ac:dyDescent="0.2">
      <c r="A115" s="17"/>
      <c r="B115" s="17"/>
      <c r="C115" s="17"/>
      <c r="D115" s="17"/>
      <c r="E115" s="17"/>
      <c r="F115" s="17"/>
      <c r="G115" s="17"/>
      <c r="H115" s="17"/>
      <c r="I115" s="17"/>
    </row>
    <row r="116" spans="1:9" x14ac:dyDescent="0.2">
      <c r="A116" s="17"/>
      <c r="B116" s="17"/>
      <c r="C116" s="17"/>
      <c r="D116" s="17"/>
      <c r="E116" s="17"/>
      <c r="F116" s="17"/>
      <c r="G116" s="17"/>
      <c r="H116" s="17"/>
      <c r="I116" s="17"/>
    </row>
    <row r="117" spans="1:9" x14ac:dyDescent="0.2">
      <c r="A117" s="17"/>
      <c r="B117" s="17"/>
      <c r="C117" s="17"/>
      <c r="D117" s="17"/>
      <c r="E117" s="17"/>
      <c r="F117" s="17"/>
      <c r="G117" s="17"/>
      <c r="H117" s="17"/>
      <c r="I117" s="17"/>
    </row>
    <row r="118" spans="1:9" x14ac:dyDescent="0.2">
      <c r="A118" s="17"/>
      <c r="B118" s="17"/>
      <c r="C118" s="17"/>
      <c r="D118" s="17"/>
      <c r="E118" s="17"/>
      <c r="F118" s="17"/>
      <c r="G118" s="17"/>
      <c r="H118" s="17"/>
      <c r="I118" s="17"/>
    </row>
    <row r="119" spans="1:9" x14ac:dyDescent="0.2">
      <c r="A119" s="17"/>
      <c r="B119" s="17"/>
      <c r="C119" s="17"/>
      <c r="D119" s="17"/>
      <c r="E119" s="17"/>
      <c r="F119" s="17"/>
      <c r="G119" s="17"/>
      <c r="H119" s="17"/>
      <c r="I119" s="17"/>
    </row>
    <row r="120" spans="1:9" x14ac:dyDescent="0.2">
      <c r="A120" s="17"/>
      <c r="B120" s="17"/>
      <c r="C120" s="17"/>
      <c r="D120" s="17"/>
      <c r="E120" s="17"/>
      <c r="F120" s="17"/>
      <c r="G120" s="17"/>
      <c r="H120" s="17"/>
      <c r="I120" s="17"/>
    </row>
    <row r="121" spans="1:9" x14ac:dyDescent="0.2">
      <c r="A121" s="17"/>
      <c r="B121" s="17"/>
      <c r="C121" s="17"/>
      <c r="D121" s="17"/>
      <c r="E121" s="17"/>
      <c r="F121" s="17"/>
      <c r="G121" s="17"/>
      <c r="H121" s="17"/>
      <c r="I121" s="17"/>
    </row>
    <row r="122" spans="1:9" x14ac:dyDescent="0.2">
      <c r="A122" s="17"/>
      <c r="B122" s="17"/>
      <c r="C122" s="17"/>
      <c r="D122" s="17"/>
      <c r="E122" s="17"/>
      <c r="F122" s="17"/>
      <c r="G122" s="17"/>
      <c r="H122" s="17"/>
      <c r="I122" s="17"/>
    </row>
    <row r="123" spans="1:9" x14ac:dyDescent="0.2">
      <c r="A123" s="17"/>
      <c r="B123" s="17"/>
      <c r="C123" s="17"/>
      <c r="D123" s="17"/>
      <c r="E123" s="17"/>
      <c r="F123" s="17"/>
      <c r="G123" s="17"/>
      <c r="H123" s="17"/>
      <c r="I123" s="17"/>
    </row>
    <row r="124" spans="1:9" x14ac:dyDescent="0.2">
      <c r="A124" s="17"/>
      <c r="B124" s="17"/>
      <c r="C124" s="17"/>
      <c r="D124" s="17"/>
      <c r="E124" s="17"/>
      <c r="F124" s="17"/>
      <c r="G124" s="17"/>
      <c r="H124" s="17"/>
      <c r="I124" s="17"/>
    </row>
    <row r="125" spans="1:9" x14ac:dyDescent="0.2">
      <c r="A125" s="17"/>
      <c r="B125" s="17"/>
      <c r="C125" s="17"/>
      <c r="D125" s="17"/>
      <c r="E125" s="17"/>
      <c r="F125" s="17"/>
      <c r="G125" s="17"/>
      <c r="H125" s="17"/>
      <c r="I125" s="17"/>
    </row>
    <row r="126" spans="1:9" x14ac:dyDescent="0.2">
      <c r="A126" s="17"/>
      <c r="B126" s="17"/>
      <c r="C126" s="17"/>
      <c r="D126" s="17"/>
      <c r="E126" s="17"/>
      <c r="F126" s="17"/>
      <c r="G126" s="17"/>
      <c r="H126" s="17"/>
      <c r="I126" s="17"/>
    </row>
    <row r="127" spans="1:9" x14ac:dyDescent="0.2">
      <c r="A127" s="17"/>
      <c r="B127" s="17"/>
      <c r="C127" s="17"/>
      <c r="D127" s="17"/>
      <c r="E127" s="17"/>
      <c r="F127" s="17"/>
      <c r="G127" s="17"/>
      <c r="H127" s="17"/>
      <c r="I127" s="17"/>
    </row>
    <row r="128" spans="1:9" x14ac:dyDescent="0.2">
      <c r="A128" s="17"/>
      <c r="B128" s="17"/>
      <c r="C128" s="17"/>
      <c r="D128" s="17"/>
      <c r="E128" s="17"/>
      <c r="F128" s="17"/>
      <c r="G128" s="17"/>
      <c r="H128" s="17"/>
      <c r="I128" s="17"/>
    </row>
    <row r="129" spans="1:9" x14ac:dyDescent="0.2">
      <c r="A129" s="17"/>
      <c r="B129" s="17"/>
      <c r="C129" s="17"/>
      <c r="D129" s="17"/>
      <c r="E129" s="17"/>
      <c r="F129" s="17"/>
      <c r="G129" s="17"/>
      <c r="H129" s="17"/>
      <c r="I129" s="17"/>
    </row>
    <row r="130" spans="1:9" x14ac:dyDescent="0.2">
      <c r="A130" s="17"/>
      <c r="B130" s="17"/>
      <c r="C130" s="17"/>
      <c r="D130" s="17"/>
      <c r="E130" s="17"/>
      <c r="F130" s="17"/>
      <c r="G130" s="17"/>
      <c r="H130" s="17"/>
      <c r="I130" s="17"/>
    </row>
    <row r="131" spans="1:9" x14ac:dyDescent="0.2">
      <c r="A131" s="17"/>
      <c r="B131" s="17"/>
      <c r="C131" s="17"/>
      <c r="D131" s="17"/>
      <c r="E131" s="17"/>
      <c r="F131" s="17"/>
      <c r="G131" s="17"/>
      <c r="H131" s="17"/>
      <c r="I131" s="17"/>
    </row>
    <row r="132" spans="1:9" x14ac:dyDescent="0.2">
      <c r="A132" s="17"/>
      <c r="B132" s="17"/>
      <c r="C132" s="17"/>
      <c r="D132" s="17"/>
      <c r="E132" s="17"/>
      <c r="F132" s="17"/>
      <c r="G132" s="17"/>
      <c r="H132" s="17"/>
      <c r="I132" s="17"/>
    </row>
    <row r="133" spans="1:9" x14ac:dyDescent="0.2">
      <c r="A133" s="17"/>
      <c r="B133" s="17"/>
      <c r="C133" s="17"/>
      <c r="D133" s="17"/>
      <c r="E133" s="17"/>
      <c r="F133" s="17"/>
      <c r="G133" s="17"/>
      <c r="H133" s="17"/>
      <c r="I133" s="17"/>
    </row>
    <row r="134" spans="1:9" x14ac:dyDescent="0.2">
      <c r="A134" s="17"/>
      <c r="B134" s="17"/>
      <c r="C134" s="17"/>
      <c r="D134" s="17"/>
      <c r="E134" s="17"/>
      <c r="F134" s="17"/>
      <c r="G134" s="17"/>
      <c r="H134" s="17"/>
      <c r="I134" s="17"/>
    </row>
  </sheetData>
  <mergeCells count="5">
    <mergeCell ref="A1:I1"/>
    <mergeCell ref="A2:I2"/>
    <mergeCell ref="A3:I3"/>
    <mergeCell ref="A4:B4"/>
    <mergeCell ref="A5:B5"/>
  </mergeCells>
  <printOptions horizontalCentered="1"/>
  <pageMargins left="0.9055118110236221" right="0.86614173228346458" top="0.48" bottom="0.28999999999999998" header="0.27559055118110237" footer="0.19685039370078741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indexed="34"/>
  </sheetPr>
  <dimension ref="A1:M103"/>
  <sheetViews>
    <sheetView topLeftCell="A19" workbookViewId="0">
      <selection sqref="A1:I80"/>
    </sheetView>
  </sheetViews>
  <sheetFormatPr defaultColWidth="9.140625" defaultRowHeight="12.75" x14ac:dyDescent="0.2"/>
  <cols>
    <col min="1" max="1" width="4.140625" style="12" customWidth="1"/>
    <col min="2" max="2" width="25.28515625" style="12" customWidth="1"/>
    <col min="3" max="3" width="10.5703125" style="12" customWidth="1"/>
    <col min="4" max="4" width="24.140625" style="12" customWidth="1"/>
    <col min="5" max="6" width="6.85546875" style="12" customWidth="1"/>
    <col min="7" max="7" width="30.5703125" style="12" customWidth="1"/>
    <col min="8" max="8" width="6.85546875" style="12" customWidth="1"/>
    <col min="9" max="9" width="8.28515625" style="12" customWidth="1"/>
    <col min="10" max="10" width="6" style="12" customWidth="1"/>
    <col min="11" max="16384" width="9.140625" style="12"/>
  </cols>
  <sheetData>
    <row r="1" spans="1:13" ht="15.75" customHeight="1" x14ac:dyDescent="0.2">
      <c r="A1" s="613" t="e">
        <f>#REF!</f>
        <v>#REF!</v>
      </c>
      <c r="B1" s="613"/>
      <c r="C1" s="613"/>
      <c r="D1" s="613"/>
      <c r="E1" s="613"/>
      <c r="F1" s="613"/>
      <c r="G1" s="613"/>
      <c r="H1" s="613"/>
      <c r="I1" s="613"/>
      <c r="J1" s="95"/>
      <c r="K1" s="95"/>
      <c r="L1" s="95"/>
      <c r="M1" s="95"/>
    </row>
    <row r="2" spans="1:13" ht="15" x14ac:dyDescent="0.2">
      <c r="A2" s="623" t="s">
        <v>95</v>
      </c>
      <c r="B2" s="623"/>
      <c r="C2" s="623"/>
      <c r="D2" s="623"/>
      <c r="E2" s="623"/>
      <c r="F2" s="623"/>
      <c r="G2" s="623"/>
      <c r="H2" s="623"/>
      <c r="I2" s="623"/>
      <c r="J2" s="96"/>
      <c r="K2" s="95"/>
      <c r="L2" s="95"/>
      <c r="M2" s="95"/>
    </row>
    <row r="3" spans="1:13" ht="23.25" customHeight="1" x14ac:dyDescent="0.2">
      <c r="A3" s="622" t="e">
        <f>Name_4</f>
        <v>#REF!</v>
      </c>
      <c r="B3" s="622"/>
      <c r="C3" s="622"/>
      <c r="D3" s="622"/>
      <c r="E3" s="622"/>
      <c r="F3" s="622"/>
      <c r="G3" s="622"/>
      <c r="H3" s="622"/>
      <c r="I3" s="622"/>
      <c r="J3" s="96"/>
      <c r="K3" s="95"/>
      <c r="L3" s="95"/>
      <c r="M3" s="95"/>
    </row>
    <row r="4" spans="1:13" ht="14.25" x14ac:dyDescent="0.2">
      <c r="A4" s="621"/>
      <c r="B4" s="621"/>
      <c r="C4" s="386"/>
      <c r="D4" s="387"/>
      <c r="E4" s="388" t="s">
        <v>165</v>
      </c>
      <c r="F4" s="388"/>
      <c r="G4" s="388"/>
      <c r="H4" s="388"/>
      <c r="I4" s="388"/>
      <c r="J4" s="357"/>
    </row>
    <row r="5" spans="1:13" x14ac:dyDescent="0.2">
      <c r="A5" s="621" t="s">
        <v>70</v>
      </c>
      <c r="B5" s="621"/>
      <c r="C5" s="386"/>
      <c r="D5" s="387"/>
      <c r="E5" s="389"/>
      <c r="F5" s="389"/>
      <c r="G5" s="389"/>
      <c r="H5" s="390" t="e">
        <f>d_2</f>
        <v>#REF!</v>
      </c>
      <c r="I5" s="391"/>
      <c r="J5" s="9"/>
    </row>
    <row r="6" spans="1:13" ht="12.75" customHeight="1" x14ac:dyDescent="0.2">
      <c r="A6" s="390" t="e">
        <f>d_4</f>
        <v>#REF!</v>
      </c>
      <c r="B6" s="389"/>
      <c r="C6" s="386"/>
      <c r="D6" s="387"/>
      <c r="E6" s="392"/>
      <c r="F6" s="393" t="e">
        <f>d_5</f>
        <v>#REF!</v>
      </c>
      <c r="G6" s="392"/>
      <c r="H6" s="392"/>
      <c r="I6" s="444" t="s">
        <v>564</v>
      </c>
      <c r="J6" s="9"/>
    </row>
    <row r="7" spans="1:13" ht="27" x14ac:dyDescent="0.2">
      <c r="A7" s="394" t="s">
        <v>64</v>
      </c>
      <c r="B7" s="394" t="s">
        <v>65</v>
      </c>
      <c r="C7" s="394" t="s">
        <v>62</v>
      </c>
      <c r="D7" s="394" t="s">
        <v>96</v>
      </c>
      <c r="E7" s="395" t="s">
        <v>34</v>
      </c>
      <c r="F7" s="395" t="s">
        <v>102</v>
      </c>
      <c r="G7" s="395" t="s">
        <v>22</v>
      </c>
      <c r="H7" s="395" t="s">
        <v>49</v>
      </c>
      <c r="I7" s="394" t="s">
        <v>67</v>
      </c>
    </row>
    <row r="8" spans="1:13" x14ac:dyDescent="0.2">
      <c r="A8" s="396"/>
      <c r="B8" s="397" t="s">
        <v>44</v>
      </c>
      <c r="C8" s="398"/>
      <c r="D8" s="398"/>
      <c r="E8" s="398"/>
      <c r="F8" s="398"/>
      <c r="G8" s="398"/>
      <c r="H8" s="398"/>
      <c r="I8" s="399"/>
    </row>
    <row r="9" spans="1:13" ht="18" customHeight="1" x14ac:dyDescent="0.2">
      <c r="A9" s="400" t="s">
        <v>37</v>
      </c>
      <c r="B9" s="401" t="e">
        <f>VLOOKUP($E9,#REF!,3,FALSE)</f>
        <v>#REF!</v>
      </c>
      <c r="C9" s="402" t="e">
        <f>VLOOKUP($E9,#REF!,4,FALSE)</f>
        <v>#REF!</v>
      </c>
      <c r="D9" s="403" t="e">
        <f>VLOOKUP($E9,#REF!,5,FALSE)</f>
        <v>#REF!</v>
      </c>
      <c r="E9" s="442" t="s">
        <v>477</v>
      </c>
      <c r="F9" s="400"/>
      <c r="G9" s="400"/>
      <c r="H9" s="400"/>
      <c r="I9" s="402"/>
    </row>
    <row r="10" spans="1:13" ht="18" customHeight="1" x14ac:dyDescent="0.2">
      <c r="A10" s="400" t="s">
        <v>38</v>
      </c>
      <c r="B10" s="401" t="e">
        <f>VLOOKUP($E10,#REF!,3,FALSE)</f>
        <v>#REF!</v>
      </c>
      <c r="C10" s="402" t="e">
        <f>VLOOKUP($E10,#REF!,4,FALSE)</f>
        <v>#REF!</v>
      </c>
      <c r="D10" s="403" t="e">
        <f>VLOOKUP($E10,#REF!,5,FALSE)</f>
        <v>#REF!</v>
      </c>
      <c r="E10" s="442" t="s">
        <v>453</v>
      </c>
      <c r="F10" s="400"/>
      <c r="G10" s="400"/>
      <c r="H10" s="400"/>
      <c r="I10" s="402"/>
    </row>
    <row r="11" spans="1:13" ht="18" customHeight="1" x14ac:dyDescent="0.2">
      <c r="A11" s="400" t="s">
        <v>39</v>
      </c>
      <c r="B11" s="401" t="e">
        <f>VLOOKUP($E11,#REF!,3,FALSE)</f>
        <v>#REF!</v>
      </c>
      <c r="C11" s="402" t="e">
        <f>VLOOKUP($E11,#REF!,4,FALSE)</f>
        <v>#REF!</v>
      </c>
      <c r="D11" s="403" t="e">
        <f>VLOOKUP($E11,#REF!,5,FALSE)</f>
        <v>#REF!</v>
      </c>
      <c r="E11" s="442" t="s">
        <v>88</v>
      </c>
      <c r="F11" s="400"/>
      <c r="G11" s="400"/>
      <c r="H11" s="400"/>
      <c r="I11" s="402"/>
    </row>
    <row r="12" spans="1:13" ht="18" customHeight="1" x14ac:dyDescent="0.2">
      <c r="A12" s="400" t="s">
        <v>40</v>
      </c>
      <c r="B12" s="401" t="e">
        <f>VLOOKUP($E12,#REF!,3,FALSE)</f>
        <v>#REF!</v>
      </c>
      <c r="C12" s="402" t="e">
        <f>VLOOKUP($E12,#REF!,4,FALSE)</f>
        <v>#REF!</v>
      </c>
      <c r="D12" s="403" t="e">
        <f>VLOOKUP($E12,#REF!,5,FALSE)</f>
        <v>#REF!</v>
      </c>
      <c r="E12" s="442" t="s">
        <v>455</v>
      </c>
      <c r="F12" s="400"/>
      <c r="G12" s="400"/>
      <c r="H12" s="400"/>
      <c r="I12" s="402"/>
      <c r="K12" s="2"/>
    </row>
    <row r="13" spans="1:13" ht="18" customHeight="1" x14ac:dyDescent="0.2">
      <c r="A13" s="400" t="s">
        <v>41</v>
      </c>
      <c r="B13" s="401" t="e">
        <f>VLOOKUP($E13,#REF!,3,FALSE)</f>
        <v>#REF!</v>
      </c>
      <c r="C13" s="402" t="e">
        <f>VLOOKUP($E13,#REF!,4,FALSE)</f>
        <v>#REF!</v>
      </c>
      <c r="D13" s="403" t="e">
        <f>VLOOKUP($E13,#REF!,5,FALSE)</f>
        <v>#REF!</v>
      </c>
      <c r="E13" s="442" t="s">
        <v>146</v>
      </c>
      <c r="F13" s="400"/>
      <c r="G13" s="400"/>
      <c r="H13" s="400"/>
      <c r="I13" s="402"/>
    </row>
    <row r="14" spans="1:13" ht="18" customHeight="1" x14ac:dyDescent="0.2">
      <c r="A14" s="400" t="s">
        <v>42</v>
      </c>
      <c r="B14" s="401" t="e">
        <f>VLOOKUP($E14,#REF!,3,FALSE)</f>
        <v>#REF!</v>
      </c>
      <c r="C14" s="402" t="e">
        <f>VLOOKUP($E14,#REF!,4,FALSE)</f>
        <v>#REF!</v>
      </c>
      <c r="D14" s="403" t="e">
        <f>VLOOKUP($E14,#REF!,5,FALSE)</f>
        <v>#REF!</v>
      </c>
      <c r="E14" s="442" t="s">
        <v>154</v>
      </c>
      <c r="F14" s="400"/>
      <c r="G14" s="400"/>
      <c r="H14" s="400"/>
      <c r="I14" s="402"/>
    </row>
    <row r="15" spans="1:13" ht="18" customHeight="1" x14ac:dyDescent="0.2">
      <c r="A15" s="400" t="s">
        <v>43</v>
      </c>
      <c r="B15" s="401" t="e">
        <f>VLOOKUP($E15,#REF!,3,FALSE)</f>
        <v>#REF!</v>
      </c>
      <c r="C15" s="402" t="e">
        <f>VLOOKUP($E15,#REF!,4,FALSE)</f>
        <v>#REF!</v>
      </c>
      <c r="D15" s="403" t="e">
        <f>VLOOKUP($E15,#REF!,5,FALSE)</f>
        <v>#REF!</v>
      </c>
      <c r="E15" s="442" t="s">
        <v>294</v>
      </c>
      <c r="F15" s="400"/>
      <c r="G15" s="400"/>
      <c r="H15" s="400"/>
      <c r="I15" s="402"/>
    </row>
    <row r="16" spans="1:13" ht="18" customHeight="1" x14ac:dyDescent="0.2">
      <c r="A16" s="400" t="s">
        <v>79</v>
      </c>
      <c r="B16" s="401" t="e">
        <f>VLOOKUP($E16,#REF!,3,FALSE)</f>
        <v>#REF!</v>
      </c>
      <c r="C16" s="402" t="e">
        <f>VLOOKUP($E16,#REF!,4,FALSE)</f>
        <v>#REF!</v>
      </c>
      <c r="D16" s="403" t="e">
        <f>VLOOKUP($E16,#REF!,5,FALSE)</f>
        <v>#REF!</v>
      </c>
      <c r="E16" s="442" t="s">
        <v>86</v>
      </c>
      <c r="F16" s="400"/>
      <c r="G16" s="400"/>
      <c r="H16" s="400"/>
      <c r="I16" s="402"/>
    </row>
    <row r="17" spans="1:10" ht="16.5" customHeight="1" x14ac:dyDescent="0.2">
      <c r="A17" s="400" t="s">
        <v>86</v>
      </c>
      <c r="B17" s="401" t="e">
        <f>VLOOKUP($E17,#REF!,3,FALSE)</f>
        <v>#REF!</v>
      </c>
      <c r="C17" s="402" t="e">
        <f>VLOOKUP($E17,#REF!,4,FALSE)</f>
        <v>#REF!</v>
      </c>
      <c r="D17" s="403" t="e">
        <f>VLOOKUP($E17,#REF!,5,FALSE)</f>
        <v>#REF!</v>
      </c>
      <c r="E17" s="442" t="s">
        <v>209</v>
      </c>
      <c r="F17" s="400"/>
      <c r="G17" s="400"/>
      <c r="H17" s="400"/>
      <c r="I17" s="402"/>
    </row>
    <row r="18" spans="1:10" ht="18" customHeight="1" x14ac:dyDescent="0.2">
      <c r="A18" s="400" t="s">
        <v>85</v>
      </c>
      <c r="B18" s="401" t="e">
        <f>VLOOKUP($E18,#REF!,3,FALSE)</f>
        <v>#REF!</v>
      </c>
      <c r="C18" s="402" t="e">
        <f>VLOOKUP($E18,#REF!,4,FALSE)</f>
        <v>#REF!</v>
      </c>
      <c r="D18" s="403" t="e">
        <f>VLOOKUP($E18,#REF!,5,FALSE)</f>
        <v>#REF!</v>
      </c>
      <c r="E18" s="442" t="s">
        <v>362</v>
      </c>
      <c r="F18" s="400"/>
      <c r="G18" s="400"/>
      <c r="H18" s="400"/>
      <c r="I18" s="402"/>
    </row>
    <row r="19" spans="1:10" ht="18" customHeight="1" x14ac:dyDescent="0.2">
      <c r="A19" s="442">
        <v>11</v>
      </c>
      <c r="B19" s="401" t="e">
        <f>VLOOKUP($E19,#REF!,3,FALSE)</f>
        <v>#REF!</v>
      </c>
      <c r="C19" s="402" t="e">
        <f>VLOOKUP($E19,#REF!,4,FALSE)</f>
        <v>#REF!</v>
      </c>
      <c r="D19" s="403" t="e">
        <f>VLOOKUP($E19,#REF!,5,FALSE)</f>
        <v>#REF!</v>
      </c>
      <c r="E19" s="442" t="s">
        <v>433</v>
      </c>
      <c r="F19" s="400"/>
      <c r="G19" s="400"/>
      <c r="H19" s="400"/>
      <c r="I19" s="402"/>
    </row>
    <row r="20" spans="1:10" x14ac:dyDescent="0.2">
      <c r="A20" s="396"/>
      <c r="B20" s="397" t="s">
        <v>45</v>
      </c>
      <c r="C20" s="398"/>
      <c r="D20" s="398"/>
      <c r="E20" s="443"/>
      <c r="F20" s="398"/>
      <c r="G20" s="398"/>
      <c r="H20" s="398"/>
      <c r="I20" s="399"/>
      <c r="J20" s="18"/>
    </row>
    <row r="21" spans="1:10" ht="18" customHeight="1" x14ac:dyDescent="0.2">
      <c r="A21" s="400" t="s">
        <v>37</v>
      </c>
      <c r="B21" s="401" t="e">
        <f>VLOOKUP($E21,#REF!,3,FALSE)</f>
        <v>#REF!</v>
      </c>
      <c r="C21" s="402" t="e">
        <f>VLOOKUP($E21,#REF!,4,FALSE)</f>
        <v>#REF!</v>
      </c>
      <c r="D21" s="403" t="e">
        <f>VLOOKUP($E21,#REF!,5,FALSE)</f>
        <v>#REF!</v>
      </c>
      <c r="E21" s="442" t="s">
        <v>554</v>
      </c>
      <c r="F21" s="400"/>
      <c r="G21" s="400"/>
      <c r="H21" s="400"/>
      <c r="I21" s="404" t="e">
        <f>VLOOKUP($E21,#REF!,9,FALSE)</f>
        <v>#REF!</v>
      </c>
    </row>
    <row r="22" spans="1:10" ht="18" customHeight="1" x14ac:dyDescent="0.2">
      <c r="A22" s="400" t="s">
        <v>38</v>
      </c>
      <c r="B22" s="401" t="e">
        <f>VLOOKUP($E22,#REF!,3,FALSE)</f>
        <v>#REF!</v>
      </c>
      <c r="C22" s="402" t="e">
        <f>VLOOKUP($E22,#REF!,4,FALSE)</f>
        <v>#REF!</v>
      </c>
      <c r="D22" s="403" t="e">
        <f>VLOOKUP($E22,#REF!,5,FALSE)</f>
        <v>#REF!</v>
      </c>
      <c r="E22" s="442" t="s">
        <v>185</v>
      </c>
      <c r="F22" s="400"/>
      <c r="G22" s="400"/>
      <c r="H22" s="400"/>
      <c r="I22" s="404" t="e">
        <f>VLOOKUP($E22,#REF!,9,FALSE)</f>
        <v>#REF!</v>
      </c>
    </row>
    <row r="23" spans="1:10" ht="18" customHeight="1" x14ac:dyDescent="0.2">
      <c r="A23" s="400" t="s">
        <v>39</v>
      </c>
      <c r="B23" s="401" t="e">
        <f>VLOOKUP($E23,#REF!,3,FALSE)</f>
        <v>#REF!</v>
      </c>
      <c r="C23" s="402" t="e">
        <f>VLOOKUP($E23,#REF!,4,FALSE)</f>
        <v>#REF!</v>
      </c>
      <c r="D23" s="403" t="e">
        <f>VLOOKUP($E23,#REF!,5,FALSE)</f>
        <v>#REF!</v>
      </c>
      <c r="E23" s="442" t="s">
        <v>190</v>
      </c>
      <c r="F23" s="400"/>
      <c r="G23" s="400"/>
      <c r="H23" s="400"/>
      <c r="I23" s="404" t="e">
        <f>VLOOKUP($E23,#REF!,9,FALSE)</f>
        <v>#REF!</v>
      </c>
    </row>
    <row r="24" spans="1:10" ht="18" customHeight="1" x14ac:dyDescent="0.2">
      <c r="A24" s="400" t="s">
        <v>40</v>
      </c>
      <c r="B24" s="401" t="e">
        <f>VLOOKUP($E24,#REF!,3,FALSE)</f>
        <v>#REF!</v>
      </c>
      <c r="C24" s="402" t="e">
        <f>VLOOKUP($E24,#REF!,4,FALSE)</f>
        <v>#REF!</v>
      </c>
      <c r="D24" s="403" t="e">
        <f>VLOOKUP($E24,#REF!,5,FALSE)</f>
        <v>#REF!</v>
      </c>
      <c r="E24" s="442" t="s">
        <v>139</v>
      </c>
      <c r="F24" s="400"/>
      <c r="G24" s="400"/>
      <c r="H24" s="400"/>
      <c r="I24" s="404" t="e">
        <f>VLOOKUP($E24,#REF!,9,FALSE)</f>
        <v>#REF!</v>
      </c>
    </row>
    <row r="25" spans="1:10" ht="18" customHeight="1" x14ac:dyDescent="0.2">
      <c r="A25" s="400" t="s">
        <v>41</v>
      </c>
      <c r="B25" s="401" t="e">
        <f>VLOOKUP($E25,#REF!,3,FALSE)</f>
        <v>#REF!</v>
      </c>
      <c r="C25" s="402" t="e">
        <f>VLOOKUP($E25,#REF!,4,FALSE)</f>
        <v>#REF!</v>
      </c>
      <c r="D25" s="403" t="e">
        <f>VLOOKUP($E25,#REF!,5,FALSE)</f>
        <v>#REF!</v>
      </c>
      <c r="E25" s="442" t="s">
        <v>432</v>
      </c>
      <c r="F25" s="400"/>
      <c r="G25" s="400"/>
      <c r="H25" s="400"/>
      <c r="I25" s="404" t="e">
        <f>VLOOKUP($E25,#REF!,9,FALSE)</f>
        <v>#REF!</v>
      </c>
    </row>
    <row r="26" spans="1:10" ht="18" customHeight="1" x14ac:dyDescent="0.2">
      <c r="A26" s="400" t="s">
        <v>42</v>
      </c>
      <c r="B26" s="401" t="e">
        <f>VLOOKUP($E26,#REF!,3,FALSE)</f>
        <v>#REF!</v>
      </c>
      <c r="C26" s="402" t="e">
        <f>VLOOKUP($E26,#REF!,4,FALSE)</f>
        <v>#REF!</v>
      </c>
      <c r="D26" s="403" t="e">
        <f>VLOOKUP($E26,#REF!,5,FALSE)</f>
        <v>#REF!</v>
      </c>
      <c r="E26" s="442" t="s">
        <v>126</v>
      </c>
      <c r="F26" s="400"/>
      <c r="G26" s="400"/>
      <c r="H26" s="400"/>
      <c r="I26" s="404" t="e">
        <f>VLOOKUP($E26,#REF!,9,FALSE)</f>
        <v>#REF!</v>
      </c>
    </row>
    <row r="27" spans="1:10" ht="18" customHeight="1" x14ac:dyDescent="0.2">
      <c r="A27" s="400" t="s">
        <v>43</v>
      </c>
      <c r="B27" s="401" t="e">
        <f>VLOOKUP($E27,#REF!,3,FALSE)</f>
        <v>#REF!</v>
      </c>
      <c r="C27" s="402" t="e">
        <f>VLOOKUP($E27,#REF!,4,FALSE)</f>
        <v>#REF!</v>
      </c>
      <c r="D27" s="403" t="e">
        <f>VLOOKUP($E27,#REF!,5,FALSE)</f>
        <v>#REF!</v>
      </c>
      <c r="E27" s="442" t="s">
        <v>82</v>
      </c>
      <c r="F27" s="400"/>
      <c r="G27" s="400"/>
      <c r="H27" s="400"/>
      <c r="I27" s="404" t="e">
        <f>VLOOKUP($E27,#REF!,9,FALSE)</f>
        <v>#REF!</v>
      </c>
    </row>
    <row r="28" spans="1:10" ht="18" customHeight="1" x14ac:dyDescent="0.2">
      <c r="A28" s="400" t="s">
        <v>79</v>
      </c>
      <c r="B28" s="401" t="e">
        <f>VLOOKUP($E28,#REF!,3,FALSE)</f>
        <v>#REF!</v>
      </c>
      <c r="C28" s="402" t="e">
        <f>VLOOKUP($E28,#REF!,4,FALSE)</f>
        <v>#REF!</v>
      </c>
      <c r="D28" s="403" t="e">
        <f>VLOOKUP($E28,#REF!,5,FALSE)</f>
        <v>#REF!</v>
      </c>
      <c r="E28" s="442" t="s">
        <v>89</v>
      </c>
      <c r="F28" s="400"/>
      <c r="G28" s="400"/>
      <c r="H28" s="400"/>
      <c r="I28" s="404" t="e">
        <f>VLOOKUP($E28,#REF!,9,FALSE)</f>
        <v>#REF!</v>
      </c>
    </row>
    <row r="29" spans="1:10" ht="18" customHeight="1" x14ac:dyDescent="0.2">
      <c r="A29" s="400" t="s">
        <v>86</v>
      </c>
      <c r="B29" s="401" t="e">
        <f>VLOOKUP($E29,#REF!,3,FALSE)</f>
        <v>#REF!</v>
      </c>
      <c r="C29" s="402" t="e">
        <f>VLOOKUP($E29,#REF!,4,FALSE)</f>
        <v>#REF!</v>
      </c>
      <c r="D29" s="403" t="e">
        <f>VLOOKUP($E29,#REF!,5,FALSE)</f>
        <v>#REF!</v>
      </c>
      <c r="E29" s="442" t="s">
        <v>545</v>
      </c>
      <c r="F29" s="400"/>
      <c r="G29" s="400"/>
      <c r="H29" s="400"/>
      <c r="I29" s="402"/>
    </row>
    <row r="30" spans="1:10" ht="15.75" customHeight="1" x14ac:dyDescent="0.2">
      <c r="A30" s="400" t="s">
        <v>85</v>
      </c>
      <c r="B30" s="401" t="e">
        <f>VLOOKUP($E30,#REF!,3,FALSE)</f>
        <v>#REF!</v>
      </c>
      <c r="C30" s="402" t="e">
        <f>VLOOKUP($E30,#REF!,4,FALSE)</f>
        <v>#REF!</v>
      </c>
      <c r="D30" s="403" t="e">
        <f>VLOOKUP($E30,#REF!,5,FALSE)</f>
        <v>#REF!</v>
      </c>
      <c r="E30" s="442" t="s">
        <v>329</v>
      </c>
      <c r="F30" s="400"/>
      <c r="G30" s="400"/>
      <c r="H30" s="400"/>
      <c r="I30" s="404" t="e">
        <f>VLOOKUP($E30,#REF!,9,FALSE)</f>
        <v>#REF!</v>
      </c>
    </row>
    <row r="31" spans="1:10" ht="16.5" customHeight="1" x14ac:dyDescent="0.2">
      <c r="A31" s="442">
        <v>11</v>
      </c>
      <c r="B31" s="401" t="e">
        <f>VLOOKUP($E31,#REF!,3,FALSE)</f>
        <v>#REF!</v>
      </c>
      <c r="C31" s="402" t="e">
        <f>VLOOKUP($E31,#REF!,4,FALSE)</f>
        <v>#REF!</v>
      </c>
      <c r="D31" s="403" t="e">
        <f>VLOOKUP($E31,#REF!,5,FALSE)</f>
        <v>#REF!</v>
      </c>
      <c r="E31" s="442" t="s">
        <v>559</v>
      </c>
      <c r="F31" s="400"/>
      <c r="G31" s="400"/>
      <c r="H31" s="400"/>
      <c r="I31" s="404" t="e">
        <f>VLOOKUP($E31,#REF!,9,FALSE)</f>
        <v>#REF!</v>
      </c>
    </row>
    <row r="32" spans="1:10" ht="15.75" customHeight="1" x14ac:dyDescent="0.2">
      <c r="A32" s="442">
        <v>12</v>
      </c>
      <c r="B32" s="401" t="e">
        <f>VLOOKUP($E32,#REF!,3,FALSE)</f>
        <v>#REF!</v>
      </c>
      <c r="C32" s="402" t="e">
        <f>VLOOKUP($E32,#REF!,4,FALSE)</f>
        <v>#REF!</v>
      </c>
      <c r="D32" s="403" t="e">
        <f>VLOOKUP($E32,#REF!,5,FALSE)</f>
        <v>#REF!</v>
      </c>
      <c r="E32" s="442" t="s">
        <v>558</v>
      </c>
      <c r="F32" s="400"/>
      <c r="G32" s="400"/>
      <c r="H32" s="400"/>
      <c r="I32" s="404" t="e">
        <f>VLOOKUP($E32,#REF!,9,FALSE)</f>
        <v>#REF!</v>
      </c>
    </row>
    <row r="33" spans="1:9" ht="18.75" customHeight="1" x14ac:dyDescent="0.2">
      <c r="A33" s="442">
        <v>12</v>
      </c>
      <c r="B33" s="406" t="e">
        <f>VLOOKUP($E33,#REF!,3,FALSE)</f>
        <v>#REF!</v>
      </c>
      <c r="C33" s="404" t="e">
        <f>VLOOKUP($E33,#REF!,4,FALSE)</f>
        <v>#REF!</v>
      </c>
      <c r="D33" s="407" t="e">
        <f>VLOOKUP($E33,#REF!,5,FALSE)</f>
        <v>#REF!</v>
      </c>
      <c r="E33" s="442"/>
      <c r="F33" s="400"/>
      <c r="G33" s="400"/>
      <c r="H33" s="400"/>
      <c r="I33" s="404" t="e">
        <f>VLOOKUP($E33,#REF!,9,FALSE)</f>
        <v>#REF!</v>
      </c>
    </row>
    <row r="34" spans="1:9" hidden="1" x14ac:dyDescent="0.2">
      <c r="A34" s="396"/>
      <c r="B34" s="397" t="s">
        <v>46</v>
      </c>
      <c r="C34" s="398"/>
      <c r="D34" s="398"/>
      <c r="E34" s="398"/>
      <c r="F34" s="398"/>
      <c r="G34" s="398"/>
      <c r="H34" s="398"/>
      <c r="I34" s="405"/>
    </row>
    <row r="35" spans="1:9" hidden="1" x14ac:dyDescent="0.2">
      <c r="A35" s="400" t="s">
        <v>37</v>
      </c>
      <c r="B35" s="401" t="e">
        <f>VLOOKUP($E35,#REF!,3,FALSE)</f>
        <v>#REF!</v>
      </c>
      <c r="C35" s="402" t="e">
        <f>VLOOKUP($E35,#REF!,4,FALSE)</f>
        <v>#REF!</v>
      </c>
      <c r="D35" s="403" t="e">
        <f>VLOOKUP($E35,#REF!,5,FALSE)</f>
        <v>#REF!</v>
      </c>
      <c r="E35" s="400"/>
      <c r="F35" s="400"/>
      <c r="G35" s="400"/>
      <c r="H35" s="400"/>
      <c r="I35" s="404" t="e">
        <f>VLOOKUP($E35,#REF!,9,FALSE)</f>
        <v>#REF!</v>
      </c>
    </row>
    <row r="36" spans="1:9" ht="14.25" hidden="1" customHeight="1" x14ac:dyDescent="0.2">
      <c r="A36" s="400" t="s">
        <v>38</v>
      </c>
      <c r="B36" s="401" t="e">
        <f>VLOOKUP($E36,#REF!,3,FALSE)</f>
        <v>#REF!</v>
      </c>
      <c r="C36" s="402" t="e">
        <f>VLOOKUP($E36,#REF!,4,FALSE)</f>
        <v>#REF!</v>
      </c>
      <c r="D36" s="403" t="e">
        <f>VLOOKUP($E36,#REF!,5,FALSE)</f>
        <v>#REF!</v>
      </c>
      <c r="E36" s="400"/>
      <c r="F36" s="400"/>
      <c r="G36" s="400"/>
      <c r="H36" s="400"/>
      <c r="I36" s="404" t="e">
        <f>VLOOKUP($E36,#REF!,9,FALSE)</f>
        <v>#REF!</v>
      </c>
    </row>
    <row r="37" spans="1:9" hidden="1" x14ac:dyDescent="0.2">
      <c r="A37" s="400" t="s">
        <v>39</v>
      </c>
      <c r="B37" s="401" t="e">
        <f>VLOOKUP($E37,#REF!,3,FALSE)</f>
        <v>#REF!</v>
      </c>
      <c r="C37" s="402" t="e">
        <f>VLOOKUP($E37,#REF!,4,FALSE)</f>
        <v>#REF!</v>
      </c>
      <c r="D37" s="403" t="e">
        <f>VLOOKUP($E37,#REF!,5,FALSE)</f>
        <v>#REF!</v>
      </c>
      <c r="E37" s="400"/>
      <c r="F37" s="400"/>
      <c r="G37" s="400"/>
      <c r="H37" s="400"/>
      <c r="I37" s="404" t="e">
        <f>VLOOKUP($E37,#REF!,9,FALSE)</f>
        <v>#REF!</v>
      </c>
    </row>
    <row r="38" spans="1:9" hidden="1" x14ac:dyDescent="0.2">
      <c r="A38" s="400" t="s">
        <v>40</v>
      </c>
      <c r="B38" s="401" t="e">
        <f>VLOOKUP($E38,#REF!,3,FALSE)</f>
        <v>#REF!</v>
      </c>
      <c r="C38" s="402" t="e">
        <f>VLOOKUP($E38,#REF!,4,FALSE)</f>
        <v>#REF!</v>
      </c>
      <c r="D38" s="403" t="e">
        <f>VLOOKUP($E38,#REF!,5,FALSE)</f>
        <v>#REF!</v>
      </c>
      <c r="E38" s="400"/>
      <c r="F38" s="400"/>
      <c r="G38" s="400"/>
      <c r="H38" s="400"/>
      <c r="I38" s="404" t="e">
        <f>VLOOKUP($E38,#REF!,9,FALSE)</f>
        <v>#REF!</v>
      </c>
    </row>
    <row r="39" spans="1:9" hidden="1" x14ac:dyDescent="0.2">
      <c r="A39" s="400" t="s">
        <v>41</v>
      </c>
      <c r="B39" s="401" t="e">
        <f>VLOOKUP($E39,#REF!,3,FALSE)</f>
        <v>#REF!</v>
      </c>
      <c r="C39" s="402" t="e">
        <f>VLOOKUP($E39,#REF!,4,FALSE)</f>
        <v>#REF!</v>
      </c>
      <c r="D39" s="403" t="e">
        <f>VLOOKUP($E39,#REF!,5,FALSE)</f>
        <v>#REF!</v>
      </c>
      <c r="E39" s="400"/>
      <c r="F39" s="400"/>
      <c r="G39" s="400"/>
      <c r="H39" s="400"/>
      <c r="I39" s="404" t="e">
        <f>VLOOKUP($E39,#REF!,9,FALSE)</f>
        <v>#REF!</v>
      </c>
    </row>
    <row r="40" spans="1:9" hidden="1" x14ac:dyDescent="0.2">
      <c r="A40" s="400" t="s">
        <v>42</v>
      </c>
      <c r="B40" s="401" t="e">
        <f>VLOOKUP($E40,#REF!,3,FALSE)</f>
        <v>#REF!</v>
      </c>
      <c r="C40" s="402" t="e">
        <f>VLOOKUP($E40,#REF!,4,FALSE)</f>
        <v>#REF!</v>
      </c>
      <c r="D40" s="403" t="e">
        <f>VLOOKUP($E40,#REF!,5,FALSE)</f>
        <v>#REF!</v>
      </c>
      <c r="E40" s="400"/>
      <c r="F40" s="400"/>
      <c r="G40" s="400"/>
      <c r="H40" s="400"/>
      <c r="I40" s="404" t="e">
        <f>VLOOKUP($E40,#REF!,9,FALSE)</f>
        <v>#REF!</v>
      </c>
    </row>
    <row r="41" spans="1:9" hidden="1" x14ac:dyDescent="0.2">
      <c r="A41" s="400" t="s">
        <v>43</v>
      </c>
      <c r="B41" s="401" t="e">
        <f>VLOOKUP($E41,#REF!,3,FALSE)</f>
        <v>#REF!</v>
      </c>
      <c r="C41" s="402" t="e">
        <f>VLOOKUP($E41,#REF!,4,FALSE)</f>
        <v>#REF!</v>
      </c>
      <c r="D41" s="403" t="e">
        <f>VLOOKUP($E41,#REF!,5,FALSE)</f>
        <v>#REF!</v>
      </c>
      <c r="E41" s="400"/>
      <c r="F41" s="400"/>
      <c r="G41" s="400"/>
      <c r="H41" s="400"/>
      <c r="I41" s="404" t="e">
        <f>VLOOKUP($E41,#REF!,9,FALSE)</f>
        <v>#REF!</v>
      </c>
    </row>
    <row r="42" spans="1:9" hidden="1" x14ac:dyDescent="0.2">
      <c r="A42" s="400">
        <v>8</v>
      </c>
      <c r="B42" s="401" t="e">
        <f>VLOOKUP($E42,#REF!,3,FALSE)</f>
        <v>#REF!</v>
      </c>
      <c r="C42" s="402" t="e">
        <f>VLOOKUP($E42,#REF!,4,FALSE)</f>
        <v>#REF!</v>
      </c>
      <c r="D42" s="403" t="e">
        <f>VLOOKUP($E42,#REF!,5,FALSE)</f>
        <v>#REF!</v>
      </c>
      <c r="E42" s="400"/>
      <c r="F42" s="400"/>
      <c r="G42" s="400"/>
      <c r="H42" s="400"/>
      <c r="I42" s="404" t="e">
        <f>VLOOKUP($E42,#REF!,9,FALSE)</f>
        <v>#REF!</v>
      </c>
    </row>
    <row r="43" spans="1:9" hidden="1" x14ac:dyDescent="0.2">
      <c r="A43" s="400" t="s">
        <v>86</v>
      </c>
      <c r="B43" s="401" t="e">
        <f>VLOOKUP($E43,#REF!,3,FALSE)</f>
        <v>#REF!</v>
      </c>
      <c r="C43" s="402" t="e">
        <f>VLOOKUP($E43,#REF!,4,FALSE)</f>
        <v>#REF!</v>
      </c>
      <c r="D43" s="403" t="e">
        <f>VLOOKUP($E43,#REF!,5,FALSE)</f>
        <v>#REF!</v>
      </c>
      <c r="E43" s="400"/>
      <c r="F43" s="400"/>
      <c r="G43" s="400"/>
      <c r="H43" s="400"/>
      <c r="I43" s="404" t="e">
        <f>VLOOKUP($E43,#REF!,9,FALSE)</f>
        <v>#REF!</v>
      </c>
    </row>
    <row r="44" spans="1:9" ht="12.75" hidden="1" customHeight="1" x14ac:dyDescent="0.2">
      <c r="A44" s="400" t="s">
        <v>85</v>
      </c>
      <c r="B44" s="401" t="e">
        <f>VLOOKUP($E44,#REF!,3,FALSE)</f>
        <v>#REF!</v>
      </c>
      <c r="C44" s="402" t="e">
        <f>VLOOKUP($E44,#REF!,4,FALSE)</f>
        <v>#REF!</v>
      </c>
      <c r="D44" s="403" t="e">
        <f>VLOOKUP($E44,#REF!,5,FALSE)</f>
        <v>#REF!</v>
      </c>
      <c r="E44" s="400"/>
      <c r="F44" s="400"/>
      <c r="G44" s="400"/>
      <c r="H44" s="400"/>
      <c r="I44" s="404" t="e">
        <f>VLOOKUP($E44,#REF!,9,FALSE)</f>
        <v>#REF!</v>
      </c>
    </row>
    <row r="45" spans="1:9" hidden="1" x14ac:dyDescent="0.2">
      <c r="A45" s="396"/>
      <c r="B45" s="397" t="s">
        <v>47</v>
      </c>
      <c r="C45" s="398"/>
      <c r="D45" s="398"/>
      <c r="E45" s="398"/>
      <c r="F45" s="398"/>
      <c r="G45" s="398"/>
      <c r="H45" s="398"/>
      <c r="I45" s="405"/>
    </row>
    <row r="46" spans="1:9" hidden="1" x14ac:dyDescent="0.2">
      <c r="A46" s="400" t="s">
        <v>84</v>
      </c>
      <c r="B46" s="401" t="e">
        <f>VLOOKUP($E46,#REF!,3,FALSE)</f>
        <v>#REF!</v>
      </c>
      <c r="C46" s="402" t="e">
        <f>VLOOKUP($E46,#REF!,4,FALSE)</f>
        <v>#REF!</v>
      </c>
      <c r="D46" s="403" t="e">
        <f>VLOOKUP($E46,#REF!,5,FALSE)</f>
        <v>#REF!</v>
      </c>
      <c r="E46" s="400" t="s">
        <v>249</v>
      </c>
      <c r="F46" s="400"/>
      <c r="G46" s="400"/>
      <c r="H46" s="400"/>
      <c r="I46" s="404" t="e">
        <f>VLOOKUP($E46,#REF!,9,FALSE)</f>
        <v>#REF!</v>
      </c>
    </row>
    <row r="47" spans="1:9" hidden="1" x14ac:dyDescent="0.2">
      <c r="A47" s="400" t="s">
        <v>83</v>
      </c>
      <c r="B47" s="401" t="e">
        <f>VLOOKUP($E47,#REF!,3,FALSE)</f>
        <v>#REF!</v>
      </c>
      <c r="C47" s="402" t="e">
        <f>VLOOKUP($E47,#REF!,4,FALSE)</f>
        <v>#REF!</v>
      </c>
      <c r="D47" s="403" t="e">
        <f>VLOOKUP($E47,#REF!,5,FALSE)</f>
        <v>#REF!</v>
      </c>
      <c r="E47" s="400" t="s">
        <v>257</v>
      </c>
      <c r="F47" s="400"/>
      <c r="G47" s="400"/>
      <c r="H47" s="400"/>
      <c r="I47" s="404" t="e">
        <f>VLOOKUP($E47,#REF!,9,FALSE)</f>
        <v>#REF!</v>
      </c>
    </row>
    <row r="48" spans="1:9" hidden="1" x14ac:dyDescent="0.2">
      <c r="A48" s="400" t="s">
        <v>82</v>
      </c>
      <c r="B48" s="406" t="e">
        <f>VLOOKUP($E48,#REF!,3,FALSE)</f>
        <v>#REF!</v>
      </c>
      <c r="C48" s="404" t="e">
        <f>VLOOKUP($E48,#REF!,4,FALSE)</f>
        <v>#REF!</v>
      </c>
      <c r="D48" s="407" t="e">
        <f>VLOOKUP($E48,#REF!,5,FALSE)</f>
        <v>#REF!</v>
      </c>
      <c r="E48" s="400"/>
      <c r="F48" s="400"/>
      <c r="G48" s="400"/>
      <c r="H48" s="400"/>
      <c r="I48" s="404" t="e">
        <f>VLOOKUP($E48,#REF!,9,FALSE)</f>
        <v>#REF!</v>
      </c>
    </row>
    <row r="49" spans="1:11" hidden="1" x14ac:dyDescent="0.2">
      <c r="A49" s="396"/>
      <c r="B49" s="397" t="s">
        <v>47</v>
      </c>
      <c r="C49" s="398"/>
      <c r="D49" s="398"/>
      <c r="E49" s="398"/>
      <c r="F49" s="398"/>
      <c r="G49" s="398"/>
      <c r="H49" s="398"/>
      <c r="I49" s="405"/>
    </row>
    <row r="50" spans="1:11" hidden="1" x14ac:dyDescent="0.2">
      <c r="A50" s="400" t="s">
        <v>37</v>
      </c>
      <c r="B50" s="401" t="e">
        <f>VLOOKUP($E50,#REF!,3,FALSE)</f>
        <v>#REF!</v>
      </c>
      <c r="C50" s="402" t="e">
        <f>VLOOKUP($E50,#REF!,4,FALSE)</f>
        <v>#REF!</v>
      </c>
      <c r="D50" s="403" t="e">
        <f>VLOOKUP($E50,#REF!,5,FALSE)</f>
        <v>#REF!</v>
      </c>
      <c r="E50" s="400"/>
      <c r="F50" s="400"/>
      <c r="G50" s="400"/>
      <c r="H50" s="400"/>
      <c r="I50" s="404" t="e">
        <f>VLOOKUP($E50,#REF!,9,FALSE)</f>
        <v>#REF!</v>
      </c>
    </row>
    <row r="51" spans="1:11" hidden="1" x14ac:dyDescent="0.2">
      <c r="A51" s="400" t="s">
        <v>38</v>
      </c>
      <c r="B51" s="401" t="e">
        <f>VLOOKUP($E51,#REF!,3,FALSE)</f>
        <v>#REF!</v>
      </c>
      <c r="C51" s="402" t="e">
        <f>VLOOKUP($E51,#REF!,4,FALSE)</f>
        <v>#REF!</v>
      </c>
      <c r="D51" s="403" t="e">
        <f>VLOOKUP($E51,#REF!,5,FALSE)</f>
        <v>#REF!</v>
      </c>
      <c r="E51" s="400"/>
      <c r="F51" s="400"/>
      <c r="G51" s="400"/>
      <c r="H51" s="400"/>
      <c r="I51" s="404" t="e">
        <f>VLOOKUP($E51,#REF!,9,FALSE)</f>
        <v>#REF!</v>
      </c>
    </row>
    <row r="52" spans="1:11" hidden="1" x14ac:dyDescent="0.2">
      <c r="A52" s="400" t="s">
        <v>39</v>
      </c>
      <c r="B52" s="401" t="e">
        <f>VLOOKUP($E52,#REF!,3,FALSE)</f>
        <v>#REF!</v>
      </c>
      <c r="C52" s="402" t="e">
        <f>VLOOKUP($E52,#REF!,4,FALSE)</f>
        <v>#REF!</v>
      </c>
      <c r="D52" s="403" t="e">
        <f>VLOOKUP($E52,#REF!,5,FALSE)</f>
        <v>#REF!</v>
      </c>
      <c r="E52" s="400"/>
      <c r="F52" s="400"/>
      <c r="G52" s="400"/>
      <c r="H52" s="400"/>
      <c r="I52" s="404" t="e">
        <f>VLOOKUP($E52,#REF!,9,FALSE)</f>
        <v>#REF!</v>
      </c>
    </row>
    <row r="53" spans="1:11" hidden="1" x14ac:dyDescent="0.2">
      <c r="A53" s="400" t="s">
        <v>40</v>
      </c>
      <c r="B53" s="401" t="e">
        <f>VLOOKUP($E53,#REF!,3,FALSE)</f>
        <v>#REF!</v>
      </c>
      <c r="C53" s="402" t="e">
        <f>VLOOKUP($E53,#REF!,4,FALSE)</f>
        <v>#REF!</v>
      </c>
      <c r="D53" s="403" t="e">
        <f>VLOOKUP($E53,#REF!,5,FALSE)</f>
        <v>#REF!</v>
      </c>
      <c r="E53" s="400"/>
      <c r="F53" s="400"/>
      <c r="G53" s="400"/>
      <c r="H53" s="400"/>
      <c r="I53" s="404" t="e">
        <f>VLOOKUP($E53,#REF!,9,FALSE)</f>
        <v>#REF!</v>
      </c>
      <c r="K53" s="2"/>
    </row>
    <row r="54" spans="1:11" hidden="1" x14ac:dyDescent="0.2">
      <c r="A54" s="400" t="s">
        <v>41</v>
      </c>
      <c r="B54" s="401" t="e">
        <f>VLOOKUP($E54,#REF!,3,FALSE)</f>
        <v>#REF!</v>
      </c>
      <c r="C54" s="402" t="e">
        <f>VLOOKUP($E54,#REF!,4,FALSE)</f>
        <v>#REF!</v>
      </c>
      <c r="D54" s="403" t="e">
        <f>VLOOKUP($E54,#REF!,5,FALSE)</f>
        <v>#REF!</v>
      </c>
      <c r="E54" s="400"/>
      <c r="F54" s="400"/>
      <c r="G54" s="400"/>
      <c r="H54" s="400"/>
      <c r="I54" s="404" t="e">
        <f>VLOOKUP($E54,#REF!,9,FALSE)</f>
        <v>#REF!</v>
      </c>
    </row>
    <row r="55" spans="1:11" hidden="1" x14ac:dyDescent="0.2">
      <c r="A55" s="400" t="s">
        <v>42</v>
      </c>
      <c r="B55" s="401" t="e">
        <f>VLOOKUP($E55,#REF!,3,FALSE)</f>
        <v>#REF!</v>
      </c>
      <c r="C55" s="402" t="e">
        <f>VLOOKUP($E55,#REF!,4,FALSE)</f>
        <v>#REF!</v>
      </c>
      <c r="D55" s="403" t="e">
        <f>VLOOKUP($E55,#REF!,5,FALSE)</f>
        <v>#REF!</v>
      </c>
      <c r="E55" s="400"/>
      <c r="F55" s="400"/>
      <c r="G55" s="400"/>
      <c r="H55" s="400"/>
      <c r="I55" s="404" t="e">
        <f>VLOOKUP($E55,#REF!,9,FALSE)</f>
        <v>#REF!</v>
      </c>
    </row>
    <row r="56" spans="1:11" hidden="1" x14ac:dyDescent="0.2">
      <c r="A56" s="400" t="s">
        <v>43</v>
      </c>
      <c r="B56" s="401" t="e">
        <f>VLOOKUP($E56,#REF!,3,FALSE)</f>
        <v>#REF!</v>
      </c>
      <c r="C56" s="402" t="e">
        <f>VLOOKUP($E56,#REF!,4,FALSE)</f>
        <v>#REF!</v>
      </c>
      <c r="D56" s="403" t="e">
        <f>VLOOKUP($E56,#REF!,5,FALSE)</f>
        <v>#REF!</v>
      </c>
      <c r="E56" s="400"/>
      <c r="F56" s="400"/>
      <c r="G56" s="400"/>
      <c r="H56" s="400"/>
      <c r="I56" s="404" t="e">
        <f>VLOOKUP($E56,#REF!,9,FALSE)</f>
        <v>#REF!</v>
      </c>
    </row>
    <row r="57" spans="1:11" hidden="1" x14ac:dyDescent="0.2">
      <c r="A57" s="400" t="s">
        <v>79</v>
      </c>
      <c r="B57" s="401" t="e">
        <f>VLOOKUP($E57,#REF!,3,FALSE)</f>
        <v>#REF!</v>
      </c>
      <c r="C57" s="402" t="e">
        <f>VLOOKUP($E57,#REF!,4,FALSE)</f>
        <v>#REF!</v>
      </c>
      <c r="D57" s="403" t="e">
        <f>VLOOKUP($E57,#REF!,5,FALSE)</f>
        <v>#REF!</v>
      </c>
      <c r="E57" s="400"/>
      <c r="F57" s="400"/>
      <c r="G57" s="400"/>
      <c r="H57" s="400"/>
      <c r="I57" s="404" t="e">
        <f>VLOOKUP($E57,#REF!,9,FALSE)</f>
        <v>#REF!</v>
      </c>
    </row>
    <row r="58" spans="1:11" hidden="1" x14ac:dyDescent="0.2">
      <c r="A58" s="396"/>
      <c r="B58" s="397" t="s">
        <v>61</v>
      </c>
      <c r="C58" s="398"/>
      <c r="D58" s="398"/>
      <c r="E58" s="398"/>
      <c r="F58" s="398"/>
      <c r="G58" s="398"/>
      <c r="H58" s="398"/>
      <c r="I58" s="405"/>
      <c r="J58" s="18"/>
    </row>
    <row r="59" spans="1:11" hidden="1" x14ac:dyDescent="0.2">
      <c r="A59" s="400" t="s">
        <v>37</v>
      </c>
      <c r="B59" s="401" t="e">
        <f>VLOOKUP($E59,#REF!,3,FALSE)</f>
        <v>#REF!</v>
      </c>
      <c r="C59" s="402" t="e">
        <f>VLOOKUP($E59,#REF!,4,FALSE)</f>
        <v>#REF!</v>
      </c>
      <c r="D59" s="403" t="e">
        <f>VLOOKUP($E59,#REF!,5,FALSE)</f>
        <v>#REF!</v>
      </c>
      <c r="E59" s="400"/>
      <c r="F59" s="400"/>
      <c r="G59" s="400"/>
      <c r="H59" s="400"/>
      <c r="I59" s="404" t="e">
        <f>VLOOKUP($E59,#REF!,9,FALSE)</f>
        <v>#REF!</v>
      </c>
    </row>
    <row r="60" spans="1:11" hidden="1" x14ac:dyDescent="0.2">
      <c r="A60" s="400" t="s">
        <v>38</v>
      </c>
      <c r="B60" s="401" t="e">
        <f>VLOOKUP($E60,#REF!,3,FALSE)</f>
        <v>#REF!</v>
      </c>
      <c r="C60" s="402" t="e">
        <f>VLOOKUP($E60,#REF!,4,FALSE)</f>
        <v>#REF!</v>
      </c>
      <c r="D60" s="403" t="e">
        <f>VLOOKUP($E60,#REF!,5,FALSE)</f>
        <v>#REF!</v>
      </c>
      <c r="E60" s="400"/>
      <c r="F60" s="400"/>
      <c r="G60" s="400"/>
      <c r="H60" s="400"/>
      <c r="I60" s="404" t="e">
        <f>VLOOKUP($E60,#REF!,9,FALSE)</f>
        <v>#REF!</v>
      </c>
    </row>
    <row r="61" spans="1:11" hidden="1" x14ac:dyDescent="0.2">
      <c r="A61" s="400" t="s">
        <v>39</v>
      </c>
      <c r="B61" s="401" t="e">
        <f>VLOOKUP($E61,#REF!,3,FALSE)</f>
        <v>#REF!</v>
      </c>
      <c r="C61" s="402" t="e">
        <f>VLOOKUP($E61,#REF!,4,FALSE)</f>
        <v>#REF!</v>
      </c>
      <c r="D61" s="403" t="e">
        <f>VLOOKUP($E61,#REF!,5,FALSE)</f>
        <v>#REF!</v>
      </c>
      <c r="E61" s="400"/>
      <c r="F61" s="400"/>
      <c r="G61" s="400"/>
      <c r="H61" s="400"/>
      <c r="I61" s="404" t="e">
        <f>VLOOKUP($E61,#REF!,9,FALSE)</f>
        <v>#REF!</v>
      </c>
    </row>
    <row r="62" spans="1:11" hidden="1" x14ac:dyDescent="0.2">
      <c r="A62" s="400" t="s">
        <v>40</v>
      </c>
      <c r="B62" s="401" t="e">
        <f>VLOOKUP($E62,#REF!,3,FALSE)</f>
        <v>#REF!</v>
      </c>
      <c r="C62" s="402" t="e">
        <f>VLOOKUP($E62,#REF!,4,FALSE)</f>
        <v>#REF!</v>
      </c>
      <c r="D62" s="403" t="e">
        <f>VLOOKUP($E62,#REF!,5,FALSE)</f>
        <v>#REF!</v>
      </c>
      <c r="E62" s="400"/>
      <c r="F62" s="400"/>
      <c r="G62" s="400"/>
      <c r="H62" s="400"/>
      <c r="I62" s="404" t="e">
        <f>VLOOKUP($E62,#REF!,9,FALSE)</f>
        <v>#REF!</v>
      </c>
    </row>
    <row r="63" spans="1:11" hidden="1" x14ac:dyDescent="0.2">
      <c r="A63" s="400" t="s">
        <v>41</v>
      </c>
      <c r="B63" s="401" t="e">
        <f>VLOOKUP($E63,#REF!,3,FALSE)</f>
        <v>#REF!</v>
      </c>
      <c r="C63" s="402" t="e">
        <f>VLOOKUP($E63,#REF!,4,FALSE)</f>
        <v>#REF!</v>
      </c>
      <c r="D63" s="403" t="e">
        <f>VLOOKUP($E63,#REF!,5,FALSE)</f>
        <v>#REF!</v>
      </c>
      <c r="E63" s="400"/>
      <c r="F63" s="400"/>
      <c r="G63" s="400"/>
      <c r="H63" s="400"/>
      <c r="I63" s="404" t="e">
        <f>VLOOKUP($E63,#REF!,9,FALSE)</f>
        <v>#REF!</v>
      </c>
    </row>
    <row r="64" spans="1:11" hidden="1" x14ac:dyDescent="0.2">
      <c r="A64" s="400" t="s">
        <v>42</v>
      </c>
      <c r="B64" s="401" t="e">
        <f>VLOOKUP($E64,#REF!,3,FALSE)</f>
        <v>#REF!</v>
      </c>
      <c r="C64" s="402" t="e">
        <f>VLOOKUP($E64,#REF!,4,FALSE)</f>
        <v>#REF!</v>
      </c>
      <c r="D64" s="403" t="e">
        <f>VLOOKUP($E64,#REF!,5,FALSE)</f>
        <v>#REF!</v>
      </c>
      <c r="E64" s="400"/>
      <c r="F64" s="400"/>
      <c r="G64" s="400"/>
      <c r="H64" s="400"/>
      <c r="I64" s="404" t="e">
        <f>VLOOKUP($E64,#REF!,9,FALSE)</f>
        <v>#REF!</v>
      </c>
    </row>
    <row r="65" spans="1:10" hidden="1" x14ac:dyDescent="0.2">
      <c r="A65" s="400" t="s">
        <v>43</v>
      </c>
      <c r="B65" s="401" t="e">
        <f>VLOOKUP($E65,#REF!,3,FALSE)</f>
        <v>#REF!</v>
      </c>
      <c r="C65" s="402" t="e">
        <f>VLOOKUP($E65,#REF!,4,FALSE)</f>
        <v>#REF!</v>
      </c>
      <c r="D65" s="403" t="e">
        <f>VLOOKUP($E65,#REF!,5,FALSE)</f>
        <v>#REF!</v>
      </c>
      <c r="E65" s="400"/>
      <c r="F65" s="400"/>
      <c r="G65" s="400"/>
      <c r="H65" s="400"/>
      <c r="I65" s="404" t="e">
        <f>VLOOKUP($E65,#REF!,9,FALSE)</f>
        <v>#REF!</v>
      </c>
    </row>
    <row r="66" spans="1:10" hidden="1" x14ac:dyDescent="0.2">
      <c r="A66" s="400">
        <v>8</v>
      </c>
      <c r="B66" s="401" t="e">
        <f>VLOOKUP($E66,#REF!,3,FALSE)</f>
        <v>#REF!</v>
      </c>
      <c r="C66" s="402" t="e">
        <f>VLOOKUP($E66,#REF!,4,FALSE)</f>
        <v>#REF!</v>
      </c>
      <c r="D66" s="403" t="e">
        <f>VLOOKUP($E66,#REF!,5,FALSE)</f>
        <v>#REF!</v>
      </c>
      <c r="E66" s="400"/>
      <c r="F66" s="400"/>
      <c r="G66" s="400"/>
      <c r="H66" s="400"/>
      <c r="I66" s="404" t="e">
        <f>VLOOKUP($E66,#REF!,9,FALSE)</f>
        <v>#REF!</v>
      </c>
    </row>
    <row r="67" spans="1:10" hidden="1" x14ac:dyDescent="0.2">
      <c r="A67" s="396"/>
      <c r="B67" s="397" t="s">
        <v>31</v>
      </c>
      <c r="C67" s="398"/>
      <c r="D67" s="398"/>
      <c r="E67" s="398"/>
      <c r="F67" s="398"/>
      <c r="G67" s="398"/>
      <c r="H67" s="398"/>
      <c r="I67" s="405"/>
    </row>
    <row r="68" spans="1:10" hidden="1" x14ac:dyDescent="0.2">
      <c r="A68" s="400" t="s">
        <v>37</v>
      </c>
      <c r="B68" s="401" t="e">
        <f>VLOOKUP($E68,#REF!,3,FALSE)</f>
        <v>#REF!</v>
      </c>
      <c r="C68" s="402" t="e">
        <f>VLOOKUP($E68,#REF!,4,FALSE)</f>
        <v>#REF!</v>
      </c>
      <c r="D68" s="403" t="e">
        <f>VLOOKUP($E68,#REF!,5,FALSE)</f>
        <v>#REF!</v>
      </c>
      <c r="E68" s="400"/>
      <c r="F68" s="400"/>
      <c r="G68" s="400"/>
      <c r="H68" s="400"/>
      <c r="I68" s="404" t="e">
        <f>VLOOKUP($E68,#REF!,9,FALSE)</f>
        <v>#REF!</v>
      </c>
    </row>
    <row r="69" spans="1:10" hidden="1" x14ac:dyDescent="0.2">
      <c r="A69" s="400" t="s">
        <v>38</v>
      </c>
      <c r="B69" s="401" t="e">
        <f>VLOOKUP($E69,#REF!,3,FALSE)</f>
        <v>#REF!</v>
      </c>
      <c r="C69" s="402" t="e">
        <f>VLOOKUP($E69,#REF!,4,FALSE)</f>
        <v>#REF!</v>
      </c>
      <c r="D69" s="403" t="e">
        <f>VLOOKUP($E69,#REF!,5,FALSE)</f>
        <v>#REF!</v>
      </c>
      <c r="E69" s="400"/>
      <c r="F69" s="400"/>
      <c r="G69" s="400"/>
      <c r="H69" s="400"/>
      <c r="I69" s="404" t="e">
        <f>VLOOKUP($E69,#REF!,9,FALSE)</f>
        <v>#REF!</v>
      </c>
    </row>
    <row r="70" spans="1:10" hidden="1" x14ac:dyDescent="0.2">
      <c r="A70" s="400" t="s">
        <v>39</v>
      </c>
      <c r="B70" s="401" t="e">
        <f>VLOOKUP($E70,#REF!,3,FALSE)</f>
        <v>#REF!</v>
      </c>
      <c r="C70" s="402" t="e">
        <f>VLOOKUP($E70,#REF!,4,FALSE)</f>
        <v>#REF!</v>
      </c>
      <c r="D70" s="403" t="e">
        <f>VLOOKUP($E70,#REF!,5,FALSE)</f>
        <v>#REF!</v>
      </c>
      <c r="E70" s="400"/>
      <c r="F70" s="400"/>
      <c r="G70" s="400"/>
      <c r="H70" s="400"/>
      <c r="I70" s="404" t="e">
        <f>VLOOKUP($E70,#REF!,9,FALSE)</f>
        <v>#REF!</v>
      </c>
    </row>
    <row r="71" spans="1:10" hidden="1" x14ac:dyDescent="0.2">
      <c r="A71" s="400" t="s">
        <v>40</v>
      </c>
      <c r="B71" s="401" t="e">
        <f>VLOOKUP($E71,#REF!,3,FALSE)</f>
        <v>#REF!</v>
      </c>
      <c r="C71" s="402" t="e">
        <f>VLOOKUP($E71,#REF!,4,FALSE)</f>
        <v>#REF!</v>
      </c>
      <c r="D71" s="403" t="e">
        <f>VLOOKUP($E71,#REF!,5,FALSE)</f>
        <v>#REF!</v>
      </c>
      <c r="E71" s="400"/>
      <c r="F71" s="400"/>
      <c r="G71" s="400"/>
      <c r="H71" s="400"/>
      <c r="I71" s="404" t="e">
        <f>VLOOKUP($E71,#REF!,9,FALSE)</f>
        <v>#REF!</v>
      </c>
    </row>
    <row r="72" spans="1:10" hidden="1" x14ac:dyDescent="0.2">
      <c r="A72" s="400" t="s">
        <v>41</v>
      </c>
      <c r="B72" s="401" t="e">
        <f>VLOOKUP($E72,#REF!,3,FALSE)</f>
        <v>#REF!</v>
      </c>
      <c r="C72" s="402" t="e">
        <f>VLOOKUP($E72,#REF!,4,FALSE)</f>
        <v>#REF!</v>
      </c>
      <c r="D72" s="403" t="e">
        <f>VLOOKUP($E72,#REF!,5,FALSE)</f>
        <v>#REF!</v>
      </c>
      <c r="E72" s="400"/>
      <c r="F72" s="400"/>
      <c r="G72" s="400"/>
      <c r="H72" s="400"/>
      <c r="I72" s="404" t="e">
        <f>VLOOKUP($E72,#REF!,9,FALSE)</f>
        <v>#REF!</v>
      </c>
    </row>
    <row r="73" spans="1:10" hidden="1" x14ac:dyDescent="0.2">
      <c r="A73" s="400" t="s">
        <v>42</v>
      </c>
      <c r="B73" s="401" t="e">
        <f>VLOOKUP($E73,#REF!,3,FALSE)</f>
        <v>#REF!</v>
      </c>
      <c r="C73" s="402" t="e">
        <f>VLOOKUP($E73,#REF!,4,FALSE)</f>
        <v>#REF!</v>
      </c>
      <c r="D73" s="403" t="e">
        <f>VLOOKUP($E73,#REF!,5,FALSE)</f>
        <v>#REF!</v>
      </c>
      <c r="E73" s="400"/>
      <c r="F73" s="400"/>
      <c r="G73" s="400"/>
      <c r="H73" s="400"/>
      <c r="I73" s="404" t="e">
        <f>VLOOKUP($E73,#REF!,9,FALSE)</f>
        <v>#REF!</v>
      </c>
    </row>
    <row r="74" spans="1:10" hidden="1" x14ac:dyDescent="0.2">
      <c r="A74" s="400" t="s">
        <v>43</v>
      </c>
      <c r="B74" s="401" t="e">
        <f>VLOOKUP($E74,#REF!,3,FALSE)</f>
        <v>#REF!</v>
      </c>
      <c r="C74" s="402" t="e">
        <f>VLOOKUP($E74,#REF!,4,FALSE)</f>
        <v>#REF!</v>
      </c>
      <c r="D74" s="403" t="e">
        <f>VLOOKUP($E74,#REF!,5,FALSE)</f>
        <v>#REF!</v>
      </c>
      <c r="E74" s="400"/>
      <c r="F74" s="400"/>
      <c r="G74" s="400"/>
      <c r="H74" s="400"/>
      <c r="I74" s="404" t="e">
        <f>VLOOKUP($E74,#REF!,9,FALSE)</f>
        <v>#REF!</v>
      </c>
    </row>
    <row r="75" spans="1:10" hidden="1" x14ac:dyDescent="0.2">
      <c r="A75" s="400">
        <v>8</v>
      </c>
      <c r="B75" s="401" t="e">
        <f>VLOOKUP($E75,#REF!,3,FALSE)</f>
        <v>#REF!</v>
      </c>
      <c r="C75" s="402" t="e">
        <f>VLOOKUP($E75,#REF!,4,FALSE)</f>
        <v>#REF!</v>
      </c>
      <c r="D75" s="403" t="e">
        <f>VLOOKUP($E75,#REF!,5,FALSE)</f>
        <v>#REF!</v>
      </c>
      <c r="E75" s="400"/>
      <c r="F75" s="400"/>
      <c r="G75" s="400"/>
      <c r="H75" s="400"/>
      <c r="I75" s="404" t="e">
        <f>VLOOKUP($E75,#REF!,9,FALSE)</f>
        <v>#REF!</v>
      </c>
    </row>
    <row r="76" spans="1:10" ht="15.75" x14ac:dyDescent="0.25">
      <c r="A76" s="389"/>
      <c r="B76" s="408"/>
      <c r="C76" s="389"/>
      <c r="D76" s="408"/>
      <c r="E76" s="389"/>
      <c r="F76" s="389"/>
      <c r="G76" s="408"/>
      <c r="H76" s="389"/>
      <c r="I76" s="389"/>
      <c r="J76" s="17"/>
    </row>
    <row r="77" spans="1:10" ht="15.75" x14ac:dyDescent="0.25">
      <c r="A77" s="408" t="s">
        <v>66</v>
      </c>
      <c r="B77" s="409"/>
      <c r="C77" s="389"/>
      <c r="D77" s="408"/>
      <c r="E77" s="389"/>
      <c r="F77" s="389"/>
      <c r="G77" s="389"/>
      <c r="H77" s="389"/>
      <c r="I77" s="410"/>
      <c r="J77" s="17"/>
    </row>
    <row r="78" spans="1:10" ht="15.75" x14ac:dyDescent="0.25">
      <c r="A78" s="408" t="s">
        <v>58</v>
      </c>
      <c r="B78" s="389"/>
      <c r="C78" s="389"/>
      <c r="D78" s="389"/>
      <c r="E78" s="389"/>
      <c r="F78" s="389"/>
      <c r="G78" s="389"/>
      <c r="H78" s="389"/>
      <c r="I78" s="389"/>
      <c r="J78" s="17"/>
    </row>
    <row r="79" spans="1:10" ht="15.75" x14ac:dyDescent="0.25">
      <c r="A79" s="408" t="s">
        <v>60</v>
      </c>
      <c r="B79" s="408"/>
      <c r="C79" s="389"/>
      <c r="D79" s="389"/>
      <c r="E79" s="389"/>
      <c r="F79" s="389"/>
      <c r="G79" s="389"/>
      <c r="H79" s="389"/>
      <c r="I79" s="389"/>
      <c r="J79" s="17"/>
    </row>
    <row r="80" spans="1:10" ht="15.75" x14ac:dyDescent="0.25">
      <c r="A80" s="408" t="s">
        <v>59</v>
      </c>
      <c r="B80" s="408"/>
      <c r="C80" s="389"/>
      <c r="D80" s="389"/>
      <c r="E80" s="389"/>
      <c r="F80" s="389"/>
      <c r="G80" s="389"/>
      <c r="H80" s="389"/>
      <c r="I80" s="389"/>
      <c r="J80" s="17"/>
    </row>
    <row r="81" spans="1:10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</row>
    <row r="84" spans="1:10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</row>
    <row r="91" spans="1:10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</row>
    <row r="92" spans="1:10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</row>
    <row r="93" spans="1:10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</row>
    <row r="94" spans="1:10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</row>
    <row r="95" spans="1:10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</row>
    <row r="96" spans="1:10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10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</row>
    <row r="98" spans="1:10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</row>
    <row r="99" spans="1:10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</row>
    <row r="100" spans="1:10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</row>
    <row r="101" spans="1:10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</row>
    <row r="102" spans="1:10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</row>
    <row r="103" spans="1:10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</row>
  </sheetData>
  <mergeCells count="5">
    <mergeCell ref="A4:B4"/>
    <mergeCell ref="A5:B5"/>
    <mergeCell ref="A3:I3"/>
    <mergeCell ref="A1:I1"/>
    <mergeCell ref="A2:I2"/>
  </mergeCells>
  <phoneticPr fontId="1" type="noConversion"/>
  <printOptions horizontalCentered="1"/>
  <pageMargins left="0" right="0" top="0" bottom="7.874015748031496E-2" header="0.11811023622047245" footer="0.19685039370078741"/>
  <pageSetup paperSize="9" orientation="landscape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indexed="34"/>
  </sheetPr>
  <dimension ref="A1:L81"/>
  <sheetViews>
    <sheetView workbookViewId="0">
      <selection activeCell="C5" sqref="C5:D7"/>
    </sheetView>
  </sheetViews>
  <sheetFormatPr defaultColWidth="9.140625" defaultRowHeight="12.75" x14ac:dyDescent="0.2"/>
  <cols>
    <col min="1" max="1" width="4" style="12" customWidth="1"/>
    <col min="2" max="2" width="20.7109375" style="12" customWidth="1"/>
    <col min="3" max="3" width="10.5703125" style="12" customWidth="1"/>
    <col min="4" max="4" width="19.42578125" style="12" customWidth="1"/>
    <col min="5" max="5" width="7.7109375" style="12" customWidth="1"/>
    <col min="6" max="7" width="6.85546875" style="12" customWidth="1"/>
    <col min="8" max="8" width="23.5703125" style="12" customWidth="1"/>
    <col min="9" max="9" width="9.42578125" style="12" customWidth="1"/>
    <col min="10" max="10" width="6" style="12" customWidth="1"/>
    <col min="11" max="16384" width="9.140625" style="12"/>
  </cols>
  <sheetData>
    <row r="1" spans="1:12" x14ac:dyDescent="0.2">
      <c r="A1" s="613" t="s">
        <v>63</v>
      </c>
      <c r="B1" s="613"/>
      <c r="C1" s="613"/>
      <c r="D1" s="613"/>
      <c r="E1" s="613"/>
      <c r="F1" s="613"/>
      <c r="G1" s="613"/>
      <c r="H1" s="613"/>
      <c r="I1" s="613"/>
      <c r="J1" s="613"/>
    </row>
    <row r="2" spans="1:12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</row>
    <row r="3" spans="1:12" ht="15" customHeight="1" x14ac:dyDescent="0.2">
      <c r="A3" s="619" t="e">
        <f>Name_4</f>
        <v>#REF!</v>
      </c>
      <c r="B3" s="619"/>
      <c r="C3" s="619"/>
      <c r="D3" s="619"/>
      <c r="E3" s="619"/>
      <c r="F3" s="619"/>
      <c r="G3" s="619"/>
      <c r="H3" s="619"/>
      <c r="I3" s="619"/>
      <c r="J3" s="619"/>
    </row>
    <row r="4" spans="1:12" ht="14.25" x14ac:dyDescent="0.2">
      <c r="A4" s="97"/>
      <c r="B4" s="97"/>
      <c r="C4" s="97"/>
      <c r="D4" s="97"/>
      <c r="E4" s="618" t="s">
        <v>77</v>
      </c>
      <c r="F4" s="618"/>
      <c r="G4" s="618"/>
      <c r="H4" s="618"/>
      <c r="I4" s="618"/>
      <c r="J4" s="618"/>
    </row>
    <row r="5" spans="1:12" x14ac:dyDescent="0.2">
      <c r="C5" s="9"/>
      <c r="D5" s="2"/>
      <c r="H5" s="9"/>
      <c r="I5" s="13"/>
      <c r="J5" s="9"/>
    </row>
    <row r="6" spans="1:12" x14ac:dyDescent="0.2">
      <c r="A6" s="616" t="s">
        <v>70</v>
      </c>
      <c r="B6" s="616"/>
      <c r="C6" s="9"/>
      <c r="D6" s="2"/>
      <c r="H6" s="92" t="e">
        <f>d_2</f>
        <v>#REF!</v>
      </c>
      <c r="I6" s="13"/>
      <c r="J6" s="9"/>
    </row>
    <row r="7" spans="1:12" ht="12.75" customHeight="1" x14ac:dyDescent="0.2">
      <c r="A7" s="92" t="e">
        <f>d_4</f>
        <v>#REF!</v>
      </c>
      <c r="C7" s="9"/>
      <c r="D7" s="2"/>
      <c r="E7" s="19"/>
      <c r="F7" s="138" t="e">
        <f>d_5</f>
        <v>#REF!</v>
      </c>
      <c r="G7" s="19"/>
      <c r="H7" s="19"/>
      <c r="I7" s="94" t="s">
        <v>0</v>
      </c>
      <c r="J7" s="9"/>
    </row>
    <row r="8" spans="1:12" ht="26.25" customHeight="1" x14ac:dyDescent="0.2">
      <c r="A8" s="119" t="s">
        <v>64</v>
      </c>
      <c r="B8" s="119" t="s">
        <v>65</v>
      </c>
      <c r="C8" s="119" t="s">
        <v>62</v>
      </c>
      <c r="D8" s="119" t="s">
        <v>96</v>
      </c>
      <c r="E8" s="119" t="s">
        <v>34</v>
      </c>
      <c r="F8" s="119" t="s">
        <v>98</v>
      </c>
      <c r="G8" s="119" t="s">
        <v>99</v>
      </c>
      <c r="H8" s="119" t="s">
        <v>100</v>
      </c>
      <c r="I8" s="119" t="s">
        <v>49</v>
      </c>
      <c r="J8" s="119" t="s">
        <v>67</v>
      </c>
    </row>
    <row r="9" spans="1:12" ht="6.75" customHeight="1" thickBot="1" x14ac:dyDescent="0.25">
      <c r="A9" s="128"/>
      <c r="B9" s="129"/>
      <c r="C9" s="127"/>
      <c r="D9" s="127"/>
      <c r="E9" s="127"/>
      <c r="F9" s="127"/>
      <c r="G9" s="127"/>
      <c r="H9" s="127"/>
      <c r="I9" s="127"/>
      <c r="J9" s="130"/>
    </row>
    <row r="10" spans="1:12" ht="15.75" customHeight="1" x14ac:dyDescent="0.2">
      <c r="A10" s="14" t="s">
        <v>37</v>
      </c>
      <c r="B10" s="29" t="e">
        <f>VLOOKUP($E10,#REF!,3,FALSE)</f>
        <v>#REF!</v>
      </c>
      <c r="C10" s="11" t="e">
        <f>VLOOKUP($E10,#REF!,4,FALSE)</f>
        <v>#REF!</v>
      </c>
      <c r="D10" s="30" t="e">
        <f>VLOOKUP($E10,#REF!,5,FALSE)</f>
        <v>#REF!</v>
      </c>
      <c r="E10" s="15"/>
      <c r="F10" s="15"/>
      <c r="G10" s="15"/>
      <c r="H10" s="15"/>
      <c r="I10" s="15"/>
      <c r="J10" s="11" t="e">
        <f>VLOOKUP($E10,#REF!,9,FALSE)</f>
        <v>#REF!</v>
      </c>
    </row>
    <row r="11" spans="1:12" ht="15.75" customHeight="1" x14ac:dyDescent="0.2">
      <c r="A11" s="15" t="s">
        <v>38</v>
      </c>
      <c r="B11" s="29" t="e">
        <f>VLOOKUP($E11,#REF!,3,FALSE)</f>
        <v>#REF!</v>
      </c>
      <c r="C11" s="11" t="e">
        <f>VLOOKUP($E11,#REF!,4,FALSE)</f>
        <v>#REF!</v>
      </c>
      <c r="D11" s="30" t="e">
        <f>VLOOKUP($E11,#REF!,5,FALSE)</f>
        <v>#REF!</v>
      </c>
      <c r="E11" s="15"/>
      <c r="F11" s="15"/>
      <c r="G11" s="15"/>
      <c r="H11" s="15"/>
      <c r="I11" s="15"/>
      <c r="J11" s="11" t="e">
        <f>VLOOKUP($E11,#REF!,9,FALSE)</f>
        <v>#REF!</v>
      </c>
    </row>
    <row r="12" spans="1:12" ht="15.75" customHeight="1" x14ac:dyDescent="0.2">
      <c r="A12" s="15" t="s">
        <v>39</v>
      </c>
      <c r="B12" s="29" t="e">
        <f>VLOOKUP($E12,#REF!,3,FALSE)</f>
        <v>#REF!</v>
      </c>
      <c r="C12" s="11" t="e">
        <f>VLOOKUP($E12,#REF!,4,FALSE)</f>
        <v>#REF!</v>
      </c>
      <c r="D12" s="30" t="e">
        <f>VLOOKUP($E12,#REF!,5,FALSE)</f>
        <v>#REF!</v>
      </c>
      <c r="E12" s="15"/>
      <c r="F12" s="15"/>
      <c r="G12" s="15"/>
      <c r="H12" s="15"/>
      <c r="I12" s="15"/>
      <c r="J12" s="11" t="e">
        <f>VLOOKUP($E12,#REF!,9,FALSE)</f>
        <v>#REF!</v>
      </c>
    </row>
    <row r="13" spans="1:12" ht="15.75" customHeight="1" x14ac:dyDescent="0.2">
      <c r="A13" s="15" t="s">
        <v>40</v>
      </c>
      <c r="B13" s="29" t="e">
        <f>VLOOKUP($E13,#REF!,3,FALSE)</f>
        <v>#REF!</v>
      </c>
      <c r="C13" s="11" t="e">
        <f>VLOOKUP($E13,#REF!,4,FALSE)</f>
        <v>#REF!</v>
      </c>
      <c r="D13" s="30" t="e">
        <f>VLOOKUP($E13,#REF!,5,FALSE)</f>
        <v>#REF!</v>
      </c>
      <c r="E13" s="15"/>
      <c r="F13" s="15"/>
      <c r="G13" s="15"/>
      <c r="H13" s="15"/>
      <c r="I13" s="15"/>
      <c r="J13" s="11" t="e">
        <f>VLOOKUP($E13,#REF!,9,FALSE)</f>
        <v>#REF!</v>
      </c>
      <c r="L13" s="2"/>
    </row>
    <row r="14" spans="1:12" ht="15.75" customHeight="1" x14ac:dyDescent="0.2">
      <c r="A14" s="15" t="s">
        <v>41</v>
      </c>
      <c r="B14" s="29" t="e">
        <f>VLOOKUP($E14,#REF!,3,FALSE)</f>
        <v>#REF!</v>
      </c>
      <c r="C14" s="11" t="e">
        <f>VLOOKUP($E14,#REF!,4,FALSE)</f>
        <v>#REF!</v>
      </c>
      <c r="D14" s="30" t="e">
        <f>VLOOKUP($E14,#REF!,5,FALSE)</f>
        <v>#REF!</v>
      </c>
      <c r="E14" s="15"/>
      <c r="F14" s="15"/>
      <c r="G14" s="15"/>
      <c r="H14" s="15"/>
      <c r="I14" s="15"/>
      <c r="J14" s="11" t="e">
        <f>VLOOKUP($E14,#REF!,9,FALSE)</f>
        <v>#REF!</v>
      </c>
    </row>
    <row r="15" spans="1:12" ht="15.75" customHeight="1" x14ac:dyDescent="0.2">
      <c r="A15" s="15" t="s">
        <v>42</v>
      </c>
      <c r="B15" s="29" t="e">
        <f>VLOOKUP($E15,#REF!,3,FALSE)</f>
        <v>#REF!</v>
      </c>
      <c r="C15" s="11" t="e">
        <f>VLOOKUP($E15,#REF!,4,FALSE)</f>
        <v>#REF!</v>
      </c>
      <c r="D15" s="30" t="e">
        <f>VLOOKUP($E15,#REF!,5,FALSE)</f>
        <v>#REF!</v>
      </c>
      <c r="E15" s="15"/>
      <c r="F15" s="15"/>
      <c r="G15" s="15"/>
      <c r="H15" s="15"/>
      <c r="I15" s="15"/>
      <c r="J15" s="11" t="e">
        <f>VLOOKUP($E15,#REF!,9,FALSE)</f>
        <v>#REF!</v>
      </c>
    </row>
    <row r="16" spans="1:12" ht="15.75" customHeight="1" x14ac:dyDescent="0.2">
      <c r="A16" s="15" t="s">
        <v>43</v>
      </c>
      <c r="B16" s="29" t="e">
        <f>VLOOKUP($E16,#REF!,3,FALSE)</f>
        <v>#REF!</v>
      </c>
      <c r="C16" s="11" t="e">
        <f>VLOOKUP($E16,#REF!,4,FALSE)</f>
        <v>#REF!</v>
      </c>
      <c r="D16" s="30" t="e">
        <f>VLOOKUP($E16,#REF!,5,FALSE)</f>
        <v>#REF!</v>
      </c>
      <c r="E16" s="15"/>
      <c r="F16" s="15"/>
      <c r="G16" s="15"/>
      <c r="H16" s="15"/>
      <c r="I16" s="15"/>
      <c r="J16" s="11" t="e">
        <f>VLOOKUP($E16,#REF!,9,FALSE)</f>
        <v>#REF!</v>
      </c>
    </row>
    <row r="17" spans="1:11" ht="15.75" customHeight="1" x14ac:dyDescent="0.2">
      <c r="A17" s="15">
        <v>8</v>
      </c>
      <c r="B17" s="29" t="e">
        <f>VLOOKUP($E17,#REF!,3,FALSE)</f>
        <v>#REF!</v>
      </c>
      <c r="C17" s="11" t="e">
        <f>VLOOKUP($E17,#REF!,4,FALSE)</f>
        <v>#REF!</v>
      </c>
      <c r="D17" s="30" t="e">
        <f>VLOOKUP($E17,#REF!,5,FALSE)</f>
        <v>#REF!</v>
      </c>
      <c r="E17" s="15"/>
      <c r="F17" s="15"/>
      <c r="G17" s="15"/>
      <c r="H17" s="15"/>
      <c r="I17" s="15"/>
      <c r="J17" s="11" t="e">
        <f>VLOOKUP($E17,#REF!,9,FALSE)</f>
        <v>#REF!</v>
      </c>
    </row>
    <row r="18" spans="1:11" x14ac:dyDescent="0.2">
      <c r="K18" s="17"/>
    </row>
    <row r="19" spans="1:11" ht="15.75" x14ac:dyDescent="0.25">
      <c r="A19" s="3"/>
      <c r="B19" s="1"/>
      <c r="C19" s="3"/>
      <c r="D19" s="3"/>
      <c r="E19" s="3"/>
      <c r="F19" s="20"/>
      <c r="H19" s="3"/>
      <c r="I19" s="70"/>
      <c r="J19" s="17"/>
      <c r="K19" s="17"/>
    </row>
    <row r="20" spans="1:11" ht="15.75" customHeight="1" x14ac:dyDescent="0.25">
      <c r="A20" s="3" t="s">
        <v>66</v>
      </c>
      <c r="B20" s="1"/>
      <c r="K20" s="17"/>
    </row>
    <row r="21" spans="1:11" ht="15.75" customHeight="1" x14ac:dyDescent="0.25">
      <c r="A21" s="3" t="s">
        <v>58</v>
      </c>
      <c r="K21" s="17"/>
    </row>
    <row r="22" spans="1:11" ht="15.75" customHeight="1" x14ac:dyDescent="0.25">
      <c r="A22" s="3" t="s">
        <v>60</v>
      </c>
      <c r="B22" s="3"/>
      <c r="K22" s="17"/>
    </row>
    <row r="23" spans="1:11" ht="15.75" customHeight="1" x14ac:dyDescent="0.25">
      <c r="A23" s="617" t="s">
        <v>59</v>
      </c>
      <c r="B23" s="617"/>
      <c r="K23" s="17"/>
    </row>
    <row r="24" spans="1:11" ht="15.75" customHeight="1" x14ac:dyDescent="0.25">
      <c r="B24" s="3"/>
      <c r="K24" s="17"/>
    </row>
    <row r="25" spans="1:11" ht="15.75" customHeight="1" x14ac:dyDescent="0.25">
      <c r="B25" s="3"/>
      <c r="K25" s="17"/>
    </row>
    <row r="26" spans="1:11" ht="15.75" customHeight="1" x14ac:dyDescent="0.25">
      <c r="B26" s="3"/>
      <c r="K26" s="17"/>
    </row>
    <row r="27" spans="1:11" ht="15.75" customHeight="1" x14ac:dyDescent="0.25">
      <c r="B27" s="3"/>
      <c r="K27" s="17"/>
    </row>
    <row r="28" spans="1:11" ht="15.75" customHeight="1" x14ac:dyDescent="0.2">
      <c r="K28" s="17"/>
    </row>
    <row r="29" spans="1:11" ht="15.75" customHeight="1" x14ac:dyDescent="0.2">
      <c r="K29" s="17"/>
    </row>
    <row r="30" spans="1:11" ht="15.75" customHeight="1" x14ac:dyDescent="0.2">
      <c r="K30" s="17"/>
    </row>
    <row r="31" spans="1:11" ht="15.75" customHeight="1" x14ac:dyDescent="0.2">
      <c r="K31" s="17"/>
    </row>
    <row r="32" spans="1:11" ht="15.75" customHeight="1" x14ac:dyDescent="0.2">
      <c r="K32" s="17"/>
    </row>
    <row r="33" spans="1:11" ht="15.75" customHeight="1" x14ac:dyDescent="0.2">
      <c r="K33" s="17"/>
    </row>
    <row r="34" spans="1:11" ht="15.75" customHeight="1" x14ac:dyDescent="0.2">
      <c r="K34" s="17"/>
    </row>
    <row r="35" spans="1:11" ht="15.75" customHeight="1" x14ac:dyDescent="0.2">
      <c r="K35" s="17"/>
    </row>
    <row r="36" spans="1:11" ht="15.75" customHeight="1" x14ac:dyDescent="0.2">
      <c r="K36" s="17"/>
    </row>
    <row r="37" spans="1:11" ht="15.75" customHeight="1" x14ac:dyDescent="0.2">
      <c r="A37" s="31"/>
      <c r="B37" s="32"/>
      <c r="C37" s="31"/>
      <c r="D37" s="31"/>
      <c r="E37" s="31"/>
      <c r="F37" s="31"/>
      <c r="G37" s="31"/>
      <c r="H37" s="31"/>
      <c r="I37" s="31"/>
      <c r="J37" s="31"/>
      <c r="K37" s="17"/>
    </row>
    <row r="38" spans="1:11" ht="15.75" customHeight="1" x14ac:dyDescent="0.2">
      <c r="A38" s="33"/>
      <c r="B38" s="34"/>
      <c r="C38" s="35"/>
      <c r="D38" s="36"/>
      <c r="E38" s="33"/>
      <c r="F38" s="33"/>
      <c r="G38" s="33"/>
      <c r="H38" s="33"/>
      <c r="I38" s="33"/>
      <c r="J38" s="35"/>
      <c r="K38" s="17"/>
    </row>
    <row r="39" spans="1:11" ht="15.75" customHeight="1" x14ac:dyDescent="0.2">
      <c r="A39" s="33"/>
      <c r="B39" s="6"/>
      <c r="C39" s="35"/>
      <c r="D39" s="36"/>
      <c r="E39" s="33"/>
      <c r="F39" s="33"/>
      <c r="G39" s="33"/>
      <c r="H39" s="33"/>
      <c r="I39" s="33"/>
      <c r="J39" s="35"/>
    </row>
    <row r="40" spans="1:11" ht="15.75" customHeight="1" x14ac:dyDescent="0.2">
      <c r="A40" s="33"/>
      <c r="B40" s="37"/>
      <c r="C40" s="35"/>
      <c r="D40" s="36"/>
      <c r="E40" s="33"/>
      <c r="F40" s="33"/>
      <c r="G40" s="33"/>
      <c r="H40" s="33"/>
      <c r="I40" s="33"/>
      <c r="J40" s="35"/>
    </row>
    <row r="41" spans="1:11" ht="15.75" customHeight="1" x14ac:dyDescent="0.2">
      <c r="A41" s="33"/>
      <c r="B41" s="37"/>
      <c r="C41" s="35"/>
      <c r="D41" s="36"/>
      <c r="E41" s="33"/>
      <c r="F41" s="33"/>
      <c r="G41" s="33"/>
      <c r="H41" s="33"/>
      <c r="I41" s="33"/>
      <c r="J41" s="35"/>
    </row>
    <row r="42" spans="1:11" ht="15.75" customHeight="1" x14ac:dyDescent="0.2">
      <c r="A42" s="33"/>
      <c r="B42" s="37"/>
      <c r="C42" s="35"/>
      <c r="D42" s="36"/>
      <c r="E42" s="33"/>
      <c r="F42" s="33"/>
      <c r="G42" s="33"/>
      <c r="H42" s="33"/>
      <c r="I42" s="33"/>
      <c r="J42" s="35"/>
    </row>
    <row r="43" spans="1:11" ht="15.75" customHeight="1" x14ac:dyDescent="0.2">
      <c r="A43" s="33"/>
      <c r="B43" s="37"/>
      <c r="C43" s="35"/>
      <c r="D43" s="36"/>
      <c r="E43" s="33"/>
      <c r="F43" s="33"/>
      <c r="G43" s="33"/>
      <c r="H43" s="33"/>
      <c r="I43" s="33"/>
      <c r="J43" s="35"/>
    </row>
    <row r="44" spans="1:11" ht="15.75" customHeight="1" x14ac:dyDescent="0.2">
      <c r="A44" s="33"/>
      <c r="B44" s="37"/>
      <c r="C44" s="35"/>
      <c r="D44" s="36"/>
      <c r="E44" s="33"/>
      <c r="F44" s="33"/>
      <c r="G44" s="33"/>
      <c r="H44" s="33"/>
      <c r="I44" s="33"/>
      <c r="J44" s="35"/>
    </row>
    <row r="45" spans="1:11" ht="15.75" customHeight="1" x14ac:dyDescent="0.2">
      <c r="A45" s="33"/>
      <c r="B45" s="37"/>
      <c r="C45" s="35"/>
      <c r="D45" s="36"/>
      <c r="E45" s="33"/>
      <c r="F45" s="33"/>
      <c r="G45" s="33"/>
      <c r="H45" s="33"/>
      <c r="I45" s="33"/>
      <c r="J45" s="35"/>
    </row>
    <row r="46" spans="1:11" ht="15.75" customHeight="1" x14ac:dyDescent="0.2">
      <c r="A46" s="31"/>
      <c r="B46" s="32"/>
      <c r="C46" s="31"/>
      <c r="D46" s="31"/>
      <c r="E46" s="31"/>
      <c r="F46" s="31"/>
      <c r="G46" s="31"/>
      <c r="H46" s="31"/>
      <c r="I46" s="31"/>
      <c r="J46" s="31"/>
    </row>
    <row r="47" spans="1:11" ht="15.75" customHeight="1" x14ac:dyDescent="0.2">
      <c r="A47" s="33"/>
      <c r="B47" s="34"/>
      <c r="C47" s="35"/>
      <c r="D47" s="36"/>
      <c r="E47" s="33"/>
      <c r="F47" s="33"/>
      <c r="G47" s="33"/>
      <c r="H47" s="33"/>
      <c r="I47" s="33"/>
      <c r="J47" s="35"/>
    </row>
    <row r="48" spans="1:11" ht="15.75" customHeight="1" x14ac:dyDescent="0.2">
      <c r="A48" s="33"/>
      <c r="B48" s="34"/>
      <c r="C48" s="35"/>
      <c r="D48" s="36"/>
      <c r="E48" s="33"/>
      <c r="F48" s="33"/>
      <c r="G48" s="33"/>
      <c r="H48" s="33"/>
      <c r="I48" s="33"/>
      <c r="J48" s="35"/>
    </row>
    <row r="49" spans="1:10" ht="15.75" customHeight="1" x14ac:dyDescent="0.2">
      <c r="A49" s="33"/>
      <c r="B49" s="34"/>
      <c r="C49" s="35"/>
      <c r="D49" s="36"/>
      <c r="E49" s="33"/>
      <c r="F49" s="33"/>
      <c r="G49" s="33"/>
      <c r="H49" s="33"/>
      <c r="I49" s="33"/>
      <c r="J49" s="35"/>
    </row>
    <row r="50" spans="1:10" ht="15.75" customHeight="1" x14ac:dyDescent="0.2">
      <c r="A50" s="33"/>
      <c r="B50" s="34"/>
      <c r="C50" s="35"/>
      <c r="D50" s="36"/>
      <c r="E50" s="33"/>
      <c r="F50" s="33"/>
      <c r="G50" s="33"/>
      <c r="H50" s="33"/>
      <c r="I50" s="33"/>
      <c r="J50" s="35"/>
    </row>
    <row r="51" spans="1:10" ht="15.75" customHeight="1" x14ac:dyDescent="0.2">
      <c r="A51" s="33"/>
      <c r="B51" s="34"/>
      <c r="C51" s="35"/>
      <c r="D51" s="36"/>
      <c r="E51" s="33"/>
      <c r="F51" s="33"/>
      <c r="G51" s="33"/>
      <c r="H51" s="33"/>
      <c r="I51" s="33"/>
      <c r="J51" s="35"/>
    </row>
    <row r="52" spans="1:10" ht="15.75" customHeight="1" x14ac:dyDescent="0.2">
      <c r="A52" s="33"/>
      <c r="B52" s="34"/>
      <c r="C52" s="35"/>
      <c r="D52" s="36"/>
      <c r="E52" s="33"/>
      <c r="F52" s="33"/>
      <c r="G52" s="33"/>
      <c r="H52" s="33"/>
      <c r="I52" s="33"/>
      <c r="J52" s="35"/>
    </row>
    <row r="53" spans="1:10" ht="15.75" customHeight="1" x14ac:dyDescent="0.2">
      <c r="A53" s="33"/>
      <c r="B53" s="34"/>
      <c r="C53" s="35"/>
      <c r="D53" s="36"/>
      <c r="E53" s="33"/>
      <c r="F53" s="33"/>
      <c r="G53" s="33"/>
      <c r="H53" s="33"/>
      <c r="I53" s="33"/>
      <c r="J53" s="35"/>
    </row>
    <row r="54" spans="1:10" ht="15.75" customHeight="1" x14ac:dyDescent="0.2">
      <c r="A54" s="33"/>
      <c r="B54" s="34"/>
      <c r="C54" s="35"/>
      <c r="D54" s="36"/>
      <c r="E54" s="33"/>
      <c r="F54" s="33"/>
      <c r="G54" s="33"/>
      <c r="H54" s="33"/>
      <c r="I54" s="33"/>
      <c r="J54" s="35"/>
    </row>
    <row r="55" spans="1:10" x14ac:dyDescent="0.2">
      <c r="A55" s="17"/>
      <c r="B55" s="17"/>
      <c r="C55" s="17"/>
      <c r="D55" s="17"/>
      <c r="E55" s="17"/>
      <c r="F55" s="17"/>
      <c r="G55" s="17"/>
      <c r="H55" s="17"/>
      <c r="I55" s="17"/>
      <c r="J55" s="17"/>
    </row>
    <row r="56" spans="1:10" x14ac:dyDescent="0.2">
      <c r="A56" s="17"/>
      <c r="B56" s="17"/>
      <c r="C56" s="17"/>
      <c r="D56" s="17"/>
      <c r="E56" s="17"/>
      <c r="F56" s="17"/>
      <c r="G56" s="17"/>
      <c r="H56" s="17"/>
      <c r="I56" s="17"/>
      <c r="J56" s="17"/>
    </row>
    <row r="57" spans="1:10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7"/>
    </row>
    <row r="58" spans="1:10" x14ac:dyDescent="0.2">
      <c r="A58" s="17"/>
      <c r="B58" s="17"/>
      <c r="C58" s="17"/>
      <c r="D58" s="17"/>
      <c r="E58" s="17"/>
      <c r="F58" s="17"/>
      <c r="G58" s="17"/>
      <c r="H58" s="17"/>
      <c r="I58" s="17"/>
      <c r="J58" s="17"/>
    </row>
    <row r="59" spans="1:10" x14ac:dyDescent="0.2">
      <c r="A59" s="17"/>
      <c r="B59" s="17"/>
      <c r="C59" s="17"/>
      <c r="D59" s="17"/>
      <c r="E59" s="17"/>
      <c r="F59" s="17"/>
      <c r="G59" s="17"/>
      <c r="H59" s="17"/>
      <c r="I59" s="17"/>
      <c r="J59" s="17"/>
    </row>
    <row r="60" spans="1:10" x14ac:dyDescent="0.2">
      <c r="A60" s="17"/>
      <c r="B60" s="17"/>
      <c r="C60" s="17"/>
      <c r="D60" s="17"/>
      <c r="E60" s="17"/>
      <c r="F60" s="17"/>
      <c r="G60" s="17"/>
      <c r="H60" s="17"/>
      <c r="I60" s="17"/>
      <c r="J60" s="17"/>
    </row>
    <row r="61" spans="1:10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7"/>
    </row>
    <row r="62" spans="1:10" x14ac:dyDescent="0.2">
      <c r="A62" s="17"/>
      <c r="B62" s="17"/>
      <c r="C62" s="17"/>
      <c r="D62" s="17"/>
      <c r="E62" s="17"/>
      <c r="F62" s="17"/>
      <c r="G62" s="17"/>
      <c r="H62" s="17"/>
      <c r="I62" s="17"/>
      <c r="J62" s="17"/>
    </row>
    <row r="63" spans="1:10" x14ac:dyDescent="0.2">
      <c r="A63" s="17"/>
      <c r="B63" s="17"/>
      <c r="C63" s="17"/>
      <c r="D63" s="17"/>
      <c r="E63" s="17"/>
      <c r="F63" s="17"/>
      <c r="G63" s="17"/>
      <c r="H63" s="17"/>
      <c r="I63" s="17"/>
      <c r="J63" s="17"/>
    </row>
    <row r="64" spans="1:10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</row>
    <row r="65" spans="1:10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</row>
    <row r="66" spans="1:10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</row>
    <row r="67" spans="1:10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</row>
    <row r="68" spans="1:10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</row>
    <row r="69" spans="1: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</row>
    <row r="70" spans="1: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</row>
    <row r="71" spans="1: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</row>
    <row r="72" spans="1: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</row>
    <row r="73" spans="1: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</row>
    <row r="74" spans="1: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</row>
    <row r="75" spans="1: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</row>
    <row r="76" spans="1: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</row>
    <row r="77" spans="1: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</row>
    <row r="78" spans="1: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</row>
    <row r="79" spans="1: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</row>
    <row r="80" spans="1: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</row>
    <row r="81" spans="1:10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</row>
  </sheetData>
  <mergeCells count="6">
    <mergeCell ref="A23:B23"/>
    <mergeCell ref="A1:J1"/>
    <mergeCell ref="A2:J2"/>
    <mergeCell ref="E4:J4"/>
    <mergeCell ref="A6:B6"/>
    <mergeCell ref="A3:J3"/>
  </mergeCells>
  <phoneticPr fontId="1" type="noConversion"/>
  <printOptions horizontalCentered="1"/>
  <pageMargins left="0" right="0" top="0.9055118110236221" bottom="0.39370078740157483" header="0.51181102362204722" footer="0.51181102362204722"/>
  <pageSetup paperSize="9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indexed="34"/>
  </sheetPr>
  <dimension ref="A1:M117"/>
  <sheetViews>
    <sheetView topLeftCell="A11" workbookViewId="0">
      <selection sqref="A1:J58"/>
    </sheetView>
  </sheetViews>
  <sheetFormatPr defaultColWidth="9.140625" defaultRowHeight="12.75" x14ac:dyDescent="0.2"/>
  <cols>
    <col min="1" max="1" width="4" style="12" customWidth="1"/>
    <col min="2" max="2" width="28.85546875" style="12" customWidth="1"/>
    <col min="3" max="3" width="13" style="12" customWidth="1"/>
    <col min="4" max="4" width="26.5703125" style="12" customWidth="1"/>
    <col min="5" max="5" width="9.28515625" style="12" customWidth="1"/>
    <col min="6" max="6" width="6.85546875" style="12" customWidth="1"/>
    <col min="7" max="7" width="24.28515625" style="12" customWidth="1"/>
    <col min="8" max="8" width="6.85546875" style="12" customWidth="1"/>
    <col min="9" max="9" width="11" style="12" customWidth="1"/>
    <col min="10" max="10" width="6" style="12" customWidth="1"/>
    <col min="11" max="16384" width="9.140625" style="12"/>
  </cols>
  <sheetData>
    <row r="1" spans="1:13" ht="17.25" customHeight="1" x14ac:dyDescent="0.2">
      <c r="A1" s="613" t="e">
        <f>#REF!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95"/>
      <c r="L1" s="95"/>
      <c r="M1" s="95"/>
    </row>
    <row r="2" spans="1:13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  <c r="K2" s="95"/>
      <c r="L2" s="95"/>
      <c r="M2" s="95"/>
    </row>
    <row r="3" spans="1:13" ht="27.7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96"/>
      <c r="K3" s="95"/>
      <c r="L3" s="95"/>
      <c r="M3" s="95"/>
    </row>
    <row r="4" spans="1:13" ht="14.25" x14ac:dyDescent="0.2">
      <c r="A4" s="616"/>
      <c r="B4" s="616"/>
      <c r="C4" s="9"/>
      <c r="D4" s="2"/>
      <c r="E4" s="357" t="s">
        <v>4</v>
      </c>
      <c r="F4" s="357"/>
      <c r="G4" s="357"/>
      <c r="H4" s="357"/>
      <c r="I4" s="357"/>
      <c r="J4" s="357"/>
    </row>
    <row r="5" spans="1:13" x14ac:dyDescent="0.2">
      <c r="A5" s="616" t="s">
        <v>2</v>
      </c>
      <c r="B5" s="616"/>
      <c r="C5" s="9"/>
      <c r="D5" s="2"/>
      <c r="H5" s="92" t="e">
        <f>d_1</f>
        <v>#REF!</v>
      </c>
      <c r="I5" s="13"/>
      <c r="J5" s="9"/>
    </row>
    <row r="6" spans="1:13" ht="12.75" customHeight="1" x14ac:dyDescent="0.2">
      <c r="A6" s="92" t="e">
        <f>d_4</f>
        <v>#REF!</v>
      </c>
      <c r="C6" s="9"/>
      <c r="D6" s="2"/>
      <c r="E6" s="134"/>
      <c r="F6" s="153" t="e">
        <f>d_5</f>
        <v>#REF!</v>
      </c>
      <c r="G6" s="134"/>
      <c r="H6" s="134"/>
      <c r="I6" s="255" t="s">
        <v>562</v>
      </c>
      <c r="J6" s="9"/>
    </row>
    <row r="7" spans="1:13" ht="18" x14ac:dyDescent="0.2">
      <c r="A7" s="119" t="s">
        <v>64</v>
      </c>
      <c r="B7" s="119" t="s">
        <v>65</v>
      </c>
      <c r="C7" s="119" t="s">
        <v>62</v>
      </c>
      <c r="D7" s="119" t="s">
        <v>96</v>
      </c>
      <c r="E7" s="132" t="s">
        <v>34</v>
      </c>
      <c r="F7" s="132" t="s">
        <v>102</v>
      </c>
      <c r="G7" s="132" t="s">
        <v>22</v>
      </c>
      <c r="H7" s="132" t="s">
        <v>49</v>
      </c>
      <c r="I7" s="119" t="s">
        <v>67</v>
      </c>
    </row>
    <row r="8" spans="1:13" x14ac:dyDescent="0.2">
      <c r="A8" s="120"/>
      <c r="B8" s="126" t="s">
        <v>44</v>
      </c>
      <c r="C8" s="121"/>
      <c r="D8" s="121"/>
      <c r="E8" s="121"/>
      <c r="F8" s="121"/>
      <c r="G8" s="121"/>
      <c r="H8" s="121"/>
      <c r="I8" s="122"/>
    </row>
    <row r="9" spans="1:13" ht="18" customHeight="1" x14ac:dyDescent="0.2">
      <c r="A9" s="313" t="s">
        <v>37</v>
      </c>
      <c r="B9" s="29" t="e">
        <f>VLOOKUP($E9,#REF!,3,FALSE)</f>
        <v>#REF!</v>
      </c>
      <c r="C9" s="141" t="e">
        <f>VLOOKUP($E9,#REF!,4,FALSE)</f>
        <v>#REF!</v>
      </c>
      <c r="D9" s="30" t="e">
        <f>VLOOKUP($E9,#REF!,5,FALSE)</f>
        <v>#REF!</v>
      </c>
      <c r="E9" s="145" t="s">
        <v>431</v>
      </c>
      <c r="F9" s="98"/>
      <c r="G9" s="15"/>
      <c r="H9" s="15"/>
      <c r="I9" s="11"/>
    </row>
    <row r="10" spans="1:13" ht="18" customHeight="1" x14ac:dyDescent="0.2">
      <c r="A10" s="256" t="s">
        <v>38</v>
      </c>
      <c r="B10" s="29" t="e">
        <f>VLOOKUP($E10,#REF!,3,FALSE)</f>
        <v>#REF!</v>
      </c>
      <c r="C10" s="141" t="e">
        <f>VLOOKUP($E10,#REF!,4,FALSE)</f>
        <v>#REF!</v>
      </c>
      <c r="D10" s="30" t="e">
        <f>VLOOKUP($E10,#REF!,5,FALSE)</f>
        <v>#REF!</v>
      </c>
      <c r="E10" s="145" t="s">
        <v>561</v>
      </c>
      <c r="F10" s="15"/>
      <c r="G10" s="15"/>
      <c r="H10" s="15"/>
      <c r="I10" s="11"/>
    </row>
    <row r="11" spans="1:13" ht="18" customHeight="1" x14ac:dyDescent="0.2">
      <c r="A11" s="256" t="s">
        <v>39</v>
      </c>
      <c r="B11" s="29" t="e">
        <f>VLOOKUP($E11,#REF!,3,FALSE)</f>
        <v>#REF!</v>
      </c>
      <c r="C11" s="141" t="e">
        <f>VLOOKUP($E11,#REF!,4,FALSE)</f>
        <v>#REF!</v>
      </c>
      <c r="D11" s="30" t="e">
        <f>VLOOKUP($E11,#REF!,5,FALSE)</f>
        <v>#REF!</v>
      </c>
      <c r="E11" s="145" t="s">
        <v>38</v>
      </c>
      <c r="F11" s="15"/>
      <c r="G11" s="15"/>
      <c r="H11" s="15"/>
      <c r="I11" s="11"/>
    </row>
    <row r="12" spans="1:13" ht="18" customHeight="1" x14ac:dyDescent="0.2">
      <c r="A12" s="313" t="s">
        <v>40</v>
      </c>
      <c r="B12" s="29" t="e">
        <f>VLOOKUP($E12,#REF!,3,FALSE)</f>
        <v>#REF!</v>
      </c>
      <c r="C12" s="141" t="e">
        <f>VLOOKUP($E12,#REF!,4,FALSE)</f>
        <v>#REF!</v>
      </c>
      <c r="D12" s="30" t="e">
        <f>VLOOKUP($E12,#REF!,5,FALSE)</f>
        <v>#REF!</v>
      </c>
      <c r="E12" s="145" t="s">
        <v>456</v>
      </c>
      <c r="F12" s="15"/>
      <c r="G12" s="15"/>
      <c r="H12" s="15"/>
      <c r="I12" s="11"/>
      <c r="K12" s="2"/>
    </row>
    <row r="13" spans="1:13" ht="18" customHeight="1" x14ac:dyDescent="0.2">
      <c r="A13" s="313" t="s">
        <v>41</v>
      </c>
      <c r="B13" s="29" t="e">
        <f>VLOOKUP($E13,#REF!,3,FALSE)</f>
        <v>#REF!</v>
      </c>
      <c r="C13" s="141" t="e">
        <f>VLOOKUP($E13,#REF!,4,FALSE)</f>
        <v>#REF!</v>
      </c>
      <c r="D13" s="30" t="e">
        <f>VLOOKUP($E13,#REF!,5,FALSE)</f>
        <v>#REF!</v>
      </c>
      <c r="E13" s="145" t="s">
        <v>88</v>
      </c>
      <c r="F13" s="313"/>
      <c r="G13" s="313"/>
      <c r="H13" s="313"/>
      <c r="I13" s="11"/>
    </row>
    <row r="14" spans="1:13" ht="18" customHeight="1" x14ac:dyDescent="0.2">
      <c r="A14" s="488" t="s">
        <v>42</v>
      </c>
      <c r="B14" s="29" t="e">
        <f>VLOOKUP($E14,#REF!,3,FALSE)</f>
        <v>#REF!</v>
      </c>
      <c r="C14" s="141" t="e">
        <f>VLOOKUP($E14,#REF!,4,FALSE)</f>
        <v>#REF!</v>
      </c>
      <c r="D14" s="30" t="e">
        <f>VLOOKUP($E14,#REF!,5,FALSE)</f>
        <v>#REF!</v>
      </c>
      <c r="E14" s="145" t="s">
        <v>541</v>
      </c>
      <c r="F14" s="313"/>
      <c r="G14" s="313"/>
      <c r="H14" s="313"/>
      <c r="I14" s="11"/>
    </row>
    <row r="15" spans="1:13" ht="18" customHeight="1" x14ac:dyDescent="0.2">
      <c r="A15" s="488" t="s">
        <v>43</v>
      </c>
      <c r="B15" s="29" t="e">
        <f>VLOOKUP($E15,#REF!,3,FALSE)</f>
        <v>#REF!</v>
      </c>
      <c r="C15" s="141" t="e">
        <f>VLOOKUP($E15,#REF!,4,FALSE)</f>
        <v>#REF!</v>
      </c>
      <c r="D15" s="30" t="e">
        <f>VLOOKUP($E15,#REF!,5,FALSE)</f>
        <v>#REF!</v>
      </c>
      <c r="E15" s="145" t="s">
        <v>185</v>
      </c>
      <c r="F15" s="313"/>
      <c r="G15" s="313"/>
      <c r="H15" s="313"/>
      <c r="I15" s="11"/>
    </row>
    <row r="16" spans="1:13" ht="18" customHeight="1" x14ac:dyDescent="0.2">
      <c r="A16" s="488" t="s">
        <v>79</v>
      </c>
      <c r="B16" s="29" t="e">
        <f>VLOOKUP($E16,#REF!,3,FALSE)</f>
        <v>#REF!</v>
      </c>
      <c r="C16" s="141" t="e">
        <f>VLOOKUP($E16,#REF!,4,FALSE)</f>
        <v>#REF!</v>
      </c>
      <c r="D16" s="30" t="e">
        <f>VLOOKUP($E16,#REF!,5,FALSE)</f>
        <v>#REF!</v>
      </c>
      <c r="E16" s="145" t="s">
        <v>545</v>
      </c>
      <c r="F16" s="313"/>
      <c r="G16" s="313"/>
      <c r="H16" s="313"/>
      <c r="I16" s="11"/>
    </row>
    <row r="17" spans="1:9" ht="20.100000000000001" customHeight="1" x14ac:dyDescent="0.2">
      <c r="A17" s="488" t="s">
        <v>86</v>
      </c>
      <c r="B17" s="29" t="e">
        <f>VLOOKUP($E17,#REF!,3,FALSE)</f>
        <v>#REF!</v>
      </c>
      <c r="C17" s="141" t="e">
        <f>VLOOKUP($E17,#REF!,4,FALSE)</f>
        <v>#REF!</v>
      </c>
      <c r="D17" s="30" t="e">
        <f>VLOOKUP($E17,#REF!,5,FALSE)</f>
        <v>#REF!</v>
      </c>
      <c r="E17" s="145" t="s">
        <v>82</v>
      </c>
      <c r="F17" s="313"/>
      <c r="G17" s="313"/>
      <c r="H17" s="313"/>
      <c r="I17" s="11"/>
    </row>
    <row r="18" spans="1:9" ht="20.100000000000001" customHeight="1" x14ac:dyDescent="0.2">
      <c r="A18" s="488" t="s">
        <v>85</v>
      </c>
      <c r="B18" s="248" t="e">
        <f>VLOOKUP($E18,#REF!,3,FALSE)</f>
        <v>#REF!</v>
      </c>
      <c r="C18" s="262" t="e">
        <f>VLOOKUP($E18,#REF!,4,FALSE)</f>
        <v>#REF!</v>
      </c>
      <c r="D18" s="257" t="e">
        <f>VLOOKUP($E18,#REF!,5,FALSE)</f>
        <v>#REF!</v>
      </c>
      <c r="E18" s="145"/>
      <c r="F18" s="313"/>
      <c r="G18" s="313"/>
      <c r="H18" s="313"/>
      <c r="I18" s="11"/>
    </row>
    <row r="19" spans="1:9" ht="20.100000000000001" customHeight="1" x14ac:dyDescent="0.2">
      <c r="A19" s="488" t="s">
        <v>84</v>
      </c>
      <c r="B19" s="248" t="e">
        <f>VLOOKUP($E19,#REF!,3,FALSE)</f>
        <v>#REF!</v>
      </c>
      <c r="C19" s="262" t="e">
        <f>VLOOKUP($E19,#REF!,4,FALSE)</f>
        <v>#REF!</v>
      </c>
      <c r="D19" s="257" t="e">
        <f>VLOOKUP($E19,#REF!,5,FALSE)</f>
        <v>#REF!</v>
      </c>
      <c r="E19" s="488"/>
      <c r="F19" s="313"/>
      <c r="G19" s="313"/>
      <c r="H19" s="313"/>
      <c r="I19" s="11"/>
    </row>
    <row r="20" spans="1:9" ht="20.100000000000001" customHeight="1" x14ac:dyDescent="0.2">
      <c r="A20" s="488" t="s">
        <v>83</v>
      </c>
      <c r="B20" s="248" t="e">
        <f>VLOOKUP($E20,#REF!,3,FALSE)</f>
        <v>#REF!</v>
      </c>
      <c r="C20" s="262" t="e">
        <f>VLOOKUP($E20,#REF!,4,FALSE)</f>
        <v>#REF!</v>
      </c>
      <c r="D20" s="257" t="e">
        <f>VLOOKUP($E20,#REF!,5,FALSE)</f>
        <v>#REF!</v>
      </c>
      <c r="E20" s="488"/>
      <c r="F20" s="313"/>
      <c r="G20" s="313"/>
      <c r="H20" s="313"/>
      <c r="I20" s="11"/>
    </row>
    <row r="21" spans="1:9" ht="18.75" customHeight="1" x14ac:dyDescent="0.2">
      <c r="A21" s="313" t="s">
        <v>82</v>
      </c>
      <c r="B21" s="248" t="e">
        <f>VLOOKUP($E21,#REF!,3,FALSE)</f>
        <v>#REF!</v>
      </c>
      <c r="C21" s="262" t="e">
        <f>VLOOKUP($E21,#REF!,4,FALSE)</f>
        <v>#REF!</v>
      </c>
      <c r="D21" s="257" t="e">
        <f>VLOOKUP($E21,#REF!,5,FALSE)</f>
        <v>#REF!</v>
      </c>
      <c r="E21" s="313"/>
      <c r="F21" s="313"/>
      <c r="G21" s="313"/>
      <c r="H21" s="313"/>
      <c r="I21" s="11"/>
    </row>
    <row r="22" spans="1:9" ht="18" customHeight="1" x14ac:dyDescent="0.2">
      <c r="A22" s="313" t="s">
        <v>81</v>
      </c>
      <c r="B22" s="248" t="e">
        <f>VLOOKUP($E22,#REF!,3,FALSE)</f>
        <v>#REF!</v>
      </c>
      <c r="C22" s="262" t="e">
        <f>VLOOKUP($E22,#REF!,4,FALSE)</f>
        <v>#REF!</v>
      </c>
      <c r="D22" s="257" t="e">
        <f>VLOOKUP($E22,#REF!,5,FALSE)</f>
        <v>#REF!</v>
      </c>
      <c r="E22" s="313"/>
      <c r="F22" s="313"/>
      <c r="G22" s="313"/>
      <c r="H22" s="313"/>
      <c r="I22" s="11"/>
    </row>
    <row r="23" spans="1:9" ht="18.75" customHeight="1" x14ac:dyDescent="0.2">
      <c r="A23" s="313" t="s">
        <v>80</v>
      </c>
      <c r="B23" s="248" t="e">
        <f>VLOOKUP($E23,#REF!,3,FALSE)</f>
        <v>#REF!</v>
      </c>
      <c r="C23" s="262" t="e">
        <f>VLOOKUP($E23,#REF!,4,FALSE)</f>
        <v>#REF!</v>
      </c>
      <c r="D23" s="257" t="e">
        <f>VLOOKUP($E23,#REF!,5,FALSE)</f>
        <v>#REF!</v>
      </c>
      <c r="E23" s="313"/>
      <c r="F23" s="313"/>
      <c r="G23" s="313"/>
      <c r="H23" s="313"/>
      <c r="I23" s="11"/>
    </row>
    <row r="24" spans="1:9" hidden="1" x14ac:dyDescent="0.2">
      <c r="A24" s="313" t="s">
        <v>87</v>
      </c>
      <c r="B24" s="29" t="e">
        <f>VLOOKUP($E24,#REF!,3,FALSE)</f>
        <v>#REF!</v>
      </c>
      <c r="C24" s="141" t="e">
        <f>VLOOKUP($E24,#REF!,4,FALSE)</f>
        <v>#REF!</v>
      </c>
      <c r="D24" s="30" t="e">
        <f>VLOOKUP($E24,#REF!,5,FALSE)</f>
        <v>#REF!</v>
      </c>
      <c r="E24" s="313"/>
      <c r="F24" s="313"/>
      <c r="G24" s="313"/>
      <c r="H24" s="313"/>
      <c r="I24" s="11"/>
    </row>
    <row r="25" spans="1:9" hidden="1" x14ac:dyDescent="0.2">
      <c r="A25" s="313" t="s">
        <v>88</v>
      </c>
      <c r="B25" s="29" t="e">
        <f>VLOOKUP($E25,#REF!,3,FALSE)</f>
        <v>#REF!</v>
      </c>
      <c r="C25" s="141" t="e">
        <f>VLOOKUP($E25,#REF!,4,FALSE)</f>
        <v>#REF!</v>
      </c>
      <c r="D25" s="30" t="e">
        <f>VLOOKUP($E25,#REF!,5,FALSE)</f>
        <v>#REF!</v>
      </c>
      <c r="E25" s="313"/>
      <c r="F25" s="313"/>
      <c r="G25" s="313"/>
      <c r="H25" s="313"/>
      <c r="I25" s="11"/>
    </row>
    <row r="26" spans="1:9" hidden="1" x14ac:dyDescent="0.2">
      <c r="A26" s="313" t="s">
        <v>89</v>
      </c>
      <c r="B26" s="29" t="e">
        <f>VLOOKUP($E26,#REF!,3,FALSE)</f>
        <v>#REF!</v>
      </c>
      <c r="C26" s="141" t="e">
        <f>VLOOKUP($E26,#REF!,4,FALSE)</f>
        <v>#REF!</v>
      </c>
      <c r="D26" s="30" t="e">
        <f>VLOOKUP($E26,#REF!,5,FALSE)</f>
        <v>#REF!</v>
      </c>
      <c r="E26" s="313"/>
      <c r="F26" s="313"/>
      <c r="G26" s="313"/>
      <c r="H26" s="313"/>
      <c r="I26" s="11"/>
    </row>
    <row r="27" spans="1:9" hidden="1" x14ac:dyDescent="0.2">
      <c r="A27" s="313" t="s">
        <v>90</v>
      </c>
      <c r="B27" s="29" t="e">
        <f>VLOOKUP($E27,#REF!,3,FALSE)</f>
        <v>#REF!</v>
      </c>
      <c r="C27" s="141" t="e">
        <f>VLOOKUP($E27,#REF!,4,FALSE)</f>
        <v>#REF!</v>
      </c>
      <c r="D27" s="30" t="e">
        <f>VLOOKUP($E27,#REF!,5,FALSE)</f>
        <v>#REF!</v>
      </c>
      <c r="E27" s="313"/>
      <c r="F27" s="313"/>
      <c r="G27" s="313"/>
      <c r="H27" s="313"/>
      <c r="I27" s="11"/>
    </row>
    <row r="28" spans="1:9" hidden="1" x14ac:dyDescent="0.2">
      <c r="A28" s="313" t="s">
        <v>91</v>
      </c>
      <c r="B28" s="29" t="e">
        <f>VLOOKUP($E28,#REF!,3,FALSE)</f>
        <v>#REF!</v>
      </c>
      <c r="C28" s="141" t="e">
        <f>VLOOKUP($E28,#REF!,4,FALSE)</f>
        <v>#REF!</v>
      </c>
      <c r="D28" s="30" t="e">
        <f>VLOOKUP($E28,#REF!,5,FALSE)</f>
        <v>#REF!</v>
      </c>
      <c r="E28" s="313"/>
      <c r="F28" s="313"/>
      <c r="G28" s="313"/>
      <c r="H28" s="313"/>
      <c r="I28" s="11"/>
    </row>
    <row r="29" spans="1:9" hidden="1" x14ac:dyDescent="0.2">
      <c r="A29" s="313" t="s">
        <v>92</v>
      </c>
      <c r="B29" s="29" t="e">
        <f>VLOOKUP($E29,#REF!,3,FALSE)</f>
        <v>#REF!</v>
      </c>
      <c r="C29" s="141" t="e">
        <f>VLOOKUP($E29,#REF!,4,FALSE)</f>
        <v>#REF!</v>
      </c>
      <c r="D29" s="30" t="e">
        <f>VLOOKUP($E29,#REF!,5,FALSE)</f>
        <v>#REF!</v>
      </c>
      <c r="E29" s="313"/>
      <c r="F29" s="313"/>
      <c r="G29" s="313"/>
      <c r="H29" s="313"/>
      <c r="I29" s="11"/>
    </row>
    <row r="30" spans="1:9" hidden="1" x14ac:dyDescent="0.2">
      <c r="A30" s="313" t="s">
        <v>30</v>
      </c>
      <c r="B30" s="29" t="e">
        <f>VLOOKUP($E30,#REF!,3,FALSE)</f>
        <v>#REF!</v>
      </c>
      <c r="C30" s="141" t="e">
        <f>VLOOKUP($E30,#REF!,4,FALSE)</f>
        <v>#REF!</v>
      </c>
      <c r="D30" s="30" t="e">
        <f>VLOOKUP($E30,#REF!,5,FALSE)</f>
        <v>#REF!</v>
      </c>
      <c r="E30" s="313"/>
      <c r="F30" s="313"/>
      <c r="G30" s="313"/>
      <c r="H30" s="313"/>
      <c r="I30" s="11"/>
    </row>
    <row r="31" spans="1:9" hidden="1" x14ac:dyDescent="0.2">
      <c r="A31" s="313" t="s">
        <v>190</v>
      </c>
      <c r="B31" s="29" t="e">
        <f>VLOOKUP($E31,#REF!,3,FALSE)</f>
        <v>#REF!</v>
      </c>
      <c r="C31" s="141" t="e">
        <f>VLOOKUP($E31,#REF!,4,FALSE)</f>
        <v>#REF!</v>
      </c>
      <c r="D31" s="30" t="e">
        <f>VLOOKUP($E31,#REF!,5,FALSE)</f>
        <v>#REF!</v>
      </c>
      <c r="E31" s="313"/>
      <c r="F31" s="313"/>
      <c r="G31" s="313"/>
      <c r="H31" s="313"/>
      <c r="I31" s="11"/>
    </row>
    <row r="32" spans="1:9" hidden="1" x14ac:dyDescent="0.2">
      <c r="A32" s="313" t="s">
        <v>212</v>
      </c>
      <c r="B32" s="29" t="e">
        <f>VLOOKUP($E32,#REF!,3,FALSE)</f>
        <v>#REF!</v>
      </c>
      <c r="C32" s="141" t="e">
        <f>VLOOKUP($E32,#REF!,4,FALSE)</f>
        <v>#REF!</v>
      </c>
      <c r="D32" s="30" t="e">
        <f>VLOOKUP($E32,#REF!,5,FALSE)</f>
        <v>#REF!</v>
      </c>
      <c r="E32" s="313"/>
      <c r="F32" s="313"/>
      <c r="G32" s="313"/>
      <c r="H32" s="313"/>
      <c r="I32" s="11"/>
    </row>
    <row r="33" spans="1:10" hidden="1" x14ac:dyDescent="0.2">
      <c r="A33" s="313" t="s">
        <v>146</v>
      </c>
      <c r="B33" s="29" t="e">
        <f>VLOOKUP($E33,#REF!,3,FALSE)</f>
        <v>#REF!</v>
      </c>
      <c r="C33" s="141" t="e">
        <f>VLOOKUP($E33,#REF!,4,FALSE)</f>
        <v>#REF!</v>
      </c>
      <c r="D33" s="30" t="e">
        <f>VLOOKUP($E33,#REF!,5,FALSE)</f>
        <v>#REF!</v>
      </c>
      <c r="E33" s="313"/>
      <c r="F33" s="313"/>
      <c r="G33" s="313"/>
      <c r="H33" s="313"/>
      <c r="I33" s="11"/>
    </row>
    <row r="34" spans="1:10" hidden="1" x14ac:dyDescent="0.2">
      <c r="A34" s="313" t="s">
        <v>154</v>
      </c>
      <c r="B34" s="29" t="e">
        <f>VLOOKUP($E34,#REF!,3,FALSE)</f>
        <v>#REF!</v>
      </c>
      <c r="C34" s="141" t="e">
        <f>VLOOKUP($E34,#REF!,4,FALSE)</f>
        <v>#REF!</v>
      </c>
      <c r="D34" s="30" t="e">
        <f>VLOOKUP($E34,#REF!,5,FALSE)</f>
        <v>#REF!</v>
      </c>
      <c r="E34" s="313"/>
      <c r="F34" s="313"/>
      <c r="G34" s="313"/>
      <c r="H34" s="313"/>
      <c r="I34" s="11"/>
    </row>
    <row r="35" spans="1:10" hidden="1" x14ac:dyDescent="0.2">
      <c r="A35" s="313" t="s">
        <v>217</v>
      </c>
      <c r="B35" s="29" t="e">
        <f>VLOOKUP($E35,#REF!,3,FALSE)</f>
        <v>#REF!</v>
      </c>
      <c r="C35" s="141" t="e">
        <f>VLOOKUP($E35,#REF!,4,FALSE)</f>
        <v>#REF!</v>
      </c>
      <c r="D35" s="30" t="e">
        <f>VLOOKUP($E35,#REF!,5,FALSE)</f>
        <v>#REF!</v>
      </c>
      <c r="E35" s="313"/>
      <c r="F35" s="313"/>
      <c r="G35" s="313"/>
      <c r="H35" s="313"/>
      <c r="I35" s="11"/>
      <c r="J35" s="17"/>
    </row>
    <row r="36" spans="1:10" hidden="1" x14ac:dyDescent="0.2">
      <c r="A36" s="313" t="s">
        <v>189</v>
      </c>
      <c r="B36" s="29" t="e">
        <f>VLOOKUP($E36,#REF!,3,FALSE)</f>
        <v>#REF!</v>
      </c>
      <c r="C36" s="141" t="e">
        <f>VLOOKUP($E36,#REF!,4,FALSE)</f>
        <v>#REF!</v>
      </c>
      <c r="D36" s="30" t="e">
        <f>VLOOKUP($E36,#REF!,5,FALSE)</f>
        <v>#REF!</v>
      </c>
      <c r="E36" s="313"/>
      <c r="F36" s="313"/>
      <c r="G36" s="313"/>
      <c r="H36" s="313"/>
      <c r="I36" s="11"/>
      <c r="J36" s="17"/>
    </row>
    <row r="37" spans="1:10" hidden="1" x14ac:dyDescent="0.2">
      <c r="A37" s="313" t="s">
        <v>202</v>
      </c>
      <c r="B37" s="29" t="e">
        <f>VLOOKUP($E37,#REF!,3,FALSE)</f>
        <v>#REF!</v>
      </c>
      <c r="C37" s="141" t="e">
        <f>VLOOKUP($E37,#REF!,4,FALSE)</f>
        <v>#REF!</v>
      </c>
      <c r="D37" s="30" t="e">
        <f>VLOOKUP($E37,#REF!,5,FALSE)</f>
        <v>#REF!</v>
      </c>
      <c r="E37" s="313"/>
      <c r="F37" s="313"/>
      <c r="G37" s="313"/>
      <c r="H37" s="313"/>
      <c r="I37" s="11"/>
      <c r="J37" s="17"/>
    </row>
    <row r="38" spans="1:10" hidden="1" x14ac:dyDescent="0.2">
      <c r="A38" s="313" t="s">
        <v>209</v>
      </c>
      <c r="B38" s="29" t="e">
        <f>VLOOKUP($E38,#REF!,3,FALSE)</f>
        <v>#REF!</v>
      </c>
      <c r="C38" s="141" t="e">
        <f>VLOOKUP($E38,#REF!,4,FALSE)</f>
        <v>#REF!</v>
      </c>
      <c r="D38" s="30" t="e">
        <f>VLOOKUP($E38,#REF!,5,FALSE)</f>
        <v>#REF!</v>
      </c>
      <c r="E38" s="313"/>
      <c r="F38" s="313"/>
      <c r="G38" s="313"/>
      <c r="H38" s="313"/>
      <c r="I38" s="11"/>
      <c r="J38" s="17"/>
    </row>
    <row r="39" spans="1:10" hidden="1" x14ac:dyDescent="0.2">
      <c r="A39" s="313" t="s">
        <v>125</v>
      </c>
      <c r="B39" s="29" t="e">
        <f>VLOOKUP($E39,#REF!,3,FALSE)</f>
        <v>#REF!</v>
      </c>
      <c r="C39" s="141" t="e">
        <f>VLOOKUP($E39,#REF!,4,FALSE)</f>
        <v>#REF!</v>
      </c>
      <c r="D39" s="30" t="e">
        <f>VLOOKUP($E39,#REF!,5,FALSE)</f>
        <v>#REF!</v>
      </c>
      <c r="E39" s="313"/>
      <c r="F39" s="313"/>
      <c r="G39" s="313"/>
      <c r="H39" s="313"/>
      <c r="I39" s="11"/>
      <c r="J39" s="17"/>
    </row>
    <row r="40" spans="1:10" hidden="1" x14ac:dyDescent="0.2">
      <c r="A40" s="313" t="s">
        <v>139</v>
      </c>
      <c r="B40" s="29" t="e">
        <f>VLOOKUP($E40,#REF!,3,FALSE)</f>
        <v>#REF!</v>
      </c>
      <c r="C40" s="141" t="e">
        <f>VLOOKUP($E40,#REF!,4,FALSE)</f>
        <v>#REF!</v>
      </c>
      <c r="D40" s="30" t="e">
        <f>VLOOKUP($E40,#REF!,5,FALSE)</f>
        <v>#REF!</v>
      </c>
      <c r="E40" s="313"/>
      <c r="F40" s="313"/>
      <c r="G40" s="313"/>
      <c r="H40" s="313"/>
      <c r="I40" s="11"/>
      <c r="J40" s="17"/>
    </row>
    <row r="41" spans="1:10" hidden="1" x14ac:dyDescent="0.2">
      <c r="A41" s="313" t="s">
        <v>126</v>
      </c>
      <c r="B41" s="29" t="e">
        <f>VLOOKUP($E41,#REF!,3,FALSE)</f>
        <v>#REF!</v>
      </c>
      <c r="C41" s="141" t="e">
        <f>VLOOKUP($E41,#REF!,4,FALSE)</f>
        <v>#REF!</v>
      </c>
      <c r="D41" s="30" t="e">
        <f>VLOOKUP($E41,#REF!,5,FALSE)</f>
        <v>#REF!</v>
      </c>
      <c r="E41" s="313"/>
      <c r="F41" s="313"/>
      <c r="G41" s="313"/>
      <c r="H41" s="313"/>
      <c r="I41" s="11"/>
      <c r="J41" s="17"/>
    </row>
    <row r="42" spans="1:10" hidden="1" x14ac:dyDescent="0.2">
      <c r="A42" s="313" t="s">
        <v>218</v>
      </c>
      <c r="B42" s="29" t="e">
        <f>VLOOKUP($E42,#REF!,3,FALSE)</f>
        <v>#REF!</v>
      </c>
      <c r="C42" s="141" t="e">
        <f>VLOOKUP($E42,#REF!,4,FALSE)</f>
        <v>#REF!</v>
      </c>
      <c r="D42" s="30" t="e">
        <f>VLOOKUP($E42,#REF!,5,FALSE)</f>
        <v>#REF!</v>
      </c>
      <c r="E42" s="313"/>
      <c r="F42" s="313"/>
      <c r="G42" s="313"/>
      <c r="H42" s="313"/>
      <c r="I42" s="11"/>
      <c r="J42" s="17"/>
    </row>
    <row r="43" spans="1:10" hidden="1" x14ac:dyDescent="0.2">
      <c r="A43" s="313" t="s">
        <v>41</v>
      </c>
      <c r="B43" s="29" t="e">
        <f>VLOOKUP($E43,#REF!,3,FALSE)</f>
        <v>#REF!</v>
      </c>
      <c r="C43" s="141" t="e">
        <f>VLOOKUP($E43,#REF!,4,FALSE)</f>
        <v>#REF!</v>
      </c>
      <c r="D43" s="30" t="e">
        <f>VLOOKUP($E43,#REF!,5,FALSE)</f>
        <v>#REF!</v>
      </c>
      <c r="E43" s="313" t="s">
        <v>202</v>
      </c>
      <c r="F43" s="313"/>
      <c r="G43" s="313"/>
      <c r="H43" s="313"/>
      <c r="I43" s="11"/>
      <c r="J43" s="17"/>
    </row>
    <row r="44" spans="1:10" hidden="1" x14ac:dyDescent="0.2">
      <c r="A44" s="313" t="s">
        <v>42</v>
      </c>
      <c r="B44" s="29" t="e">
        <f>VLOOKUP($E44,#REF!,3,FALSE)</f>
        <v>#REF!</v>
      </c>
      <c r="C44" s="141" t="e">
        <f>VLOOKUP($E44,#REF!,4,FALSE)</f>
        <v>#REF!</v>
      </c>
      <c r="D44" s="30" t="e">
        <f>VLOOKUP($E44,#REF!,5,FALSE)</f>
        <v>#REF!</v>
      </c>
      <c r="E44" s="313" t="s">
        <v>148</v>
      </c>
      <c r="F44" s="313"/>
      <c r="G44" s="313"/>
      <c r="H44" s="313"/>
      <c r="I44" s="11"/>
      <c r="J44" s="17"/>
    </row>
    <row r="45" spans="1:10" hidden="1" x14ac:dyDescent="0.2">
      <c r="A45" s="313" t="s">
        <v>43</v>
      </c>
      <c r="B45" s="29" t="e">
        <f>VLOOKUP($E45,#REF!,3,FALSE)</f>
        <v>#REF!</v>
      </c>
      <c r="C45" s="141" t="e">
        <f>VLOOKUP($E45,#REF!,4,FALSE)</f>
        <v>#REF!</v>
      </c>
      <c r="D45" s="30" t="e">
        <f>VLOOKUP($E45,#REF!,5,FALSE)</f>
        <v>#REF!</v>
      </c>
      <c r="E45" s="313" t="s">
        <v>83</v>
      </c>
      <c r="F45" s="313"/>
      <c r="G45" s="313"/>
      <c r="H45" s="313"/>
      <c r="I45" s="11"/>
      <c r="J45" s="17"/>
    </row>
    <row r="46" spans="1:10" hidden="1" x14ac:dyDescent="0.2">
      <c r="A46" s="120"/>
      <c r="B46" s="126" t="s">
        <v>44</v>
      </c>
      <c r="C46" s="121"/>
      <c r="D46" s="121"/>
      <c r="E46" s="121"/>
      <c r="F46" s="121"/>
      <c r="G46" s="121"/>
      <c r="H46" s="121"/>
      <c r="I46" s="122"/>
      <c r="J46" s="17"/>
    </row>
    <row r="47" spans="1:10" hidden="1" x14ac:dyDescent="0.2">
      <c r="A47" s="313" t="s">
        <v>37</v>
      </c>
      <c r="B47" s="29" t="e">
        <f>VLOOKUP($E47,#REF!,3,FALSE)</f>
        <v>#REF!</v>
      </c>
      <c r="C47" s="141" t="e">
        <f>VLOOKUP($E47,#REF!,4,FALSE)</f>
        <v>#REF!</v>
      </c>
      <c r="D47" s="30" t="e">
        <f>VLOOKUP($E47,#REF!,5,FALSE)</f>
        <v>#REF!</v>
      </c>
      <c r="E47" s="313" t="s">
        <v>186</v>
      </c>
      <c r="F47" s="313"/>
      <c r="G47" s="313"/>
      <c r="H47" s="313"/>
      <c r="I47" s="11"/>
      <c r="J47" s="17"/>
    </row>
    <row r="48" spans="1:10" hidden="1" x14ac:dyDescent="0.2">
      <c r="A48" s="313" t="s">
        <v>38</v>
      </c>
      <c r="B48" s="29" t="e">
        <f>VLOOKUP($E48,#REF!,3,FALSE)</f>
        <v>#REF!</v>
      </c>
      <c r="C48" s="141" t="e">
        <f>VLOOKUP($E48,#REF!,4,FALSE)</f>
        <v>#REF!</v>
      </c>
      <c r="D48" s="30" t="e">
        <f>VLOOKUP($E48,#REF!,5,FALSE)</f>
        <v>#REF!</v>
      </c>
      <c r="E48" s="313" t="s">
        <v>194</v>
      </c>
      <c r="F48" s="313"/>
      <c r="G48" s="313"/>
      <c r="H48" s="313"/>
      <c r="I48" s="11"/>
      <c r="J48" s="17"/>
    </row>
    <row r="49" spans="1:11" hidden="1" x14ac:dyDescent="0.2">
      <c r="A49" s="313" t="s">
        <v>39</v>
      </c>
      <c r="B49" s="29" t="e">
        <f>VLOOKUP($E49,#REF!,3,FALSE)</f>
        <v>#REF!</v>
      </c>
      <c r="C49" s="141" t="e">
        <f>VLOOKUP($E49,#REF!,4,FALSE)</f>
        <v>#REF!</v>
      </c>
      <c r="D49" s="30" t="e">
        <f>VLOOKUP($E49,#REF!,5,FALSE)</f>
        <v>#REF!</v>
      </c>
      <c r="E49" s="313" t="s">
        <v>126</v>
      </c>
      <c r="F49" s="313"/>
      <c r="G49" s="313"/>
      <c r="H49" s="313"/>
      <c r="I49" s="11"/>
      <c r="J49" s="17"/>
    </row>
    <row r="50" spans="1:11" hidden="1" x14ac:dyDescent="0.2">
      <c r="A50" s="313" t="s">
        <v>40</v>
      </c>
      <c r="B50" s="29" t="e">
        <f>VLOOKUP($E50,#REF!,3,FALSE)</f>
        <v>#REF!</v>
      </c>
      <c r="C50" s="141" t="e">
        <f>VLOOKUP($E50,#REF!,4,FALSE)</f>
        <v>#REF!</v>
      </c>
      <c r="D50" s="30" t="e">
        <f>VLOOKUP($E50,#REF!,5,FALSE)</f>
        <v>#REF!</v>
      </c>
      <c r="E50" s="313" t="s">
        <v>193</v>
      </c>
      <c r="F50" s="313"/>
      <c r="G50" s="313"/>
      <c r="H50" s="313"/>
      <c r="I50" s="11"/>
      <c r="J50" s="17"/>
    </row>
    <row r="51" spans="1:11" hidden="1" x14ac:dyDescent="0.2">
      <c r="A51" s="313" t="s">
        <v>41</v>
      </c>
      <c r="B51" s="29" t="e">
        <f>VLOOKUP($E51,#REF!,3,FALSE)</f>
        <v>#REF!</v>
      </c>
      <c r="C51" s="141" t="e">
        <f>VLOOKUP($E51,#REF!,4,FALSE)</f>
        <v>#REF!</v>
      </c>
      <c r="D51" s="30" t="e">
        <f>VLOOKUP($E51,#REF!,5,FALSE)</f>
        <v>#REF!</v>
      </c>
      <c r="E51" s="313" t="s">
        <v>201</v>
      </c>
      <c r="F51" s="313"/>
      <c r="G51" s="313"/>
      <c r="H51" s="313"/>
      <c r="I51" s="11"/>
      <c r="J51" s="17"/>
    </row>
    <row r="52" spans="1:11" hidden="1" x14ac:dyDescent="0.2">
      <c r="A52" s="313" t="s">
        <v>42</v>
      </c>
      <c r="B52" s="29" t="e">
        <f>VLOOKUP($E52,#REF!,3,FALSE)</f>
        <v>#REF!</v>
      </c>
      <c r="C52" s="141" t="e">
        <f>VLOOKUP($E52,#REF!,4,FALSE)</f>
        <v>#REF!</v>
      </c>
      <c r="D52" s="30" t="e">
        <f>VLOOKUP($E52,#REF!,5,FALSE)</f>
        <v>#REF!</v>
      </c>
      <c r="E52" s="313" t="s">
        <v>203</v>
      </c>
      <c r="F52" s="313"/>
      <c r="G52" s="313"/>
      <c r="H52" s="313"/>
      <c r="I52" s="11"/>
      <c r="J52" s="17"/>
    </row>
    <row r="53" spans="1:11" ht="15.75" hidden="1" customHeight="1" x14ac:dyDescent="0.2">
      <c r="A53" s="313" t="s">
        <v>43</v>
      </c>
      <c r="B53" s="29" t="e">
        <f>VLOOKUP($E53,#REF!,3,FALSE)</f>
        <v>#REF!</v>
      </c>
      <c r="C53" s="141" t="e">
        <f>VLOOKUP($E53,#REF!,4,FALSE)</f>
        <v>#REF!</v>
      </c>
      <c r="D53" s="30" t="e">
        <f>VLOOKUP($E53,#REF!,5,FALSE)</f>
        <v>#REF!</v>
      </c>
      <c r="E53" s="313" t="s">
        <v>204</v>
      </c>
      <c r="F53" s="313"/>
      <c r="G53" s="313"/>
      <c r="H53" s="313"/>
      <c r="I53" s="11"/>
      <c r="J53" s="39"/>
      <c r="K53" s="17"/>
    </row>
    <row r="54" spans="1:11" x14ac:dyDescent="0.2">
      <c r="K54" s="17"/>
    </row>
    <row r="55" spans="1:11" ht="15.75" x14ac:dyDescent="0.25">
      <c r="A55" s="3" t="s">
        <v>66</v>
      </c>
      <c r="B55" s="1"/>
      <c r="D55" s="3"/>
      <c r="F55" s="20"/>
      <c r="H55" s="3"/>
      <c r="J55" s="17"/>
      <c r="K55" s="17"/>
    </row>
    <row r="56" spans="1:11" ht="15.75" x14ac:dyDescent="0.25">
      <c r="A56" s="3" t="s">
        <v>58</v>
      </c>
      <c r="K56" s="17"/>
    </row>
    <row r="57" spans="1:11" ht="15.75" x14ac:dyDescent="0.25">
      <c r="A57" s="3" t="s">
        <v>60</v>
      </c>
      <c r="B57" s="3"/>
      <c r="K57" s="17"/>
    </row>
    <row r="58" spans="1:11" ht="15.75" x14ac:dyDescent="0.25">
      <c r="A58" s="617" t="s">
        <v>59</v>
      </c>
      <c r="B58" s="617"/>
      <c r="K58" s="17"/>
    </row>
    <row r="59" spans="1:11" ht="15.75" x14ac:dyDescent="0.25">
      <c r="B59" s="3"/>
      <c r="K59" s="17"/>
    </row>
    <row r="60" spans="1:11" ht="15.75" x14ac:dyDescent="0.25">
      <c r="B60" s="3"/>
      <c r="K60" s="17"/>
    </row>
    <row r="61" spans="1:11" x14ac:dyDescent="0.2">
      <c r="K61" s="17"/>
    </row>
    <row r="62" spans="1:11" ht="15.75" x14ac:dyDescent="0.25">
      <c r="B62" s="3"/>
      <c r="K62" s="17"/>
    </row>
    <row r="63" spans="1:11" ht="15.75" customHeight="1" x14ac:dyDescent="0.25">
      <c r="B63" s="3"/>
      <c r="K63" s="17"/>
    </row>
    <row r="64" spans="1:11" ht="15.75" customHeight="1" x14ac:dyDescent="0.2">
      <c r="K64" s="17"/>
    </row>
    <row r="65" spans="1:11" ht="15.75" customHeight="1" x14ac:dyDescent="0.2">
      <c r="K65" s="17"/>
    </row>
    <row r="66" spans="1:11" ht="15.75" customHeight="1" x14ac:dyDescent="0.2">
      <c r="K66" s="17"/>
    </row>
    <row r="67" spans="1:11" ht="15.75" customHeight="1" x14ac:dyDescent="0.2">
      <c r="K67" s="17"/>
    </row>
    <row r="68" spans="1:11" ht="15.75" customHeight="1" x14ac:dyDescent="0.2">
      <c r="K68" s="17"/>
    </row>
    <row r="69" spans="1:11" ht="15.75" customHeight="1" x14ac:dyDescent="0.2">
      <c r="K69" s="17"/>
    </row>
    <row r="70" spans="1:11" ht="15.75" customHeight="1" x14ac:dyDescent="0.2">
      <c r="K70" s="17"/>
    </row>
    <row r="71" spans="1:11" ht="15.75" customHeight="1" x14ac:dyDescent="0.2">
      <c r="K71" s="17"/>
    </row>
    <row r="72" spans="1:11" ht="15.75" customHeight="1" x14ac:dyDescent="0.2">
      <c r="K72" s="17"/>
    </row>
    <row r="73" spans="1:11" ht="15.75" customHeight="1" x14ac:dyDescent="0.2">
      <c r="A73" s="31"/>
      <c r="B73" s="32"/>
      <c r="C73" s="31"/>
      <c r="D73" s="31"/>
      <c r="E73" s="31"/>
      <c r="F73" s="31"/>
      <c r="G73" s="31"/>
      <c r="H73" s="31"/>
      <c r="I73" s="31"/>
      <c r="J73" s="31"/>
      <c r="K73" s="17"/>
    </row>
    <row r="74" spans="1:11" ht="15.75" customHeight="1" x14ac:dyDescent="0.2">
      <c r="A74" s="33"/>
      <c r="B74" s="34"/>
      <c r="C74" s="35"/>
      <c r="D74" s="36"/>
      <c r="E74" s="33"/>
      <c r="F74" s="33"/>
      <c r="G74" s="33"/>
      <c r="H74" s="33"/>
      <c r="I74" s="33"/>
      <c r="J74" s="35"/>
      <c r="K74" s="17"/>
    </row>
    <row r="75" spans="1:11" ht="15.75" customHeight="1" x14ac:dyDescent="0.2">
      <c r="A75" s="33"/>
      <c r="B75" s="6"/>
      <c r="C75" s="35"/>
      <c r="D75" s="36"/>
      <c r="E75" s="33"/>
      <c r="F75" s="33"/>
      <c r="G75" s="33"/>
      <c r="H75" s="33"/>
      <c r="I75" s="33"/>
      <c r="J75" s="35"/>
    </row>
    <row r="76" spans="1:11" ht="15.75" customHeight="1" x14ac:dyDescent="0.2">
      <c r="A76" s="33"/>
      <c r="B76" s="37"/>
      <c r="C76" s="35"/>
      <c r="D76" s="36"/>
      <c r="E76" s="33"/>
      <c r="F76" s="33"/>
      <c r="G76" s="33"/>
      <c r="H76" s="33"/>
      <c r="I76" s="33"/>
      <c r="J76" s="35"/>
    </row>
    <row r="77" spans="1:11" ht="15.75" customHeight="1" x14ac:dyDescent="0.2">
      <c r="A77" s="33"/>
      <c r="B77" s="37"/>
      <c r="C77" s="35"/>
      <c r="D77" s="36"/>
      <c r="E77" s="33"/>
      <c r="F77" s="33"/>
      <c r="G77" s="33"/>
      <c r="H77" s="33"/>
      <c r="I77" s="33"/>
      <c r="J77" s="35"/>
    </row>
    <row r="78" spans="1:11" ht="15.75" customHeight="1" x14ac:dyDescent="0.2">
      <c r="A78" s="33"/>
      <c r="B78" s="37"/>
      <c r="C78" s="35"/>
      <c r="D78" s="36"/>
      <c r="E78" s="33"/>
      <c r="F78" s="33"/>
      <c r="G78" s="33"/>
      <c r="H78" s="33"/>
      <c r="I78" s="33"/>
      <c r="J78" s="35"/>
    </row>
    <row r="79" spans="1:11" ht="15.75" customHeight="1" x14ac:dyDescent="0.2">
      <c r="A79" s="33"/>
      <c r="B79" s="37"/>
      <c r="C79" s="35"/>
      <c r="D79" s="36"/>
      <c r="E79" s="33"/>
      <c r="F79" s="33"/>
      <c r="G79" s="33"/>
      <c r="H79" s="33"/>
      <c r="I79" s="33"/>
      <c r="J79" s="35"/>
    </row>
    <row r="80" spans="1:11" ht="15.75" customHeight="1" x14ac:dyDescent="0.2">
      <c r="A80" s="33"/>
      <c r="B80" s="37"/>
      <c r="C80" s="35"/>
      <c r="D80" s="36"/>
      <c r="E80" s="33"/>
      <c r="F80" s="33"/>
      <c r="G80" s="33"/>
      <c r="H80" s="33"/>
      <c r="I80" s="33"/>
      <c r="J80" s="35"/>
    </row>
    <row r="81" spans="1:10" ht="15.75" customHeight="1" x14ac:dyDescent="0.2">
      <c r="A81" s="33"/>
      <c r="B81" s="37"/>
      <c r="C81" s="35"/>
      <c r="D81" s="36"/>
      <c r="E81" s="33"/>
      <c r="F81" s="33"/>
      <c r="G81" s="33"/>
      <c r="H81" s="33"/>
      <c r="I81" s="33"/>
      <c r="J81" s="35"/>
    </row>
    <row r="82" spans="1:10" ht="15.75" customHeight="1" x14ac:dyDescent="0.2">
      <c r="A82" s="31"/>
      <c r="B82" s="32"/>
      <c r="C82" s="31"/>
      <c r="D82" s="31"/>
      <c r="E82" s="31"/>
      <c r="F82" s="31"/>
      <c r="G82" s="31"/>
      <c r="H82" s="31"/>
      <c r="I82" s="31"/>
      <c r="J82" s="31"/>
    </row>
    <row r="83" spans="1:10" ht="15.75" customHeight="1" x14ac:dyDescent="0.2">
      <c r="A83" s="33"/>
      <c r="B83" s="34"/>
      <c r="C83" s="35"/>
      <c r="D83" s="36"/>
      <c r="E83" s="33"/>
      <c r="F83" s="33"/>
      <c r="G83" s="33"/>
      <c r="H83" s="33"/>
      <c r="I83" s="33"/>
      <c r="J83" s="35"/>
    </row>
    <row r="84" spans="1:10" ht="15.75" customHeight="1" x14ac:dyDescent="0.2">
      <c r="A84" s="33"/>
      <c r="B84" s="34"/>
      <c r="C84" s="35"/>
      <c r="D84" s="36"/>
      <c r="E84" s="33"/>
      <c r="F84" s="33"/>
      <c r="G84" s="33"/>
      <c r="H84" s="33"/>
      <c r="I84" s="33"/>
      <c r="J84" s="35"/>
    </row>
    <row r="85" spans="1:10" ht="15.75" customHeight="1" x14ac:dyDescent="0.2">
      <c r="A85" s="33"/>
      <c r="B85" s="34"/>
      <c r="C85" s="35"/>
      <c r="D85" s="36"/>
      <c r="E85" s="33"/>
      <c r="F85" s="33"/>
      <c r="G85" s="33"/>
      <c r="H85" s="33"/>
      <c r="I85" s="33"/>
      <c r="J85" s="35"/>
    </row>
    <row r="86" spans="1:10" ht="15.75" customHeight="1" x14ac:dyDescent="0.2">
      <c r="A86" s="33"/>
      <c r="B86" s="34"/>
      <c r="C86" s="35"/>
      <c r="D86" s="36"/>
      <c r="E86" s="33"/>
      <c r="F86" s="33"/>
      <c r="G86" s="33"/>
      <c r="H86" s="33"/>
      <c r="I86" s="33"/>
      <c r="J86" s="35"/>
    </row>
    <row r="87" spans="1:10" ht="15.75" customHeight="1" x14ac:dyDescent="0.2">
      <c r="A87" s="33"/>
      <c r="B87" s="34"/>
      <c r="C87" s="35"/>
      <c r="D87" s="36"/>
      <c r="E87" s="33"/>
      <c r="F87" s="33"/>
      <c r="G87" s="33"/>
      <c r="H87" s="33"/>
      <c r="I87" s="33"/>
      <c r="J87" s="35"/>
    </row>
    <row r="88" spans="1:10" ht="15.75" customHeight="1" x14ac:dyDescent="0.2">
      <c r="A88" s="33"/>
      <c r="B88" s="34"/>
      <c r="C88" s="35"/>
      <c r="D88" s="36"/>
      <c r="E88" s="33"/>
      <c r="F88" s="33"/>
      <c r="G88" s="33"/>
      <c r="H88" s="33"/>
      <c r="I88" s="33"/>
      <c r="J88" s="35"/>
    </row>
    <row r="89" spans="1:10" ht="15.75" customHeight="1" x14ac:dyDescent="0.2">
      <c r="A89" s="33"/>
      <c r="B89" s="34"/>
      <c r="C89" s="35"/>
      <c r="D89" s="36"/>
      <c r="E89" s="33"/>
      <c r="F89" s="33"/>
      <c r="G89" s="33"/>
      <c r="H89" s="33"/>
      <c r="I89" s="33"/>
      <c r="J89" s="35"/>
    </row>
    <row r="90" spans="1:10" ht="15.75" customHeight="1" x14ac:dyDescent="0.2">
      <c r="A90" s="33"/>
      <c r="B90" s="34"/>
      <c r="C90" s="35"/>
      <c r="D90" s="36"/>
      <c r="E90" s="33"/>
      <c r="F90" s="33"/>
      <c r="G90" s="33"/>
      <c r="H90" s="33"/>
      <c r="I90" s="33"/>
      <c r="J90" s="35"/>
    </row>
    <row r="91" spans="1:10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</row>
    <row r="92" spans="1:10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</row>
    <row r="93" spans="1:10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</row>
    <row r="94" spans="1:10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</row>
    <row r="95" spans="1:10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</row>
    <row r="96" spans="1:10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10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</row>
    <row r="98" spans="1:10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</row>
    <row r="99" spans="1:10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</row>
    <row r="100" spans="1:10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</row>
    <row r="101" spans="1:10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</row>
    <row r="102" spans="1:10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</row>
    <row r="103" spans="1:10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</row>
    <row r="104" spans="1:10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</row>
    <row r="105" spans="1:10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</row>
    <row r="106" spans="1:10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</row>
    <row r="107" spans="1:10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</row>
    <row r="108" spans="1:10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</row>
    <row r="109" spans="1:10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</row>
    <row r="110" spans="1:10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</row>
    <row r="111" spans="1:10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</row>
    <row r="112" spans="1:10" x14ac:dyDescent="0.2">
      <c r="A112" s="17"/>
      <c r="B112" s="17"/>
      <c r="C112" s="17"/>
      <c r="D112" s="17"/>
      <c r="E112" s="17"/>
      <c r="F112" s="17"/>
      <c r="G112" s="17"/>
      <c r="H112" s="17"/>
      <c r="I112" s="17"/>
      <c r="J112" s="17"/>
    </row>
    <row r="113" spans="1:10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</row>
    <row r="114" spans="1:10" x14ac:dyDescent="0.2">
      <c r="A114" s="17"/>
      <c r="B114" s="17"/>
      <c r="C114" s="17"/>
      <c r="D114" s="17"/>
      <c r="E114" s="17"/>
      <c r="F114" s="17"/>
      <c r="G114" s="17"/>
      <c r="H114" s="17"/>
      <c r="I114" s="17"/>
      <c r="J114" s="17"/>
    </row>
    <row r="115" spans="1:10" x14ac:dyDescent="0.2">
      <c r="A115" s="17"/>
      <c r="B115" s="17"/>
      <c r="C115" s="17"/>
      <c r="D115" s="17"/>
      <c r="E115" s="17"/>
      <c r="F115" s="17"/>
      <c r="G115" s="17"/>
      <c r="H115" s="17"/>
      <c r="I115" s="17"/>
      <c r="J115" s="17"/>
    </row>
    <row r="116" spans="1:10" x14ac:dyDescent="0.2">
      <c r="A116" s="17"/>
      <c r="B116" s="17"/>
      <c r="C116" s="17"/>
      <c r="D116" s="17"/>
      <c r="E116" s="17"/>
      <c r="F116" s="17"/>
      <c r="G116" s="17"/>
      <c r="H116" s="17"/>
      <c r="I116" s="17"/>
      <c r="J116" s="17"/>
    </row>
    <row r="117" spans="1:10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</row>
  </sheetData>
  <mergeCells count="6">
    <mergeCell ref="A1:J1"/>
    <mergeCell ref="A58:B58"/>
    <mergeCell ref="A2:J2"/>
    <mergeCell ref="A4:B4"/>
    <mergeCell ref="A5:B5"/>
    <mergeCell ref="A3:I3"/>
  </mergeCells>
  <phoneticPr fontId="1" type="noConversion"/>
  <printOptions horizontalCentered="1"/>
  <pageMargins left="0" right="0" top="0.27559055118110237" bottom="0.55118110236220474" header="0.27559055118110237" footer="0.19685039370078741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M115"/>
  <sheetViews>
    <sheetView topLeftCell="A37" workbookViewId="0">
      <selection activeCell="A30" sqref="A30:I57"/>
    </sheetView>
  </sheetViews>
  <sheetFormatPr defaultColWidth="9.140625" defaultRowHeight="12.75" x14ac:dyDescent="0.2"/>
  <cols>
    <col min="1" max="1" width="4" style="12" customWidth="1"/>
    <col min="2" max="2" width="27.7109375" style="12" customWidth="1"/>
    <col min="3" max="3" width="10.5703125" style="12" customWidth="1"/>
    <col min="4" max="4" width="23.7109375" style="12" customWidth="1"/>
    <col min="5" max="5" width="7.7109375" style="12" customWidth="1"/>
    <col min="6" max="6" width="6.85546875" style="12" customWidth="1"/>
    <col min="7" max="7" width="32.28515625" style="12" customWidth="1"/>
    <col min="8" max="8" width="6.85546875" style="12" customWidth="1"/>
    <col min="9" max="9" width="8.28515625" style="12" customWidth="1"/>
    <col min="10" max="10" width="6" style="12" customWidth="1"/>
    <col min="11" max="16384" width="9.140625" style="12"/>
  </cols>
  <sheetData>
    <row r="1" spans="1:13" x14ac:dyDescent="0.2">
      <c r="A1" s="613" t="e">
        <f>Name_1</f>
        <v>#REF!</v>
      </c>
      <c r="B1" s="613"/>
      <c r="C1" s="613"/>
      <c r="D1" s="613"/>
      <c r="E1" s="613"/>
      <c r="F1" s="613"/>
      <c r="G1" s="613"/>
      <c r="H1" s="613"/>
      <c r="I1" s="613"/>
      <c r="J1" s="537"/>
      <c r="K1" s="537"/>
      <c r="L1" s="537"/>
      <c r="M1" s="537"/>
    </row>
    <row r="2" spans="1:13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538"/>
      <c r="K2" s="537"/>
      <c r="L2" s="537"/>
      <c r="M2" s="537"/>
    </row>
    <row r="3" spans="1:13" ht="29.2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538"/>
      <c r="K3" s="537"/>
      <c r="L3" s="537"/>
      <c r="M3" s="537"/>
    </row>
    <row r="4" spans="1:13" ht="14.25" x14ac:dyDescent="0.2">
      <c r="A4" s="616"/>
      <c r="B4" s="616"/>
      <c r="C4" s="9"/>
      <c r="D4" s="2"/>
      <c r="E4" s="357" t="s">
        <v>166</v>
      </c>
      <c r="F4" s="357"/>
      <c r="G4" s="357"/>
      <c r="H4" s="357"/>
      <c r="I4" s="357"/>
      <c r="J4" s="357"/>
    </row>
    <row r="5" spans="1:13" x14ac:dyDescent="0.2">
      <c r="A5" s="616" t="s">
        <v>553</v>
      </c>
      <c r="B5" s="616"/>
      <c r="C5" s="9"/>
      <c r="D5" s="2"/>
      <c r="H5" s="92" t="e">
        <f>d_1</f>
        <v>#REF!</v>
      </c>
      <c r="I5" s="13"/>
      <c r="J5" s="9"/>
    </row>
    <row r="6" spans="1:13" ht="12.75" customHeight="1" x14ac:dyDescent="0.2">
      <c r="A6" s="92" t="e">
        <f>d_4</f>
        <v>#REF!</v>
      </c>
      <c r="C6" s="9"/>
      <c r="D6" s="2"/>
      <c r="E6" s="134"/>
      <c r="F6" s="153" t="e">
        <f>d_5</f>
        <v>#REF!</v>
      </c>
      <c r="G6" s="134"/>
      <c r="H6" s="134"/>
      <c r="I6" s="255" t="s">
        <v>552</v>
      </c>
      <c r="J6" s="9"/>
    </row>
    <row r="7" spans="1:13" ht="18" x14ac:dyDescent="0.2">
      <c r="A7" s="119" t="s">
        <v>64</v>
      </c>
      <c r="B7" s="119" t="s">
        <v>65</v>
      </c>
      <c r="C7" s="119" t="s">
        <v>62</v>
      </c>
      <c r="D7" s="119" t="s">
        <v>96</v>
      </c>
      <c r="E7" s="132" t="s">
        <v>34</v>
      </c>
      <c r="F7" s="132" t="s">
        <v>102</v>
      </c>
      <c r="G7" s="132" t="s">
        <v>22</v>
      </c>
      <c r="H7" s="132" t="s">
        <v>49</v>
      </c>
      <c r="I7" s="119" t="s">
        <v>67</v>
      </c>
    </row>
    <row r="8" spans="1:13" x14ac:dyDescent="0.2">
      <c r="A8" s="120"/>
      <c r="B8" s="126" t="s">
        <v>44</v>
      </c>
      <c r="C8" s="121"/>
      <c r="D8" s="121"/>
      <c r="E8" s="121"/>
      <c r="F8" s="121"/>
      <c r="G8" s="121"/>
      <c r="H8" s="121"/>
      <c r="I8" s="122"/>
    </row>
    <row r="9" spans="1:13" ht="18" customHeight="1" x14ac:dyDescent="0.2">
      <c r="A9" s="540" t="s">
        <v>37</v>
      </c>
      <c r="B9" s="29" t="e">
        <f>VLOOKUP($E9,#REF!,3,FALSE)</f>
        <v>#REF!</v>
      </c>
      <c r="C9" s="11" t="e">
        <f>VLOOKUP($E9,#REF!,4,FALSE)</f>
        <v>#REF!</v>
      </c>
      <c r="D9" s="30" t="e">
        <f>VLOOKUP($E9,#REF!,5,FALSE)</f>
        <v>#REF!</v>
      </c>
      <c r="E9" s="540" t="s">
        <v>554</v>
      </c>
      <c r="F9" s="540"/>
      <c r="G9" s="540"/>
      <c r="H9" s="540"/>
      <c r="I9" s="11"/>
    </row>
    <row r="10" spans="1:13" ht="18" customHeight="1" x14ac:dyDescent="0.2">
      <c r="A10" s="540" t="s">
        <v>38</v>
      </c>
      <c r="B10" s="29" t="e">
        <f>VLOOKUP($E10,#REF!,3,FALSE)</f>
        <v>#REF!</v>
      </c>
      <c r="C10" s="11" t="e">
        <f>VLOOKUP($E10,#REF!,4,FALSE)</f>
        <v>#REF!</v>
      </c>
      <c r="D10" s="30" t="e">
        <f>VLOOKUP($E10,#REF!,5,FALSE)</f>
        <v>#REF!</v>
      </c>
      <c r="E10" s="540" t="s">
        <v>207</v>
      </c>
      <c r="F10" s="540"/>
      <c r="G10" s="540"/>
      <c r="H10" s="540"/>
      <c r="I10" s="11"/>
    </row>
    <row r="11" spans="1:13" ht="18" customHeight="1" x14ac:dyDescent="0.2">
      <c r="A11" s="540" t="s">
        <v>39</v>
      </c>
      <c r="B11" s="29" t="e">
        <f>VLOOKUP($E11,#REF!,3,FALSE)</f>
        <v>#REF!</v>
      </c>
      <c r="C11" s="11" t="e">
        <f>VLOOKUP($E11,#REF!,4,FALSE)</f>
        <v>#REF!</v>
      </c>
      <c r="D11" s="30" t="e">
        <f>VLOOKUP($E11,#REF!,5,FALSE)</f>
        <v>#REF!</v>
      </c>
      <c r="E11" s="540" t="s">
        <v>473</v>
      </c>
      <c r="F11" s="540"/>
      <c r="G11" s="540"/>
      <c r="H11" s="540"/>
      <c r="I11" s="11"/>
    </row>
    <row r="12" spans="1:13" ht="18" customHeight="1" x14ac:dyDescent="0.2">
      <c r="A12" s="540" t="s">
        <v>40</v>
      </c>
      <c r="B12" s="29" t="e">
        <f>VLOOKUP($E12,#REF!,3,FALSE)</f>
        <v>#REF!</v>
      </c>
      <c r="C12" s="11" t="e">
        <f>VLOOKUP($E12,#REF!,4,FALSE)</f>
        <v>#REF!</v>
      </c>
      <c r="D12" s="30" t="e">
        <f>VLOOKUP($E12,#REF!,5,FALSE)</f>
        <v>#REF!</v>
      </c>
      <c r="E12" s="540" t="s">
        <v>145</v>
      </c>
      <c r="F12" s="540"/>
      <c r="G12" s="540"/>
      <c r="H12" s="540"/>
      <c r="I12" s="11"/>
      <c r="K12" s="2"/>
    </row>
    <row r="13" spans="1:13" ht="18" customHeight="1" x14ac:dyDescent="0.2">
      <c r="A13" s="540" t="s">
        <v>41</v>
      </c>
      <c r="B13" s="29" t="e">
        <f>VLOOKUP($E13,#REF!,3,FALSE)</f>
        <v>#REF!</v>
      </c>
      <c r="C13" s="11" t="e">
        <f>VLOOKUP($E13,#REF!,4,FALSE)</f>
        <v>#REF!</v>
      </c>
      <c r="D13" s="30" t="e">
        <f>VLOOKUP($E13,#REF!,5,FALSE)</f>
        <v>#REF!</v>
      </c>
      <c r="E13" s="540" t="s">
        <v>218</v>
      </c>
      <c r="F13" s="540"/>
      <c r="G13" s="540"/>
      <c r="H13" s="540"/>
      <c r="I13" s="11"/>
    </row>
    <row r="14" spans="1:13" ht="18" customHeight="1" x14ac:dyDescent="0.2">
      <c r="A14" s="540" t="s">
        <v>42</v>
      </c>
      <c r="B14" s="29" t="e">
        <f>VLOOKUP($E14,#REF!,3,FALSE)</f>
        <v>#REF!</v>
      </c>
      <c r="C14" s="11" t="e">
        <f>VLOOKUP($E14,#REF!,4,FALSE)</f>
        <v>#REF!</v>
      </c>
      <c r="D14" s="30" t="e">
        <f>VLOOKUP($E14,#REF!,5,FALSE)</f>
        <v>#REF!</v>
      </c>
      <c r="E14" s="540" t="s">
        <v>444</v>
      </c>
      <c r="F14" s="540"/>
      <c r="G14" s="540"/>
      <c r="H14" s="540"/>
      <c r="I14" s="11"/>
    </row>
    <row r="15" spans="1:13" ht="18" customHeight="1" x14ac:dyDescent="0.2">
      <c r="A15" s="540" t="s">
        <v>43</v>
      </c>
      <c r="B15" s="29" t="e">
        <f>VLOOKUP($E15,#REF!,3,FALSE)</f>
        <v>#REF!</v>
      </c>
      <c r="C15" s="11" t="e">
        <f>VLOOKUP($E15,#REF!,4,FALSE)</f>
        <v>#REF!</v>
      </c>
      <c r="D15" s="30" t="e">
        <f>VLOOKUP($E15,#REF!,5,FALSE)</f>
        <v>#REF!</v>
      </c>
      <c r="E15" s="540" t="s">
        <v>487</v>
      </c>
      <c r="F15" s="540"/>
      <c r="G15" s="540"/>
      <c r="H15" s="540"/>
      <c r="I15" s="11"/>
    </row>
    <row r="16" spans="1:13" ht="18" customHeight="1" x14ac:dyDescent="0.2">
      <c r="A16" s="540" t="s">
        <v>79</v>
      </c>
      <c r="B16" s="29" t="e">
        <f>VLOOKUP($E16,#REF!,3,FALSE)</f>
        <v>#REF!</v>
      </c>
      <c r="C16" s="11" t="e">
        <f>VLOOKUP($E16,#REF!,4,FALSE)</f>
        <v>#REF!</v>
      </c>
      <c r="D16" s="30" t="e">
        <f>VLOOKUP($E16,#REF!,5,FALSE)</f>
        <v>#REF!</v>
      </c>
      <c r="E16" s="540" t="s">
        <v>555</v>
      </c>
      <c r="F16" s="540"/>
      <c r="G16" s="540"/>
      <c r="H16" s="540"/>
      <c r="I16" s="11"/>
    </row>
    <row r="17" spans="1:13" ht="18" customHeight="1" x14ac:dyDescent="0.2">
      <c r="A17" s="540" t="s">
        <v>86</v>
      </c>
      <c r="B17" s="29" t="e">
        <f>VLOOKUP($E17,#REF!,3,FALSE)</f>
        <v>#REF!</v>
      </c>
      <c r="C17" s="11" t="e">
        <f>VLOOKUP($E17,#REF!,4,FALSE)</f>
        <v>#REF!</v>
      </c>
      <c r="D17" s="30" t="e">
        <f>VLOOKUP($E17,#REF!,5,FALSE)</f>
        <v>#REF!</v>
      </c>
      <c r="E17" s="540" t="s">
        <v>557</v>
      </c>
      <c r="F17" s="540"/>
      <c r="G17" s="540"/>
      <c r="H17" s="540"/>
      <c r="I17" s="11"/>
    </row>
    <row r="18" spans="1:13" ht="19.5" customHeight="1" x14ac:dyDescent="0.2">
      <c r="A18" s="540" t="s">
        <v>85</v>
      </c>
      <c r="B18" s="29" t="e">
        <f>VLOOKUP($E18,#REF!,3,FALSE)</f>
        <v>#REF!</v>
      </c>
      <c r="C18" s="11" t="e">
        <f>VLOOKUP($E18,#REF!,4,FALSE)</f>
        <v>#REF!</v>
      </c>
      <c r="D18" s="30" t="e">
        <f>VLOOKUP($E18,#REF!,5,FALSE)</f>
        <v>#REF!</v>
      </c>
      <c r="E18" s="540" t="s">
        <v>559</v>
      </c>
      <c r="F18" s="540"/>
      <c r="G18" s="540"/>
      <c r="H18" s="540"/>
      <c r="I18" s="11"/>
    </row>
    <row r="19" spans="1:13" ht="19.5" customHeight="1" x14ac:dyDescent="0.2">
      <c r="A19" s="540" t="s">
        <v>84</v>
      </c>
      <c r="B19" s="29" t="e">
        <f>VLOOKUP($E19,#REF!,3,FALSE)</f>
        <v>#REF!</v>
      </c>
      <c r="C19" s="11" t="e">
        <f>VLOOKUP($E19,#REF!,4,FALSE)</f>
        <v>#REF!</v>
      </c>
      <c r="D19" s="30" t="e">
        <f>VLOOKUP($E19,#REF!,5,FALSE)</f>
        <v>#REF!</v>
      </c>
      <c r="E19" s="540" t="s">
        <v>485</v>
      </c>
      <c r="F19" s="540"/>
      <c r="G19" s="540"/>
      <c r="H19" s="540"/>
      <c r="I19" s="11"/>
    </row>
    <row r="20" spans="1:13" ht="17.25" customHeight="1" x14ac:dyDescent="0.2">
      <c r="A20" s="540" t="s">
        <v>83</v>
      </c>
      <c r="B20" s="248" t="e">
        <f>VLOOKUP($E20,#REF!,3,FALSE)</f>
        <v>#REF!</v>
      </c>
      <c r="C20" s="235" t="e">
        <f>VLOOKUP($E20,#REF!,4,FALSE)</f>
        <v>#REF!</v>
      </c>
      <c r="D20" s="257" t="e">
        <f>VLOOKUP($E20,#REF!,5,FALSE)</f>
        <v>#REF!</v>
      </c>
      <c r="E20" s="540"/>
      <c r="F20" s="540"/>
      <c r="G20" s="540"/>
      <c r="H20" s="540"/>
      <c r="I20" s="11"/>
    </row>
    <row r="21" spans="1:13" ht="18" customHeight="1" x14ac:dyDescent="0.2">
      <c r="A21" s="540" t="s">
        <v>82</v>
      </c>
      <c r="B21" s="29"/>
      <c r="C21" s="11"/>
      <c r="D21" s="30"/>
      <c r="E21" s="540"/>
      <c r="F21" s="540"/>
      <c r="G21" s="540"/>
      <c r="H21" s="540"/>
      <c r="I21" s="11"/>
    </row>
    <row r="22" spans="1:13" ht="18.75" customHeight="1" x14ac:dyDescent="0.2">
      <c r="A22" s="540" t="s">
        <v>81</v>
      </c>
      <c r="B22" s="29"/>
      <c r="C22" s="11"/>
      <c r="D22" s="30"/>
      <c r="E22" s="540"/>
      <c r="F22" s="540"/>
      <c r="G22" s="540"/>
      <c r="H22" s="540"/>
      <c r="I22" s="11"/>
    </row>
    <row r="23" spans="1:13" ht="15.75" customHeight="1" x14ac:dyDescent="0.2">
      <c r="A23" s="33"/>
      <c r="B23" s="38"/>
      <c r="C23" s="39"/>
      <c r="D23" s="359"/>
      <c r="E23" s="33"/>
      <c r="F23" s="33"/>
      <c r="G23" s="33"/>
      <c r="H23" s="33"/>
      <c r="I23" s="33"/>
      <c r="J23" s="39"/>
      <c r="K23" s="17"/>
    </row>
    <row r="24" spans="1:13" x14ac:dyDescent="0.2">
      <c r="K24" s="17"/>
    </row>
    <row r="25" spans="1:13" ht="15.75" x14ac:dyDescent="0.25">
      <c r="A25" s="539" t="s">
        <v>66</v>
      </c>
      <c r="B25" s="1"/>
      <c r="D25" s="539"/>
      <c r="F25" s="20"/>
      <c r="H25" s="539"/>
      <c r="J25" s="17"/>
      <c r="K25" s="17"/>
    </row>
    <row r="26" spans="1:13" ht="15.75" x14ac:dyDescent="0.25">
      <c r="A26" s="539" t="s">
        <v>58</v>
      </c>
      <c r="K26" s="17"/>
    </row>
    <row r="27" spans="1:13" ht="15.75" x14ac:dyDescent="0.25">
      <c r="A27" s="539" t="s">
        <v>60</v>
      </c>
      <c r="B27" s="539"/>
      <c r="K27" s="17"/>
    </row>
    <row r="28" spans="1:13" ht="15.75" x14ac:dyDescent="0.25">
      <c r="A28" s="617" t="s">
        <v>59</v>
      </c>
      <c r="B28" s="617"/>
      <c r="K28" s="17"/>
    </row>
    <row r="29" spans="1:13" ht="15.75" x14ac:dyDescent="0.25">
      <c r="B29" s="539"/>
      <c r="K29" s="17"/>
    </row>
    <row r="30" spans="1:13" x14ac:dyDescent="0.2">
      <c r="A30" s="613" t="e">
        <f>Name_1</f>
        <v>#REF!</v>
      </c>
      <c r="B30" s="613"/>
      <c r="C30" s="613"/>
      <c r="D30" s="613"/>
      <c r="E30" s="613"/>
      <c r="F30" s="613"/>
      <c r="G30" s="613"/>
      <c r="H30" s="613"/>
      <c r="I30" s="613"/>
      <c r="J30" s="537"/>
      <c r="K30" s="537"/>
      <c r="L30" s="537"/>
      <c r="M30" s="537"/>
    </row>
    <row r="31" spans="1:13" ht="15" x14ac:dyDescent="0.2">
      <c r="A31" s="614" t="s">
        <v>95</v>
      </c>
      <c r="B31" s="614"/>
      <c r="C31" s="614"/>
      <c r="D31" s="614"/>
      <c r="E31" s="614"/>
      <c r="F31" s="614"/>
      <c r="G31" s="614"/>
      <c r="H31" s="614"/>
      <c r="I31" s="614"/>
      <c r="J31" s="538"/>
      <c r="K31" s="537"/>
      <c r="L31" s="537"/>
      <c r="M31" s="537"/>
    </row>
    <row r="32" spans="1:13" ht="29.25" customHeight="1" x14ac:dyDescent="0.2">
      <c r="A32" s="615" t="e">
        <f>Name_4</f>
        <v>#REF!</v>
      </c>
      <c r="B32" s="615"/>
      <c r="C32" s="615"/>
      <c r="D32" s="615"/>
      <c r="E32" s="615"/>
      <c r="F32" s="615"/>
      <c r="G32" s="615"/>
      <c r="H32" s="615"/>
      <c r="I32" s="615"/>
      <c r="J32" s="538"/>
      <c r="K32" s="537"/>
      <c r="L32" s="537"/>
      <c r="M32" s="537"/>
    </row>
    <row r="33" spans="1:11" ht="14.25" x14ac:dyDescent="0.2">
      <c r="A33" s="616"/>
      <c r="B33" s="616"/>
      <c r="C33" s="9"/>
      <c r="D33" s="2"/>
      <c r="E33" s="357" t="s">
        <v>166</v>
      </c>
      <c r="F33" s="357"/>
      <c r="G33" s="357"/>
      <c r="H33" s="357"/>
      <c r="I33" s="357"/>
      <c r="J33" s="357"/>
    </row>
    <row r="34" spans="1:11" x14ac:dyDescent="0.2">
      <c r="A34" s="616" t="s">
        <v>568</v>
      </c>
      <c r="B34" s="616"/>
      <c r="C34" s="9"/>
      <c r="D34" s="2"/>
      <c r="H34" s="92" t="e">
        <f>d_2</f>
        <v>#REF!</v>
      </c>
      <c r="I34" s="13"/>
      <c r="J34" s="9"/>
    </row>
    <row r="35" spans="1:11" ht="12.75" customHeight="1" x14ac:dyDescent="0.2">
      <c r="A35" s="92" t="e">
        <f>d_4</f>
        <v>#REF!</v>
      </c>
      <c r="C35" s="9"/>
      <c r="D35" s="2"/>
      <c r="E35" s="134"/>
      <c r="F35" s="153" t="e">
        <f>d_5</f>
        <v>#REF!</v>
      </c>
      <c r="G35" s="134"/>
      <c r="H35" s="134"/>
      <c r="I35" s="255" t="s">
        <v>164</v>
      </c>
      <c r="J35" s="9"/>
    </row>
    <row r="36" spans="1:11" ht="18" x14ac:dyDescent="0.2">
      <c r="A36" s="119" t="s">
        <v>64</v>
      </c>
      <c r="B36" s="119" t="s">
        <v>65</v>
      </c>
      <c r="C36" s="119" t="s">
        <v>62</v>
      </c>
      <c r="D36" s="119" t="s">
        <v>96</v>
      </c>
      <c r="E36" s="132" t="s">
        <v>34</v>
      </c>
      <c r="F36" s="132" t="s">
        <v>102</v>
      </c>
      <c r="G36" s="132" t="s">
        <v>22</v>
      </c>
      <c r="H36" s="132" t="s">
        <v>49</v>
      </c>
      <c r="I36" s="119" t="s">
        <v>67</v>
      </c>
    </row>
    <row r="37" spans="1:11" x14ac:dyDescent="0.2">
      <c r="A37" s="120"/>
      <c r="B37" s="126" t="s">
        <v>44</v>
      </c>
      <c r="C37" s="121"/>
      <c r="D37" s="121"/>
      <c r="E37" s="121"/>
      <c r="F37" s="121"/>
      <c r="G37" s="121"/>
      <c r="H37" s="121"/>
      <c r="I37" s="122"/>
    </row>
    <row r="38" spans="1:11" ht="18" customHeight="1" x14ac:dyDescent="0.2">
      <c r="A38" s="540" t="s">
        <v>37</v>
      </c>
      <c r="B38" s="29" t="e">
        <f>VLOOKUP($E38,#REF!,3,FALSE)</f>
        <v>#REF!</v>
      </c>
      <c r="C38" s="11" t="e">
        <f>VLOOKUP($E38,#REF!,4,FALSE)</f>
        <v>#REF!</v>
      </c>
      <c r="D38" s="30" t="e">
        <f>VLOOKUP($E38,#REF!,5,FALSE)</f>
        <v>#REF!</v>
      </c>
      <c r="E38" s="540" t="s">
        <v>296</v>
      </c>
      <c r="F38" s="540"/>
      <c r="G38" s="540"/>
      <c r="H38" s="540"/>
      <c r="I38" s="11"/>
    </row>
    <row r="39" spans="1:11" ht="18" customHeight="1" x14ac:dyDescent="0.2">
      <c r="A39" s="540" t="s">
        <v>38</v>
      </c>
      <c r="B39" s="29" t="e">
        <f>VLOOKUP($E39,#REF!,3,FALSE)</f>
        <v>#REF!</v>
      </c>
      <c r="C39" s="11" t="e">
        <f>VLOOKUP($E39,#REF!,4,FALSE)</f>
        <v>#REF!</v>
      </c>
      <c r="D39" s="30" t="e">
        <f>VLOOKUP($E39,#REF!,5,FALSE)</f>
        <v>#REF!</v>
      </c>
      <c r="E39" s="540" t="s">
        <v>561</v>
      </c>
      <c r="F39" s="540"/>
      <c r="G39" s="540"/>
      <c r="H39" s="540"/>
      <c r="I39" s="11"/>
    </row>
    <row r="40" spans="1:11" ht="18" customHeight="1" x14ac:dyDescent="0.2">
      <c r="A40" s="540" t="s">
        <v>39</v>
      </c>
      <c r="B40" s="29" t="e">
        <f>VLOOKUP($E40,#REF!,3,FALSE)</f>
        <v>#REF!</v>
      </c>
      <c r="C40" s="11" t="e">
        <f>VLOOKUP($E40,#REF!,4,FALSE)</f>
        <v>#REF!</v>
      </c>
      <c r="D40" s="30" t="e">
        <f>VLOOKUP($E40,#REF!,5,FALSE)</f>
        <v>#REF!</v>
      </c>
      <c r="E40" s="540" t="s">
        <v>207</v>
      </c>
      <c r="F40" s="540"/>
      <c r="G40" s="540"/>
      <c r="H40" s="540"/>
      <c r="I40" s="11"/>
    </row>
    <row r="41" spans="1:11" ht="18" customHeight="1" x14ac:dyDescent="0.2">
      <c r="A41" s="540" t="s">
        <v>40</v>
      </c>
      <c r="B41" s="29" t="e">
        <f>VLOOKUP($E41,#REF!,3,FALSE)</f>
        <v>#REF!</v>
      </c>
      <c r="C41" s="11" t="e">
        <f>VLOOKUP($E41,#REF!,4,FALSE)</f>
        <v>#REF!</v>
      </c>
      <c r="D41" s="30" t="e">
        <f>VLOOKUP($E41,#REF!,5,FALSE)</f>
        <v>#REF!</v>
      </c>
      <c r="E41" s="540" t="s">
        <v>567</v>
      </c>
      <c r="F41" s="540"/>
      <c r="G41" s="540"/>
      <c r="H41" s="540"/>
      <c r="I41" s="11"/>
      <c r="K41" s="2"/>
    </row>
    <row r="42" spans="1:11" ht="18" customHeight="1" x14ac:dyDescent="0.2">
      <c r="A42" s="540" t="s">
        <v>41</v>
      </c>
      <c r="B42" s="29" t="e">
        <f>VLOOKUP($E42,#REF!,3,FALSE)</f>
        <v>#REF!</v>
      </c>
      <c r="C42" s="11" t="e">
        <f>VLOOKUP($E42,#REF!,4,FALSE)</f>
        <v>#REF!</v>
      </c>
      <c r="D42" s="30" t="e">
        <f>VLOOKUP($E42,#REF!,5,FALSE)</f>
        <v>#REF!</v>
      </c>
      <c r="E42" s="540" t="s">
        <v>245</v>
      </c>
      <c r="F42" s="540"/>
      <c r="G42" s="540"/>
      <c r="H42" s="540"/>
      <c r="I42" s="11"/>
    </row>
    <row r="43" spans="1:11" ht="18" customHeight="1" x14ac:dyDescent="0.2">
      <c r="A43" s="540" t="s">
        <v>42</v>
      </c>
      <c r="B43" s="29" t="e">
        <f>VLOOKUP($E43,#REF!,3,FALSE)</f>
        <v>#REF!</v>
      </c>
      <c r="C43" s="11" t="e">
        <f>VLOOKUP($E43,#REF!,4,FALSE)</f>
        <v>#REF!</v>
      </c>
      <c r="D43" s="30" t="e">
        <f>VLOOKUP($E43,#REF!,5,FALSE)</f>
        <v>#REF!</v>
      </c>
      <c r="E43" s="540" t="s">
        <v>136</v>
      </c>
      <c r="F43" s="540"/>
      <c r="G43" s="540"/>
      <c r="H43" s="540"/>
      <c r="I43" s="11"/>
    </row>
    <row r="44" spans="1:11" ht="18" customHeight="1" x14ac:dyDescent="0.2">
      <c r="A44" s="540" t="s">
        <v>43</v>
      </c>
      <c r="B44" s="29" t="e">
        <f>VLOOKUP($E44,#REF!,3,FALSE)</f>
        <v>#REF!</v>
      </c>
      <c r="C44" s="11" t="e">
        <f>VLOOKUP($E44,#REF!,4,FALSE)</f>
        <v>#REF!</v>
      </c>
      <c r="D44" s="30" t="e">
        <f>VLOOKUP($E44,#REF!,5,FALSE)</f>
        <v>#REF!</v>
      </c>
      <c r="E44" s="540" t="s">
        <v>145</v>
      </c>
      <c r="F44" s="540"/>
      <c r="G44" s="540"/>
      <c r="H44" s="540"/>
      <c r="I44" s="11"/>
    </row>
    <row r="45" spans="1:11" ht="18" customHeight="1" x14ac:dyDescent="0.2">
      <c r="A45" s="540" t="s">
        <v>79</v>
      </c>
      <c r="B45" s="29" t="e">
        <f>VLOOKUP($E45,#REF!,3,FALSE)</f>
        <v>#REF!</v>
      </c>
      <c r="C45" s="11" t="e">
        <f>VLOOKUP($E45,#REF!,4,FALSE)</f>
        <v>#REF!</v>
      </c>
      <c r="D45" s="30" t="e">
        <f>VLOOKUP($E45,#REF!,5,FALSE)</f>
        <v>#REF!</v>
      </c>
      <c r="E45" s="540" t="s">
        <v>218</v>
      </c>
      <c r="F45" s="540"/>
      <c r="G45" s="540"/>
      <c r="H45" s="540"/>
      <c r="I45" s="11"/>
    </row>
    <row r="46" spans="1:11" ht="18" customHeight="1" x14ac:dyDescent="0.2">
      <c r="A46" s="540" t="s">
        <v>86</v>
      </c>
      <c r="B46" s="29" t="e">
        <f>VLOOKUP($E46,#REF!,3,FALSE)</f>
        <v>#REF!</v>
      </c>
      <c r="C46" s="11" t="e">
        <f>VLOOKUP($E46,#REF!,4,FALSE)</f>
        <v>#REF!</v>
      </c>
      <c r="D46" s="30" t="e">
        <f>VLOOKUP($E46,#REF!,5,FALSE)</f>
        <v>#REF!</v>
      </c>
      <c r="E46" s="540" t="s">
        <v>80</v>
      </c>
      <c r="F46" s="540"/>
      <c r="G46" s="540"/>
      <c r="H46" s="540"/>
      <c r="I46" s="11"/>
    </row>
    <row r="47" spans="1:11" ht="19.5" customHeight="1" x14ac:dyDescent="0.2">
      <c r="A47" s="540" t="s">
        <v>85</v>
      </c>
      <c r="B47" s="29" t="e">
        <f>VLOOKUP($E47,#REF!,3,FALSE)</f>
        <v>#REF!</v>
      </c>
      <c r="C47" s="11" t="e">
        <f>VLOOKUP($E47,#REF!,4,FALSE)</f>
        <v>#REF!</v>
      </c>
      <c r="D47" s="30" t="e">
        <f>VLOOKUP($E47,#REF!,5,FALSE)</f>
        <v>#REF!</v>
      </c>
      <c r="E47" s="540" t="s">
        <v>441</v>
      </c>
      <c r="F47" s="540"/>
      <c r="G47" s="540"/>
      <c r="H47" s="540"/>
      <c r="I47" s="11"/>
    </row>
    <row r="48" spans="1:11" ht="19.5" customHeight="1" x14ac:dyDescent="0.2">
      <c r="A48" s="540" t="s">
        <v>84</v>
      </c>
      <c r="B48" s="29" t="e">
        <f>VLOOKUP($E48,#REF!,3,FALSE)</f>
        <v>#REF!</v>
      </c>
      <c r="C48" s="11" t="e">
        <f>VLOOKUP($E48,#REF!,4,FALSE)</f>
        <v>#REF!</v>
      </c>
      <c r="D48" s="30" t="e">
        <f>VLOOKUP($E48,#REF!,5,FALSE)</f>
        <v>#REF!</v>
      </c>
      <c r="E48" s="540" t="s">
        <v>199</v>
      </c>
      <c r="F48" s="540"/>
      <c r="G48" s="540"/>
      <c r="H48" s="540"/>
      <c r="I48" s="11"/>
    </row>
    <row r="49" spans="1:11" ht="17.25" customHeight="1" x14ac:dyDescent="0.2">
      <c r="A49" s="540" t="s">
        <v>83</v>
      </c>
      <c r="B49" s="29" t="e">
        <f>VLOOKUP($E49,#REF!,3,FALSE)</f>
        <v>#REF!</v>
      </c>
      <c r="C49" s="11" t="e">
        <f>VLOOKUP($E49,#REF!,4,FALSE)</f>
        <v>#REF!</v>
      </c>
      <c r="D49" s="30" t="e">
        <f>VLOOKUP($E49,#REF!,5,FALSE)</f>
        <v>#REF!</v>
      </c>
      <c r="E49" s="540" t="s">
        <v>188</v>
      </c>
      <c r="F49" s="540"/>
      <c r="G49" s="540"/>
      <c r="H49" s="540"/>
      <c r="I49" s="11"/>
    </row>
    <row r="50" spans="1:11" ht="18" customHeight="1" x14ac:dyDescent="0.2">
      <c r="A50" s="540" t="s">
        <v>82</v>
      </c>
      <c r="B50" s="29" t="e">
        <f>VLOOKUP($E50,#REF!,3,FALSE)</f>
        <v>#REF!</v>
      </c>
      <c r="C50" s="11" t="e">
        <f>VLOOKUP($E50,#REF!,4,FALSE)</f>
        <v>#REF!</v>
      </c>
      <c r="D50" s="30" t="e">
        <f>VLOOKUP($E50,#REF!,5,FALSE)</f>
        <v>#REF!</v>
      </c>
      <c r="E50" s="540" t="s">
        <v>543</v>
      </c>
      <c r="F50" s="540"/>
      <c r="G50" s="540"/>
      <c r="H50" s="540"/>
      <c r="I50" s="11"/>
    </row>
    <row r="51" spans="1:11" ht="18.75" customHeight="1" x14ac:dyDescent="0.2">
      <c r="A51" s="540" t="s">
        <v>81</v>
      </c>
      <c r="B51" s="29"/>
      <c r="C51" s="11"/>
      <c r="D51" s="30"/>
      <c r="E51" s="540"/>
      <c r="F51" s="540"/>
      <c r="G51" s="540"/>
      <c r="H51" s="540"/>
      <c r="I51" s="11"/>
    </row>
    <row r="52" spans="1:11" ht="15.75" customHeight="1" x14ac:dyDescent="0.2">
      <c r="A52" s="33"/>
      <c r="B52" s="38"/>
      <c r="C52" s="39"/>
      <c r="D52" s="359"/>
      <c r="E52" s="33"/>
      <c r="F52" s="33"/>
      <c r="G52" s="33"/>
      <c r="H52" s="33"/>
      <c r="I52" s="33"/>
      <c r="J52" s="39"/>
      <c r="K52" s="17"/>
    </row>
    <row r="53" spans="1:11" x14ac:dyDescent="0.2">
      <c r="K53" s="17"/>
    </row>
    <row r="54" spans="1:11" ht="15.75" x14ac:dyDescent="0.25">
      <c r="A54" s="539" t="s">
        <v>66</v>
      </c>
      <c r="B54" s="1"/>
      <c r="D54" s="539"/>
      <c r="F54" s="20"/>
      <c r="H54" s="539"/>
      <c r="J54" s="17"/>
      <c r="K54" s="17"/>
    </row>
    <row r="55" spans="1:11" ht="15.75" x14ac:dyDescent="0.25">
      <c r="A55" s="539" t="s">
        <v>58</v>
      </c>
      <c r="K55" s="17"/>
    </row>
    <row r="56" spans="1:11" ht="15.75" x14ac:dyDescent="0.25">
      <c r="A56" s="539" t="s">
        <v>60</v>
      </c>
      <c r="B56" s="539"/>
      <c r="K56" s="17"/>
    </row>
    <row r="57" spans="1:11" ht="15.75" x14ac:dyDescent="0.25">
      <c r="A57" s="617" t="s">
        <v>59</v>
      </c>
      <c r="B57" s="617"/>
      <c r="K57" s="17"/>
    </row>
    <row r="58" spans="1:11" ht="15.75" x14ac:dyDescent="0.25">
      <c r="B58" s="539"/>
      <c r="K58" s="17"/>
    </row>
    <row r="59" spans="1:11" x14ac:dyDescent="0.2">
      <c r="K59" s="17"/>
    </row>
    <row r="60" spans="1:11" ht="15.75" x14ac:dyDescent="0.25">
      <c r="B60" s="539"/>
      <c r="K60" s="17"/>
    </row>
    <row r="61" spans="1:11" ht="15.75" customHeight="1" x14ac:dyDescent="0.25">
      <c r="B61" s="539"/>
      <c r="K61" s="17"/>
    </row>
    <row r="62" spans="1:11" ht="15.75" customHeight="1" x14ac:dyDescent="0.2">
      <c r="K62" s="17"/>
    </row>
    <row r="63" spans="1:11" ht="15.75" customHeight="1" x14ac:dyDescent="0.2">
      <c r="K63" s="17"/>
    </row>
    <row r="64" spans="1:11" ht="15.75" customHeight="1" x14ac:dyDescent="0.2">
      <c r="K64" s="17"/>
    </row>
    <row r="65" spans="1:11" ht="15.75" customHeight="1" x14ac:dyDescent="0.2">
      <c r="K65" s="17"/>
    </row>
    <row r="66" spans="1:11" ht="15.75" customHeight="1" x14ac:dyDescent="0.2">
      <c r="K66" s="17"/>
    </row>
    <row r="67" spans="1:11" ht="15.75" customHeight="1" x14ac:dyDescent="0.2">
      <c r="K67" s="17"/>
    </row>
    <row r="68" spans="1:11" ht="15.75" customHeight="1" x14ac:dyDescent="0.2">
      <c r="K68" s="17"/>
    </row>
    <row r="69" spans="1:11" ht="15.75" customHeight="1" x14ac:dyDescent="0.2">
      <c r="K69" s="17"/>
    </row>
    <row r="70" spans="1:11" ht="15.75" customHeight="1" x14ac:dyDescent="0.2">
      <c r="K70" s="17"/>
    </row>
    <row r="71" spans="1:11" ht="15.75" customHeight="1" x14ac:dyDescent="0.2">
      <c r="A71" s="31"/>
      <c r="B71" s="32"/>
      <c r="C71" s="31"/>
      <c r="D71" s="31"/>
      <c r="E71" s="31"/>
      <c r="F71" s="31"/>
      <c r="G71" s="31"/>
      <c r="H71" s="31"/>
      <c r="I71" s="31"/>
      <c r="J71" s="31"/>
      <c r="K71" s="17"/>
    </row>
    <row r="72" spans="1:11" ht="15.75" customHeight="1" x14ac:dyDescent="0.2">
      <c r="A72" s="33"/>
      <c r="B72" s="34"/>
      <c r="C72" s="35"/>
      <c r="D72" s="36"/>
      <c r="E72" s="33"/>
      <c r="F72" s="33"/>
      <c r="G72" s="33"/>
      <c r="H72" s="33"/>
      <c r="I72" s="33"/>
      <c r="J72" s="35"/>
      <c r="K72" s="17"/>
    </row>
    <row r="73" spans="1:11" ht="15.75" customHeight="1" x14ac:dyDescent="0.2">
      <c r="A73" s="33"/>
      <c r="B73" s="6"/>
      <c r="C73" s="35"/>
      <c r="D73" s="36"/>
      <c r="E73" s="33"/>
      <c r="F73" s="33"/>
      <c r="G73" s="33"/>
      <c r="H73" s="33"/>
      <c r="I73" s="33"/>
      <c r="J73" s="35"/>
    </row>
    <row r="74" spans="1:11" ht="15.75" customHeight="1" x14ac:dyDescent="0.2">
      <c r="A74" s="33"/>
      <c r="B74" s="37"/>
      <c r="C74" s="35"/>
      <c r="D74" s="36"/>
      <c r="E74" s="33"/>
      <c r="F74" s="33"/>
      <c r="G74" s="33"/>
      <c r="H74" s="33"/>
      <c r="I74" s="33"/>
      <c r="J74" s="35"/>
    </row>
    <row r="75" spans="1:11" ht="15.75" customHeight="1" x14ac:dyDescent="0.2">
      <c r="A75" s="33"/>
      <c r="B75" s="37"/>
      <c r="C75" s="35"/>
      <c r="D75" s="36"/>
      <c r="E75" s="33"/>
      <c r="F75" s="33"/>
      <c r="G75" s="33"/>
      <c r="H75" s="33"/>
      <c r="I75" s="33"/>
      <c r="J75" s="35"/>
    </row>
    <row r="76" spans="1:11" ht="15.75" customHeight="1" x14ac:dyDescent="0.2">
      <c r="A76" s="33"/>
      <c r="B76" s="37"/>
      <c r="C76" s="35"/>
      <c r="D76" s="36"/>
      <c r="E76" s="33"/>
      <c r="F76" s="33"/>
      <c r="G76" s="33"/>
      <c r="H76" s="33"/>
      <c r="I76" s="33"/>
      <c r="J76" s="35"/>
    </row>
    <row r="77" spans="1:11" ht="15.75" customHeight="1" x14ac:dyDescent="0.2">
      <c r="A77" s="33"/>
      <c r="B77" s="37"/>
      <c r="C77" s="35"/>
      <c r="D77" s="36"/>
      <c r="E77" s="33"/>
      <c r="F77" s="33"/>
      <c r="G77" s="33"/>
      <c r="H77" s="33"/>
      <c r="I77" s="33"/>
      <c r="J77" s="35"/>
    </row>
    <row r="78" spans="1:11" ht="15.75" customHeight="1" x14ac:dyDescent="0.2">
      <c r="A78" s="33"/>
      <c r="B78" s="37"/>
      <c r="C78" s="35"/>
      <c r="D78" s="36"/>
      <c r="E78" s="33"/>
      <c r="F78" s="33"/>
      <c r="G78" s="33"/>
      <c r="H78" s="33"/>
      <c r="I78" s="33"/>
      <c r="J78" s="35"/>
    </row>
    <row r="79" spans="1:11" ht="15.75" customHeight="1" x14ac:dyDescent="0.2">
      <c r="A79" s="33"/>
      <c r="B79" s="37"/>
      <c r="C79" s="35"/>
      <c r="D79" s="36"/>
      <c r="E79" s="33"/>
      <c r="F79" s="33"/>
      <c r="G79" s="33"/>
      <c r="H79" s="33"/>
      <c r="I79" s="33"/>
      <c r="J79" s="35"/>
    </row>
    <row r="80" spans="1:11" ht="15.75" customHeight="1" x14ac:dyDescent="0.2">
      <c r="A80" s="31"/>
      <c r="B80" s="32"/>
      <c r="C80" s="31"/>
      <c r="D80" s="31"/>
      <c r="E80" s="31"/>
      <c r="F80" s="31"/>
      <c r="G80" s="31"/>
      <c r="H80" s="31"/>
      <c r="I80" s="31"/>
      <c r="J80" s="31"/>
    </row>
    <row r="81" spans="1:10" ht="15.75" customHeight="1" x14ac:dyDescent="0.2">
      <c r="A81" s="33"/>
      <c r="B81" s="34"/>
      <c r="C81" s="35"/>
      <c r="D81" s="36"/>
      <c r="E81" s="33"/>
      <c r="F81" s="33"/>
      <c r="G81" s="33"/>
      <c r="H81" s="33"/>
      <c r="I81" s="33"/>
      <c r="J81" s="35"/>
    </row>
    <row r="82" spans="1:10" ht="15.75" customHeight="1" x14ac:dyDescent="0.2">
      <c r="A82" s="33"/>
      <c r="B82" s="34"/>
      <c r="C82" s="35"/>
      <c r="D82" s="36"/>
      <c r="E82" s="33"/>
      <c r="F82" s="33"/>
      <c r="G82" s="33"/>
      <c r="H82" s="33"/>
      <c r="I82" s="33"/>
      <c r="J82" s="35"/>
    </row>
    <row r="83" spans="1:10" ht="15.75" customHeight="1" x14ac:dyDescent="0.2">
      <c r="A83" s="33"/>
      <c r="B83" s="34"/>
      <c r="C83" s="35"/>
      <c r="D83" s="36"/>
      <c r="E83" s="33"/>
      <c r="F83" s="33"/>
      <c r="G83" s="33"/>
      <c r="H83" s="33"/>
      <c r="I83" s="33"/>
      <c r="J83" s="35"/>
    </row>
    <row r="84" spans="1:10" ht="15.75" customHeight="1" x14ac:dyDescent="0.2">
      <c r="A84" s="33"/>
      <c r="B84" s="34"/>
      <c r="C84" s="35"/>
      <c r="D84" s="36"/>
      <c r="E84" s="33"/>
      <c r="F84" s="33"/>
      <c r="G84" s="33"/>
      <c r="H84" s="33"/>
      <c r="I84" s="33"/>
      <c r="J84" s="35"/>
    </row>
    <row r="85" spans="1:10" ht="15.75" customHeight="1" x14ac:dyDescent="0.2">
      <c r="A85" s="33"/>
      <c r="B85" s="34"/>
      <c r="C85" s="35"/>
      <c r="D85" s="36"/>
      <c r="E85" s="33"/>
      <c r="F85" s="33"/>
      <c r="G85" s="33"/>
      <c r="H85" s="33"/>
      <c r="I85" s="33"/>
      <c r="J85" s="35"/>
    </row>
    <row r="86" spans="1:10" ht="15.75" customHeight="1" x14ac:dyDescent="0.2">
      <c r="A86" s="33"/>
      <c r="B86" s="34"/>
      <c r="C86" s="35"/>
      <c r="D86" s="36"/>
      <c r="E86" s="33"/>
      <c r="F86" s="33"/>
      <c r="G86" s="33"/>
      <c r="H86" s="33"/>
      <c r="I86" s="33"/>
      <c r="J86" s="35"/>
    </row>
    <row r="87" spans="1:10" ht="15.75" customHeight="1" x14ac:dyDescent="0.2">
      <c r="A87" s="33"/>
      <c r="B87" s="34"/>
      <c r="C87" s="35"/>
      <c r="D87" s="36"/>
      <c r="E87" s="33"/>
      <c r="F87" s="33"/>
      <c r="G87" s="33"/>
      <c r="H87" s="33"/>
      <c r="I87" s="33"/>
      <c r="J87" s="35"/>
    </row>
    <row r="88" spans="1:10" ht="15.75" customHeight="1" x14ac:dyDescent="0.2">
      <c r="A88" s="33"/>
      <c r="B88" s="34"/>
      <c r="C88" s="35"/>
      <c r="D88" s="36"/>
      <c r="E88" s="33"/>
      <c r="F88" s="33"/>
      <c r="G88" s="33"/>
      <c r="H88" s="33"/>
      <c r="I88" s="33"/>
      <c r="J88" s="35"/>
    </row>
    <row r="89" spans="1:10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</row>
    <row r="91" spans="1:10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</row>
    <row r="92" spans="1:10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</row>
    <row r="93" spans="1:10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</row>
    <row r="94" spans="1:10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</row>
    <row r="95" spans="1:10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</row>
    <row r="96" spans="1:10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10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</row>
    <row r="98" spans="1:10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</row>
    <row r="99" spans="1:10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</row>
    <row r="100" spans="1:10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</row>
    <row r="101" spans="1:10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</row>
    <row r="102" spans="1:10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</row>
    <row r="103" spans="1:10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</row>
    <row r="104" spans="1:10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</row>
    <row r="105" spans="1:10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</row>
    <row r="106" spans="1:10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</row>
    <row r="107" spans="1:10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</row>
    <row r="108" spans="1:10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</row>
    <row r="109" spans="1:10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</row>
    <row r="110" spans="1:10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</row>
    <row r="111" spans="1:10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</row>
    <row r="112" spans="1:10" x14ac:dyDescent="0.2">
      <c r="A112" s="17"/>
      <c r="B112" s="17"/>
      <c r="C112" s="17"/>
      <c r="D112" s="17"/>
      <c r="E112" s="17"/>
      <c r="F112" s="17"/>
      <c r="G112" s="17"/>
      <c r="H112" s="17"/>
      <c r="I112" s="17"/>
      <c r="J112" s="17"/>
    </row>
    <row r="113" spans="1:10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</row>
    <row r="114" spans="1:10" x14ac:dyDescent="0.2">
      <c r="A114" s="17"/>
      <c r="B114" s="17"/>
      <c r="C114" s="17"/>
      <c r="D114" s="17"/>
      <c r="E114" s="17"/>
      <c r="F114" s="17"/>
      <c r="G114" s="17"/>
      <c r="H114" s="17"/>
      <c r="I114" s="17"/>
      <c r="J114" s="17"/>
    </row>
    <row r="115" spans="1:10" x14ac:dyDescent="0.2">
      <c r="A115" s="17"/>
      <c r="B115" s="17"/>
      <c r="C115" s="17"/>
      <c r="D115" s="17"/>
      <c r="E115" s="17"/>
      <c r="F115" s="17"/>
      <c r="G115" s="17"/>
      <c r="H115" s="17"/>
      <c r="I115" s="17"/>
      <c r="J115" s="17"/>
    </row>
  </sheetData>
  <mergeCells count="12">
    <mergeCell ref="A57:B57"/>
    <mergeCell ref="A1:I1"/>
    <mergeCell ref="A2:I2"/>
    <mergeCell ref="A3:I3"/>
    <mergeCell ref="A4:B4"/>
    <mergeCell ref="A5:B5"/>
    <mergeCell ref="A28:B28"/>
    <mergeCell ref="A30:I30"/>
    <mergeCell ref="A31:I31"/>
    <mergeCell ref="A32:I32"/>
    <mergeCell ref="A33:B33"/>
    <mergeCell ref="A34:B34"/>
  </mergeCells>
  <printOptions horizontalCentered="1"/>
  <pageMargins left="0" right="0" top="0.27559055118110237" bottom="0.55118110236220474" header="0.27559055118110237" footer="0.19685039370078741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indexed="34"/>
  </sheetPr>
  <dimension ref="A1:M87"/>
  <sheetViews>
    <sheetView workbookViewId="0">
      <selection sqref="A1:I28"/>
    </sheetView>
  </sheetViews>
  <sheetFormatPr defaultColWidth="9.140625" defaultRowHeight="12.75" x14ac:dyDescent="0.2"/>
  <cols>
    <col min="1" max="1" width="4" style="12" customWidth="1"/>
    <col min="2" max="2" width="27.7109375" style="12" customWidth="1"/>
    <col min="3" max="3" width="10.5703125" style="12" customWidth="1"/>
    <col min="4" max="4" width="23.7109375" style="12" customWidth="1"/>
    <col min="5" max="5" width="7.7109375" style="12" customWidth="1"/>
    <col min="6" max="6" width="6.85546875" style="12" customWidth="1"/>
    <col min="7" max="7" width="32.28515625" style="12" customWidth="1"/>
    <col min="8" max="8" width="6.85546875" style="12" customWidth="1"/>
    <col min="9" max="9" width="8.28515625" style="12" customWidth="1"/>
    <col min="10" max="10" width="6" style="12" customWidth="1"/>
    <col min="11" max="16384" width="9.140625" style="12"/>
  </cols>
  <sheetData>
    <row r="1" spans="1:13" x14ac:dyDescent="0.2">
      <c r="A1" s="613" t="e">
        <f>Name_1</f>
        <v>#REF!</v>
      </c>
      <c r="B1" s="613"/>
      <c r="C1" s="613"/>
      <c r="D1" s="613"/>
      <c r="E1" s="613"/>
      <c r="F1" s="613"/>
      <c r="G1" s="613"/>
      <c r="H1" s="613"/>
      <c r="I1" s="613"/>
      <c r="J1" s="537"/>
      <c r="K1" s="537"/>
      <c r="L1" s="537"/>
      <c r="M1" s="537"/>
    </row>
    <row r="2" spans="1:13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96"/>
      <c r="K2" s="95"/>
      <c r="L2" s="95"/>
      <c r="M2" s="95"/>
    </row>
    <row r="3" spans="1:13" ht="29.2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96"/>
      <c r="K3" s="95"/>
      <c r="L3" s="95"/>
      <c r="M3" s="95"/>
    </row>
    <row r="4" spans="1:13" ht="14.25" x14ac:dyDescent="0.2">
      <c r="A4" s="616"/>
      <c r="B4" s="616"/>
      <c r="C4" s="9"/>
      <c r="D4" s="2"/>
      <c r="E4" s="357" t="s">
        <v>166</v>
      </c>
      <c r="F4" s="357"/>
      <c r="G4" s="357"/>
      <c r="H4" s="357"/>
      <c r="I4" s="357"/>
      <c r="J4" s="357"/>
    </row>
    <row r="5" spans="1:13" x14ac:dyDescent="0.2">
      <c r="A5" s="616" t="s">
        <v>315</v>
      </c>
      <c r="B5" s="616"/>
      <c r="C5" s="9"/>
      <c r="D5" s="2"/>
      <c r="H5" s="92" t="e">
        <f>d_2</f>
        <v>#REF!</v>
      </c>
      <c r="I5" s="13"/>
      <c r="J5" s="9"/>
    </row>
    <row r="6" spans="1:13" ht="12.75" customHeight="1" x14ac:dyDescent="0.2">
      <c r="A6" s="92" t="e">
        <f>d_4</f>
        <v>#REF!</v>
      </c>
      <c r="C6" s="9"/>
      <c r="D6" s="2"/>
      <c r="E6" s="134"/>
      <c r="F6" s="153" t="e">
        <f>d_5</f>
        <v>#REF!</v>
      </c>
      <c r="G6" s="134"/>
      <c r="H6" s="134"/>
      <c r="I6" s="255" t="s">
        <v>565</v>
      </c>
      <c r="J6" s="9"/>
    </row>
    <row r="7" spans="1:13" ht="18" x14ac:dyDescent="0.2">
      <c r="A7" s="119" t="s">
        <v>64</v>
      </c>
      <c r="B7" s="119" t="s">
        <v>65</v>
      </c>
      <c r="C7" s="119" t="s">
        <v>62</v>
      </c>
      <c r="D7" s="119" t="s">
        <v>96</v>
      </c>
      <c r="E7" s="132" t="s">
        <v>34</v>
      </c>
      <c r="F7" s="132" t="s">
        <v>102</v>
      </c>
      <c r="G7" s="132" t="s">
        <v>22</v>
      </c>
      <c r="H7" s="132" t="s">
        <v>49</v>
      </c>
      <c r="I7" s="119" t="s">
        <v>67</v>
      </c>
    </row>
    <row r="8" spans="1:13" x14ac:dyDescent="0.2">
      <c r="A8" s="120"/>
      <c r="B8" s="126" t="s">
        <v>44</v>
      </c>
      <c r="C8" s="121"/>
      <c r="D8" s="121"/>
      <c r="E8" s="121"/>
      <c r="F8" s="121"/>
      <c r="G8" s="121"/>
      <c r="H8" s="121"/>
      <c r="I8" s="122"/>
    </row>
    <row r="9" spans="1:13" ht="18" customHeight="1" x14ac:dyDescent="0.2">
      <c r="A9" s="15" t="s">
        <v>37</v>
      </c>
      <c r="B9" s="29" t="e">
        <f>VLOOKUP($E9,#REF!,3,FALSE)</f>
        <v>#REF!</v>
      </c>
      <c r="C9" s="11" t="e">
        <f>VLOOKUP($E9,#REF!,4,FALSE)</f>
        <v>#REF!</v>
      </c>
      <c r="D9" s="30" t="e">
        <f>VLOOKUP($E9,#REF!,5,FALSE)</f>
        <v>#REF!</v>
      </c>
      <c r="E9" s="358" t="s">
        <v>555</v>
      </c>
      <c r="F9" s="180"/>
      <c r="G9" s="180"/>
      <c r="H9" s="180"/>
      <c r="I9" s="11"/>
    </row>
    <row r="10" spans="1:13" ht="18" customHeight="1" x14ac:dyDescent="0.2">
      <c r="A10" s="15" t="s">
        <v>38</v>
      </c>
      <c r="B10" s="29" t="e">
        <f>VLOOKUP($E10,#REF!,3,FALSE)</f>
        <v>#REF!</v>
      </c>
      <c r="C10" s="11" t="e">
        <f>VLOOKUP($E10,#REF!,4,FALSE)</f>
        <v>#REF!</v>
      </c>
      <c r="D10" s="30" t="e">
        <f>VLOOKUP($E10,#REF!,5,FALSE)</f>
        <v>#REF!</v>
      </c>
      <c r="E10" s="488" t="s">
        <v>38</v>
      </c>
      <c r="F10" s="180"/>
      <c r="G10" s="180"/>
      <c r="H10" s="180"/>
      <c r="I10" s="11"/>
    </row>
    <row r="11" spans="1:13" ht="18" customHeight="1" x14ac:dyDescent="0.2">
      <c r="A11" s="15" t="s">
        <v>39</v>
      </c>
      <c r="B11" s="29" t="e">
        <f>VLOOKUP($E11,#REF!,3,FALSE)</f>
        <v>#REF!</v>
      </c>
      <c r="C11" s="11" t="e">
        <f>VLOOKUP($E11,#REF!,4,FALSE)</f>
        <v>#REF!</v>
      </c>
      <c r="D11" s="30" t="e">
        <f>VLOOKUP($E11,#REF!,5,FALSE)</f>
        <v>#REF!</v>
      </c>
      <c r="E11" s="488" t="s">
        <v>143</v>
      </c>
      <c r="F11" s="180"/>
      <c r="G11" s="180"/>
      <c r="H11" s="180"/>
      <c r="I11" s="11"/>
    </row>
    <row r="12" spans="1:13" ht="18" customHeight="1" x14ac:dyDescent="0.2">
      <c r="A12" s="15" t="s">
        <v>40</v>
      </c>
      <c r="B12" s="29" t="e">
        <f>VLOOKUP($E12,#REF!,3,FALSE)</f>
        <v>#REF!</v>
      </c>
      <c r="C12" s="11" t="e">
        <f>VLOOKUP($E12,#REF!,4,FALSE)</f>
        <v>#REF!</v>
      </c>
      <c r="D12" s="30" t="e">
        <f>VLOOKUP($E12,#REF!,5,FALSE)</f>
        <v>#REF!</v>
      </c>
      <c r="E12" s="488" t="s">
        <v>544</v>
      </c>
      <c r="F12" s="180"/>
      <c r="G12" s="180"/>
      <c r="H12" s="180"/>
      <c r="I12" s="11"/>
      <c r="K12" s="2"/>
    </row>
    <row r="13" spans="1:13" ht="18" customHeight="1" x14ac:dyDescent="0.2">
      <c r="A13" s="15" t="s">
        <v>41</v>
      </c>
      <c r="B13" s="29" t="e">
        <f>VLOOKUP($E13,#REF!,3,FALSE)</f>
        <v>#REF!</v>
      </c>
      <c r="C13" s="11" t="e">
        <f>VLOOKUP($E13,#REF!,4,FALSE)</f>
        <v>#REF!</v>
      </c>
      <c r="D13" s="30" t="e">
        <f>VLOOKUP($E13,#REF!,5,FALSE)</f>
        <v>#REF!</v>
      </c>
      <c r="E13" s="488" t="s">
        <v>543</v>
      </c>
      <c r="F13" s="180"/>
      <c r="G13" s="180"/>
      <c r="H13" s="180"/>
      <c r="I13" s="11"/>
    </row>
    <row r="14" spans="1:13" ht="18" customHeight="1" x14ac:dyDescent="0.2">
      <c r="A14" s="15" t="s">
        <v>42</v>
      </c>
      <c r="B14" s="248" t="e">
        <f>VLOOKUP($E14,#REF!,3,FALSE)</f>
        <v>#REF!</v>
      </c>
      <c r="C14" s="235" t="e">
        <f>VLOOKUP($E14,#REF!,4,FALSE)</f>
        <v>#REF!</v>
      </c>
      <c r="D14" s="257" t="e">
        <f>VLOOKUP($E14,#REF!,5,FALSE)</f>
        <v>#REF!</v>
      </c>
      <c r="E14" s="478"/>
      <c r="F14" s="180"/>
      <c r="G14" s="180"/>
      <c r="H14" s="180"/>
      <c r="I14" s="11"/>
    </row>
    <row r="15" spans="1:13" ht="18" customHeight="1" x14ac:dyDescent="0.2">
      <c r="A15" s="15" t="s">
        <v>43</v>
      </c>
      <c r="B15" s="248" t="e">
        <f>VLOOKUP($E15,#REF!,3,FALSE)</f>
        <v>#REF!</v>
      </c>
      <c r="C15" s="235" t="e">
        <f>VLOOKUP($E15,#REF!,4,FALSE)</f>
        <v>#REF!</v>
      </c>
      <c r="D15" s="257" t="e">
        <f>VLOOKUP($E15,#REF!,5,FALSE)</f>
        <v>#REF!</v>
      </c>
      <c r="E15" s="540"/>
      <c r="F15" s="180"/>
      <c r="G15" s="180"/>
      <c r="H15" s="180"/>
      <c r="I15" s="11"/>
    </row>
    <row r="16" spans="1:13" ht="18" customHeight="1" x14ac:dyDescent="0.2">
      <c r="A16" s="15" t="s">
        <v>79</v>
      </c>
      <c r="B16" s="248" t="e">
        <f>VLOOKUP($E16,#REF!,3,FALSE)</f>
        <v>#REF!</v>
      </c>
      <c r="C16" s="235" t="e">
        <f>VLOOKUP($E16,#REF!,4,FALSE)</f>
        <v>#REF!</v>
      </c>
      <c r="D16" s="257" t="e">
        <f>VLOOKUP($E16,#REF!,5,FALSE)</f>
        <v>#REF!</v>
      </c>
      <c r="E16" s="540"/>
      <c r="F16" s="180"/>
      <c r="G16" s="180"/>
      <c r="H16" s="180"/>
      <c r="I16" s="11"/>
    </row>
    <row r="17" spans="1:11" ht="18" hidden="1" customHeight="1" x14ac:dyDescent="0.2">
      <c r="A17" s="15" t="s">
        <v>86</v>
      </c>
      <c r="B17" s="29" t="e">
        <f>VLOOKUP($E17,#REF!,3,FALSE)</f>
        <v>#REF!</v>
      </c>
      <c r="C17" s="11" t="e">
        <f>VLOOKUP($E17,#REF!,4,FALSE)</f>
        <v>#REF!</v>
      </c>
      <c r="D17" s="30" t="e">
        <f>VLOOKUP($E17,#REF!,5,FALSE)</f>
        <v>#REF!</v>
      </c>
      <c r="E17" s="540"/>
      <c r="F17" s="180"/>
      <c r="G17" s="180"/>
      <c r="H17" s="180"/>
      <c r="I17" s="11"/>
    </row>
    <row r="18" spans="1:11" ht="19.5" hidden="1" customHeight="1" x14ac:dyDescent="0.2">
      <c r="A18" s="15" t="s">
        <v>85</v>
      </c>
      <c r="B18" s="29" t="e">
        <f>VLOOKUP($E18,#REF!,3,FALSE)</f>
        <v>#REF!</v>
      </c>
      <c r="C18" s="11" t="e">
        <f>VLOOKUP($E18,#REF!,4,FALSE)</f>
        <v>#REF!</v>
      </c>
      <c r="D18" s="30" t="e">
        <f>VLOOKUP($E18,#REF!,5,FALSE)</f>
        <v>#REF!</v>
      </c>
      <c r="E18" s="540"/>
      <c r="F18" s="180"/>
      <c r="G18" s="180"/>
      <c r="H18" s="180"/>
      <c r="I18" s="11"/>
    </row>
    <row r="19" spans="1:11" ht="19.5" hidden="1" customHeight="1" x14ac:dyDescent="0.2">
      <c r="A19" s="15" t="s">
        <v>84</v>
      </c>
      <c r="B19" s="29" t="e">
        <f>VLOOKUP($E19,#REF!,3,FALSE)</f>
        <v>#REF!</v>
      </c>
      <c r="C19" s="11" t="e">
        <f>VLOOKUP($E19,#REF!,4,FALSE)</f>
        <v>#REF!</v>
      </c>
      <c r="D19" s="30" t="e">
        <f>VLOOKUP($E19,#REF!,5,FALSE)</f>
        <v>#REF!</v>
      </c>
      <c r="E19" s="540"/>
      <c r="F19" s="180"/>
      <c r="G19" s="180"/>
      <c r="H19" s="180"/>
      <c r="I19" s="11"/>
    </row>
    <row r="20" spans="1:11" ht="17.25" hidden="1" customHeight="1" x14ac:dyDescent="0.2">
      <c r="A20" s="15" t="s">
        <v>83</v>
      </c>
      <c r="B20" s="248" t="e">
        <f>VLOOKUP($E20,#REF!,3,FALSE)</f>
        <v>#REF!</v>
      </c>
      <c r="C20" s="235" t="e">
        <f>VLOOKUP($E20,#REF!,4,FALSE)</f>
        <v>#REF!</v>
      </c>
      <c r="D20" s="257" t="e">
        <f>VLOOKUP($E20,#REF!,5,FALSE)</f>
        <v>#REF!</v>
      </c>
      <c r="E20" s="180"/>
      <c r="F20" s="180"/>
      <c r="G20" s="180"/>
      <c r="H20" s="180"/>
      <c r="I20" s="11"/>
    </row>
    <row r="21" spans="1:11" ht="18" hidden="1" customHeight="1" x14ac:dyDescent="0.2">
      <c r="A21" s="15" t="s">
        <v>82</v>
      </c>
      <c r="B21" s="29"/>
      <c r="C21" s="11"/>
      <c r="D21" s="30"/>
      <c r="E21" s="180"/>
      <c r="F21" s="180"/>
      <c r="G21" s="180"/>
      <c r="H21" s="180"/>
      <c r="I21" s="11"/>
    </row>
    <row r="22" spans="1:11" ht="18.75" hidden="1" customHeight="1" x14ac:dyDescent="0.2">
      <c r="A22" s="15" t="s">
        <v>81</v>
      </c>
      <c r="B22" s="29"/>
      <c r="C22" s="11"/>
      <c r="D22" s="30"/>
      <c r="E22" s="180"/>
      <c r="F22" s="180"/>
      <c r="G22" s="180"/>
      <c r="H22" s="180"/>
      <c r="I22" s="11"/>
    </row>
    <row r="23" spans="1:11" ht="15.75" customHeight="1" x14ac:dyDescent="0.2">
      <c r="A23" s="33"/>
      <c r="B23" s="38"/>
      <c r="C23" s="39"/>
      <c r="D23" s="46"/>
      <c r="E23" s="33"/>
      <c r="F23" s="33"/>
      <c r="G23" s="33"/>
      <c r="H23" s="33"/>
      <c r="I23" s="33"/>
      <c r="J23" s="39"/>
      <c r="K23" s="17"/>
    </row>
    <row r="24" spans="1:11" x14ac:dyDescent="0.2">
      <c r="K24" s="17"/>
    </row>
    <row r="25" spans="1:11" ht="15.75" x14ac:dyDescent="0.25">
      <c r="A25" s="3" t="s">
        <v>66</v>
      </c>
      <c r="B25" s="1"/>
      <c r="D25" s="3"/>
      <c r="F25" s="20"/>
      <c r="H25" s="3"/>
      <c r="J25" s="17"/>
      <c r="K25" s="17"/>
    </row>
    <row r="26" spans="1:11" ht="15.75" x14ac:dyDescent="0.25">
      <c r="A26" s="3" t="s">
        <v>58</v>
      </c>
      <c r="K26" s="17"/>
    </row>
    <row r="27" spans="1:11" ht="15.75" x14ac:dyDescent="0.25">
      <c r="A27" s="3" t="s">
        <v>60</v>
      </c>
      <c r="B27" s="3"/>
      <c r="K27" s="17"/>
    </row>
    <row r="28" spans="1:11" ht="15.75" x14ac:dyDescent="0.25">
      <c r="A28" s="617" t="s">
        <v>59</v>
      </c>
      <c r="B28" s="617"/>
      <c r="K28" s="17"/>
    </row>
    <row r="29" spans="1:11" ht="15.75" x14ac:dyDescent="0.25">
      <c r="B29" s="3"/>
      <c r="K29" s="17"/>
    </row>
    <row r="30" spans="1:11" ht="15.75" x14ac:dyDescent="0.25">
      <c r="B30" s="3"/>
      <c r="K30" s="17"/>
    </row>
    <row r="31" spans="1:11" x14ac:dyDescent="0.2">
      <c r="K31" s="17"/>
    </row>
    <row r="32" spans="1:11" ht="15.75" x14ac:dyDescent="0.25">
      <c r="B32" s="3"/>
      <c r="K32" s="17"/>
    </row>
    <row r="33" spans="1:11" ht="15.75" customHeight="1" x14ac:dyDescent="0.25">
      <c r="B33" s="3"/>
      <c r="K33" s="17"/>
    </row>
    <row r="34" spans="1:11" ht="15.75" customHeight="1" x14ac:dyDescent="0.2">
      <c r="K34" s="17"/>
    </row>
    <row r="35" spans="1:11" ht="15.75" customHeight="1" x14ac:dyDescent="0.2">
      <c r="K35" s="17"/>
    </row>
    <row r="36" spans="1:11" ht="15.75" customHeight="1" x14ac:dyDescent="0.2">
      <c r="K36" s="17"/>
    </row>
    <row r="37" spans="1:11" ht="15.75" customHeight="1" x14ac:dyDescent="0.2">
      <c r="K37" s="17"/>
    </row>
    <row r="38" spans="1:11" ht="15.75" customHeight="1" x14ac:dyDescent="0.2">
      <c r="K38" s="17"/>
    </row>
    <row r="39" spans="1:11" ht="15.75" customHeight="1" x14ac:dyDescent="0.2">
      <c r="K39" s="17"/>
    </row>
    <row r="40" spans="1:11" ht="15.75" customHeight="1" x14ac:dyDescent="0.2">
      <c r="K40" s="17"/>
    </row>
    <row r="41" spans="1:11" ht="15.75" customHeight="1" x14ac:dyDescent="0.2">
      <c r="K41" s="17"/>
    </row>
    <row r="42" spans="1:11" ht="15.75" customHeight="1" x14ac:dyDescent="0.2">
      <c r="K42" s="17"/>
    </row>
    <row r="43" spans="1:11" ht="15.75" customHeight="1" x14ac:dyDescent="0.2">
      <c r="A43" s="31"/>
      <c r="B43" s="32"/>
      <c r="C43" s="31"/>
      <c r="D43" s="31"/>
      <c r="E43" s="31"/>
      <c r="F43" s="31"/>
      <c r="G43" s="31"/>
      <c r="H43" s="31"/>
      <c r="I43" s="31"/>
      <c r="J43" s="31"/>
      <c r="K43" s="17"/>
    </row>
    <row r="44" spans="1:11" ht="15.75" customHeight="1" x14ac:dyDescent="0.2">
      <c r="A44" s="33"/>
      <c r="B44" s="34"/>
      <c r="C44" s="35"/>
      <c r="D44" s="36"/>
      <c r="E44" s="33"/>
      <c r="F44" s="33"/>
      <c r="G44" s="33"/>
      <c r="H44" s="33"/>
      <c r="I44" s="33"/>
      <c r="J44" s="35"/>
      <c r="K44" s="17"/>
    </row>
    <row r="45" spans="1:11" ht="15.75" customHeight="1" x14ac:dyDescent="0.2">
      <c r="A45" s="33"/>
      <c r="B45" s="6"/>
      <c r="C45" s="35"/>
      <c r="D45" s="36"/>
      <c r="E45" s="33"/>
      <c r="F45" s="33"/>
      <c r="G45" s="33"/>
      <c r="H45" s="33"/>
      <c r="I45" s="33"/>
      <c r="J45" s="35"/>
    </row>
    <row r="46" spans="1:11" ht="15.75" customHeight="1" x14ac:dyDescent="0.2">
      <c r="A46" s="33"/>
      <c r="B46" s="37"/>
      <c r="C46" s="35"/>
      <c r="D46" s="36"/>
      <c r="E46" s="33"/>
      <c r="F46" s="33"/>
      <c r="G46" s="33"/>
      <c r="H46" s="33"/>
      <c r="I46" s="33"/>
      <c r="J46" s="35"/>
    </row>
    <row r="47" spans="1:11" ht="15.75" customHeight="1" x14ac:dyDescent="0.2">
      <c r="A47" s="33"/>
      <c r="B47" s="37"/>
      <c r="C47" s="35"/>
      <c r="D47" s="36"/>
      <c r="E47" s="33"/>
      <c r="F47" s="33"/>
      <c r="G47" s="33"/>
      <c r="H47" s="33"/>
      <c r="I47" s="33"/>
      <c r="J47" s="35"/>
    </row>
    <row r="48" spans="1:11" ht="15.75" customHeight="1" x14ac:dyDescent="0.2">
      <c r="A48" s="33"/>
      <c r="B48" s="37"/>
      <c r="C48" s="35"/>
      <c r="D48" s="36"/>
      <c r="E48" s="33"/>
      <c r="F48" s="33"/>
      <c r="G48" s="33"/>
      <c r="H48" s="33"/>
      <c r="I48" s="33"/>
      <c r="J48" s="35"/>
    </row>
    <row r="49" spans="1:10" ht="15.75" customHeight="1" x14ac:dyDescent="0.2">
      <c r="A49" s="33"/>
      <c r="B49" s="37"/>
      <c r="C49" s="35"/>
      <c r="D49" s="36"/>
      <c r="E49" s="33"/>
      <c r="F49" s="33"/>
      <c r="G49" s="33"/>
      <c r="H49" s="33"/>
      <c r="I49" s="33"/>
      <c r="J49" s="35"/>
    </row>
    <row r="50" spans="1:10" ht="15.75" customHeight="1" x14ac:dyDescent="0.2">
      <c r="A50" s="33"/>
      <c r="B50" s="37"/>
      <c r="C50" s="35"/>
      <c r="D50" s="36"/>
      <c r="E50" s="33"/>
      <c r="F50" s="33"/>
      <c r="G50" s="33"/>
      <c r="H50" s="33"/>
      <c r="I50" s="33"/>
      <c r="J50" s="35"/>
    </row>
    <row r="51" spans="1:10" ht="15.75" customHeight="1" x14ac:dyDescent="0.2">
      <c r="A51" s="33"/>
      <c r="B51" s="37"/>
      <c r="C51" s="35"/>
      <c r="D51" s="36"/>
      <c r="E51" s="33"/>
      <c r="F51" s="33"/>
      <c r="G51" s="33"/>
      <c r="H51" s="33"/>
      <c r="I51" s="33"/>
      <c r="J51" s="35"/>
    </row>
    <row r="52" spans="1:10" ht="15.75" customHeight="1" x14ac:dyDescent="0.2">
      <c r="A52" s="31"/>
      <c r="B52" s="32"/>
      <c r="C52" s="31"/>
      <c r="D52" s="31"/>
      <c r="E52" s="31"/>
      <c r="F52" s="31"/>
      <c r="G52" s="31"/>
      <c r="H52" s="31"/>
      <c r="I52" s="31"/>
      <c r="J52" s="31"/>
    </row>
    <row r="53" spans="1:10" ht="15.75" customHeight="1" x14ac:dyDescent="0.2">
      <c r="A53" s="33"/>
      <c r="B53" s="34"/>
      <c r="C53" s="35"/>
      <c r="D53" s="36"/>
      <c r="E53" s="33"/>
      <c r="F53" s="33"/>
      <c r="G53" s="33"/>
      <c r="H53" s="33"/>
      <c r="I53" s="33"/>
      <c r="J53" s="35"/>
    </row>
    <row r="54" spans="1:10" ht="15.75" customHeight="1" x14ac:dyDescent="0.2">
      <c r="A54" s="33"/>
      <c r="B54" s="34"/>
      <c r="C54" s="35"/>
      <c r="D54" s="36"/>
      <c r="E54" s="33"/>
      <c r="F54" s="33"/>
      <c r="G54" s="33"/>
      <c r="H54" s="33"/>
      <c r="I54" s="33"/>
      <c r="J54" s="35"/>
    </row>
    <row r="55" spans="1:10" ht="15.75" customHeight="1" x14ac:dyDescent="0.2">
      <c r="A55" s="33"/>
      <c r="B55" s="34"/>
      <c r="C55" s="35"/>
      <c r="D55" s="36"/>
      <c r="E55" s="33"/>
      <c r="F55" s="33"/>
      <c r="G55" s="33"/>
      <c r="H55" s="33"/>
      <c r="I55" s="33"/>
      <c r="J55" s="35"/>
    </row>
    <row r="56" spans="1:10" ht="15.75" customHeight="1" x14ac:dyDescent="0.2">
      <c r="A56" s="33"/>
      <c r="B56" s="34"/>
      <c r="C56" s="35"/>
      <c r="D56" s="36"/>
      <c r="E56" s="33"/>
      <c r="F56" s="33"/>
      <c r="G56" s="33"/>
      <c r="H56" s="33"/>
      <c r="I56" s="33"/>
      <c r="J56" s="35"/>
    </row>
    <row r="57" spans="1:10" ht="15.75" customHeight="1" x14ac:dyDescent="0.2">
      <c r="A57" s="33"/>
      <c r="B57" s="34"/>
      <c r="C57" s="35"/>
      <c r="D57" s="36"/>
      <c r="E57" s="33"/>
      <c r="F57" s="33"/>
      <c r="G57" s="33"/>
      <c r="H57" s="33"/>
      <c r="I57" s="33"/>
      <c r="J57" s="35"/>
    </row>
    <row r="58" spans="1:10" ht="15.75" customHeight="1" x14ac:dyDescent="0.2">
      <c r="A58" s="33"/>
      <c r="B58" s="34"/>
      <c r="C58" s="35"/>
      <c r="D58" s="36"/>
      <c r="E58" s="33"/>
      <c r="F58" s="33"/>
      <c r="G58" s="33"/>
      <c r="H58" s="33"/>
      <c r="I58" s="33"/>
      <c r="J58" s="35"/>
    </row>
    <row r="59" spans="1:10" ht="15.75" customHeight="1" x14ac:dyDescent="0.2">
      <c r="A59" s="33"/>
      <c r="B59" s="34"/>
      <c r="C59" s="35"/>
      <c r="D59" s="36"/>
      <c r="E59" s="33"/>
      <c r="F59" s="33"/>
      <c r="G59" s="33"/>
      <c r="H59" s="33"/>
      <c r="I59" s="33"/>
      <c r="J59" s="35"/>
    </row>
    <row r="60" spans="1:10" ht="15.75" customHeight="1" x14ac:dyDescent="0.2">
      <c r="A60" s="33"/>
      <c r="B60" s="34"/>
      <c r="C60" s="35"/>
      <c r="D60" s="36"/>
      <c r="E60" s="33"/>
      <c r="F60" s="33"/>
      <c r="G60" s="33"/>
      <c r="H60" s="33"/>
      <c r="I60" s="33"/>
      <c r="J60" s="35"/>
    </row>
    <row r="61" spans="1:10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7"/>
    </row>
    <row r="62" spans="1:10" x14ac:dyDescent="0.2">
      <c r="A62" s="17"/>
      <c r="B62" s="17"/>
      <c r="C62" s="17"/>
      <c r="D62" s="17"/>
      <c r="E62" s="17"/>
      <c r="F62" s="17"/>
      <c r="G62" s="17"/>
      <c r="H62" s="17"/>
      <c r="I62" s="17"/>
      <c r="J62" s="17"/>
    </row>
    <row r="63" spans="1:10" x14ac:dyDescent="0.2">
      <c r="A63" s="17"/>
      <c r="B63" s="17"/>
      <c r="C63" s="17"/>
      <c r="D63" s="17"/>
      <c r="E63" s="17"/>
      <c r="F63" s="17"/>
      <c r="G63" s="17"/>
      <c r="H63" s="17"/>
      <c r="I63" s="17"/>
      <c r="J63" s="17"/>
    </row>
    <row r="64" spans="1:10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</row>
    <row r="65" spans="1:10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</row>
    <row r="66" spans="1:10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</row>
    <row r="67" spans="1:10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</row>
    <row r="68" spans="1:10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</row>
    <row r="69" spans="1: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</row>
    <row r="70" spans="1: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</row>
    <row r="71" spans="1: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</row>
    <row r="72" spans="1: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</row>
    <row r="73" spans="1: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</row>
    <row r="74" spans="1: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</row>
    <row r="75" spans="1: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</row>
    <row r="76" spans="1: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</row>
    <row r="77" spans="1: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</row>
    <row r="78" spans="1: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</row>
    <row r="79" spans="1: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</row>
    <row r="80" spans="1: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</row>
    <row r="81" spans="1:10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</row>
    <row r="84" spans="1:10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</row>
  </sheetData>
  <mergeCells count="6">
    <mergeCell ref="A1:I1"/>
    <mergeCell ref="A2:I2"/>
    <mergeCell ref="A28:B28"/>
    <mergeCell ref="A4:B4"/>
    <mergeCell ref="A5:B5"/>
    <mergeCell ref="A3:I3"/>
  </mergeCells>
  <phoneticPr fontId="1" type="noConversion"/>
  <printOptions horizontalCentered="1"/>
  <pageMargins left="0" right="0" top="0.27559055118110237" bottom="0.55118110236220474" header="0.27559055118110237" footer="0.19685039370078741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M134"/>
  <sheetViews>
    <sheetView topLeftCell="A8" workbookViewId="0">
      <selection activeCell="G23" sqref="G23"/>
    </sheetView>
  </sheetViews>
  <sheetFormatPr defaultColWidth="9.140625" defaultRowHeight="12.75" x14ac:dyDescent="0.2"/>
  <cols>
    <col min="1" max="1" width="4" style="12" customWidth="1"/>
    <col min="2" max="2" width="27.7109375" style="12" customWidth="1"/>
    <col min="3" max="3" width="10.5703125" style="12" customWidth="1"/>
    <col min="4" max="4" width="23.7109375" style="12" customWidth="1"/>
    <col min="5" max="5" width="7.7109375" style="12" customWidth="1"/>
    <col min="6" max="6" width="6.85546875" style="12" customWidth="1"/>
    <col min="7" max="7" width="32.28515625" style="12" customWidth="1"/>
    <col min="8" max="8" width="6.85546875" style="12" customWidth="1"/>
    <col min="9" max="9" width="8.28515625" style="12" customWidth="1"/>
    <col min="10" max="10" width="6" style="12" customWidth="1"/>
    <col min="11" max="16384" width="9.140625" style="12"/>
  </cols>
  <sheetData>
    <row r="1" spans="1:13" x14ac:dyDescent="0.2">
      <c r="A1" s="613" t="s">
        <v>63</v>
      </c>
      <c r="B1" s="613"/>
      <c r="C1" s="613"/>
      <c r="D1" s="613"/>
      <c r="E1" s="613"/>
      <c r="F1" s="613"/>
      <c r="G1" s="613"/>
      <c r="H1" s="613"/>
      <c r="I1" s="613"/>
      <c r="J1" s="187"/>
      <c r="K1" s="187"/>
      <c r="L1" s="187"/>
      <c r="M1" s="187"/>
    </row>
    <row r="2" spans="1:13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189"/>
      <c r="K2" s="187"/>
      <c r="L2" s="187"/>
      <c r="M2" s="187"/>
    </row>
    <row r="3" spans="1:13" ht="28.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189"/>
      <c r="K3" s="187"/>
      <c r="L3" s="187"/>
      <c r="M3" s="187"/>
    </row>
    <row r="4" spans="1:13" ht="14.25" x14ac:dyDescent="0.2">
      <c r="A4" s="616"/>
      <c r="B4" s="616"/>
      <c r="C4" s="9"/>
      <c r="D4" s="2"/>
      <c r="E4" s="618" t="s">
        <v>165</v>
      </c>
      <c r="F4" s="618"/>
      <c r="G4" s="618"/>
      <c r="H4" s="618"/>
      <c r="I4" s="618"/>
      <c r="J4" s="618"/>
    </row>
    <row r="5" spans="1:13" x14ac:dyDescent="0.2">
      <c r="A5" s="616" t="s">
        <v>114</v>
      </c>
      <c r="B5" s="616"/>
      <c r="C5" s="9"/>
      <c r="D5" s="2"/>
      <c r="H5" s="267" t="e">
        <f>d_3</f>
        <v>#REF!</v>
      </c>
      <c r="I5" s="13"/>
      <c r="J5" s="9"/>
    </row>
    <row r="6" spans="1:13" ht="12.75" customHeight="1" x14ac:dyDescent="0.2">
      <c r="A6" s="92" t="e">
        <f>d_4</f>
        <v>#REF!</v>
      </c>
      <c r="C6" s="9"/>
      <c r="D6" s="2"/>
      <c r="E6" s="134"/>
      <c r="F6" s="153" t="e">
        <f>d_5</f>
        <v>#REF!</v>
      </c>
      <c r="G6" s="134"/>
      <c r="H6" s="134"/>
      <c r="I6" s="255" t="s">
        <v>168</v>
      </c>
      <c r="J6" s="9"/>
    </row>
    <row r="7" spans="1:13" ht="18" x14ac:dyDescent="0.2">
      <c r="A7" s="119" t="s">
        <v>64</v>
      </c>
      <c r="B7" s="119" t="s">
        <v>65</v>
      </c>
      <c r="C7" s="119" t="s">
        <v>62</v>
      </c>
      <c r="D7" s="119" t="s">
        <v>96</v>
      </c>
      <c r="E7" s="132" t="s">
        <v>34</v>
      </c>
      <c r="F7" s="132" t="s">
        <v>102</v>
      </c>
      <c r="G7" s="132" t="s">
        <v>22</v>
      </c>
      <c r="H7" s="132" t="s">
        <v>49</v>
      </c>
      <c r="I7" s="119" t="s">
        <v>67</v>
      </c>
    </row>
    <row r="8" spans="1:13" x14ac:dyDescent="0.2">
      <c r="A8" s="120"/>
      <c r="B8" s="126" t="s">
        <v>44</v>
      </c>
      <c r="C8" s="121"/>
      <c r="D8" s="121"/>
      <c r="E8" s="121"/>
      <c r="F8" s="121"/>
      <c r="G8" s="121"/>
      <c r="H8" s="121"/>
      <c r="I8" s="122"/>
    </row>
    <row r="9" spans="1:13" x14ac:dyDescent="0.2">
      <c r="A9" s="190" t="s">
        <v>38</v>
      </c>
      <c r="B9" s="29" t="e">
        <f>VLOOKUP($E9,#REF!,3,FALSE)</f>
        <v>#REF!</v>
      </c>
      <c r="C9" s="11" t="e">
        <f>VLOOKUP($E9,#REF!,4,FALSE)</f>
        <v>#REF!</v>
      </c>
      <c r="D9" s="30" t="e">
        <f>VLOOKUP($E9,#REF!,5,FALSE)</f>
        <v>#REF!</v>
      </c>
      <c r="E9" s="266" t="s">
        <v>137</v>
      </c>
      <c r="F9" s="190"/>
      <c r="G9" s="190"/>
      <c r="H9" s="190"/>
      <c r="I9" s="11"/>
    </row>
    <row r="10" spans="1:13" x14ac:dyDescent="0.2">
      <c r="A10" s="190" t="s">
        <v>38</v>
      </c>
      <c r="B10" s="29" t="e">
        <f>VLOOKUP($E10,#REF!,3,FALSE)</f>
        <v>#REF!</v>
      </c>
      <c r="C10" s="11" t="e">
        <f>VLOOKUP($E10,#REF!,4,FALSE)</f>
        <v>#REF!</v>
      </c>
      <c r="D10" s="30" t="e">
        <f>VLOOKUP($E10,#REF!,5,FALSE)</f>
        <v>#REF!</v>
      </c>
      <c r="E10" s="268" t="s">
        <v>169</v>
      </c>
      <c r="F10" s="190"/>
      <c r="G10" s="190"/>
      <c r="H10" s="190"/>
      <c r="I10" s="11"/>
    </row>
    <row r="11" spans="1:13" x14ac:dyDescent="0.2">
      <c r="A11" s="190" t="s">
        <v>38</v>
      </c>
      <c r="B11" s="29" t="e">
        <f>VLOOKUP($E11,#REF!,3,FALSE)</f>
        <v>#REF!</v>
      </c>
      <c r="C11" s="11" t="e">
        <f>VLOOKUP($E11,#REF!,4,FALSE)</f>
        <v>#REF!</v>
      </c>
      <c r="D11" s="30" t="e">
        <f>VLOOKUP($E11,#REF!,5,FALSE)</f>
        <v>#REF!</v>
      </c>
      <c r="E11" s="268" t="s">
        <v>122</v>
      </c>
      <c r="F11" s="190"/>
      <c r="G11" s="190"/>
      <c r="H11" s="190"/>
      <c r="I11" s="11"/>
    </row>
    <row r="12" spans="1:13" x14ac:dyDescent="0.2">
      <c r="A12" s="190" t="s">
        <v>38</v>
      </c>
      <c r="B12" s="29" t="e">
        <f>VLOOKUP($E12,#REF!,3,FALSE)</f>
        <v>#REF!</v>
      </c>
      <c r="C12" s="11" t="e">
        <f>VLOOKUP($E12,#REF!,4,FALSE)</f>
        <v>#REF!</v>
      </c>
      <c r="D12" s="30" t="e">
        <f>VLOOKUP($E12,#REF!,5,FALSE)</f>
        <v>#REF!</v>
      </c>
      <c r="E12" s="268" t="s">
        <v>170</v>
      </c>
      <c r="F12" s="190"/>
      <c r="G12" s="190"/>
      <c r="H12" s="190"/>
      <c r="I12" s="11"/>
    </row>
    <row r="13" spans="1:13" x14ac:dyDescent="0.2">
      <c r="A13" s="190"/>
      <c r="B13" s="29"/>
      <c r="C13" s="11"/>
      <c r="D13" s="30"/>
      <c r="E13" s="190"/>
      <c r="F13" s="190"/>
      <c r="G13" s="190"/>
      <c r="H13" s="190"/>
      <c r="I13" s="11"/>
    </row>
    <row r="14" spans="1:13" x14ac:dyDescent="0.2">
      <c r="A14" s="190" t="s">
        <v>39</v>
      </c>
      <c r="B14" s="29" t="e">
        <f>VLOOKUP($E14,#REF!,3,FALSE)</f>
        <v>#REF!</v>
      </c>
      <c r="C14" s="11" t="e">
        <f>VLOOKUP($E14,#REF!,4,FALSE)</f>
        <v>#REF!</v>
      </c>
      <c r="D14" s="30" t="e">
        <f>VLOOKUP($E14,#REF!,5,FALSE)</f>
        <v>#REF!</v>
      </c>
      <c r="E14" s="266" t="s">
        <v>152</v>
      </c>
      <c r="F14" s="190"/>
      <c r="G14" s="190"/>
      <c r="H14" s="190"/>
      <c r="I14" s="11"/>
    </row>
    <row r="15" spans="1:13" x14ac:dyDescent="0.2">
      <c r="A15" s="190" t="s">
        <v>39</v>
      </c>
      <c r="B15" s="29" t="e">
        <f>VLOOKUP($E15,#REF!,3,FALSE)</f>
        <v>#REF!</v>
      </c>
      <c r="C15" s="11" t="e">
        <f>VLOOKUP($E15,#REF!,4,FALSE)</f>
        <v>#REF!</v>
      </c>
      <c r="D15" s="30" t="e">
        <f>VLOOKUP($E15,#REF!,5,FALSE)</f>
        <v>#REF!</v>
      </c>
      <c r="E15" s="266" t="s">
        <v>133</v>
      </c>
      <c r="F15" s="190"/>
      <c r="G15" s="190"/>
      <c r="H15" s="190"/>
      <c r="I15" s="11"/>
    </row>
    <row r="16" spans="1:13" x14ac:dyDescent="0.2">
      <c r="A16" s="190" t="s">
        <v>39</v>
      </c>
      <c r="B16" s="29" t="e">
        <f>VLOOKUP($E16,#REF!,3,FALSE)</f>
        <v>#REF!</v>
      </c>
      <c r="C16" s="11" t="e">
        <f>VLOOKUP($E16,#REF!,4,FALSE)</f>
        <v>#REF!</v>
      </c>
      <c r="D16" s="30" t="e">
        <f>VLOOKUP($E16,#REF!,5,FALSE)</f>
        <v>#REF!</v>
      </c>
      <c r="E16" s="266" t="s">
        <v>125</v>
      </c>
      <c r="F16" s="190"/>
      <c r="G16" s="190"/>
      <c r="H16" s="190"/>
      <c r="I16" s="11"/>
    </row>
    <row r="17" spans="1:9" x14ac:dyDescent="0.2">
      <c r="A17" s="190" t="s">
        <v>39</v>
      </c>
      <c r="B17" s="29" t="e">
        <f>VLOOKUP($E17,#REF!,3,FALSE)</f>
        <v>#REF!</v>
      </c>
      <c r="C17" s="11" t="e">
        <f>VLOOKUP($E17,#REF!,4,FALSE)</f>
        <v>#REF!</v>
      </c>
      <c r="D17" s="30" t="e">
        <f>VLOOKUP($E17,#REF!,5,FALSE)</f>
        <v>#REF!</v>
      </c>
      <c r="E17" s="266" t="s">
        <v>167</v>
      </c>
      <c r="F17" s="190"/>
      <c r="G17" s="190"/>
      <c r="H17" s="190"/>
      <c r="I17" s="11"/>
    </row>
    <row r="18" spans="1:9" x14ac:dyDescent="0.2">
      <c r="A18" s="266" t="s">
        <v>39</v>
      </c>
      <c r="B18" s="29" t="e">
        <f>VLOOKUP($E18,#REF!,3,FALSE)</f>
        <v>#REF!</v>
      </c>
      <c r="C18" s="11" t="e">
        <f>VLOOKUP($E18,#REF!,4,FALSE)</f>
        <v>#REF!</v>
      </c>
      <c r="D18" s="30" t="e">
        <f>VLOOKUP($E18,#REF!,5,FALSE)</f>
        <v>#REF!</v>
      </c>
      <c r="E18" s="266" t="s">
        <v>86</v>
      </c>
      <c r="F18" s="266"/>
      <c r="G18" s="266"/>
      <c r="H18" s="266"/>
      <c r="I18" s="11"/>
    </row>
    <row r="19" spans="1:9" x14ac:dyDescent="0.2">
      <c r="A19" s="190"/>
      <c r="B19" s="29"/>
      <c r="C19" s="11"/>
      <c r="D19" s="30"/>
      <c r="E19" s="190"/>
      <c r="F19" s="190"/>
      <c r="G19" s="190"/>
      <c r="H19" s="190"/>
      <c r="I19" s="11"/>
    </row>
    <row r="20" spans="1:9" x14ac:dyDescent="0.2">
      <c r="A20" s="190" t="s">
        <v>40</v>
      </c>
      <c r="B20" s="29" t="e">
        <f>VLOOKUP($E20,#REF!,3,FALSE)</f>
        <v>#REF!</v>
      </c>
      <c r="C20" s="11" t="e">
        <f>VLOOKUP($E20,#REF!,4,FALSE)</f>
        <v>#REF!</v>
      </c>
      <c r="D20" s="30" t="e">
        <f>VLOOKUP($E20,#REF!,5,FALSE)</f>
        <v>#REF!</v>
      </c>
      <c r="E20" s="266" t="s">
        <v>161</v>
      </c>
      <c r="F20" s="190"/>
      <c r="G20" s="190"/>
      <c r="H20" s="190"/>
      <c r="I20" s="11"/>
    </row>
    <row r="21" spans="1:9" x14ac:dyDescent="0.2">
      <c r="A21" s="190" t="s">
        <v>40</v>
      </c>
      <c r="B21" s="29" t="e">
        <f>VLOOKUP($E21,#REF!,3,FALSE)</f>
        <v>#REF!</v>
      </c>
      <c r="C21" s="11" t="e">
        <f>VLOOKUP($E21,#REF!,4,FALSE)</f>
        <v>#REF!</v>
      </c>
      <c r="D21" s="30" t="e">
        <f>VLOOKUP($E21,#REF!,5,FALSE)</f>
        <v>#REF!</v>
      </c>
      <c r="E21" s="266" t="s">
        <v>160</v>
      </c>
      <c r="F21" s="190"/>
      <c r="G21" s="190"/>
      <c r="H21" s="190"/>
      <c r="I21" s="11"/>
    </row>
    <row r="22" spans="1:9" x14ac:dyDescent="0.2">
      <c r="A22" s="190" t="s">
        <v>40</v>
      </c>
      <c r="B22" s="29" t="e">
        <f>VLOOKUP($E22,#REF!,3,FALSE)</f>
        <v>#REF!</v>
      </c>
      <c r="C22" s="11" t="e">
        <f>VLOOKUP($E22,#REF!,4,FALSE)</f>
        <v>#REF!</v>
      </c>
      <c r="D22" s="30" t="e">
        <f>VLOOKUP($E22,#REF!,5,FALSE)</f>
        <v>#REF!</v>
      </c>
      <c r="E22" s="266" t="s">
        <v>162</v>
      </c>
      <c r="F22" s="190"/>
      <c r="G22" s="190"/>
      <c r="H22" s="190"/>
      <c r="I22" s="11"/>
    </row>
    <row r="23" spans="1:9" x14ac:dyDescent="0.2">
      <c r="A23" s="190" t="s">
        <v>40</v>
      </c>
      <c r="B23" s="29" t="e">
        <f>VLOOKUP($E23,#REF!,3,FALSE)</f>
        <v>#REF!</v>
      </c>
      <c r="C23" s="11" t="e">
        <f>VLOOKUP($E23,#REF!,4,FALSE)</f>
        <v>#REF!</v>
      </c>
      <c r="D23" s="30" t="e">
        <f>VLOOKUP($E23,#REF!,5,FALSE)</f>
        <v>#REF!</v>
      </c>
      <c r="E23" s="266" t="s">
        <v>157</v>
      </c>
      <c r="F23" s="190"/>
      <c r="G23" s="190"/>
      <c r="H23" s="190"/>
      <c r="I23" s="11"/>
    </row>
    <row r="24" spans="1:9" x14ac:dyDescent="0.2">
      <c r="A24" s="190" t="s">
        <v>40</v>
      </c>
      <c r="B24" s="29" t="e">
        <f>VLOOKUP($E24,#REF!,3,FALSE)</f>
        <v>#REF!</v>
      </c>
      <c r="C24" s="11" t="e">
        <f>VLOOKUP($E24,#REF!,4,FALSE)</f>
        <v>#REF!</v>
      </c>
      <c r="D24" s="30" t="e">
        <f>VLOOKUP($E24,#REF!,5,FALSE)</f>
        <v>#REF!</v>
      </c>
      <c r="E24" s="266" t="s">
        <v>156</v>
      </c>
      <c r="F24" s="190"/>
      <c r="G24" s="190"/>
      <c r="H24" s="190"/>
      <c r="I24" s="11"/>
    </row>
    <row r="25" spans="1:9" x14ac:dyDescent="0.2">
      <c r="A25" s="190"/>
      <c r="B25" s="29"/>
      <c r="C25" s="11"/>
      <c r="D25" s="30"/>
      <c r="E25" s="190"/>
      <c r="F25" s="190"/>
      <c r="G25" s="190"/>
      <c r="H25" s="190"/>
      <c r="I25" s="11"/>
    </row>
    <row r="26" spans="1:9" x14ac:dyDescent="0.2">
      <c r="A26" s="190" t="s">
        <v>41</v>
      </c>
      <c r="B26" s="29" t="e">
        <f>VLOOKUP($E26,#REF!,3,FALSE)</f>
        <v>#REF!</v>
      </c>
      <c r="C26" s="11" t="e">
        <f>VLOOKUP($E26,#REF!,4,FALSE)</f>
        <v>#REF!</v>
      </c>
      <c r="D26" s="30" t="e">
        <f>VLOOKUP($E26,#REF!,5,FALSE)</f>
        <v>#REF!</v>
      </c>
      <c r="E26" s="266" t="s">
        <v>140</v>
      </c>
      <c r="F26" s="190"/>
      <c r="G26" s="190"/>
      <c r="H26" s="190"/>
      <c r="I26" s="11"/>
    </row>
    <row r="27" spans="1:9" x14ac:dyDescent="0.2">
      <c r="A27" s="190" t="s">
        <v>41</v>
      </c>
      <c r="B27" s="29" t="e">
        <f>VLOOKUP($E27,#REF!,3,FALSE)</f>
        <v>#REF!</v>
      </c>
      <c r="C27" s="11" t="e">
        <f>VLOOKUP($E27,#REF!,4,FALSE)</f>
        <v>#REF!</v>
      </c>
      <c r="D27" s="30" t="e">
        <f>VLOOKUP($E27,#REF!,5,FALSE)</f>
        <v>#REF!</v>
      </c>
      <c r="E27" s="270" t="s">
        <v>142</v>
      </c>
      <c r="F27" s="190"/>
      <c r="G27" s="190"/>
      <c r="H27" s="190"/>
      <c r="I27" s="11"/>
    </row>
    <row r="28" spans="1:9" x14ac:dyDescent="0.2">
      <c r="A28" s="266" t="s">
        <v>41</v>
      </c>
      <c r="B28" s="29" t="e">
        <f>VLOOKUP($E28,#REF!,3,FALSE)</f>
        <v>#REF!</v>
      </c>
      <c r="C28" s="11" t="e">
        <f>VLOOKUP($E28,#REF!,4,FALSE)</f>
        <v>#REF!</v>
      </c>
      <c r="D28" s="30" t="e">
        <f>VLOOKUP($E28,#REF!,5,FALSE)</f>
        <v>#REF!</v>
      </c>
      <c r="E28" s="270" t="s">
        <v>145</v>
      </c>
      <c r="F28" s="266"/>
      <c r="G28" s="266"/>
      <c r="H28" s="266"/>
      <c r="I28" s="11"/>
    </row>
    <row r="29" spans="1:9" x14ac:dyDescent="0.2">
      <c r="A29" s="190" t="s">
        <v>41</v>
      </c>
      <c r="B29" s="29" t="e">
        <f>VLOOKUP($E29,#REF!,3,FALSE)</f>
        <v>#REF!</v>
      </c>
      <c r="C29" s="11" t="e">
        <f>VLOOKUP($E29,#REF!,4,FALSE)</f>
        <v>#REF!</v>
      </c>
      <c r="D29" s="30" t="e">
        <f>VLOOKUP($E29,#REF!,5,FALSE)</f>
        <v>#REF!</v>
      </c>
      <c r="E29" s="270" t="s">
        <v>144</v>
      </c>
      <c r="F29" s="190"/>
      <c r="G29" s="190"/>
      <c r="H29" s="190"/>
      <c r="I29" s="11"/>
    </row>
    <row r="30" spans="1:9" hidden="1" x14ac:dyDescent="0.2">
      <c r="A30" s="190" t="s">
        <v>41</v>
      </c>
      <c r="B30" s="29" t="e">
        <f>VLOOKUP($E30,#REF!,3,FALSE)</f>
        <v>#REF!</v>
      </c>
      <c r="C30" s="11" t="e">
        <f>VLOOKUP($E30,#REF!,4,FALSE)</f>
        <v>#REF!</v>
      </c>
      <c r="D30" s="30" t="e">
        <f>VLOOKUP($E30,#REF!,5,FALSE)</f>
        <v>#REF!</v>
      </c>
      <c r="E30" s="190"/>
      <c r="F30" s="190"/>
      <c r="G30" s="190"/>
      <c r="H30" s="190"/>
      <c r="I30" s="11" t="e">
        <f>VLOOKUP($E30,#REF!,9,FALSE)</f>
        <v>#REF!</v>
      </c>
    </row>
    <row r="31" spans="1:9" hidden="1" x14ac:dyDescent="0.2">
      <c r="A31" s="190" t="s">
        <v>41</v>
      </c>
      <c r="B31" s="29" t="e">
        <f>VLOOKUP($E31,#REF!,3,FALSE)</f>
        <v>#REF!</v>
      </c>
      <c r="C31" s="11" t="e">
        <f>VLOOKUP($E31,#REF!,4,FALSE)</f>
        <v>#REF!</v>
      </c>
      <c r="D31" s="30" t="e">
        <f>VLOOKUP($E31,#REF!,5,FALSE)</f>
        <v>#REF!</v>
      </c>
      <c r="E31" s="190"/>
      <c r="F31" s="190"/>
      <c r="G31" s="190"/>
      <c r="H31" s="190"/>
      <c r="I31" s="11" t="e">
        <f>VLOOKUP($E31,#REF!,9,FALSE)</f>
        <v>#REF!</v>
      </c>
    </row>
    <row r="32" spans="1:9" hidden="1" x14ac:dyDescent="0.2">
      <c r="A32" s="190"/>
      <c r="B32" s="29"/>
      <c r="C32" s="11"/>
      <c r="D32" s="30"/>
      <c r="E32" s="190"/>
      <c r="F32" s="190"/>
      <c r="G32" s="190"/>
      <c r="H32" s="190"/>
      <c r="I32" s="11"/>
    </row>
    <row r="33" spans="1:9" hidden="1" x14ac:dyDescent="0.2">
      <c r="A33" s="190" t="s">
        <v>42</v>
      </c>
      <c r="B33" s="29" t="e">
        <f>VLOOKUP($E33,#REF!,3,FALSE)</f>
        <v>#REF!</v>
      </c>
      <c r="C33" s="11" t="e">
        <f>VLOOKUP($E33,#REF!,4,FALSE)</f>
        <v>#REF!</v>
      </c>
      <c r="D33" s="30" t="e">
        <f>VLOOKUP($E33,#REF!,5,FALSE)</f>
        <v>#REF!</v>
      </c>
      <c r="E33" s="190"/>
      <c r="F33" s="190"/>
      <c r="G33" s="190"/>
      <c r="H33" s="190"/>
      <c r="I33" s="11" t="e">
        <f>VLOOKUP($E33,#REF!,9,FALSE)</f>
        <v>#REF!</v>
      </c>
    </row>
    <row r="34" spans="1:9" hidden="1" x14ac:dyDescent="0.2">
      <c r="A34" s="190" t="s">
        <v>42</v>
      </c>
      <c r="B34" s="29" t="e">
        <f>VLOOKUP($E34,#REF!,3,FALSE)</f>
        <v>#REF!</v>
      </c>
      <c r="C34" s="11" t="e">
        <f>VLOOKUP($E34,#REF!,4,FALSE)</f>
        <v>#REF!</v>
      </c>
      <c r="D34" s="30" t="e">
        <f>VLOOKUP($E34,#REF!,5,FALSE)</f>
        <v>#REF!</v>
      </c>
      <c r="E34" s="190"/>
      <c r="F34" s="190"/>
      <c r="G34" s="190"/>
      <c r="H34" s="190"/>
      <c r="I34" s="11" t="e">
        <f>VLOOKUP($E34,#REF!,9,FALSE)</f>
        <v>#REF!</v>
      </c>
    </row>
    <row r="35" spans="1:9" hidden="1" x14ac:dyDescent="0.2">
      <c r="A35" s="190" t="s">
        <v>42</v>
      </c>
      <c r="B35" s="29" t="e">
        <f>VLOOKUP($E35,#REF!,3,FALSE)</f>
        <v>#REF!</v>
      </c>
      <c r="C35" s="11" t="e">
        <f>VLOOKUP($E35,#REF!,4,FALSE)</f>
        <v>#REF!</v>
      </c>
      <c r="D35" s="30" t="e">
        <f>VLOOKUP($E35,#REF!,5,FALSE)</f>
        <v>#REF!</v>
      </c>
      <c r="E35" s="190"/>
      <c r="F35" s="190"/>
      <c r="G35" s="190"/>
      <c r="H35" s="190"/>
      <c r="I35" s="11" t="e">
        <f>VLOOKUP($E35,#REF!,9,FALSE)</f>
        <v>#REF!</v>
      </c>
    </row>
    <row r="36" spans="1:9" hidden="1" x14ac:dyDescent="0.2">
      <c r="A36" s="190" t="s">
        <v>42</v>
      </c>
      <c r="B36" s="29" t="e">
        <f>VLOOKUP($E36,#REF!,3,FALSE)</f>
        <v>#REF!</v>
      </c>
      <c r="C36" s="11" t="e">
        <f>VLOOKUP($E36,#REF!,4,FALSE)</f>
        <v>#REF!</v>
      </c>
      <c r="D36" s="30" t="e">
        <f>VLOOKUP($E36,#REF!,5,FALSE)</f>
        <v>#REF!</v>
      </c>
      <c r="E36" s="190"/>
      <c r="F36" s="190"/>
      <c r="G36" s="190"/>
      <c r="H36" s="190"/>
      <c r="I36" s="11" t="e">
        <f>VLOOKUP($E36,#REF!,9,FALSE)</f>
        <v>#REF!</v>
      </c>
    </row>
    <row r="37" spans="1:9" hidden="1" x14ac:dyDescent="0.2">
      <c r="A37" s="190" t="s">
        <v>42</v>
      </c>
      <c r="B37" s="29" t="e">
        <f>VLOOKUP($E37,#REF!,3,FALSE)</f>
        <v>#REF!</v>
      </c>
      <c r="C37" s="11" t="e">
        <f>VLOOKUP($E37,#REF!,4,FALSE)</f>
        <v>#REF!</v>
      </c>
      <c r="D37" s="30" t="e">
        <f>VLOOKUP($E37,#REF!,5,FALSE)</f>
        <v>#REF!</v>
      </c>
      <c r="E37" s="190"/>
      <c r="F37" s="190"/>
      <c r="G37" s="190"/>
      <c r="H37" s="190"/>
      <c r="I37" s="11" t="e">
        <f>VLOOKUP($E37,#REF!,9,FALSE)</f>
        <v>#REF!</v>
      </c>
    </row>
    <row r="38" spans="1:9" hidden="1" x14ac:dyDescent="0.2">
      <c r="A38" s="190" t="s">
        <v>42</v>
      </c>
      <c r="B38" s="29" t="e">
        <f>VLOOKUP($E38,#REF!,3,FALSE)</f>
        <v>#REF!</v>
      </c>
      <c r="C38" s="11" t="e">
        <f>VLOOKUP($E38,#REF!,4,FALSE)</f>
        <v>#REF!</v>
      </c>
      <c r="D38" s="30" t="e">
        <f>VLOOKUP($E38,#REF!,5,FALSE)</f>
        <v>#REF!</v>
      </c>
      <c r="E38" s="190"/>
      <c r="F38" s="190"/>
      <c r="G38" s="190"/>
      <c r="H38" s="190"/>
      <c r="I38" s="11" t="e">
        <f>VLOOKUP($E38,#REF!,9,FALSE)</f>
        <v>#REF!</v>
      </c>
    </row>
    <row r="39" spans="1:9" hidden="1" x14ac:dyDescent="0.2">
      <c r="A39" s="190"/>
      <c r="B39" s="29"/>
      <c r="C39" s="11"/>
      <c r="D39" s="30"/>
      <c r="E39" s="190"/>
      <c r="F39" s="190"/>
      <c r="G39" s="190"/>
      <c r="H39" s="190"/>
      <c r="I39" s="11"/>
    </row>
    <row r="40" spans="1:9" hidden="1" x14ac:dyDescent="0.2">
      <c r="A40" s="190" t="s">
        <v>43</v>
      </c>
      <c r="B40" s="29" t="e">
        <f>VLOOKUP($E40,#REF!,3,FALSE)</f>
        <v>#REF!</v>
      </c>
      <c r="C40" s="11" t="e">
        <f>VLOOKUP($E40,#REF!,4,FALSE)</f>
        <v>#REF!</v>
      </c>
      <c r="D40" s="30" t="e">
        <f>VLOOKUP($E40,#REF!,5,FALSE)</f>
        <v>#REF!</v>
      </c>
      <c r="E40" s="190"/>
      <c r="F40" s="190"/>
      <c r="G40" s="190"/>
      <c r="H40" s="190"/>
      <c r="I40" s="11" t="e">
        <f>VLOOKUP($E40,#REF!,9,FALSE)</f>
        <v>#REF!</v>
      </c>
    </row>
    <row r="41" spans="1:9" hidden="1" x14ac:dyDescent="0.2">
      <c r="A41" s="190" t="s">
        <v>43</v>
      </c>
      <c r="B41" s="29" t="e">
        <f>VLOOKUP($E41,#REF!,3,FALSE)</f>
        <v>#REF!</v>
      </c>
      <c r="C41" s="11" t="e">
        <f>VLOOKUP($E41,#REF!,4,FALSE)</f>
        <v>#REF!</v>
      </c>
      <c r="D41" s="30" t="e">
        <f>VLOOKUP($E41,#REF!,5,FALSE)</f>
        <v>#REF!</v>
      </c>
      <c r="E41" s="190"/>
      <c r="F41" s="190"/>
      <c r="G41" s="190"/>
      <c r="H41" s="190"/>
      <c r="I41" s="11" t="e">
        <f>VLOOKUP($E41,#REF!,9,FALSE)</f>
        <v>#REF!</v>
      </c>
    </row>
    <row r="42" spans="1:9" hidden="1" x14ac:dyDescent="0.2">
      <c r="A42" s="190" t="s">
        <v>43</v>
      </c>
      <c r="B42" s="29" t="e">
        <f>VLOOKUP($E42,#REF!,3,FALSE)</f>
        <v>#REF!</v>
      </c>
      <c r="C42" s="11" t="e">
        <f>VLOOKUP($E42,#REF!,4,FALSE)</f>
        <v>#REF!</v>
      </c>
      <c r="D42" s="30" t="e">
        <f>VLOOKUP($E42,#REF!,5,FALSE)</f>
        <v>#REF!</v>
      </c>
      <c r="E42" s="190"/>
      <c r="F42" s="190"/>
      <c r="G42" s="190"/>
      <c r="H42" s="190"/>
      <c r="I42" s="11" t="e">
        <f>VLOOKUP($E42,#REF!,9,FALSE)</f>
        <v>#REF!</v>
      </c>
    </row>
    <row r="43" spans="1:9" hidden="1" x14ac:dyDescent="0.2">
      <c r="A43" s="190" t="s">
        <v>43</v>
      </c>
      <c r="B43" s="29" t="e">
        <f>VLOOKUP($E43,#REF!,3,FALSE)</f>
        <v>#REF!</v>
      </c>
      <c r="C43" s="11" t="e">
        <f>VLOOKUP($E43,#REF!,4,FALSE)</f>
        <v>#REF!</v>
      </c>
      <c r="D43" s="30" t="e">
        <f>VLOOKUP($E43,#REF!,5,FALSE)</f>
        <v>#REF!</v>
      </c>
      <c r="E43" s="190"/>
      <c r="F43" s="190"/>
      <c r="G43" s="190"/>
      <c r="H43" s="190"/>
      <c r="I43" s="11" t="e">
        <f>VLOOKUP($E43,#REF!,9,FALSE)</f>
        <v>#REF!</v>
      </c>
    </row>
    <row r="44" spans="1:9" hidden="1" x14ac:dyDescent="0.2">
      <c r="A44" s="190" t="s">
        <v>43</v>
      </c>
      <c r="B44" s="29" t="e">
        <f>VLOOKUP($E44,#REF!,3,FALSE)</f>
        <v>#REF!</v>
      </c>
      <c r="C44" s="11" t="e">
        <f>VLOOKUP($E44,#REF!,4,FALSE)</f>
        <v>#REF!</v>
      </c>
      <c r="D44" s="30" t="e">
        <f>VLOOKUP($E44,#REF!,5,FALSE)</f>
        <v>#REF!</v>
      </c>
      <c r="E44" s="190"/>
      <c r="F44" s="190"/>
      <c r="G44" s="190"/>
      <c r="H44" s="190"/>
      <c r="I44" s="11" t="e">
        <f>VLOOKUP($E44,#REF!,9,FALSE)</f>
        <v>#REF!</v>
      </c>
    </row>
    <row r="45" spans="1:9" hidden="1" x14ac:dyDescent="0.2">
      <c r="A45" s="190" t="s">
        <v>43</v>
      </c>
      <c r="B45" s="29" t="e">
        <f>VLOOKUP($E45,#REF!,3,FALSE)</f>
        <v>#REF!</v>
      </c>
      <c r="C45" s="11" t="e">
        <f>VLOOKUP($E45,#REF!,4,FALSE)</f>
        <v>#REF!</v>
      </c>
      <c r="D45" s="30" t="e">
        <f>VLOOKUP($E45,#REF!,5,FALSE)</f>
        <v>#REF!</v>
      </c>
      <c r="E45" s="190"/>
      <c r="F45" s="190"/>
      <c r="G45" s="190"/>
      <c r="H45" s="190"/>
      <c r="I45" s="11" t="e">
        <f>VLOOKUP($E45,#REF!,9,FALSE)</f>
        <v>#REF!</v>
      </c>
    </row>
    <row r="46" spans="1:9" hidden="1" x14ac:dyDescent="0.2">
      <c r="A46" s="190"/>
      <c r="B46" s="29"/>
      <c r="C46" s="11"/>
      <c r="D46" s="30"/>
      <c r="E46" s="190"/>
      <c r="F46" s="190"/>
      <c r="G46" s="190"/>
      <c r="H46" s="190"/>
      <c r="I46" s="11"/>
    </row>
    <row r="47" spans="1:9" hidden="1" x14ac:dyDescent="0.2">
      <c r="A47" s="190" t="s">
        <v>79</v>
      </c>
      <c r="B47" s="29" t="e">
        <f>VLOOKUP($E47,#REF!,3,FALSE)</f>
        <v>#REF!</v>
      </c>
      <c r="C47" s="11" t="e">
        <f>VLOOKUP($E47,#REF!,4,FALSE)</f>
        <v>#REF!</v>
      </c>
      <c r="D47" s="30" t="e">
        <f>VLOOKUP($E47,#REF!,5,FALSE)</f>
        <v>#REF!</v>
      </c>
      <c r="E47" s="190"/>
      <c r="F47" s="190"/>
      <c r="G47" s="190"/>
      <c r="H47" s="190"/>
      <c r="I47" s="11" t="e">
        <f>VLOOKUP($E47,#REF!,9,FALSE)</f>
        <v>#REF!</v>
      </c>
    </row>
    <row r="48" spans="1:9" hidden="1" x14ac:dyDescent="0.2">
      <c r="A48" s="190" t="s">
        <v>79</v>
      </c>
      <c r="B48" s="29" t="e">
        <f>VLOOKUP($E48,#REF!,3,FALSE)</f>
        <v>#REF!</v>
      </c>
      <c r="C48" s="11" t="e">
        <f>VLOOKUP($E48,#REF!,4,FALSE)</f>
        <v>#REF!</v>
      </c>
      <c r="D48" s="30" t="e">
        <f>VLOOKUP($E48,#REF!,5,FALSE)</f>
        <v>#REF!</v>
      </c>
      <c r="E48" s="190"/>
      <c r="F48" s="190"/>
      <c r="G48" s="190"/>
      <c r="H48" s="190"/>
      <c r="I48" s="11" t="e">
        <f>VLOOKUP($E48,#REF!,9,FALSE)</f>
        <v>#REF!</v>
      </c>
    </row>
    <row r="49" spans="1:11" hidden="1" x14ac:dyDescent="0.2">
      <c r="A49" s="190" t="s">
        <v>79</v>
      </c>
      <c r="B49" s="29" t="e">
        <f>VLOOKUP($E49,#REF!,3,FALSE)</f>
        <v>#REF!</v>
      </c>
      <c r="C49" s="11" t="e">
        <f>VLOOKUP($E49,#REF!,4,FALSE)</f>
        <v>#REF!</v>
      </c>
      <c r="D49" s="30" t="e">
        <f>VLOOKUP($E49,#REF!,5,FALSE)</f>
        <v>#REF!</v>
      </c>
      <c r="E49" s="190"/>
      <c r="F49" s="190"/>
      <c r="G49" s="190"/>
      <c r="H49" s="190"/>
      <c r="I49" s="11" t="e">
        <f>VLOOKUP($E49,#REF!,9,FALSE)</f>
        <v>#REF!</v>
      </c>
    </row>
    <row r="50" spans="1:11" hidden="1" x14ac:dyDescent="0.2">
      <c r="A50" s="190" t="s">
        <v>79</v>
      </c>
      <c r="B50" s="29" t="e">
        <f>VLOOKUP($E50,#REF!,3,FALSE)</f>
        <v>#REF!</v>
      </c>
      <c r="C50" s="11" t="e">
        <f>VLOOKUP($E50,#REF!,4,FALSE)</f>
        <v>#REF!</v>
      </c>
      <c r="D50" s="30" t="e">
        <f>VLOOKUP($E50,#REF!,5,FALSE)</f>
        <v>#REF!</v>
      </c>
      <c r="E50" s="190"/>
      <c r="F50" s="190"/>
      <c r="G50" s="190"/>
      <c r="H50" s="190"/>
      <c r="I50" s="11" t="e">
        <f>VLOOKUP($E50,#REF!,9,FALSE)</f>
        <v>#REF!</v>
      </c>
    </row>
    <row r="51" spans="1:11" hidden="1" x14ac:dyDescent="0.2">
      <c r="A51" s="190" t="s">
        <v>79</v>
      </c>
      <c r="B51" s="29" t="e">
        <f>VLOOKUP($E51,#REF!,3,FALSE)</f>
        <v>#REF!</v>
      </c>
      <c r="C51" s="11" t="e">
        <f>VLOOKUP($E51,#REF!,4,FALSE)</f>
        <v>#REF!</v>
      </c>
      <c r="D51" s="30" t="e">
        <f>VLOOKUP($E51,#REF!,5,FALSE)</f>
        <v>#REF!</v>
      </c>
      <c r="E51" s="190"/>
      <c r="F51" s="190"/>
      <c r="G51" s="190"/>
      <c r="H51" s="190"/>
      <c r="I51" s="11" t="e">
        <f>VLOOKUP($E51,#REF!,9,FALSE)</f>
        <v>#REF!</v>
      </c>
    </row>
    <row r="52" spans="1:11" hidden="1" x14ac:dyDescent="0.2">
      <c r="A52" s="190" t="s">
        <v>79</v>
      </c>
      <c r="B52" s="29" t="e">
        <f>VLOOKUP($E52,#REF!,3,FALSE)</f>
        <v>#REF!</v>
      </c>
      <c r="C52" s="11" t="e">
        <f>VLOOKUP($E52,#REF!,4,FALSE)</f>
        <v>#REF!</v>
      </c>
      <c r="D52" s="30" t="e">
        <f>VLOOKUP($E52,#REF!,5,FALSE)</f>
        <v>#REF!</v>
      </c>
      <c r="E52" s="190"/>
      <c r="F52" s="190"/>
      <c r="G52" s="190"/>
      <c r="H52" s="190"/>
      <c r="I52" s="11" t="e">
        <f>VLOOKUP($E52,#REF!,9,FALSE)</f>
        <v>#REF!</v>
      </c>
    </row>
    <row r="53" spans="1:11" hidden="1" x14ac:dyDescent="0.2">
      <c r="A53" s="120"/>
      <c r="B53" s="126" t="s">
        <v>45</v>
      </c>
      <c r="C53" s="121"/>
      <c r="D53" s="121"/>
      <c r="E53" s="121"/>
      <c r="F53" s="121"/>
      <c r="G53" s="121"/>
      <c r="H53" s="121"/>
      <c r="I53" s="122"/>
    </row>
    <row r="54" spans="1:11" hidden="1" x14ac:dyDescent="0.2">
      <c r="A54" s="190" t="s">
        <v>37</v>
      </c>
      <c r="B54" s="29" t="e">
        <f>VLOOKUP($E54,#REF!,3,FALSE)</f>
        <v>#REF!</v>
      </c>
      <c r="C54" s="11" t="e">
        <f>VLOOKUP($E54,#REF!,4,FALSE)</f>
        <v>#REF!</v>
      </c>
      <c r="D54" s="30" t="e">
        <f>VLOOKUP($E54,#REF!,5,FALSE)</f>
        <v>#REF!</v>
      </c>
      <c r="E54" s="190"/>
      <c r="F54" s="190"/>
      <c r="G54" s="190"/>
      <c r="H54" s="190"/>
      <c r="I54" s="11" t="e">
        <f>VLOOKUP($E54,#REF!,9,FALSE)</f>
        <v>#REF!</v>
      </c>
    </row>
    <row r="55" spans="1:11" hidden="1" x14ac:dyDescent="0.2">
      <c r="A55" s="190" t="s">
        <v>37</v>
      </c>
      <c r="B55" s="29" t="e">
        <f>VLOOKUP($E55,#REF!,3,FALSE)</f>
        <v>#REF!</v>
      </c>
      <c r="C55" s="11" t="e">
        <f>VLOOKUP($E55,#REF!,4,FALSE)</f>
        <v>#REF!</v>
      </c>
      <c r="D55" s="30" t="e">
        <f>VLOOKUP($E55,#REF!,5,FALSE)</f>
        <v>#REF!</v>
      </c>
      <c r="E55" s="190"/>
      <c r="F55" s="190"/>
      <c r="G55" s="190"/>
      <c r="H55" s="190"/>
      <c r="I55" s="11" t="e">
        <f>VLOOKUP($E55,#REF!,9,FALSE)</f>
        <v>#REF!</v>
      </c>
    </row>
    <row r="56" spans="1:11" hidden="1" x14ac:dyDescent="0.2">
      <c r="A56" s="190" t="s">
        <v>37</v>
      </c>
      <c r="B56" s="29" t="e">
        <f>VLOOKUP($E56,#REF!,3,FALSE)</f>
        <v>#REF!</v>
      </c>
      <c r="C56" s="11" t="e">
        <f>VLOOKUP($E56,#REF!,4,FALSE)</f>
        <v>#REF!</v>
      </c>
      <c r="D56" s="30" t="e">
        <f>VLOOKUP($E56,#REF!,5,FALSE)</f>
        <v>#REF!</v>
      </c>
      <c r="E56" s="190"/>
      <c r="F56" s="190"/>
      <c r="G56" s="190"/>
      <c r="H56" s="190"/>
      <c r="I56" s="11" t="e">
        <f>VLOOKUP($E56,#REF!,9,FALSE)</f>
        <v>#REF!</v>
      </c>
    </row>
    <row r="57" spans="1:11" hidden="1" x14ac:dyDescent="0.2">
      <c r="A57" s="190" t="s">
        <v>37</v>
      </c>
      <c r="B57" s="29" t="e">
        <f>VLOOKUP($E57,#REF!,3,FALSE)</f>
        <v>#REF!</v>
      </c>
      <c r="C57" s="11" t="e">
        <f>VLOOKUP($E57,#REF!,4,FALSE)</f>
        <v>#REF!</v>
      </c>
      <c r="D57" s="30" t="e">
        <f>VLOOKUP($E57,#REF!,5,FALSE)</f>
        <v>#REF!</v>
      </c>
      <c r="E57" s="190"/>
      <c r="F57" s="190"/>
      <c r="G57" s="190"/>
      <c r="H57" s="190"/>
      <c r="I57" s="11" t="e">
        <f>VLOOKUP($E57,#REF!,9,FALSE)</f>
        <v>#REF!</v>
      </c>
      <c r="K57" s="2"/>
    </row>
    <row r="58" spans="1:11" hidden="1" x14ac:dyDescent="0.2">
      <c r="A58" s="190" t="s">
        <v>37</v>
      </c>
      <c r="B58" s="29" t="e">
        <f>VLOOKUP($E58,#REF!,3,FALSE)</f>
        <v>#REF!</v>
      </c>
      <c r="C58" s="11" t="e">
        <f>VLOOKUP($E58,#REF!,4,FALSE)</f>
        <v>#REF!</v>
      </c>
      <c r="D58" s="30" t="e">
        <f>VLOOKUP($E58,#REF!,5,FALSE)</f>
        <v>#REF!</v>
      </c>
      <c r="E58" s="190"/>
      <c r="F58" s="190"/>
      <c r="G58" s="190"/>
      <c r="H58" s="190"/>
      <c r="I58" s="11" t="e">
        <f>VLOOKUP($E58,#REF!,9,FALSE)</f>
        <v>#REF!</v>
      </c>
    </row>
    <row r="59" spans="1:11" hidden="1" x14ac:dyDescent="0.2">
      <c r="A59" s="190" t="s">
        <v>37</v>
      </c>
      <c r="B59" s="29" t="e">
        <f>VLOOKUP($E59,#REF!,3,FALSE)</f>
        <v>#REF!</v>
      </c>
      <c r="C59" s="11" t="e">
        <f>VLOOKUP($E59,#REF!,4,FALSE)</f>
        <v>#REF!</v>
      </c>
      <c r="D59" s="30" t="e">
        <f>VLOOKUP($E59,#REF!,5,FALSE)</f>
        <v>#REF!</v>
      </c>
      <c r="E59" s="190"/>
      <c r="F59" s="190"/>
      <c r="G59" s="190"/>
      <c r="H59" s="190"/>
      <c r="I59" s="11" t="e">
        <f>VLOOKUP($E59,#REF!,9,FALSE)</f>
        <v>#REF!</v>
      </c>
    </row>
    <row r="60" spans="1:11" hidden="1" x14ac:dyDescent="0.2">
      <c r="A60" s="190"/>
      <c r="B60" s="29"/>
      <c r="C60" s="11"/>
      <c r="D60" s="30"/>
      <c r="E60" s="190"/>
      <c r="F60" s="190"/>
      <c r="G60" s="190"/>
      <c r="H60" s="190"/>
      <c r="I60" s="11"/>
    </row>
    <row r="61" spans="1:11" hidden="1" x14ac:dyDescent="0.2">
      <c r="A61" s="190" t="s">
        <v>38</v>
      </c>
      <c r="B61" s="29" t="e">
        <f>VLOOKUP($E61,#REF!,3,FALSE)</f>
        <v>#REF!</v>
      </c>
      <c r="C61" s="11" t="e">
        <f>VLOOKUP($E61,#REF!,4,FALSE)</f>
        <v>#REF!</v>
      </c>
      <c r="D61" s="30" t="e">
        <f>VLOOKUP($E61,#REF!,5,FALSE)</f>
        <v>#REF!</v>
      </c>
      <c r="E61" s="190"/>
      <c r="F61" s="190"/>
      <c r="G61" s="190"/>
      <c r="H61" s="190"/>
      <c r="I61" s="11" t="e">
        <f>VLOOKUP($E61,#REF!,9,FALSE)</f>
        <v>#REF!</v>
      </c>
    </row>
    <row r="62" spans="1:11" hidden="1" x14ac:dyDescent="0.2">
      <c r="A62" s="190" t="s">
        <v>38</v>
      </c>
      <c r="B62" s="29" t="e">
        <f>VLOOKUP($E62,#REF!,3,FALSE)</f>
        <v>#REF!</v>
      </c>
      <c r="C62" s="11" t="e">
        <f>VLOOKUP($E62,#REF!,4,FALSE)</f>
        <v>#REF!</v>
      </c>
      <c r="D62" s="30" t="e">
        <f>VLOOKUP($E62,#REF!,5,FALSE)</f>
        <v>#REF!</v>
      </c>
      <c r="E62" s="190"/>
      <c r="F62" s="190"/>
      <c r="G62" s="190"/>
      <c r="H62" s="190"/>
      <c r="I62" s="11" t="e">
        <f>VLOOKUP($E62,#REF!,9,FALSE)</f>
        <v>#REF!</v>
      </c>
    </row>
    <row r="63" spans="1:11" hidden="1" x14ac:dyDescent="0.2">
      <c r="A63" s="190" t="s">
        <v>38</v>
      </c>
      <c r="B63" s="29" t="e">
        <f>VLOOKUP($E63,#REF!,3,FALSE)</f>
        <v>#REF!</v>
      </c>
      <c r="C63" s="11" t="e">
        <f>VLOOKUP($E63,#REF!,4,FALSE)</f>
        <v>#REF!</v>
      </c>
      <c r="D63" s="30" t="e">
        <f>VLOOKUP($E63,#REF!,5,FALSE)</f>
        <v>#REF!</v>
      </c>
      <c r="E63" s="190"/>
      <c r="F63" s="190"/>
      <c r="G63" s="190"/>
      <c r="H63" s="190"/>
      <c r="I63" s="11" t="e">
        <f>VLOOKUP($E63,#REF!,9,FALSE)</f>
        <v>#REF!</v>
      </c>
    </row>
    <row r="64" spans="1:11" hidden="1" x14ac:dyDescent="0.2">
      <c r="A64" s="190" t="s">
        <v>38</v>
      </c>
      <c r="B64" s="29" t="e">
        <f>VLOOKUP($E64,#REF!,3,FALSE)</f>
        <v>#REF!</v>
      </c>
      <c r="C64" s="11" t="e">
        <f>VLOOKUP($E64,#REF!,4,FALSE)</f>
        <v>#REF!</v>
      </c>
      <c r="D64" s="30" t="e">
        <f>VLOOKUP($E64,#REF!,5,FALSE)</f>
        <v>#REF!</v>
      </c>
      <c r="E64" s="190"/>
      <c r="F64" s="190"/>
      <c r="G64" s="190"/>
      <c r="H64" s="190"/>
      <c r="I64" s="11" t="e">
        <f>VLOOKUP($E64,#REF!,9,FALSE)</f>
        <v>#REF!</v>
      </c>
    </row>
    <row r="65" spans="1:9" hidden="1" x14ac:dyDescent="0.2">
      <c r="A65" s="190" t="s">
        <v>38</v>
      </c>
      <c r="B65" s="29" t="e">
        <f>VLOOKUP($E65,#REF!,3,FALSE)</f>
        <v>#REF!</v>
      </c>
      <c r="C65" s="11" t="e">
        <f>VLOOKUP($E65,#REF!,4,FALSE)</f>
        <v>#REF!</v>
      </c>
      <c r="D65" s="30" t="e">
        <f>VLOOKUP($E65,#REF!,5,FALSE)</f>
        <v>#REF!</v>
      </c>
      <c r="E65" s="190"/>
      <c r="F65" s="190"/>
      <c r="G65" s="190"/>
      <c r="H65" s="190"/>
      <c r="I65" s="11" t="e">
        <f>VLOOKUP($E65,#REF!,9,FALSE)</f>
        <v>#REF!</v>
      </c>
    </row>
    <row r="66" spans="1:9" hidden="1" x14ac:dyDescent="0.2">
      <c r="A66" s="190" t="s">
        <v>38</v>
      </c>
      <c r="B66" s="29" t="e">
        <f>VLOOKUP($E66,#REF!,3,FALSE)</f>
        <v>#REF!</v>
      </c>
      <c r="C66" s="11" t="e">
        <f>VLOOKUP($E66,#REF!,4,FALSE)</f>
        <v>#REF!</v>
      </c>
      <c r="D66" s="30" t="e">
        <f>VLOOKUP($E66,#REF!,5,FALSE)</f>
        <v>#REF!</v>
      </c>
      <c r="E66" s="190"/>
      <c r="F66" s="190"/>
      <c r="G66" s="190"/>
      <c r="H66" s="190"/>
      <c r="I66" s="11" t="e">
        <f>VLOOKUP($E66,#REF!,9,FALSE)</f>
        <v>#REF!</v>
      </c>
    </row>
    <row r="67" spans="1:9" hidden="1" x14ac:dyDescent="0.2">
      <c r="A67" s="190"/>
      <c r="B67" s="29"/>
      <c r="C67" s="11"/>
      <c r="D67" s="30"/>
      <c r="E67" s="190"/>
      <c r="F67" s="190"/>
      <c r="G67" s="190"/>
      <c r="H67" s="190"/>
      <c r="I67" s="11"/>
    </row>
    <row r="68" spans="1:9" hidden="1" x14ac:dyDescent="0.2">
      <c r="A68" s="190" t="s">
        <v>39</v>
      </c>
      <c r="B68" s="29" t="e">
        <f>VLOOKUP($E68,#REF!,3,FALSE)</f>
        <v>#REF!</v>
      </c>
      <c r="C68" s="11" t="e">
        <f>VLOOKUP($E68,#REF!,4,FALSE)</f>
        <v>#REF!</v>
      </c>
      <c r="D68" s="30" t="e">
        <f>VLOOKUP($E68,#REF!,5,FALSE)</f>
        <v>#REF!</v>
      </c>
      <c r="E68" s="190"/>
      <c r="F68" s="190"/>
      <c r="G68" s="190"/>
      <c r="H68" s="190"/>
      <c r="I68" s="11" t="e">
        <f>VLOOKUP($E68,#REF!,9,FALSE)</f>
        <v>#REF!</v>
      </c>
    </row>
    <row r="69" spans="1:9" hidden="1" x14ac:dyDescent="0.2">
      <c r="A69" s="190" t="s">
        <v>39</v>
      </c>
      <c r="B69" s="29" t="e">
        <f>VLOOKUP($E69,#REF!,3,FALSE)</f>
        <v>#REF!</v>
      </c>
      <c r="C69" s="11" t="e">
        <f>VLOOKUP($E69,#REF!,4,FALSE)</f>
        <v>#REF!</v>
      </c>
      <c r="D69" s="30" t="e">
        <f>VLOOKUP($E69,#REF!,5,FALSE)</f>
        <v>#REF!</v>
      </c>
      <c r="E69" s="190"/>
      <c r="F69" s="190"/>
      <c r="G69" s="190"/>
      <c r="H69" s="190"/>
      <c r="I69" s="11" t="e">
        <f>VLOOKUP($E69,#REF!,9,FALSE)</f>
        <v>#REF!</v>
      </c>
    </row>
    <row r="70" spans="1:9" hidden="1" x14ac:dyDescent="0.2">
      <c r="A70" s="190" t="s">
        <v>39</v>
      </c>
      <c r="B70" s="29" t="e">
        <f>VLOOKUP($E70,#REF!,3,FALSE)</f>
        <v>#REF!</v>
      </c>
      <c r="C70" s="11" t="e">
        <f>VLOOKUP($E70,#REF!,4,FALSE)</f>
        <v>#REF!</v>
      </c>
      <c r="D70" s="30" t="e">
        <f>VLOOKUP($E70,#REF!,5,FALSE)</f>
        <v>#REF!</v>
      </c>
      <c r="E70" s="190"/>
      <c r="F70" s="190"/>
      <c r="G70" s="190"/>
      <c r="H70" s="190"/>
      <c r="I70" s="11" t="e">
        <f>VLOOKUP($E70,#REF!,9,FALSE)</f>
        <v>#REF!</v>
      </c>
    </row>
    <row r="71" spans="1:9" hidden="1" x14ac:dyDescent="0.2">
      <c r="A71" s="190" t="s">
        <v>39</v>
      </c>
      <c r="B71" s="29" t="e">
        <f>VLOOKUP($E71,#REF!,3,FALSE)</f>
        <v>#REF!</v>
      </c>
      <c r="C71" s="11" t="e">
        <f>VLOOKUP($E71,#REF!,4,FALSE)</f>
        <v>#REF!</v>
      </c>
      <c r="D71" s="30" t="e">
        <f>VLOOKUP($E71,#REF!,5,FALSE)</f>
        <v>#REF!</v>
      </c>
      <c r="E71" s="190"/>
      <c r="F71" s="190"/>
      <c r="G71" s="190"/>
      <c r="H71" s="190"/>
      <c r="I71" s="11" t="e">
        <f>VLOOKUP($E71,#REF!,9,FALSE)</f>
        <v>#REF!</v>
      </c>
    </row>
    <row r="72" spans="1:9" hidden="1" x14ac:dyDescent="0.2">
      <c r="A72" s="190" t="s">
        <v>39</v>
      </c>
      <c r="B72" s="29" t="e">
        <f>VLOOKUP($E72,#REF!,3,FALSE)</f>
        <v>#REF!</v>
      </c>
      <c r="C72" s="11" t="e">
        <f>VLOOKUP($E72,#REF!,4,FALSE)</f>
        <v>#REF!</v>
      </c>
      <c r="D72" s="30" t="e">
        <f>VLOOKUP($E72,#REF!,5,FALSE)</f>
        <v>#REF!</v>
      </c>
      <c r="E72" s="190"/>
      <c r="F72" s="190"/>
      <c r="G72" s="190"/>
      <c r="H72" s="190"/>
      <c r="I72" s="11" t="e">
        <f>VLOOKUP($E72,#REF!,9,FALSE)</f>
        <v>#REF!</v>
      </c>
    </row>
    <row r="73" spans="1:9" hidden="1" x14ac:dyDescent="0.2">
      <c r="A73" s="190" t="s">
        <v>39</v>
      </c>
      <c r="B73" s="29" t="e">
        <f>VLOOKUP($E73,#REF!,3,FALSE)</f>
        <v>#REF!</v>
      </c>
      <c r="C73" s="11" t="e">
        <f>VLOOKUP($E73,#REF!,4,FALSE)</f>
        <v>#REF!</v>
      </c>
      <c r="D73" s="30" t="e">
        <f>VLOOKUP($E73,#REF!,5,FALSE)</f>
        <v>#REF!</v>
      </c>
      <c r="E73" s="190"/>
      <c r="F73" s="190"/>
      <c r="G73" s="190"/>
      <c r="H73" s="190"/>
      <c r="I73" s="11" t="e">
        <f>VLOOKUP($E73,#REF!,9,FALSE)</f>
        <v>#REF!</v>
      </c>
    </row>
    <row r="74" spans="1:9" hidden="1" x14ac:dyDescent="0.2">
      <c r="A74" s="190"/>
      <c r="B74" s="29"/>
      <c r="C74" s="11"/>
      <c r="D74" s="30"/>
      <c r="E74" s="190"/>
      <c r="F74" s="190"/>
      <c r="G74" s="190"/>
      <c r="H74" s="190"/>
      <c r="I74" s="11"/>
    </row>
    <row r="75" spans="1:9" hidden="1" x14ac:dyDescent="0.2">
      <c r="A75" s="190" t="s">
        <v>40</v>
      </c>
      <c r="B75" s="29" t="e">
        <f>VLOOKUP($E75,#REF!,3,FALSE)</f>
        <v>#REF!</v>
      </c>
      <c r="C75" s="11" t="e">
        <f>VLOOKUP($E75,#REF!,4,FALSE)</f>
        <v>#REF!</v>
      </c>
      <c r="D75" s="30" t="e">
        <f>VLOOKUP($E75,#REF!,5,FALSE)</f>
        <v>#REF!</v>
      </c>
      <c r="E75" s="190"/>
      <c r="F75" s="190"/>
      <c r="G75" s="190"/>
      <c r="H75" s="190"/>
      <c r="I75" s="11" t="e">
        <f>VLOOKUP($E75,#REF!,9,FALSE)</f>
        <v>#REF!</v>
      </c>
    </row>
    <row r="76" spans="1:9" hidden="1" x14ac:dyDescent="0.2">
      <c r="A76" s="190" t="s">
        <v>40</v>
      </c>
      <c r="B76" s="29" t="e">
        <f>VLOOKUP($E76,#REF!,3,FALSE)</f>
        <v>#REF!</v>
      </c>
      <c r="C76" s="11" t="e">
        <f>VLOOKUP($E76,#REF!,4,FALSE)</f>
        <v>#REF!</v>
      </c>
      <c r="D76" s="30" t="e">
        <f>VLOOKUP($E76,#REF!,5,FALSE)</f>
        <v>#REF!</v>
      </c>
      <c r="E76" s="190"/>
      <c r="F76" s="190"/>
      <c r="G76" s="190"/>
      <c r="H76" s="190"/>
      <c r="I76" s="11" t="e">
        <f>VLOOKUP($E76,#REF!,9,FALSE)</f>
        <v>#REF!</v>
      </c>
    </row>
    <row r="77" spans="1:9" hidden="1" x14ac:dyDescent="0.2">
      <c r="A77" s="190" t="s">
        <v>40</v>
      </c>
      <c r="B77" s="29" t="e">
        <f>VLOOKUP($E77,#REF!,3,FALSE)</f>
        <v>#REF!</v>
      </c>
      <c r="C77" s="11" t="e">
        <f>VLOOKUP($E77,#REF!,4,FALSE)</f>
        <v>#REF!</v>
      </c>
      <c r="D77" s="30" t="e">
        <f>VLOOKUP($E77,#REF!,5,FALSE)</f>
        <v>#REF!</v>
      </c>
      <c r="E77" s="190"/>
      <c r="F77" s="190"/>
      <c r="G77" s="190"/>
      <c r="H77" s="190"/>
      <c r="I77" s="11" t="e">
        <f>VLOOKUP($E77,#REF!,9,FALSE)</f>
        <v>#REF!</v>
      </c>
    </row>
    <row r="78" spans="1:9" hidden="1" x14ac:dyDescent="0.2">
      <c r="A78" s="190" t="s">
        <v>40</v>
      </c>
      <c r="B78" s="29" t="e">
        <f>VLOOKUP($E78,#REF!,3,FALSE)</f>
        <v>#REF!</v>
      </c>
      <c r="C78" s="11" t="e">
        <f>VLOOKUP($E78,#REF!,4,FALSE)</f>
        <v>#REF!</v>
      </c>
      <c r="D78" s="30" t="e">
        <f>VLOOKUP($E78,#REF!,5,FALSE)</f>
        <v>#REF!</v>
      </c>
      <c r="E78" s="190"/>
      <c r="F78" s="190"/>
      <c r="G78" s="190"/>
      <c r="H78" s="190"/>
      <c r="I78" s="11" t="e">
        <f>VLOOKUP($E78,#REF!,9,FALSE)</f>
        <v>#REF!</v>
      </c>
    </row>
    <row r="79" spans="1:9" hidden="1" x14ac:dyDescent="0.2">
      <c r="A79" s="190" t="s">
        <v>40</v>
      </c>
      <c r="B79" s="29" t="e">
        <f>VLOOKUP($E79,#REF!,3,FALSE)</f>
        <v>#REF!</v>
      </c>
      <c r="C79" s="11" t="e">
        <f>VLOOKUP($E79,#REF!,4,FALSE)</f>
        <v>#REF!</v>
      </c>
      <c r="D79" s="30" t="e">
        <f>VLOOKUP($E79,#REF!,5,FALSE)</f>
        <v>#REF!</v>
      </c>
      <c r="E79" s="190"/>
      <c r="F79" s="190"/>
      <c r="G79" s="190"/>
      <c r="H79" s="190"/>
      <c r="I79" s="11" t="e">
        <f>VLOOKUP($E79,#REF!,9,FALSE)</f>
        <v>#REF!</v>
      </c>
    </row>
    <row r="80" spans="1:9" hidden="1" x14ac:dyDescent="0.2">
      <c r="A80" s="190" t="s">
        <v>40</v>
      </c>
      <c r="B80" s="29" t="e">
        <f>VLOOKUP($E80,#REF!,3,FALSE)</f>
        <v>#REF!</v>
      </c>
      <c r="C80" s="11" t="e">
        <f>VLOOKUP($E80,#REF!,4,FALSE)</f>
        <v>#REF!</v>
      </c>
      <c r="D80" s="30" t="e">
        <f>VLOOKUP($E80,#REF!,5,FALSE)</f>
        <v>#REF!</v>
      </c>
      <c r="E80" s="190"/>
      <c r="F80" s="190"/>
      <c r="G80" s="190"/>
      <c r="H80" s="190"/>
      <c r="I80" s="11" t="e">
        <f>VLOOKUP($E80,#REF!,9,FALSE)</f>
        <v>#REF!</v>
      </c>
    </row>
    <row r="81" spans="1:9" hidden="1" x14ac:dyDescent="0.2">
      <c r="A81" s="190"/>
      <c r="B81" s="29"/>
      <c r="C81" s="11"/>
      <c r="D81" s="30"/>
      <c r="E81" s="190"/>
      <c r="F81" s="190"/>
      <c r="G81" s="190"/>
      <c r="H81" s="190"/>
      <c r="I81" s="11"/>
    </row>
    <row r="82" spans="1:9" hidden="1" x14ac:dyDescent="0.2">
      <c r="A82" s="190" t="s">
        <v>41</v>
      </c>
      <c r="B82" s="29" t="e">
        <f>VLOOKUP($E82,#REF!,3,FALSE)</f>
        <v>#REF!</v>
      </c>
      <c r="C82" s="11" t="e">
        <f>VLOOKUP($E82,#REF!,4,FALSE)</f>
        <v>#REF!</v>
      </c>
      <c r="D82" s="30" t="e">
        <f>VLOOKUP($E82,#REF!,5,FALSE)</f>
        <v>#REF!</v>
      </c>
      <c r="E82" s="190"/>
      <c r="F82" s="190"/>
      <c r="G82" s="190"/>
      <c r="H82" s="190"/>
      <c r="I82" s="11" t="e">
        <f>VLOOKUP($E82,#REF!,9,FALSE)</f>
        <v>#REF!</v>
      </c>
    </row>
    <row r="83" spans="1:9" hidden="1" x14ac:dyDescent="0.2">
      <c r="A83" s="190" t="s">
        <v>41</v>
      </c>
      <c r="B83" s="29" t="e">
        <f>VLOOKUP($E83,#REF!,3,FALSE)</f>
        <v>#REF!</v>
      </c>
      <c r="C83" s="11" t="e">
        <f>VLOOKUP($E83,#REF!,4,FALSE)</f>
        <v>#REF!</v>
      </c>
      <c r="D83" s="30" t="e">
        <f>VLOOKUP($E83,#REF!,5,FALSE)</f>
        <v>#REF!</v>
      </c>
      <c r="E83" s="190"/>
      <c r="F83" s="190"/>
      <c r="G83" s="190"/>
      <c r="H83" s="190"/>
      <c r="I83" s="11" t="e">
        <f>VLOOKUP($E83,#REF!,9,FALSE)</f>
        <v>#REF!</v>
      </c>
    </row>
    <row r="84" spans="1:9" hidden="1" x14ac:dyDescent="0.2">
      <c r="A84" s="190" t="s">
        <v>41</v>
      </c>
      <c r="B84" s="29" t="e">
        <f>VLOOKUP($E84,#REF!,3,FALSE)</f>
        <v>#REF!</v>
      </c>
      <c r="C84" s="11" t="e">
        <f>VLOOKUP($E84,#REF!,4,FALSE)</f>
        <v>#REF!</v>
      </c>
      <c r="D84" s="30" t="e">
        <f>VLOOKUP($E84,#REF!,5,FALSE)</f>
        <v>#REF!</v>
      </c>
      <c r="E84" s="190"/>
      <c r="F84" s="190"/>
      <c r="G84" s="190"/>
      <c r="H84" s="190"/>
      <c r="I84" s="11" t="e">
        <f>VLOOKUP($E84,#REF!,9,FALSE)</f>
        <v>#REF!</v>
      </c>
    </row>
    <row r="85" spans="1:9" hidden="1" x14ac:dyDescent="0.2">
      <c r="A85" s="190" t="s">
        <v>41</v>
      </c>
      <c r="B85" s="29" t="e">
        <f>VLOOKUP($E85,#REF!,3,FALSE)</f>
        <v>#REF!</v>
      </c>
      <c r="C85" s="11" t="e">
        <f>VLOOKUP($E85,#REF!,4,FALSE)</f>
        <v>#REF!</v>
      </c>
      <c r="D85" s="30" t="e">
        <f>VLOOKUP($E85,#REF!,5,FALSE)</f>
        <v>#REF!</v>
      </c>
      <c r="E85" s="190"/>
      <c r="F85" s="190"/>
      <c r="G85" s="190"/>
      <c r="H85" s="190"/>
      <c r="I85" s="11" t="e">
        <f>VLOOKUP($E85,#REF!,9,FALSE)</f>
        <v>#REF!</v>
      </c>
    </row>
    <row r="86" spans="1:9" hidden="1" x14ac:dyDescent="0.2">
      <c r="A86" s="190" t="s">
        <v>41</v>
      </c>
      <c r="B86" s="29" t="e">
        <f>VLOOKUP($E86,#REF!,3,FALSE)</f>
        <v>#REF!</v>
      </c>
      <c r="C86" s="11" t="e">
        <f>VLOOKUP($E86,#REF!,4,FALSE)</f>
        <v>#REF!</v>
      </c>
      <c r="D86" s="30" t="e">
        <f>VLOOKUP($E86,#REF!,5,FALSE)</f>
        <v>#REF!</v>
      </c>
      <c r="E86" s="190"/>
      <c r="F86" s="190"/>
      <c r="G86" s="190"/>
      <c r="H86" s="190"/>
      <c r="I86" s="11" t="e">
        <f>VLOOKUP($E86,#REF!,9,FALSE)</f>
        <v>#REF!</v>
      </c>
    </row>
    <row r="87" spans="1:9" hidden="1" x14ac:dyDescent="0.2">
      <c r="A87" s="190" t="s">
        <v>41</v>
      </c>
      <c r="B87" s="29" t="e">
        <f>VLOOKUP($E87,#REF!,3,FALSE)</f>
        <v>#REF!</v>
      </c>
      <c r="C87" s="11" t="e">
        <f>VLOOKUP($E87,#REF!,4,FALSE)</f>
        <v>#REF!</v>
      </c>
      <c r="D87" s="30" t="e">
        <f>VLOOKUP($E87,#REF!,5,FALSE)</f>
        <v>#REF!</v>
      </c>
      <c r="E87" s="190"/>
      <c r="F87" s="190"/>
      <c r="G87" s="190"/>
      <c r="H87" s="190"/>
      <c r="I87" s="11" t="e">
        <f>VLOOKUP($E87,#REF!,9,FALSE)</f>
        <v>#REF!</v>
      </c>
    </row>
    <row r="88" spans="1:9" hidden="1" x14ac:dyDescent="0.2">
      <c r="A88" s="190"/>
      <c r="B88" s="29"/>
      <c r="C88" s="11"/>
      <c r="D88" s="30"/>
      <c r="E88" s="190"/>
      <c r="F88" s="190"/>
      <c r="G88" s="190"/>
      <c r="H88" s="190"/>
      <c r="I88" s="11"/>
    </row>
    <row r="89" spans="1:9" hidden="1" x14ac:dyDescent="0.2">
      <c r="A89" s="190" t="s">
        <v>42</v>
      </c>
      <c r="B89" s="29" t="e">
        <f>VLOOKUP($E89,#REF!,3,FALSE)</f>
        <v>#REF!</v>
      </c>
      <c r="C89" s="11" t="e">
        <f>VLOOKUP($E89,#REF!,4,FALSE)</f>
        <v>#REF!</v>
      </c>
      <c r="D89" s="30" t="e">
        <f>VLOOKUP($E89,#REF!,5,FALSE)</f>
        <v>#REF!</v>
      </c>
      <c r="E89" s="190"/>
      <c r="F89" s="190"/>
      <c r="G89" s="190"/>
      <c r="H89" s="190"/>
      <c r="I89" s="11" t="e">
        <f>VLOOKUP($E89,#REF!,9,FALSE)</f>
        <v>#REF!</v>
      </c>
    </row>
    <row r="90" spans="1:9" hidden="1" x14ac:dyDescent="0.2">
      <c r="A90" s="190" t="s">
        <v>42</v>
      </c>
      <c r="B90" s="29" t="e">
        <f>VLOOKUP($E90,#REF!,3,FALSE)</f>
        <v>#REF!</v>
      </c>
      <c r="C90" s="11" t="e">
        <f>VLOOKUP($E90,#REF!,4,FALSE)</f>
        <v>#REF!</v>
      </c>
      <c r="D90" s="30" t="e">
        <f>VLOOKUP($E90,#REF!,5,FALSE)</f>
        <v>#REF!</v>
      </c>
      <c r="E90" s="190"/>
      <c r="F90" s="190"/>
      <c r="G90" s="190"/>
      <c r="H90" s="190"/>
      <c r="I90" s="11" t="e">
        <f>VLOOKUP($E90,#REF!,9,FALSE)</f>
        <v>#REF!</v>
      </c>
    </row>
    <row r="91" spans="1:9" hidden="1" x14ac:dyDescent="0.2">
      <c r="A91" s="190" t="s">
        <v>42</v>
      </c>
      <c r="B91" s="29" t="e">
        <f>VLOOKUP($E91,#REF!,3,FALSE)</f>
        <v>#REF!</v>
      </c>
      <c r="C91" s="11" t="e">
        <f>VLOOKUP($E91,#REF!,4,FALSE)</f>
        <v>#REF!</v>
      </c>
      <c r="D91" s="30" t="e">
        <f>VLOOKUP($E91,#REF!,5,FALSE)</f>
        <v>#REF!</v>
      </c>
      <c r="E91" s="190"/>
      <c r="F91" s="190"/>
      <c r="G91" s="190"/>
      <c r="H91" s="190"/>
      <c r="I91" s="11" t="e">
        <f>VLOOKUP($E91,#REF!,9,FALSE)</f>
        <v>#REF!</v>
      </c>
    </row>
    <row r="92" spans="1:9" hidden="1" x14ac:dyDescent="0.2">
      <c r="A92" s="190" t="s">
        <v>42</v>
      </c>
      <c r="B92" s="29" t="e">
        <f>VLOOKUP($E92,#REF!,3,FALSE)</f>
        <v>#REF!</v>
      </c>
      <c r="C92" s="11" t="e">
        <f>VLOOKUP($E92,#REF!,4,FALSE)</f>
        <v>#REF!</v>
      </c>
      <c r="D92" s="30" t="e">
        <f>VLOOKUP($E92,#REF!,5,FALSE)</f>
        <v>#REF!</v>
      </c>
      <c r="E92" s="190"/>
      <c r="F92" s="190"/>
      <c r="G92" s="190"/>
      <c r="H92" s="190"/>
      <c r="I92" s="11" t="e">
        <f>VLOOKUP($E92,#REF!,9,FALSE)</f>
        <v>#REF!</v>
      </c>
    </row>
    <row r="93" spans="1:9" hidden="1" x14ac:dyDescent="0.2">
      <c r="A93" s="190" t="s">
        <v>42</v>
      </c>
      <c r="B93" s="29" t="e">
        <f>VLOOKUP($E93,#REF!,3,FALSE)</f>
        <v>#REF!</v>
      </c>
      <c r="C93" s="11" t="e">
        <f>VLOOKUP($E93,#REF!,4,FALSE)</f>
        <v>#REF!</v>
      </c>
      <c r="D93" s="30" t="e">
        <f>VLOOKUP($E93,#REF!,5,FALSE)</f>
        <v>#REF!</v>
      </c>
      <c r="E93" s="190"/>
      <c r="F93" s="190"/>
      <c r="G93" s="190"/>
      <c r="H93" s="190"/>
      <c r="I93" s="11" t="e">
        <f>VLOOKUP($E93,#REF!,9,FALSE)</f>
        <v>#REF!</v>
      </c>
    </row>
    <row r="94" spans="1:9" hidden="1" x14ac:dyDescent="0.2">
      <c r="A94" s="190" t="s">
        <v>42</v>
      </c>
      <c r="B94" s="29" t="e">
        <f>VLOOKUP($E94,#REF!,3,FALSE)</f>
        <v>#REF!</v>
      </c>
      <c r="C94" s="11" t="e">
        <f>VLOOKUP($E94,#REF!,4,FALSE)</f>
        <v>#REF!</v>
      </c>
      <c r="D94" s="30" t="e">
        <f>VLOOKUP($E94,#REF!,5,FALSE)</f>
        <v>#REF!</v>
      </c>
      <c r="E94" s="190"/>
      <c r="F94" s="190"/>
      <c r="G94" s="190"/>
      <c r="H94" s="190"/>
      <c r="I94" s="11" t="e">
        <f>VLOOKUP($E94,#REF!,9,FALSE)</f>
        <v>#REF!</v>
      </c>
    </row>
    <row r="95" spans="1:9" hidden="1" x14ac:dyDescent="0.2">
      <c r="A95" s="190"/>
      <c r="B95" s="29"/>
      <c r="C95" s="11"/>
      <c r="D95" s="30"/>
      <c r="E95" s="190"/>
      <c r="F95" s="190"/>
      <c r="G95" s="190"/>
      <c r="H95" s="190"/>
      <c r="I95" s="11"/>
    </row>
    <row r="96" spans="1:9" hidden="1" x14ac:dyDescent="0.2">
      <c r="A96" s="190" t="s">
        <v>43</v>
      </c>
      <c r="B96" s="29" t="e">
        <f>VLOOKUP($E96,#REF!,3,FALSE)</f>
        <v>#REF!</v>
      </c>
      <c r="C96" s="11" t="e">
        <f>VLOOKUP($E96,#REF!,4,FALSE)</f>
        <v>#REF!</v>
      </c>
      <c r="D96" s="30" t="e">
        <f>VLOOKUP($E96,#REF!,5,FALSE)</f>
        <v>#REF!</v>
      </c>
      <c r="E96" s="190"/>
      <c r="F96" s="190"/>
      <c r="G96" s="190"/>
      <c r="H96" s="190"/>
      <c r="I96" s="11" t="e">
        <f>VLOOKUP($E96,#REF!,9,FALSE)</f>
        <v>#REF!</v>
      </c>
    </row>
    <row r="97" spans="1:10" hidden="1" x14ac:dyDescent="0.2">
      <c r="A97" s="190" t="s">
        <v>43</v>
      </c>
      <c r="B97" s="29" t="e">
        <f>VLOOKUP($E97,#REF!,3,FALSE)</f>
        <v>#REF!</v>
      </c>
      <c r="C97" s="11" t="e">
        <f>VLOOKUP($E97,#REF!,4,FALSE)</f>
        <v>#REF!</v>
      </c>
      <c r="D97" s="30" t="e">
        <f>VLOOKUP($E97,#REF!,5,FALSE)</f>
        <v>#REF!</v>
      </c>
      <c r="E97" s="190"/>
      <c r="F97" s="190"/>
      <c r="G97" s="190"/>
      <c r="H97" s="190"/>
      <c r="I97" s="11" t="e">
        <f>VLOOKUP($E97,#REF!,9,FALSE)</f>
        <v>#REF!</v>
      </c>
    </row>
    <row r="98" spans="1:10" hidden="1" x14ac:dyDescent="0.2">
      <c r="A98" s="190" t="s">
        <v>43</v>
      </c>
      <c r="B98" s="29" t="e">
        <f>VLOOKUP($E98,#REF!,3,FALSE)</f>
        <v>#REF!</v>
      </c>
      <c r="C98" s="11" t="e">
        <f>VLOOKUP($E98,#REF!,4,FALSE)</f>
        <v>#REF!</v>
      </c>
      <c r="D98" s="30" t="e">
        <f>VLOOKUP($E98,#REF!,5,FALSE)</f>
        <v>#REF!</v>
      </c>
      <c r="E98" s="190"/>
      <c r="F98" s="190"/>
      <c r="G98" s="190"/>
      <c r="H98" s="190"/>
      <c r="I98" s="11" t="e">
        <f>VLOOKUP($E98,#REF!,9,FALSE)</f>
        <v>#REF!</v>
      </c>
    </row>
    <row r="99" spans="1:10" hidden="1" x14ac:dyDescent="0.2">
      <c r="A99" s="190" t="s">
        <v>43</v>
      </c>
      <c r="B99" s="29" t="e">
        <f>VLOOKUP($E99,#REF!,3,FALSE)</f>
        <v>#REF!</v>
      </c>
      <c r="C99" s="11" t="e">
        <f>VLOOKUP($E99,#REF!,4,FALSE)</f>
        <v>#REF!</v>
      </c>
      <c r="D99" s="30" t="e">
        <f>VLOOKUP($E99,#REF!,5,FALSE)</f>
        <v>#REF!</v>
      </c>
      <c r="E99" s="190"/>
      <c r="F99" s="190"/>
      <c r="G99" s="190"/>
      <c r="H99" s="190"/>
      <c r="I99" s="11" t="e">
        <f>VLOOKUP($E99,#REF!,9,FALSE)</f>
        <v>#REF!</v>
      </c>
    </row>
    <row r="100" spans="1:10" hidden="1" x14ac:dyDescent="0.2">
      <c r="A100" s="190" t="s">
        <v>43</v>
      </c>
      <c r="B100" s="29" t="e">
        <f>VLOOKUP($E100,#REF!,3,FALSE)</f>
        <v>#REF!</v>
      </c>
      <c r="C100" s="11" t="e">
        <f>VLOOKUP($E100,#REF!,4,FALSE)</f>
        <v>#REF!</v>
      </c>
      <c r="D100" s="30" t="e">
        <f>VLOOKUP($E100,#REF!,5,FALSE)</f>
        <v>#REF!</v>
      </c>
      <c r="E100" s="190"/>
      <c r="F100" s="190"/>
      <c r="G100" s="190"/>
      <c r="H100" s="190"/>
      <c r="I100" s="11" t="e">
        <f>VLOOKUP($E100,#REF!,9,FALSE)</f>
        <v>#REF!</v>
      </c>
    </row>
    <row r="101" spans="1:10" hidden="1" x14ac:dyDescent="0.2">
      <c r="A101" s="190" t="s">
        <v>43</v>
      </c>
      <c r="B101" s="29" t="e">
        <f>VLOOKUP($E101,#REF!,3,FALSE)</f>
        <v>#REF!</v>
      </c>
      <c r="C101" s="11" t="e">
        <f>VLOOKUP($E101,#REF!,4,FALSE)</f>
        <v>#REF!</v>
      </c>
      <c r="D101" s="30" t="e">
        <f>VLOOKUP($E101,#REF!,5,FALSE)</f>
        <v>#REF!</v>
      </c>
      <c r="E101" s="190"/>
      <c r="F101" s="190"/>
      <c r="G101" s="190"/>
      <c r="H101" s="190"/>
      <c r="I101" s="11" t="e">
        <f>VLOOKUP($E101,#REF!,9,FALSE)</f>
        <v>#REF!</v>
      </c>
    </row>
    <row r="102" spans="1:10" hidden="1" x14ac:dyDescent="0.2">
      <c r="A102" s="190"/>
      <c r="B102" s="29"/>
      <c r="C102" s="11"/>
      <c r="D102" s="30"/>
      <c r="E102" s="190"/>
      <c r="F102" s="190"/>
      <c r="G102" s="190"/>
      <c r="H102" s="190"/>
      <c r="I102" s="11"/>
    </row>
    <row r="103" spans="1:10" hidden="1" x14ac:dyDescent="0.2">
      <c r="A103" s="190" t="s">
        <v>79</v>
      </c>
      <c r="B103" s="29" t="e">
        <f>VLOOKUP($E103,#REF!,3,FALSE)</f>
        <v>#REF!</v>
      </c>
      <c r="C103" s="11" t="e">
        <f>VLOOKUP($E103,#REF!,4,FALSE)</f>
        <v>#REF!</v>
      </c>
      <c r="D103" s="30" t="e">
        <f>VLOOKUP($E103,#REF!,5,FALSE)</f>
        <v>#REF!</v>
      </c>
      <c r="E103" s="190"/>
      <c r="F103" s="190"/>
      <c r="G103" s="190"/>
      <c r="H103" s="190"/>
      <c r="I103" s="11" t="e">
        <f>VLOOKUP($E103,#REF!,9,FALSE)</f>
        <v>#REF!</v>
      </c>
    </row>
    <row r="104" spans="1:10" hidden="1" x14ac:dyDescent="0.2">
      <c r="A104" s="190" t="s">
        <v>79</v>
      </c>
      <c r="B104" s="29" t="e">
        <f>VLOOKUP($E104,#REF!,3,FALSE)</f>
        <v>#REF!</v>
      </c>
      <c r="C104" s="11" t="e">
        <f>VLOOKUP($E104,#REF!,4,FALSE)</f>
        <v>#REF!</v>
      </c>
      <c r="D104" s="30" t="e">
        <f>VLOOKUP($E104,#REF!,5,FALSE)</f>
        <v>#REF!</v>
      </c>
      <c r="E104" s="190"/>
      <c r="F104" s="190"/>
      <c r="G104" s="190"/>
      <c r="H104" s="190"/>
      <c r="I104" s="11" t="e">
        <f>VLOOKUP($E104,#REF!,9,FALSE)</f>
        <v>#REF!</v>
      </c>
    </row>
    <row r="105" spans="1:10" hidden="1" x14ac:dyDescent="0.2">
      <c r="A105" s="190" t="s">
        <v>79</v>
      </c>
      <c r="B105" s="29" t="e">
        <f>VLOOKUP($E105,#REF!,3,FALSE)</f>
        <v>#REF!</v>
      </c>
      <c r="C105" s="11" t="e">
        <f>VLOOKUP($E105,#REF!,4,FALSE)</f>
        <v>#REF!</v>
      </c>
      <c r="D105" s="30" t="e">
        <f>VLOOKUP($E105,#REF!,5,FALSE)</f>
        <v>#REF!</v>
      </c>
      <c r="E105" s="190"/>
      <c r="F105" s="190"/>
      <c r="G105" s="190"/>
      <c r="H105" s="190"/>
      <c r="I105" s="11" t="e">
        <f>VLOOKUP($E105,#REF!,9,FALSE)</f>
        <v>#REF!</v>
      </c>
    </row>
    <row r="106" spans="1:10" hidden="1" x14ac:dyDescent="0.2">
      <c r="A106" s="190" t="s">
        <v>79</v>
      </c>
      <c r="B106" s="29" t="e">
        <f>VLOOKUP($E106,#REF!,3,FALSE)</f>
        <v>#REF!</v>
      </c>
      <c r="C106" s="11" t="e">
        <f>VLOOKUP($E106,#REF!,4,FALSE)</f>
        <v>#REF!</v>
      </c>
      <c r="D106" s="30" t="e">
        <f>VLOOKUP($E106,#REF!,5,FALSE)</f>
        <v>#REF!</v>
      </c>
      <c r="E106" s="190"/>
      <c r="F106" s="190"/>
      <c r="G106" s="190"/>
      <c r="H106" s="190"/>
      <c r="I106" s="11" t="e">
        <f>VLOOKUP($E106,#REF!,9,FALSE)</f>
        <v>#REF!</v>
      </c>
    </row>
    <row r="107" spans="1:10" hidden="1" x14ac:dyDescent="0.2">
      <c r="A107" s="190" t="s">
        <v>79</v>
      </c>
      <c r="B107" s="29" t="e">
        <f>VLOOKUP($E107,#REF!,3,FALSE)</f>
        <v>#REF!</v>
      </c>
      <c r="C107" s="11" t="e">
        <f>VLOOKUP($E107,#REF!,4,FALSE)</f>
        <v>#REF!</v>
      </c>
      <c r="D107" s="30" t="e">
        <f>VLOOKUP($E107,#REF!,5,FALSE)</f>
        <v>#REF!</v>
      </c>
      <c r="E107" s="190"/>
      <c r="F107" s="190"/>
      <c r="G107" s="190"/>
      <c r="H107" s="190"/>
      <c r="I107" s="11" t="e">
        <f>VLOOKUP($E107,#REF!,9,FALSE)</f>
        <v>#REF!</v>
      </c>
    </row>
    <row r="108" spans="1:10" hidden="1" x14ac:dyDescent="0.2">
      <c r="A108" s="190" t="s">
        <v>79</v>
      </c>
      <c r="B108" s="29" t="e">
        <f>VLOOKUP($E108,#REF!,3,FALSE)</f>
        <v>#REF!</v>
      </c>
      <c r="C108" s="11" t="e">
        <f>VLOOKUP($E108,#REF!,4,FALSE)</f>
        <v>#REF!</v>
      </c>
      <c r="D108" s="30" t="e">
        <f>VLOOKUP($E108,#REF!,5,FALSE)</f>
        <v>#REF!</v>
      </c>
      <c r="E108" s="190"/>
      <c r="F108" s="190"/>
      <c r="G108" s="190"/>
      <c r="H108" s="190"/>
      <c r="I108" s="11" t="e">
        <f>VLOOKUP($E108,#REF!,9,FALSE)</f>
        <v>#REF!</v>
      </c>
    </row>
    <row r="109" spans="1:10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</row>
    <row r="110" spans="1:10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</row>
    <row r="111" spans="1:10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</row>
    <row r="112" spans="1:10" ht="15.75" x14ac:dyDescent="0.25">
      <c r="A112" s="188" t="s">
        <v>66</v>
      </c>
      <c r="B112" s="1"/>
      <c r="C112" s="17"/>
      <c r="D112" s="17"/>
      <c r="E112" s="17"/>
      <c r="F112" s="17"/>
      <c r="G112" s="17"/>
      <c r="H112" s="17"/>
      <c r="I112" s="17"/>
      <c r="J112" s="17"/>
    </row>
    <row r="113" spans="1:10" ht="15.75" x14ac:dyDescent="0.25">
      <c r="A113" s="188" t="s">
        <v>58</v>
      </c>
      <c r="C113" s="17"/>
      <c r="D113" s="17"/>
      <c r="E113" s="17"/>
      <c r="F113" s="17"/>
      <c r="G113" s="17"/>
      <c r="H113" s="17"/>
      <c r="I113" s="17"/>
      <c r="J113" s="17"/>
    </row>
    <row r="114" spans="1:10" ht="15.75" x14ac:dyDescent="0.25">
      <c r="A114" s="188" t="s">
        <v>60</v>
      </c>
      <c r="B114" s="188"/>
      <c r="C114" s="17"/>
      <c r="D114" s="17"/>
      <c r="E114" s="17"/>
      <c r="F114" s="17"/>
      <c r="G114" s="17"/>
      <c r="H114" s="17"/>
      <c r="I114" s="17"/>
      <c r="J114" s="17"/>
    </row>
    <row r="115" spans="1:10" ht="15.75" x14ac:dyDescent="0.25">
      <c r="A115" s="617" t="s">
        <v>59</v>
      </c>
      <c r="B115" s="617"/>
      <c r="C115" s="17"/>
      <c r="D115" s="17"/>
      <c r="E115" s="17"/>
      <c r="F115" s="17"/>
      <c r="G115" s="17"/>
      <c r="H115" s="17"/>
      <c r="I115" s="17"/>
      <c r="J115" s="17"/>
    </row>
    <row r="116" spans="1:10" x14ac:dyDescent="0.2">
      <c r="A116" s="17"/>
      <c r="B116" s="17"/>
      <c r="C116" s="17"/>
      <c r="D116" s="17"/>
      <c r="E116" s="17"/>
      <c r="F116" s="17"/>
      <c r="G116" s="17"/>
      <c r="H116" s="17"/>
      <c r="I116" s="17"/>
      <c r="J116" s="17"/>
    </row>
    <row r="117" spans="1:10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</row>
    <row r="118" spans="1:10" x14ac:dyDescent="0.2">
      <c r="A118" s="17"/>
      <c r="B118" s="17"/>
      <c r="C118" s="17"/>
      <c r="D118" s="17"/>
      <c r="E118" s="17"/>
      <c r="F118" s="17"/>
      <c r="G118" s="17"/>
      <c r="H118" s="17"/>
      <c r="I118" s="17"/>
      <c r="J118" s="17"/>
    </row>
    <row r="119" spans="1:10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</row>
    <row r="120" spans="1:10" x14ac:dyDescent="0.2">
      <c r="A120" s="17"/>
      <c r="B120" s="17"/>
      <c r="C120" s="17"/>
      <c r="D120" s="17"/>
      <c r="E120" s="17"/>
      <c r="F120" s="17"/>
      <c r="G120" s="17"/>
      <c r="H120" s="17"/>
      <c r="I120" s="17"/>
      <c r="J120" s="17"/>
    </row>
    <row r="121" spans="1:10" x14ac:dyDescent="0.2">
      <c r="A121" s="17"/>
      <c r="B121" s="17"/>
      <c r="C121" s="17"/>
      <c r="D121" s="17"/>
      <c r="E121" s="17"/>
      <c r="F121" s="17"/>
      <c r="G121" s="17"/>
      <c r="H121" s="17"/>
      <c r="I121" s="17"/>
      <c r="J121" s="17"/>
    </row>
    <row r="122" spans="1:10" x14ac:dyDescent="0.2">
      <c r="A122" s="17"/>
      <c r="B122" s="17"/>
      <c r="C122" s="17"/>
      <c r="D122" s="17"/>
      <c r="E122" s="17"/>
      <c r="F122" s="17"/>
      <c r="G122" s="17"/>
      <c r="H122" s="17"/>
      <c r="I122" s="17"/>
      <c r="J122" s="17"/>
    </row>
    <row r="123" spans="1:10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</row>
    <row r="124" spans="1:10" x14ac:dyDescent="0.2">
      <c r="A124" s="17"/>
      <c r="B124" s="17"/>
      <c r="C124" s="17"/>
      <c r="D124" s="17"/>
      <c r="E124" s="17"/>
      <c r="F124" s="17"/>
      <c r="G124" s="17"/>
      <c r="H124" s="17"/>
      <c r="I124" s="17"/>
      <c r="J124" s="17"/>
    </row>
    <row r="125" spans="1:10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</row>
    <row r="126" spans="1:10" x14ac:dyDescent="0.2">
      <c r="A126" s="17"/>
      <c r="B126" s="17"/>
      <c r="C126" s="17"/>
      <c r="D126" s="17"/>
      <c r="E126" s="17"/>
      <c r="F126" s="17"/>
      <c r="G126" s="17"/>
      <c r="H126" s="17"/>
      <c r="I126" s="17"/>
      <c r="J126" s="17"/>
    </row>
    <row r="127" spans="1:10" x14ac:dyDescent="0.2">
      <c r="A127" s="17"/>
      <c r="B127" s="17"/>
      <c r="C127" s="17"/>
      <c r="D127" s="17"/>
      <c r="E127" s="17"/>
      <c r="F127" s="17"/>
      <c r="G127" s="17"/>
      <c r="H127" s="17"/>
      <c r="I127" s="17"/>
      <c r="J127" s="17"/>
    </row>
    <row r="128" spans="1:10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</row>
    <row r="129" spans="1:10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</row>
    <row r="130" spans="1:10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</row>
    <row r="131" spans="1:10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</row>
    <row r="132" spans="1:10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</row>
    <row r="133" spans="1:10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</row>
    <row r="134" spans="1:10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</row>
  </sheetData>
  <mergeCells count="7">
    <mergeCell ref="A115:B115"/>
    <mergeCell ref="A1:I1"/>
    <mergeCell ref="A2:I2"/>
    <mergeCell ref="A3:I3"/>
    <mergeCell ref="A4:B4"/>
    <mergeCell ref="E4:J4"/>
    <mergeCell ref="A5:B5"/>
  </mergeCells>
  <printOptions horizontalCentered="1"/>
  <pageMargins left="0" right="0" top="0.27559055118110237" bottom="0.55118110236220474" header="0.27559055118110237" footer="0.19685039370078741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M147"/>
  <sheetViews>
    <sheetView topLeftCell="A100" workbookViewId="0">
      <selection sqref="A1:J128"/>
    </sheetView>
  </sheetViews>
  <sheetFormatPr defaultColWidth="9.140625" defaultRowHeight="12.75" x14ac:dyDescent="0.2"/>
  <cols>
    <col min="1" max="1" width="4" style="12" customWidth="1"/>
    <col min="2" max="2" width="27.7109375" style="12" customWidth="1"/>
    <col min="3" max="3" width="10.5703125" style="12" customWidth="1"/>
    <col min="4" max="4" width="23.7109375" style="12" customWidth="1"/>
    <col min="5" max="5" width="7.7109375" style="12" customWidth="1"/>
    <col min="6" max="6" width="6.85546875" style="12" customWidth="1"/>
    <col min="7" max="7" width="32.28515625" style="12" customWidth="1"/>
    <col min="8" max="8" width="6.85546875" style="12" customWidth="1"/>
    <col min="9" max="9" width="8.28515625" style="12" customWidth="1"/>
    <col min="10" max="10" width="6" style="12" customWidth="1"/>
    <col min="11" max="16384" width="9.140625" style="12"/>
  </cols>
  <sheetData>
    <row r="1" spans="1:13" x14ac:dyDescent="0.2">
      <c r="A1" s="613" t="s">
        <v>63</v>
      </c>
      <c r="B1" s="613"/>
      <c r="C1" s="613"/>
      <c r="D1" s="613"/>
      <c r="E1" s="613"/>
      <c r="F1" s="613"/>
      <c r="G1" s="613"/>
      <c r="H1" s="613"/>
      <c r="I1" s="613"/>
      <c r="J1" s="187"/>
      <c r="K1" s="187"/>
      <c r="L1" s="187"/>
      <c r="M1" s="187"/>
    </row>
    <row r="2" spans="1:13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189"/>
      <c r="K2" s="187"/>
      <c r="L2" s="187"/>
      <c r="M2" s="187"/>
    </row>
    <row r="3" spans="1:13" ht="15" x14ac:dyDescent="0.2">
      <c r="A3" s="619" t="e">
        <f>Name_4</f>
        <v>#REF!</v>
      </c>
      <c r="B3" s="619"/>
      <c r="C3" s="619"/>
      <c r="D3" s="619"/>
      <c r="E3" s="619"/>
      <c r="F3" s="619"/>
      <c r="G3" s="619"/>
      <c r="H3" s="619"/>
      <c r="I3" s="619"/>
      <c r="J3" s="189"/>
      <c r="K3" s="187"/>
      <c r="L3" s="187"/>
      <c r="M3" s="187"/>
    </row>
    <row r="4" spans="1:13" ht="14.25" x14ac:dyDescent="0.2">
      <c r="A4" s="616"/>
      <c r="B4" s="616"/>
      <c r="C4" s="9"/>
      <c r="D4" s="2"/>
      <c r="E4" s="618" t="s">
        <v>4</v>
      </c>
      <c r="F4" s="618"/>
      <c r="G4" s="618"/>
      <c r="H4" s="618"/>
      <c r="I4" s="618"/>
      <c r="J4" s="618"/>
    </row>
    <row r="5" spans="1:13" x14ac:dyDescent="0.2">
      <c r="A5" s="616" t="s">
        <v>331</v>
      </c>
      <c r="B5" s="616"/>
      <c r="C5" s="9"/>
      <c r="D5" s="2"/>
      <c r="H5" s="92" t="e">
        <f>d_2</f>
        <v>#REF!</v>
      </c>
      <c r="I5" s="13"/>
      <c r="J5" s="9"/>
    </row>
    <row r="6" spans="1:13" ht="12.75" customHeight="1" x14ac:dyDescent="0.2">
      <c r="A6" s="92" t="e">
        <f>d_4</f>
        <v>#REF!</v>
      </c>
      <c r="C6" s="9"/>
      <c r="D6" s="2"/>
      <c r="E6" s="134"/>
      <c r="F6" s="153" t="e">
        <f>d_5</f>
        <v>#REF!</v>
      </c>
      <c r="G6" s="134"/>
      <c r="H6" s="134"/>
      <c r="I6" s="255" t="s">
        <v>332</v>
      </c>
      <c r="J6" s="9"/>
    </row>
    <row r="7" spans="1:13" ht="18" x14ac:dyDescent="0.2">
      <c r="A7" s="119" t="s">
        <v>64</v>
      </c>
      <c r="B7" s="119" t="s">
        <v>65</v>
      </c>
      <c r="C7" s="119" t="s">
        <v>62</v>
      </c>
      <c r="D7" s="119" t="s">
        <v>96</v>
      </c>
      <c r="E7" s="132" t="s">
        <v>34</v>
      </c>
      <c r="F7" s="132" t="s">
        <v>102</v>
      </c>
      <c r="G7" s="132" t="s">
        <v>22</v>
      </c>
      <c r="H7" s="132" t="s">
        <v>49</v>
      </c>
      <c r="I7" s="119" t="s">
        <v>67</v>
      </c>
    </row>
    <row r="8" spans="1:13" x14ac:dyDescent="0.2">
      <c r="A8" s="120"/>
      <c r="B8" s="126" t="s">
        <v>44</v>
      </c>
      <c r="C8" s="121"/>
      <c r="D8" s="121"/>
      <c r="E8" s="121"/>
      <c r="F8" s="121"/>
      <c r="G8" s="121"/>
      <c r="H8" s="121"/>
      <c r="I8" s="122"/>
    </row>
    <row r="9" spans="1:13" x14ac:dyDescent="0.2">
      <c r="A9" s="190" t="s">
        <v>37</v>
      </c>
      <c r="B9" s="29" t="e">
        <f>VLOOKUP($E9,#REF!,3,FALSE)</f>
        <v>#REF!</v>
      </c>
      <c r="C9" s="11" t="e">
        <f>VLOOKUP($E9,#REF!,4,FALSE)</f>
        <v>#REF!</v>
      </c>
      <c r="D9" s="30" t="e">
        <f>VLOOKUP($E9,#REF!,5,FALSE)</f>
        <v>#REF!</v>
      </c>
      <c r="E9" s="190" t="s">
        <v>262</v>
      </c>
      <c r="F9" s="190"/>
      <c r="G9" s="190"/>
      <c r="H9" s="190"/>
      <c r="I9" s="11" t="e">
        <f>VLOOKUP($E9,#REF!,9,FALSE)</f>
        <v>#REF!</v>
      </c>
    </row>
    <row r="10" spans="1:13" x14ac:dyDescent="0.2">
      <c r="A10" s="190" t="s">
        <v>37</v>
      </c>
      <c r="B10" s="29" t="e">
        <f>VLOOKUP($E10,#REF!,3,FALSE)</f>
        <v>#REF!</v>
      </c>
      <c r="C10" s="11" t="e">
        <f>VLOOKUP($E10,#REF!,4,FALSE)</f>
        <v>#REF!</v>
      </c>
      <c r="D10" s="30" t="e">
        <f>VLOOKUP($E10,#REF!,5,FALSE)</f>
        <v>#REF!</v>
      </c>
      <c r="E10" s="190" t="s">
        <v>82</v>
      </c>
      <c r="F10" s="190"/>
      <c r="G10" s="190"/>
      <c r="H10" s="190"/>
      <c r="I10" s="11" t="e">
        <f>VLOOKUP($E10,#REF!,9,FALSE)</f>
        <v>#REF!</v>
      </c>
    </row>
    <row r="11" spans="1:13" x14ac:dyDescent="0.2">
      <c r="A11" s="190" t="s">
        <v>37</v>
      </c>
      <c r="B11" s="29" t="e">
        <f>VLOOKUP($E11,#REF!,3,FALSE)</f>
        <v>#REF!</v>
      </c>
      <c r="C11" s="11" t="e">
        <f>VLOOKUP($E11,#REF!,4,FALSE)</f>
        <v>#REF!</v>
      </c>
      <c r="D11" s="30" t="e">
        <f>VLOOKUP($E11,#REF!,5,FALSE)</f>
        <v>#REF!</v>
      </c>
      <c r="E11" s="190" t="s">
        <v>187</v>
      </c>
      <c r="F11" s="190"/>
      <c r="G11" s="190"/>
      <c r="H11" s="190"/>
      <c r="I11" s="11" t="e">
        <f>VLOOKUP($E11,#REF!,9,FALSE)</f>
        <v>#REF!</v>
      </c>
    </row>
    <row r="12" spans="1:13" x14ac:dyDescent="0.2">
      <c r="A12" s="190" t="s">
        <v>37</v>
      </c>
      <c r="B12" s="29" t="e">
        <f>VLOOKUP($E12,#REF!,3,FALSE)</f>
        <v>#REF!</v>
      </c>
      <c r="C12" s="11" t="e">
        <f>VLOOKUP($E12,#REF!,4,FALSE)</f>
        <v>#REF!</v>
      </c>
      <c r="D12" s="30" t="e">
        <f>VLOOKUP($E12,#REF!,5,FALSE)</f>
        <v>#REF!</v>
      </c>
      <c r="E12" s="190" t="s">
        <v>258</v>
      </c>
      <c r="F12" s="190"/>
      <c r="G12" s="190"/>
      <c r="H12" s="190"/>
      <c r="I12" s="11" t="e">
        <f>VLOOKUP($E12,#REF!,9,FALSE)</f>
        <v>#REF!</v>
      </c>
      <c r="K12" s="2"/>
    </row>
    <row r="13" spans="1:13" x14ac:dyDescent="0.2">
      <c r="A13" s="190" t="s">
        <v>37</v>
      </c>
      <c r="B13" s="29" t="e">
        <f>VLOOKUP($E13,#REF!,3,FALSE)</f>
        <v>#REF!</v>
      </c>
      <c r="C13" s="11" t="e">
        <f>VLOOKUP($E13,#REF!,4,FALSE)</f>
        <v>#REF!</v>
      </c>
      <c r="D13" s="30" t="e">
        <f>VLOOKUP($E13,#REF!,5,FALSE)</f>
        <v>#REF!</v>
      </c>
      <c r="E13" s="190" t="s">
        <v>210</v>
      </c>
      <c r="F13" s="190"/>
      <c r="G13" s="190"/>
      <c r="H13" s="190"/>
      <c r="I13" s="11" t="e">
        <f>VLOOKUP($E13,#REF!,9,FALSE)</f>
        <v>#REF!</v>
      </c>
    </row>
    <row r="14" spans="1:13" x14ac:dyDescent="0.2">
      <c r="A14" s="190" t="s">
        <v>37</v>
      </c>
      <c r="B14" s="248" t="e">
        <f>VLOOKUP($E14,#REF!,3,FALSE)</f>
        <v>#REF!</v>
      </c>
      <c r="C14" s="235" t="e">
        <f>VLOOKUP($E14,#REF!,4,FALSE)</f>
        <v>#REF!</v>
      </c>
      <c r="D14" s="257" t="e">
        <f>VLOOKUP($E14,#REF!,5,FALSE)</f>
        <v>#REF!</v>
      </c>
      <c r="E14" s="269"/>
      <c r="F14" s="269"/>
      <c r="G14" s="269"/>
      <c r="H14" s="269"/>
      <c r="I14" s="235" t="e">
        <f>VLOOKUP($E14,#REF!,9,FALSE)</f>
        <v>#REF!</v>
      </c>
    </row>
    <row r="15" spans="1:13" x14ac:dyDescent="0.2">
      <c r="A15" s="190"/>
      <c r="B15" s="29"/>
      <c r="C15" s="11"/>
      <c r="D15" s="30"/>
      <c r="E15" s="190"/>
      <c r="F15" s="190"/>
      <c r="G15" s="190"/>
      <c r="H15" s="190"/>
      <c r="I15" s="11"/>
    </row>
    <row r="16" spans="1:13" x14ac:dyDescent="0.2">
      <c r="A16" s="190" t="s">
        <v>38</v>
      </c>
      <c r="B16" s="29" t="e">
        <f>VLOOKUP($E16,#REF!,3,FALSE)</f>
        <v>#REF!</v>
      </c>
      <c r="C16" s="11" t="e">
        <f>VLOOKUP($E16,#REF!,4,FALSE)</f>
        <v>#REF!</v>
      </c>
      <c r="D16" s="30" t="e">
        <f>VLOOKUP($E16,#REF!,5,FALSE)</f>
        <v>#REF!</v>
      </c>
      <c r="E16" s="190" t="s">
        <v>136</v>
      </c>
      <c r="F16" s="190"/>
      <c r="G16" s="190"/>
      <c r="H16" s="190"/>
      <c r="I16" s="11" t="e">
        <f>VLOOKUP($E16,#REF!,9,FALSE)</f>
        <v>#REF!</v>
      </c>
    </row>
    <row r="17" spans="1:9" x14ac:dyDescent="0.2">
      <c r="A17" s="190" t="s">
        <v>38</v>
      </c>
      <c r="B17" s="29" t="e">
        <f>VLOOKUP($E17,#REF!,3,FALSE)</f>
        <v>#REF!</v>
      </c>
      <c r="C17" s="11" t="e">
        <f>VLOOKUP($E17,#REF!,4,FALSE)</f>
        <v>#REF!</v>
      </c>
      <c r="D17" s="30" t="e">
        <f>VLOOKUP($E17,#REF!,5,FALSE)</f>
        <v>#REF!</v>
      </c>
      <c r="E17" s="190" t="s">
        <v>329</v>
      </c>
      <c r="F17" s="190"/>
      <c r="G17" s="190"/>
      <c r="H17" s="190"/>
      <c r="I17" s="11" t="e">
        <f>VLOOKUP($E17,#REF!,9,FALSE)</f>
        <v>#REF!</v>
      </c>
    </row>
    <row r="18" spans="1:9" x14ac:dyDescent="0.2">
      <c r="A18" s="190" t="s">
        <v>38</v>
      </c>
      <c r="B18" s="29" t="e">
        <f>VLOOKUP($E18,#REF!,3,FALSE)</f>
        <v>#REF!</v>
      </c>
      <c r="C18" s="11" t="e">
        <f>VLOOKUP($E18,#REF!,4,FALSE)</f>
        <v>#REF!</v>
      </c>
      <c r="D18" s="30" t="e">
        <f>VLOOKUP($E18,#REF!,5,FALSE)</f>
        <v>#REF!</v>
      </c>
      <c r="E18" s="190" t="s">
        <v>198</v>
      </c>
      <c r="F18" s="190"/>
      <c r="G18" s="190"/>
      <c r="H18" s="190"/>
      <c r="I18" s="11" t="e">
        <f>VLOOKUP($E18,#REF!,9,FALSE)</f>
        <v>#REF!</v>
      </c>
    </row>
    <row r="19" spans="1:9" x14ac:dyDescent="0.2">
      <c r="A19" s="190" t="s">
        <v>38</v>
      </c>
      <c r="B19" s="29" t="e">
        <f>VLOOKUP($E19,#REF!,3,FALSE)</f>
        <v>#REF!</v>
      </c>
      <c r="C19" s="11" t="e">
        <f>VLOOKUP($E19,#REF!,4,FALSE)</f>
        <v>#REF!</v>
      </c>
      <c r="D19" s="30" t="e">
        <f>VLOOKUP($E19,#REF!,5,FALSE)</f>
        <v>#REF!</v>
      </c>
      <c r="E19" s="190" t="s">
        <v>308</v>
      </c>
      <c r="F19" s="190"/>
      <c r="G19" s="190"/>
      <c r="H19" s="190"/>
      <c r="I19" s="11" t="e">
        <f>VLOOKUP($E19,#REF!,9,FALSE)</f>
        <v>#REF!</v>
      </c>
    </row>
    <row r="20" spans="1:9" x14ac:dyDescent="0.2">
      <c r="A20" s="190" t="s">
        <v>38</v>
      </c>
      <c r="B20" s="29" t="e">
        <f>VLOOKUP($E20,#REF!,3,FALSE)</f>
        <v>#REF!</v>
      </c>
      <c r="C20" s="11" t="e">
        <f>VLOOKUP($E20,#REF!,4,FALSE)</f>
        <v>#REF!</v>
      </c>
      <c r="D20" s="30" t="e">
        <f>VLOOKUP($E20,#REF!,5,FALSE)</f>
        <v>#REF!</v>
      </c>
      <c r="E20" s="190" t="s">
        <v>207</v>
      </c>
      <c r="F20" s="190"/>
      <c r="G20" s="190"/>
      <c r="H20" s="190"/>
      <c r="I20" s="11" t="e">
        <f>VLOOKUP($E20,#REF!,9,FALSE)</f>
        <v>#REF!</v>
      </c>
    </row>
    <row r="21" spans="1:9" x14ac:dyDescent="0.2">
      <c r="A21" s="190" t="s">
        <v>38</v>
      </c>
      <c r="B21" s="248" t="e">
        <f>VLOOKUP($E21,#REF!,3,FALSE)</f>
        <v>#REF!</v>
      </c>
      <c r="C21" s="235" t="e">
        <f>VLOOKUP($E21,#REF!,4,FALSE)</f>
        <v>#REF!</v>
      </c>
      <c r="D21" s="257" t="e">
        <f>VLOOKUP($E21,#REF!,5,FALSE)</f>
        <v>#REF!</v>
      </c>
      <c r="E21" s="269"/>
      <c r="F21" s="269"/>
      <c r="G21" s="269"/>
      <c r="H21" s="269"/>
      <c r="I21" s="235" t="e">
        <f>VLOOKUP($E21,#REF!,9,FALSE)</f>
        <v>#REF!</v>
      </c>
    </row>
    <row r="22" spans="1:9" x14ac:dyDescent="0.2">
      <c r="A22" s="190"/>
      <c r="B22" s="29"/>
      <c r="C22" s="11"/>
      <c r="D22" s="30"/>
      <c r="E22" s="190"/>
      <c r="F22" s="190"/>
      <c r="G22" s="190"/>
      <c r="H22" s="190"/>
      <c r="I22" s="11"/>
    </row>
    <row r="23" spans="1:9" x14ac:dyDescent="0.2">
      <c r="A23" s="190" t="s">
        <v>39</v>
      </c>
      <c r="B23" s="29" t="e">
        <f>VLOOKUP($E23,#REF!,3,FALSE)</f>
        <v>#REF!</v>
      </c>
      <c r="C23" s="11" t="e">
        <f>VLOOKUP($E23,#REF!,4,FALSE)</f>
        <v>#REF!</v>
      </c>
      <c r="D23" s="30" t="e">
        <f>VLOOKUP($E23,#REF!,5,FALSE)</f>
        <v>#REF!</v>
      </c>
      <c r="E23" s="298" t="s">
        <v>295</v>
      </c>
      <c r="F23" s="190"/>
      <c r="G23" s="190"/>
      <c r="H23" s="190"/>
      <c r="I23" s="11"/>
    </row>
    <row r="24" spans="1:9" x14ac:dyDescent="0.2">
      <c r="A24" s="190" t="s">
        <v>39</v>
      </c>
      <c r="B24" s="29" t="e">
        <f>VLOOKUP($E24,#REF!,3,FALSE)</f>
        <v>#REF!</v>
      </c>
      <c r="C24" s="11" t="e">
        <f>VLOOKUP($E24,#REF!,4,FALSE)</f>
        <v>#REF!</v>
      </c>
      <c r="D24" s="30" t="e">
        <f>VLOOKUP($E24,#REF!,5,FALSE)</f>
        <v>#REF!</v>
      </c>
      <c r="E24" s="298" t="s">
        <v>300</v>
      </c>
      <c r="F24" s="190"/>
      <c r="G24" s="190"/>
      <c r="H24" s="190"/>
      <c r="I24" s="11"/>
    </row>
    <row r="25" spans="1:9" x14ac:dyDescent="0.2">
      <c r="A25" s="190" t="s">
        <v>39</v>
      </c>
      <c r="B25" s="29" t="e">
        <f>VLOOKUP($E25,#REF!,3,FALSE)</f>
        <v>#REF!</v>
      </c>
      <c r="C25" s="11" t="e">
        <f>VLOOKUP($E25,#REF!,4,FALSE)</f>
        <v>#REF!</v>
      </c>
      <c r="D25" s="30" t="e">
        <f>VLOOKUP($E25,#REF!,5,FALSE)</f>
        <v>#REF!</v>
      </c>
      <c r="E25" s="298" t="s">
        <v>299</v>
      </c>
      <c r="F25" s="190"/>
      <c r="G25" s="190"/>
      <c r="H25" s="190"/>
      <c r="I25" s="11"/>
    </row>
    <row r="26" spans="1:9" x14ac:dyDescent="0.2">
      <c r="A26" s="298" t="s">
        <v>39</v>
      </c>
      <c r="B26" s="29" t="e">
        <f>VLOOKUP($E26,#REF!,3,FALSE)</f>
        <v>#REF!</v>
      </c>
      <c r="C26" s="11" t="e">
        <f>VLOOKUP($E26,#REF!,4,FALSE)</f>
        <v>#REF!</v>
      </c>
      <c r="D26" s="30" t="e">
        <f>VLOOKUP($E26,#REF!,5,FALSE)</f>
        <v>#REF!</v>
      </c>
      <c r="E26" s="298" t="s">
        <v>289</v>
      </c>
      <c r="F26" s="298"/>
      <c r="G26" s="298"/>
      <c r="H26" s="298"/>
      <c r="I26" s="11"/>
    </row>
    <row r="27" spans="1:9" x14ac:dyDescent="0.2">
      <c r="A27" s="190" t="s">
        <v>39</v>
      </c>
      <c r="B27" s="248" t="e">
        <f>VLOOKUP($E27,#REF!,3,FALSE)</f>
        <v>#REF!</v>
      </c>
      <c r="C27" s="235" t="e">
        <f>VLOOKUP($E27,#REF!,4,FALSE)</f>
        <v>#REF!</v>
      </c>
      <c r="D27" s="257" t="e">
        <f>VLOOKUP($E27,#REF!,5,FALSE)</f>
        <v>#REF!</v>
      </c>
      <c r="E27" s="269"/>
      <c r="F27" s="190"/>
      <c r="G27" s="190"/>
      <c r="H27" s="190"/>
      <c r="I27" s="11"/>
    </row>
    <row r="28" spans="1:9" hidden="1" x14ac:dyDescent="0.2">
      <c r="A28" s="190" t="s">
        <v>39</v>
      </c>
      <c r="B28" s="29" t="e">
        <f>VLOOKUP($E28,#REF!,3,FALSE)</f>
        <v>#REF!</v>
      </c>
      <c r="C28" s="11" t="e">
        <f>VLOOKUP($E28,#REF!,4,FALSE)</f>
        <v>#REF!</v>
      </c>
      <c r="D28" s="30" t="e">
        <f>VLOOKUP($E28,#REF!,5,FALSE)</f>
        <v>#REF!</v>
      </c>
      <c r="E28" s="190"/>
      <c r="F28" s="190"/>
      <c r="G28" s="190"/>
      <c r="H28" s="190"/>
      <c r="I28" s="11"/>
    </row>
    <row r="29" spans="1:9" hidden="1" x14ac:dyDescent="0.2">
      <c r="A29" s="190" t="s">
        <v>39</v>
      </c>
      <c r="B29" s="29" t="e">
        <f>VLOOKUP($E29,#REF!,3,FALSE)</f>
        <v>#REF!</v>
      </c>
      <c r="C29" s="11" t="e">
        <f>VLOOKUP($E29,#REF!,4,FALSE)</f>
        <v>#REF!</v>
      </c>
      <c r="D29" s="30" t="e">
        <f>VLOOKUP($E29,#REF!,5,FALSE)</f>
        <v>#REF!</v>
      </c>
      <c r="E29" s="190"/>
      <c r="F29" s="190"/>
      <c r="G29" s="190"/>
      <c r="H29" s="190"/>
      <c r="I29" s="11"/>
    </row>
    <row r="30" spans="1:9" hidden="1" x14ac:dyDescent="0.2">
      <c r="A30" s="190"/>
      <c r="B30" s="29"/>
      <c r="C30" s="11"/>
      <c r="D30" s="30"/>
      <c r="E30" s="190"/>
      <c r="F30" s="190"/>
      <c r="G30" s="190"/>
      <c r="H30" s="190"/>
      <c r="I30" s="11"/>
    </row>
    <row r="31" spans="1:9" hidden="1" x14ac:dyDescent="0.2">
      <c r="A31" s="190" t="s">
        <v>40</v>
      </c>
      <c r="B31" s="29" t="e">
        <f>VLOOKUP($E31,#REF!,3,FALSE)</f>
        <v>#REF!</v>
      </c>
      <c r="C31" s="11" t="e">
        <f>VLOOKUP($E31,#REF!,4,FALSE)</f>
        <v>#REF!</v>
      </c>
      <c r="D31" s="30" t="e">
        <f>VLOOKUP($E31,#REF!,5,FALSE)</f>
        <v>#REF!</v>
      </c>
      <c r="E31" s="298"/>
      <c r="F31" s="190"/>
      <c r="G31" s="190"/>
      <c r="H31" s="190"/>
      <c r="I31" s="11"/>
    </row>
    <row r="32" spans="1:9" hidden="1" x14ac:dyDescent="0.2">
      <c r="A32" s="190" t="s">
        <v>40</v>
      </c>
      <c r="B32" s="29" t="e">
        <f>VLOOKUP($E32,#REF!,3,FALSE)</f>
        <v>#REF!</v>
      </c>
      <c r="C32" s="11" t="e">
        <f>VLOOKUP($E32,#REF!,4,FALSE)</f>
        <v>#REF!</v>
      </c>
      <c r="D32" s="30" t="e">
        <f>VLOOKUP($E32,#REF!,5,FALSE)</f>
        <v>#REF!</v>
      </c>
      <c r="E32" s="298"/>
      <c r="F32" s="190"/>
      <c r="G32" s="190"/>
      <c r="H32" s="190"/>
      <c r="I32" s="11"/>
    </row>
    <row r="33" spans="1:9" hidden="1" x14ac:dyDescent="0.2">
      <c r="A33" s="190" t="s">
        <v>40</v>
      </c>
      <c r="B33" s="29" t="e">
        <f>VLOOKUP($E33,#REF!,3,FALSE)</f>
        <v>#REF!</v>
      </c>
      <c r="C33" s="11" t="e">
        <f>VLOOKUP($E33,#REF!,4,FALSE)</f>
        <v>#REF!</v>
      </c>
      <c r="D33" s="30" t="e">
        <f>VLOOKUP($E33,#REF!,5,FALSE)</f>
        <v>#REF!</v>
      </c>
      <c r="E33" s="298"/>
      <c r="F33" s="190"/>
      <c r="G33" s="190"/>
      <c r="H33" s="190"/>
      <c r="I33" s="11"/>
    </row>
    <row r="34" spans="1:9" hidden="1" x14ac:dyDescent="0.2">
      <c r="A34" s="190" t="s">
        <v>40</v>
      </c>
      <c r="B34" s="29" t="e">
        <f>VLOOKUP($E34,#REF!,3,FALSE)</f>
        <v>#REF!</v>
      </c>
      <c r="C34" s="11" t="e">
        <f>VLOOKUP($E34,#REF!,4,FALSE)</f>
        <v>#REF!</v>
      </c>
      <c r="D34" s="30" t="e">
        <f>VLOOKUP($E34,#REF!,5,FALSE)</f>
        <v>#REF!</v>
      </c>
      <c r="E34" s="298"/>
      <c r="F34" s="190"/>
      <c r="G34" s="190"/>
      <c r="H34" s="190"/>
      <c r="I34" s="11"/>
    </row>
    <row r="35" spans="1:9" s="239" customFormat="1" hidden="1" x14ac:dyDescent="0.2">
      <c r="A35" s="376" t="s">
        <v>40</v>
      </c>
      <c r="B35" s="29" t="e">
        <f>VLOOKUP($E35,#REF!,3,FALSE)</f>
        <v>#REF!</v>
      </c>
      <c r="C35" s="11" t="e">
        <f>VLOOKUP($E35,#REF!,4,FALSE)</f>
        <v>#REF!</v>
      </c>
      <c r="D35" s="30" t="e">
        <f>VLOOKUP($E35,#REF!,5,FALSE)</f>
        <v>#REF!</v>
      </c>
      <c r="E35" s="269"/>
      <c r="F35" s="269"/>
      <c r="G35" s="269"/>
      <c r="H35" s="269"/>
      <c r="I35" s="235"/>
    </row>
    <row r="36" spans="1:9" hidden="1" x14ac:dyDescent="0.2">
      <c r="A36" s="190" t="s">
        <v>40</v>
      </c>
      <c r="B36" s="29" t="e">
        <f>VLOOKUP($E36,#REF!,3,FALSE)</f>
        <v>#REF!</v>
      </c>
      <c r="C36" s="11" t="e">
        <f>VLOOKUP($E36,#REF!,4,FALSE)</f>
        <v>#REF!</v>
      </c>
      <c r="D36" s="30" t="e">
        <f>VLOOKUP($E36,#REF!,5,FALSE)</f>
        <v>#REF!</v>
      </c>
      <c r="E36" s="190"/>
      <c r="F36" s="190"/>
      <c r="G36" s="190"/>
      <c r="H36" s="190"/>
      <c r="I36" s="11"/>
    </row>
    <row r="37" spans="1:9" hidden="1" x14ac:dyDescent="0.2">
      <c r="A37" s="190"/>
      <c r="B37" s="29"/>
      <c r="C37" s="11"/>
      <c r="D37" s="30"/>
      <c r="E37" s="190"/>
      <c r="F37" s="190"/>
      <c r="G37" s="190"/>
      <c r="H37" s="190"/>
      <c r="I37" s="11"/>
    </row>
    <row r="38" spans="1:9" hidden="1" x14ac:dyDescent="0.2">
      <c r="A38" s="190" t="s">
        <v>41</v>
      </c>
      <c r="B38" s="29" t="e">
        <f>VLOOKUP($E38,#REF!,3,FALSE)</f>
        <v>#REF!</v>
      </c>
      <c r="C38" s="11" t="e">
        <f>VLOOKUP($E38,#REF!,4,FALSE)</f>
        <v>#REF!</v>
      </c>
      <c r="D38" s="30" t="e">
        <f>VLOOKUP($E38,#REF!,5,FALSE)</f>
        <v>#REF!</v>
      </c>
      <c r="E38" s="190"/>
      <c r="F38" s="190"/>
      <c r="G38" s="190"/>
      <c r="H38" s="190"/>
      <c r="I38" s="11"/>
    </row>
    <row r="39" spans="1:9" hidden="1" x14ac:dyDescent="0.2">
      <c r="A39" s="190" t="s">
        <v>41</v>
      </c>
      <c r="B39" s="29" t="e">
        <f>VLOOKUP($E39,#REF!,3,FALSE)</f>
        <v>#REF!</v>
      </c>
      <c r="C39" s="11" t="e">
        <f>VLOOKUP($E39,#REF!,4,FALSE)</f>
        <v>#REF!</v>
      </c>
      <c r="D39" s="30" t="e">
        <f>VLOOKUP($E39,#REF!,5,FALSE)</f>
        <v>#REF!</v>
      </c>
      <c r="E39" s="190"/>
      <c r="F39" s="190"/>
      <c r="G39" s="190"/>
      <c r="H39" s="190"/>
      <c r="I39" s="11"/>
    </row>
    <row r="40" spans="1:9" hidden="1" x14ac:dyDescent="0.2">
      <c r="A40" s="190" t="s">
        <v>41</v>
      </c>
      <c r="B40" s="29" t="e">
        <f>VLOOKUP($E40,#REF!,3,FALSE)</f>
        <v>#REF!</v>
      </c>
      <c r="C40" s="11" t="e">
        <f>VLOOKUP($E40,#REF!,4,FALSE)</f>
        <v>#REF!</v>
      </c>
      <c r="D40" s="30" t="e">
        <f>VLOOKUP($E40,#REF!,5,FALSE)</f>
        <v>#REF!</v>
      </c>
      <c r="E40" s="190"/>
      <c r="F40" s="190"/>
      <c r="G40" s="190"/>
      <c r="H40" s="190"/>
      <c r="I40" s="11"/>
    </row>
    <row r="41" spans="1:9" hidden="1" x14ac:dyDescent="0.2">
      <c r="A41" s="190" t="s">
        <v>41</v>
      </c>
      <c r="B41" s="29" t="e">
        <f>VLOOKUP($E41,#REF!,3,FALSE)</f>
        <v>#REF!</v>
      </c>
      <c r="C41" s="11" t="e">
        <f>VLOOKUP($E41,#REF!,4,FALSE)</f>
        <v>#REF!</v>
      </c>
      <c r="D41" s="30" t="e">
        <f>VLOOKUP($E41,#REF!,5,FALSE)</f>
        <v>#REF!</v>
      </c>
      <c r="E41" s="190"/>
      <c r="F41" s="190"/>
      <c r="G41" s="190"/>
      <c r="H41" s="190"/>
      <c r="I41" s="11"/>
    </row>
    <row r="42" spans="1:9" hidden="1" x14ac:dyDescent="0.2">
      <c r="A42" s="190" t="s">
        <v>41</v>
      </c>
      <c r="B42" s="29" t="e">
        <f>VLOOKUP($E42,#REF!,3,FALSE)</f>
        <v>#REF!</v>
      </c>
      <c r="C42" s="11" t="e">
        <f>VLOOKUP($E42,#REF!,4,FALSE)</f>
        <v>#REF!</v>
      </c>
      <c r="D42" s="30" t="e">
        <f>VLOOKUP($E42,#REF!,5,FALSE)</f>
        <v>#REF!</v>
      </c>
      <c r="E42" s="190"/>
      <c r="F42" s="190"/>
      <c r="G42" s="190"/>
      <c r="H42" s="190"/>
      <c r="I42" s="11"/>
    </row>
    <row r="43" spans="1:9" hidden="1" x14ac:dyDescent="0.2">
      <c r="A43" s="190" t="s">
        <v>41</v>
      </c>
      <c r="B43" s="29" t="e">
        <f>VLOOKUP($E43,#REF!,3,FALSE)</f>
        <v>#REF!</v>
      </c>
      <c r="C43" s="11" t="e">
        <f>VLOOKUP($E43,#REF!,4,FALSE)</f>
        <v>#REF!</v>
      </c>
      <c r="D43" s="30" t="e">
        <f>VLOOKUP($E43,#REF!,5,FALSE)</f>
        <v>#REF!</v>
      </c>
      <c r="E43" s="190"/>
      <c r="F43" s="190"/>
      <c r="G43" s="190"/>
      <c r="H43" s="190"/>
      <c r="I43" s="11"/>
    </row>
    <row r="44" spans="1:9" hidden="1" x14ac:dyDescent="0.2">
      <c r="A44" s="190"/>
      <c r="B44" s="29"/>
      <c r="C44" s="11"/>
      <c r="D44" s="30"/>
      <c r="E44" s="190"/>
      <c r="F44" s="190"/>
      <c r="G44" s="190"/>
      <c r="H44" s="190"/>
      <c r="I44" s="11"/>
    </row>
    <row r="45" spans="1:9" hidden="1" x14ac:dyDescent="0.2">
      <c r="A45" s="190" t="s">
        <v>42</v>
      </c>
      <c r="B45" s="29" t="e">
        <f>VLOOKUP($E45,#REF!,3,FALSE)</f>
        <v>#REF!</v>
      </c>
      <c r="C45" s="11" t="e">
        <f>VLOOKUP($E45,#REF!,4,FALSE)</f>
        <v>#REF!</v>
      </c>
      <c r="D45" s="30" t="e">
        <f>VLOOKUP($E45,#REF!,5,FALSE)</f>
        <v>#REF!</v>
      </c>
      <c r="E45" s="190"/>
      <c r="F45" s="190"/>
      <c r="G45" s="190"/>
      <c r="H45" s="190"/>
      <c r="I45" s="11"/>
    </row>
    <row r="46" spans="1:9" hidden="1" x14ac:dyDescent="0.2">
      <c r="A46" s="190" t="s">
        <v>42</v>
      </c>
      <c r="B46" s="29" t="e">
        <f>VLOOKUP($E46,#REF!,3,FALSE)</f>
        <v>#REF!</v>
      </c>
      <c r="C46" s="11" t="e">
        <f>VLOOKUP($E46,#REF!,4,FALSE)</f>
        <v>#REF!</v>
      </c>
      <c r="D46" s="30" t="e">
        <f>VLOOKUP($E46,#REF!,5,FALSE)</f>
        <v>#REF!</v>
      </c>
      <c r="E46" s="190"/>
      <c r="F46" s="190"/>
      <c r="G46" s="190"/>
      <c r="H46" s="190"/>
      <c r="I46" s="11"/>
    </row>
    <row r="47" spans="1:9" hidden="1" x14ac:dyDescent="0.2">
      <c r="A47" s="190" t="s">
        <v>42</v>
      </c>
      <c r="B47" s="29" t="e">
        <f>VLOOKUP($E47,#REF!,3,FALSE)</f>
        <v>#REF!</v>
      </c>
      <c r="C47" s="11" t="e">
        <f>VLOOKUP($E47,#REF!,4,FALSE)</f>
        <v>#REF!</v>
      </c>
      <c r="D47" s="30" t="e">
        <f>VLOOKUP($E47,#REF!,5,FALSE)</f>
        <v>#REF!</v>
      </c>
      <c r="E47" s="190"/>
      <c r="F47" s="190"/>
      <c r="G47" s="190"/>
      <c r="H47" s="190"/>
      <c r="I47" s="11"/>
    </row>
    <row r="48" spans="1:9" hidden="1" x14ac:dyDescent="0.2">
      <c r="A48" s="190" t="s">
        <v>42</v>
      </c>
      <c r="B48" s="29" t="e">
        <f>VLOOKUP($E48,#REF!,3,FALSE)</f>
        <v>#REF!</v>
      </c>
      <c r="C48" s="11" t="e">
        <f>VLOOKUP($E48,#REF!,4,FALSE)</f>
        <v>#REF!</v>
      </c>
      <c r="D48" s="30" t="e">
        <f>VLOOKUP($E48,#REF!,5,FALSE)</f>
        <v>#REF!</v>
      </c>
      <c r="E48" s="190"/>
      <c r="F48" s="190"/>
      <c r="G48" s="190"/>
      <c r="H48" s="190"/>
      <c r="I48" s="11"/>
    </row>
    <row r="49" spans="1:9" hidden="1" x14ac:dyDescent="0.2">
      <c r="A49" s="190" t="s">
        <v>42</v>
      </c>
      <c r="B49" s="29" t="e">
        <f>VLOOKUP($E49,#REF!,3,FALSE)</f>
        <v>#REF!</v>
      </c>
      <c r="C49" s="11" t="e">
        <f>VLOOKUP($E49,#REF!,4,FALSE)</f>
        <v>#REF!</v>
      </c>
      <c r="D49" s="30" t="e">
        <f>VLOOKUP($E49,#REF!,5,FALSE)</f>
        <v>#REF!</v>
      </c>
      <c r="E49" s="190"/>
      <c r="F49" s="190"/>
      <c r="G49" s="190"/>
      <c r="H49" s="190"/>
      <c r="I49" s="11"/>
    </row>
    <row r="50" spans="1:9" hidden="1" x14ac:dyDescent="0.2">
      <c r="A50" s="190" t="s">
        <v>42</v>
      </c>
      <c r="B50" s="29" t="e">
        <f>VLOOKUP($E50,#REF!,3,FALSE)</f>
        <v>#REF!</v>
      </c>
      <c r="C50" s="11" t="e">
        <f>VLOOKUP($E50,#REF!,4,FALSE)</f>
        <v>#REF!</v>
      </c>
      <c r="D50" s="30" t="e">
        <f>VLOOKUP($E50,#REF!,5,FALSE)</f>
        <v>#REF!</v>
      </c>
      <c r="E50" s="190"/>
      <c r="F50" s="190"/>
      <c r="G50" s="190"/>
      <c r="H50" s="190"/>
      <c r="I50" s="11"/>
    </row>
    <row r="51" spans="1:9" hidden="1" x14ac:dyDescent="0.2">
      <c r="A51" s="190"/>
      <c r="B51" s="29"/>
      <c r="C51" s="11"/>
      <c r="D51" s="30"/>
      <c r="E51" s="190"/>
      <c r="F51" s="190"/>
      <c r="G51" s="190"/>
      <c r="H51" s="190"/>
      <c r="I51" s="11"/>
    </row>
    <row r="52" spans="1:9" hidden="1" x14ac:dyDescent="0.2">
      <c r="A52" s="190" t="s">
        <v>43</v>
      </c>
      <c r="B52" s="29" t="e">
        <f>VLOOKUP($E52,#REF!,3,FALSE)</f>
        <v>#REF!</v>
      </c>
      <c r="C52" s="11" t="e">
        <f>VLOOKUP($E52,#REF!,4,FALSE)</f>
        <v>#REF!</v>
      </c>
      <c r="D52" s="30" t="e">
        <f>VLOOKUP($E52,#REF!,5,FALSE)</f>
        <v>#REF!</v>
      </c>
      <c r="E52" s="190"/>
      <c r="F52" s="190"/>
      <c r="G52" s="190"/>
      <c r="H52" s="190"/>
      <c r="I52" s="11"/>
    </row>
    <row r="53" spans="1:9" hidden="1" x14ac:dyDescent="0.2">
      <c r="A53" s="190" t="s">
        <v>43</v>
      </c>
      <c r="B53" s="29" t="e">
        <f>VLOOKUP($E53,#REF!,3,FALSE)</f>
        <v>#REF!</v>
      </c>
      <c r="C53" s="11" t="e">
        <f>VLOOKUP($E53,#REF!,4,FALSE)</f>
        <v>#REF!</v>
      </c>
      <c r="D53" s="30" t="e">
        <f>VLOOKUP($E53,#REF!,5,FALSE)</f>
        <v>#REF!</v>
      </c>
      <c r="E53" s="190"/>
      <c r="F53" s="190"/>
      <c r="G53" s="190"/>
      <c r="H53" s="190"/>
      <c r="I53" s="11"/>
    </row>
    <row r="54" spans="1:9" hidden="1" x14ac:dyDescent="0.2">
      <c r="A54" s="190" t="s">
        <v>43</v>
      </c>
      <c r="B54" s="29" t="e">
        <f>VLOOKUP($E54,#REF!,3,FALSE)</f>
        <v>#REF!</v>
      </c>
      <c r="C54" s="11" t="e">
        <f>VLOOKUP($E54,#REF!,4,FALSE)</f>
        <v>#REF!</v>
      </c>
      <c r="D54" s="30" t="e">
        <f>VLOOKUP($E54,#REF!,5,FALSE)</f>
        <v>#REF!</v>
      </c>
      <c r="E54" s="190"/>
      <c r="F54" s="190"/>
      <c r="G54" s="190"/>
      <c r="H54" s="190"/>
      <c r="I54" s="11"/>
    </row>
    <row r="55" spans="1:9" hidden="1" x14ac:dyDescent="0.2">
      <c r="A55" s="190" t="s">
        <v>43</v>
      </c>
      <c r="B55" s="29" t="e">
        <f>VLOOKUP($E55,#REF!,3,FALSE)</f>
        <v>#REF!</v>
      </c>
      <c r="C55" s="11" t="e">
        <f>VLOOKUP($E55,#REF!,4,FALSE)</f>
        <v>#REF!</v>
      </c>
      <c r="D55" s="30" t="e">
        <f>VLOOKUP($E55,#REF!,5,FALSE)</f>
        <v>#REF!</v>
      </c>
      <c r="E55" s="190"/>
      <c r="F55" s="190"/>
      <c r="G55" s="190"/>
      <c r="H55" s="190"/>
      <c r="I55" s="11"/>
    </row>
    <row r="56" spans="1:9" hidden="1" x14ac:dyDescent="0.2">
      <c r="A56" s="190" t="s">
        <v>43</v>
      </c>
      <c r="B56" s="29" t="e">
        <f>VLOOKUP($E56,#REF!,3,FALSE)</f>
        <v>#REF!</v>
      </c>
      <c r="C56" s="11" t="e">
        <f>VLOOKUP($E56,#REF!,4,FALSE)</f>
        <v>#REF!</v>
      </c>
      <c r="D56" s="30" t="e">
        <f>VLOOKUP($E56,#REF!,5,FALSE)</f>
        <v>#REF!</v>
      </c>
      <c r="E56" s="190"/>
      <c r="F56" s="190"/>
      <c r="G56" s="190"/>
      <c r="H56" s="190"/>
      <c r="I56" s="11"/>
    </row>
    <row r="57" spans="1:9" hidden="1" x14ac:dyDescent="0.2">
      <c r="A57" s="190" t="s">
        <v>43</v>
      </c>
      <c r="B57" s="29" t="e">
        <f>VLOOKUP($E57,#REF!,3,FALSE)</f>
        <v>#REF!</v>
      </c>
      <c r="C57" s="11" t="e">
        <f>VLOOKUP($E57,#REF!,4,FALSE)</f>
        <v>#REF!</v>
      </c>
      <c r="D57" s="30" t="e">
        <f>VLOOKUP($E57,#REF!,5,FALSE)</f>
        <v>#REF!</v>
      </c>
      <c r="E57" s="190"/>
      <c r="F57" s="190"/>
      <c r="G57" s="190"/>
      <c r="H57" s="190"/>
      <c r="I57" s="11"/>
    </row>
    <row r="58" spans="1:9" hidden="1" x14ac:dyDescent="0.2">
      <c r="A58" s="190"/>
      <c r="B58" s="29"/>
      <c r="C58" s="11"/>
      <c r="D58" s="30"/>
      <c r="E58" s="190"/>
      <c r="F58" s="190"/>
      <c r="G58" s="190"/>
      <c r="H58" s="190"/>
      <c r="I58" s="11"/>
    </row>
    <row r="59" spans="1:9" hidden="1" x14ac:dyDescent="0.2">
      <c r="A59" s="190" t="s">
        <v>79</v>
      </c>
      <c r="B59" s="29" t="e">
        <f>VLOOKUP($E59,#REF!,3,FALSE)</f>
        <v>#REF!</v>
      </c>
      <c r="C59" s="11" t="e">
        <f>VLOOKUP($E59,#REF!,4,FALSE)</f>
        <v>#REF!</v>
      </c>
      <c r="D59" s="30" t="e">
        <f>VLOOKUP($E59,#REF!,5,FALSE)</f>
        <v>#REF!</v>
      </c>
      <c r="E59" s="190"/>
      <c r="F59" s="190"/>
      <c r="G59" s="190"/>
      <c r="H59" s="190"/>
      <c r="I59" s="11"/>
    </row>
    <row r="60" spans="1:9" hidden="1" x14ac:dyDescent="0.2">
      <c r="A60" s="190" t="s">
        <v>79</v>
      </c>
      <c r="B60" s="29" t="e">
        <f>VLOOKUP($E60,#REF!,3,FALSE)</f>
        <v>#REF!</v>
      </c>
      <c r="C60" s="11" t="e">
        <f>VLOOKUP($E60,#REF!,4,FALSE)</f>
        <v>#REF!</v>
      </c>
      <c r="D60" s="30" t="e">
        <f>VLOOKUP($E60,#REF!,5,FALSE)</f>
        <v>#REF!</v>
      </c>
      <c r="E60" s="190"/>
      <c r="F60" s="190"/>
      <c r="G60" s="190"/>
      <c r="H60" s="190"/>
      <c r="I60" s="11"/>
    </row>
    <row r="61" spans="1:9" hidden="1" x14ac:dyDescent="0.2">
      <c r="A61" s="190" t="s">
        <v>79</v>
      </c>
      <c r="B61" s="29" t="e">
        <f>VLOOKUP($E61,#REF!,3,FALSE)</f>
        <v>#REF!</v>
      </c>
      <c r="C61" s="11" t="e">
        <f>VLOOKUP($E61,#REF!,4,FALSE)</f>
        <v>#REF!</v>
      </c>
      <c r="D61" s="30" t="e">
        <f>VLOOKUP($E61,#REF!,5,FALSE)</f>
        <v>#REF!</v>
      </c>
      <c r="E61" s="190"/>
      <c r="F61" s="190"/>
      <c r="G61" s="190"/>
      <c r="H61" s="190"/>
      <c r="I61" s="11"/>
    </row>
    <row r="62" spans="1:9" hidden="1" x14ac:dyDescent="0.2">
      <c r="A62" s="190" t="s">
        <v>79</v>
      </c>
      <c r="B62" s="29" t="e">
        <f>VLOOKUP($E62,#REF!,3,FALSE)</f>
        <v>#REF!</v>
      </c>
      <c r="C62" s="11" t="e">
        <f>VLOOKUP($E62,#REF!,4,FALSE)</f>
        <v>#REF!</v>
      </c>
      <c r="D62" s="30" t="e">
        <f>VLOOKUP($E62,#REF!,5,FALSE)</f>
        <v>#REF!</v>
      </c>
      <c r="E62" s="190"/>
      <c r="F62" s="190"/>
      <c r="G62" s="190"/>
      <c r="H62" s="190"/>
      <c r="I62" s="11"/>
    </row>
    <row r="63" spans="1:9" hidden="1" x14ac:dyDescent="0.2">
      <c r="A63" s="190" t="s">
        <v>79</v>
      </c>
      <c r="B63" s="29" t="e">
        <f>VLOOKUP($E63,#REF!,3,FALSE)</f>
        <v>#REF!</v>
      </c>
      <c r="C63" s="11" t="e">
        <f>VLOOKUP($E63,#REF!,4,FALSE)</f>
        <v>#REF!</v>
      </c>
      <c r="D63" s="30" t="e">
        <f>VLOOKUP($E63,#REF!,5,FALSE)</f>
        <v>#REF!</v>
      </c>
      <c r="E63" s="190"/>
      <c r="F63" s="190"/>
      <c r="G63" s="190"/>
      <c r="H63" s="190"/>
      <c r="I63" s="11"/>
    </row>
    <row r="64" spans="1:9" hidden="1" x14ac:dyDescent="0.2">
      <c r="A64" s="190" t="s">
        <v>79</v>
      </c>
      <c r="B64" s="29" t="e">
        <f>VLOOKUP($E64,#REF!,3,FALSE)</f>
        <v>#REF!</v>
      </c>
      <c r="C64" s="11" t="e">
        <f>VLOOKUP($E64,#REF!,4,FALSE)</f>
        <v>#REF!</v>
      </c>
      <c r="D64" s="30" t="e">
        <f>VLOOKUP($E64,#REF!,5,FALSE)</f>
        <v>#REF!</v>
      </c>
      <c r="E64" s="190"/>
      <c r="F64" s="190"/>
      <c r="G64" s="190"/>
      <c r="H64" s="190"/>
      <c r="I64" s="11"/>
    </row>
    <row r="65" spans="1:11" x14ac:dyDescent="0.2">
      <c r="A65" s="120"/>
      <c r="B65" s="126" t="s">
        <v>45</v>
      </c>
      <c r="C65" s="121"/>
      <c r="D65" s="121"/>
      <c r="E65" s="121"/>
      <c r="F65" s="121"/>
      <c r="G65" s="121"/>
      <c r="H65" s="121"/>
      <c r="I65" s="122"/>
    </row>
    <row r="66" spans="1:11" x14ac:dyDescent="0.2">
      <c r="A66" s="190" t="s">
        <v>37</v>
      </c>
      <c r="B66" s="248" t="e">
        <f>VLOOKUP($E66,#REF!,3,FALSE)</f>
        <v>#REF!</v>
      </c>
      <c r="C66" s="235" t="e">
        <f>VLOOKUP($E66,#REF!,4,FALSE)</f>
        <v>#REF!</v>
      </c>
      <c r="D66" s="257" t="e">
        <f>VLOOKUP($E66,#REF!,5,FALSE)</f>
        <v>#REF!</v>
      </c>
      <c r="E66" s="190"/>
      <c r="F66" s="190"/>
      <c r="G66" s="190"/>
      <c r="H66" s="190"/>
      <c r="I66" s="11"/>
    </row>
    <row r="67" spans="1:11" x14ac:dyDescent="0.2">
      <c r="A67" s="190" t="s">
        <v>37</v>
      </c>
      <c r="B67" s="248" t="e">
        <f>VLOOKUP($E67,#REF!,3,FALSE)</f>
        <v>#REF!</v>
      </c>
      <c r="C67" s="235" t="e">
        <f>VLOOKUP($E67,#REF!,4,FALSE)</f>
        <v>#REF!</v>
      </c>
      <c r="D67" s="257" t="e">
        <f>VLOOKUP($E67,#REF!,5,FALSE)</f>
        <v>#REF!</v>
      </c>
      <c r="E67" s="190"/>
      <c r="F67" s="190"/>
      <c r="G67" s="190"/>
      <c r="H67" s="190"/>
      <c r="I67" s="11"/>
    </row>
    <row r="68" spans="1:11" x14ac:dyDescent="0.2">
      <c r="A68" s="190" t="s">
        <v>37</v>
      </c>
      <c r="B68" s="248" t="e">
        <f>VLOOKUP($E68,#REF!,3,FALSE)</f>
        <v>#REF!</v>
      </c>
      <c r="C68" s="235" t="e">
        <f>VLOOKUP($E68,#REF!,4,FALSE)</f>
        <v>#REF!</v>
      </c>
      <c r="D68" s="257" t="e">
        <f>VLOOKUP($E68,#REF!,5,FALSE)</f>
        <v>#REF!</v>
      </c>
      <c r="E68" s="190"/>
      <c r="F68" s="190"/>
      <c r="G68" s="190"/>
      <c r="H68" s="190"/>
      <c r="I68" s="11"/>
    </row>
    <row r="69" spans="1:11" x14ac:dyDescent="0.2">
      <c r="A69" s="190" t="s">
        <v>37</v>
      </c>
      <c r="B69" s="248" t="e">
        <f>VLOOKUP($E69,#REF!,3,FALSE)</f>
        <v>#REF!</v>
      </c>
      <c r="C69" s="235" t="e">
        <f>VLOOKUP($E69,#REF!,4,FALSE)</f>
        <v>#REF!</v>
      </c>
      <c r="D69" s="257" t="e">
        <f>VLOOKUP($E69,#REF!,5,FALSE)</f>
        <v>#REF!</v>
      </c>
      <c r="E69" s="190"/>
      <c r="F69" s="190"/>
      <c r="G69" s="190"/>
      <c r="H69" s="190"/>
      <c r="I69" s="11"/>
      <c r="K69" s="2"/>
    </row>
    <row r="70" spans="1:11" x14ac:dyDescent="0.2">
      <c r="A70" s="190" t="s">
        <v>37</v>
      </c>
      <c r="B70" s="248" t="e">
        <f>VLOOKUP($E70,#REF!,3,FALSE)</f>
        <v>#REF!</v>
      </c>
      <c r="C70" s="235" t="e">
        <f>VLOOKUP($E70,#REF!,4,FALSE)</f>
        <v>#REF!</v>
      </c>
      <c r="D70" s="257" t="e">
        <f>VLOOKUP($E70,#REF!,5,FALSE)</f>
        <v>#REF!</v>
      </c>
      <c r="E70" s="190"/>
      <c r="F70" s="190"/>
      <c r="G70" s="190"/>
      <c r="H70" s="190"/>
      <c r="I70" s="11"/>
    </row>
    <row r="71" spans="1:11" x14ac:dyDescent="0.2">
      <c r="A71" s="190" t="s">
        <v>37</v>
      </c>
      <c r="B71" s="248" t="e">
        <f>VLOOKUP($E71,#REF!,3,FALSE)</f>
        <v>#REF!</v>
      </c>
      <c r="C71" s="235" t="e">
        <f>VLOOKUP($E71,#REF!,4,FALSE)</f>
        <v>#REF!</v>
      </c>
      <c r="D71" s="257" t="e">
        <f>VLOOKUP($E71,#REF!,5,FALSE)</f>
        <v>#REF!</v>
      </c>
      <c r="E71" s="190"/>
      <c r="F71" s="190"/>
      <c r="G71" s="190"/>
      <c r="H71" s="190"/>
      <c r="I71" s="11"/>
    </row>
    <row r="72" spans="1:11" x14ac:dyDescent="0.2">
      <c r="A72" s="190"/>
      <c r="B72" s="29"/>
      <c r="C72" s="11"/>
      <c r="D72" s="30"/>
      <c r="E72" s="190"/>
      <c r="F72" s="190"/>
      <c r="G72" s="190"/>
      <c r="H72" s="190"/>
      <c r="I72" s="11"/>
    </row>
    <row r="73" spans="1:11" x14ac:dyDescent="0.2">
      <c r="A73" s="190" t="s">
        <v>38</v>
      </c>
      <c r="B73" s="29" t="e">
        <f>VLOOKUP($E73,#REF!,3,FALSE)</f>
        <v>#REF!</v>
      </c>
      <c r="C73" s="11" t="e">
        <f>VLOOKUP($E73,#REF!,4,FALSE)</f>
        <v>#REF!</v>
      </c>
      <c r="D73" s="30" t="e">
        <f>VLOOKUP($E73,#REF!,5,FALSE)</f>
        <v>#REF!</v>
      </c>
      <c r="E73" s="190" t="s">
        <v>291</v>
      </c>
      <c r="F73" s="190"/>
      <c r="G73" s="190"/>
      <c r="H73" s="190"/>
      <c r="I73" s="11"/>
    </row>
    <row r="74" spans="1:11" x14ac:dyDescent="0.2">
      <c r="A74" s="190" t="s">
        <v>38</v>
      </c>
      <c r="B74" s="29" t="e">
        <f>VLOOKUP($E74,#REF!,3,FALSE)</f>
        <v>#REF!</v>
      </c>
      <c r="C74" s="11" t="e">
        <f>VLOOKUP($E74,#REF!,4,FALSE)</f>
        <v>#REF!</v>
      </c>
      <c r="D74" s="30" t="e">
        <f>VLOOKUP($E74,#REF!,5,FALSE)</f>
        <v>#REF!</v>
      </c>
      <c r="E74" s="190" t="s">
        <v>136</v>
      </c>
      <c r="F74" s="190"/>
      <c r="G74" s="190"/>
      <c r="H74" s="190"/>
      <c r="I74" s="11"/>
    </row>
    <row r="75" spans="1:11" x14ac:dyDescent="0.2">
      <c r="A75" s="190" t="s">
        <v>38</v>
      </c>
      <c r="B75" s="29" t="e">
        <f>VLOOKUP($E75,#REF!,3,FALSE)</f>
        <v>#REF!</v>
      </c>
      <c r="C75" s="11" t="e">
        <f>VLOOKUP($E75,#REF!,4,FALSE)</f>
        <v>#REF!</v>
      </c>
      <c r="D75" s="30" t="e">
        <f>VLOOKUP($E75,#REF!,5,FALSE)</f>
        <v>#REF!</v>
      </c>
      <c r="E75" s="190" t="s">
        <v>147</v>
      </c>
      <c r="F75" s="190"/>
      <c r="G75" s="190"/>
      <c r="H75" s="190"/>
      <c r="I75" s="11"/>
    </row>
    <row r="76" spans="1:11" x14ac:dyDescent="0.2">
      <c r="A76" s="190" t="s">
        <v>38</v>
      </c>
      <c r="B76" s="29" t="e">
        <f>VLOOKUP($E76,#REF!,3,FALSE)</f>
        <v>#REF!</v>
      </c>
      <c r="C76" s="11" t="e">
        <f>VLOOKUP($E76,#REF!,4,FALSE)</f>
        <v>#REF!</v>
      </c>
      <c r="D76" s="30" t="e">
        <f>VLOOKUP($E76,#REF!,5,FALSE)</f>
        <v>#REF!</v>
      </c>
      <c r="E76" s="190" t="s">
        <v>247</v>
      </c>
      <c r="F76" s="190"/>
      <c r="G76" s="190"/>
      <c r="H76" s="190"/>
      <c r="I76" s="11"/>
    </row>
    <row r="77" spans="1:11" x14ac:dyDescent="0.2">
      <c r="A77" s="190" t="s">
        <v>38</v>
      </c>
      <c r="B77" s="29" t="e">
        <f>VLOOKUP($E77,#REF!,3,FALSE)</f>
        <v>#REF!</v>
      </c>
      <c r="C77" s="11" t="e">
        <f>VLOOKUP($E77,#REF!,4,FALSE)</f>
        <v>#REF!</v>
      </c>
      <c r="D77" s="30" t="e">
        <f>VLOOKUP($E77,#REF!,5,FALSE)</f>
        <v>#REF!</v>
      </c>
      <c r="E77" s="190" t="s">
        <v>290</v>
      </c>
      <c r="F77" s="190"/>
      <c r="G77" s="190"/>
      <c r="H77" s="190"/>
      <c r="I77" s="11"/>
    </row>
    <row r="78" spans="1:11" x14ac:dyDescent="0.2">
      <c r="A78" s="190" t="s">
        <v>38</v>
      </c>
      <c r="B78" s="29" t="e">
        <f>VLOOKUP($E78,#REF!,3,FALSE)</f>
        <v>#REF!</v>
      </c>
      <c r="C78" s="11" t="e">
        <f>VLOOKUP($E78,#REF!,4,FALSE)</f>
        <v>#REF!</v>
      </c>
      <c r="D78" s="30" t="e">
        <f>VLOOKUP($E78,#REF!,5,FALSE)</f>
        <v>#REF!</v>
      </c>
      <c r="E78" s="190" t="s">
        <v>124</v>
      </c>
      <c r="F78" s="190"/>
      <c r="G78" s="190"/>
      <c r="H78" s="190"/>
      <c r="I78" s="11"/>
    </row>
    <row r="79" spans="1:11" x14ac:dyDescent="0.2">
      <c r="A79" s="190"/>
      <c r="B79" s="29"/>
      <c r="C79" s="11"/>
      <c r="D79" s="30"/>
      <c r="E79" s="190"/>
      <c r="F79" s="190"/>
      <c r="G79" s="190"/>
      <c r="H79" s="190"/>
      <c r="I79" s="11"/>
    </row>
    <row r="80" spans="1:11" x14ac:dyDescent="0.2">
      <c r="A80" s="190" t="s">
        <v>39</v>
      </c>
      <c r="B80" s="29" t="e">
        <f>VLOOKUP($E80,#REF!,3,FALSE)</f>
        <v>#REF!</v>
      </c>
      <c r="C80" s="11" t="e">
        <f>VLOOKUP($E80,#REF!,4,FALSE)</f>
        <v>#REF!</v>
      </c>
      <c r="D80" s="30" t="e">
        <f>VLOOKUP($E80,#REF!,5,FALSE)</f>
        <v>#REF!</v>
      </c>
      <c r="E80" s="190" t="s">
        <v>241</v>
      </c>
      <c r="F80" s="190"/>
      <c r="G80" s="190"/>
      <c r="H80" s="190"/>
      <c r="I80" s="11"/>
    </row>
    <row r="81" spans="1:9" x14ac:dyDescent="0.2">
      <c r="A81" s="190" t="s">
        <v>39</v>
      </c>
      <c r="B81" s="29" t="e">
        <f>VLOOKUP($E81,#REF!,3,FALSE)</f>
        <v>#REF!</v>
      </c>
      <c r="C81" s="11" t="e">
        <f>VLOOKUP($E81,#REF!,4,FALSE)</f>
        <v>#REF!</v>
      </c>
      <c r="D81" s="30" t="e">
        <f>VLOOKUP($E81,#REF!,5,FALSE)</f>
        <v>#REF!</v>
      </c>
      <c r="E81" s="190" t="s">
        <v>311</v>
      </c>
      <c r="F81" s="190"/>
      <c r="G81" s="190"/>
      <c r="H81" s="190"/>
      <c r="I81" s="11"/>
    </row>
    <row r="82" spans="1:9" x14ac:dyDescent="0.2">
      <c r="A82" s="190" t="s">
        <v>39</v>
      </c>
      <c r="B82" s="29" t="e">
        <f>VLOOKUP($E82,#REF!,3,FALSE)</f>
        <v>#REF!</v>
      </c>
      <c r="C82" s="11" t="e">
        <f>VLOOKUP($E82,#REF!,4,FALSE)</f>
        <v>#REF!</v>
      </c>
      <c r="D82" s="30" t="e">
        <f>VLOOKUP($E82,#REF!,5,FALSE)</f>
        <v>#REF!</v>
      </c>
      <c r="E82" s="190" t="s">
        <v>306</v>
      </c>
      <c r="F82" s="190"/>
      <c r="G82" s="190"/>
      <c r="H82" s="190"/>
      <c r="I82" s="11"/>
    </row>
    <row r="83" spans="1:9" x14ac:dyDescent="0.2">
      <c r="A83" s="190" t="s">
        <v>39</v>
      </c>
      <c r="B83" s="29" t="e">
        <f>VLOOKUP($E83,#REF!,3,FALSE)</f>
        <v>#REF!</v>
      </c>
      <c r="C83" s="11" t="e">
        <f>VLOOKUP($E83,#REF!,4,FALSE)</f>
        <v>#REF!</v>
      </c>
      <c r="D83" s="30" t="e">
        <f>VLOOKUP($E83,#REF!,5,FALSE)</f>
        <v>#REF!</v>
      </c>
      <c r="E83" s="190" t="s">
        <v>286</v>
      </c>
      <c r="F83" s="190"/>
      <c r="G83" s="190"/>
      <c r="H83" s="190"/>
      <c r="I83" s="11"/>
    </row>
    <row r="84" spans="1:9" x14ac:dyDescent="0.2">
      <c r="A84" s="190" t="s">
        <v>39</v>
      </c>
      <c r="B84" s="248" t="e">
        <f>VLOOKUP($E84,#REF!,3,FALSE)</f>
        <v>#REF!</v>
      </c>
      <c r="C84" s="235" t="e">
        <f>VLOOKUP($E84,#REF!,4,FALSE)</f>
        <v>#REF!</v>
      </c>
      <c r="D84" s="257" t="e">
        <f>VLOOKUP($E84,#REF!,5,FALSE)</f>
        <v>#REF!</v>
      </c>
      <c r="E84" s="190"/>
      <c r="F84" s="190"/>
      <c r="G84" s="190"/>
      <c r="H84" s="190"/>
      <c r="I84" s="11"/>
    </row>
    <row r="85" spans="1:9" x14ac:dyDescent="0.2">
      <c r="A85" s="190" t="s">
        <v>39</v>
      </c>
      <c r="B85" s="248" t="e">
        <f>VLOOKUP($E85,#REF!,3,FALSE)</f>
        <v>#REF!</v>
      </c>
      <c r="C85" s="235" t="e">
        <f>VLOOKUP($E85,#REF!,4,FALSE)</f>
        <v>#REF!</v>
      </c>
      <c r="D85" s="257" t="e">
        <f>VLOOKUP($E85,#REF!,5,FALSE)</f>
        <v>#REF!</v>
      </c>
      <c r="E85" s="190"/>
      <c r="F85" s="190"/>
      <c r="G85" s="190"/>
      <c r="H85" s="190"/>
      <c r="I85" s="11"/>
    </row>
    <row r="86" spans="1:9" x14ac:dyDescent="0.2">
      <c r="A86" s="120"/>
      <c r="B86" s="126" t="s">
        <v>46</v>
      </c>
      <c r="C86" s="121"/>
      <c r="D86" s="121"/>
      <c r="E86" s="121"/>
      <c r="F86" s="121"/>
      <c r="G86" s="121"/>
      <c r="H86" s="121"/>
      <c r="I86" s="122"/>
    </row>
    <row r="87" spans="1:9" x14ac:dyDescent="0.2">
      <c r="A87" s="190"/>
      <c r="B87" s="29"/>
      <c r="C87" s="11"/>
      <c r="D87" s="30"/>
      <c r="E87" s="190"/>
      <c r="F87" s="190"/>
      <c r="G87" s="190"/>
      <c r="H87" s="190"/>
      <c r="I87" s="11"/>
    </row>
    <row r="88" spans="1:9" x14ac:dyDescent="0.2">
      <c r="A88" s="190" t="s">
        <v>37</v>
      </c>
      <c r="B88" s="248" t="e">
        <f>VLOOKUP($E88,#REF!,3,FALSE)</f>
        <v>#REF!</v>
      </c>
      <c r="C88" s="235" t="e">
        <f>VLOOKUP($E88,#REF!,4,FALSE)</f>
        <v>#REF!</v>
      </c>
      <c r="D88" s="257" t="e">
        <f>VLOOKUP($E88,#REF!,5,FALSE)</f>
        <v>#REF!</v>
      </c>
      <c r="E88" s="190"/>
      <c r="F88" s="190"/>
      <c r="G88" s="190"/>
      <c r="H88" s="190"/>
      <c r="I88" s="11"/>
    </row>
    <row r="89" spans="1:9" x14ac:dyDescent="0.2">
      <c r="A89" s="376" t="s">
        <v>37</v>
      </c>
      <c r="B89" s="248" t="e">
        <f>VLOOKUP($E89,#REF!,3,FALSE)</f>
        <v>#REF!</v>
      </c>
      <c r="C89" s="235" t="e">
        <f>VLOOKUP($E89,#REF!,4,FALSE)</f>
        <v>#REF!</v>
      </c>
      <c r="D89" s="257" t="e">
        <f>VLOOKUP($E89,#REF!,5,FALSE)</f>
        <v>#REF!</v>
      </c>
      <c r="E89" s="190"/>
      <c r="F89" s="190"/>
      <c r="G89" s="190"/>
      <c r="H89" s="190"/>
      <c r="I89" s="11"/>
    </row>
    <row r="90" spans="1:9" x14ac:dyDescent="0.2">
      <c r="A90" s="376" t="s">
        <v>37</v>
      </c>
      <c r="B90" s="248" t="e">
        <f>VLOOKUP($E90,#REF!,3,FALSE)</f>
        <v>#REF!</v>
      </c>
      <c r="C90" s="235" t="e">
        <f>VLOOKUP($E90,#REF!,4,FALSE)</f>
        <v>#REF!</v>
      </c>
      <c r="D90" s="257" t="e">
        <f>VLOOKUP($E90,#REF!,5,FALSE)</f>
        <v>#REF!</v>
      </c>
      <c r="E90" s="190"/>
      <c r="F90" s="190"/>
      <c r="G90" s="190"/>
      <c r="H90" s="190"/>
      <c r="I90" s="11"/>
    </row>
    <row r="91" spans="1:9" x14ac:dyDescent="0.2">
      <c r="A91" s="376" t="s">
        <v>37</v>
      </c>
      <c r="B91" s="248" t="e">
        <f>VLOOKUP($E91,#REF!,3,FALSE)</f>
        <v>#REF!</v>
      </c>
      <c r="C91" s="235" t="e">
        <f>VLOOKUP($E91,#REF!,4,FALSE)</f>
        <v>#REF!</v>
      </c>
      <c r="D91" s="257" t="e">
        <f>VLOOKUP($E91,#REF!,5,FALSE)</f>
        <v>#REF!</v>
      </c>
      <c r="E91" s="190"/>
      <c r="F91" s="190"/>
      <c r="G91" s="190"/>
      <c r="H91" s="190"/>
      <c r="I91" s="11"/>
    </row>
    <row r="92" spans="1:9" x14ac:dyDescent="0.2">
      <c r="A92" s="190" t="s">
        <v>37</v>
      </c>
      <c r="B92" s="248" t="e">
        <f>VLOOKUP($E92,#REF!,3,FALSE)</f>
        <v>#REF!</v>
      </c>
      <c r="C92" s="235" t="e">
        <f>VLOOKUP($E92,#REF!,4,FALSE)</f>
        <v>#REF!</v>
      </c>
      <c r="D92" s="257" t="e">
        <f>VLOOKUP($E92,#REF!,5,FALSE)</f>
        <v>#REF!</v>
      </c>
      <c r="E92" s="190"/>
      <c r="F92" s="190"/>
      <c r="G92" s="190"/>
      <c r="H92" s="190"/>
      <c r="I92" s="11"/>
    </row>
    <row r="93" spans="1:9" x14ac:dyDescent="0.2">
      <c r="A93" s="190" t="s">
        <v>37</v>
      </c>
      <c r="B93" s="248" t="e">
        <f>VLOOKUP($E93,#REF!,3,FALSE)</f>
        <v>#REF!</v>
      </c>
      <c r="C93" s="235" t="e">
        <f>VLOOKUP($E93,#REF!,4,FALSE)</f>
        <v>#REF!</v>
      </c>
      <c r="D93" s="257" t="e">
        <f>VLOOKUP($E93,#REF!,5,FALSE)</f>
        <v>#REF!</v>
      </c>
      <c r="E93" s="190"/>
      <c r="F93" s="190"/>
      <c r="G93" s="190"/>
      <c r="H93" s="190"/>
      <c r="I93" s="11"/>
    </row>
    <row r="94" spans="1:9" x14ac:dyDescent="0.2">
      <c r="A94" s="190"/>
      <c r="B94" s="29"/>
      <c r="C94" s="11"/>
      <c r="D94" s="30"/>
      <c r="E94" s="190"/>
      <c r="F94" s="190"/>
      <c r="G94" s="190"/>
      <c r="H94" s="190"/>
      <c r="I94" s="11"/>
    </row>
    <row r="95" spans="1:9" x14ac:dyDescent="0.2">
      <c r="A95" s="190" t="s">
        <v>38</v>
      </c>
      <c r="B95" s="29" t="e">
        <f>VLOOKUP($E95,#REF!,3,FALSE)</f>
        <v>#REF!</v>
      </c>
      <c r="C95" s="11" t="e">
        <f>VLOOKUP($E95,#REF!,4,FALSE)</f>
        <v>#REF!</v>
      </c>
      <c r="D95" s="30" t="e">
        <f>VLOOKUP($E95,#REF!,5,FALSE)</f>
        <v>#REF!</v>
      </c>
      <c r="E95" s="190" t="s">
        <v>252</v>
      </c>
      <c r="F95" s="190"/>
      <c r="G95" s="190"/>
      <c r="H95" s="190"/>
      <c r="I95" s="11"/>
    </row>
    <row r="96" spans="1:9" x14ac:dyDescent="0.2">
      <c r="A96" s="190" t="s">
        <v>38</v>
      </c>
      <c r="B96" s="29" t="e">
        <f>VLOOKUP($E96,#REF!,3,FALSE)</f>
        <v>#REF!</v>
      </c>
      <c r="C96" s="11" t="e">
        <f>VLOOKUP($E96,#REF!,4,FALSE)</f>
        <v>#REF!</v>
      </c>
      <c r="D96" s="30" t="e">
        <f>VLOOKUP($E96,#REF!,5,FALSE)</f>
        <v>#REF!</v>
      </c>
      <c r="E96" s="190" t="s">
        <v>305</v>
      </c>
      <c r="F96" s="190"/>
      <c r="G96" s="190"/>
      <c r="H96" s="190"/>
      <c r="I96" s="11"/>
    </row>
    <row r="97" spans="1:9" x14ac:dyDescent="0.2">
      <c r="A97" s="190" t="s">
        <v>38</v>
      </c>
      <c r="B97" s="29" t="e">
        <f>VLOOKUP($E97,#REF!,3,FALSE)</f>
        <v>#REF!</v>
      </c>
      <c r="C97" s="11" t="e">
        <f>VLOOKUP($E97,#REF!,4,FALSE)</f>
        <v>#REF!</v>
      </c>
      <c r="D97" s="30" t="e">
        <f>VLOOKUP($E97,#REF!,5,FALSE)</f>
        <v>#REF!</v>
      </c>
      <c r="E97" s="190" t="s">
        <v>250</v>
      </c>
      <c r="F97" s="190"/>
      <c r="G97" s="190"/>
      <c r="H97" s="190"/>
      <c r="I97" s="11"/>
    </row>
    <row r="98" spans="1:9" x14ac:dyDescent="0.2">
      <c r="A98" s="190" t="s">
        <v>38</v>
      </c>
      <c r="B98" s="29" t="e">
        <f>VLOOKUP($E98,#REF!,3,FALSE)</f>
        <v>#REF!</v>
      </c>
      <c r="C98" s="11" t="e">
        <f>VLOOKUP($E98,#REF!,4,FALSE)</f>
        <v>#REF!</v>
      </c>
      <c r="D98" s="30" t="e">
        <f>VLOOKUP($E98,#REF!,5,FALSE)</f>
        <v>#REF!</v>
      </c>
      <c r="E98" s="190" t="s">
        <v>251</v>
      </c>
      <c r="F98" s="190"/>
      <c r="G98" s="190"/>
      <c r="H98" s="190"/>
      <c r="I98" s="11"/>
    </row>
    <row r="99" spans="1:9" x14ac:dyDescent="0.2">
      <c r="A99" s="190" t="s">
        <v>38</v>
      </c>
      <c r="B99" s="29" t="e">
        <f>VLOOKUP($E99,#REF!,3,FALSE)</f>
        <v>#REF!</v>
      </c>
      <c r="C99" s="11" t="e">
        <f>VLOOKUP($E99,#REF!,4,FALSE)</f>
        <v>#REF!</v>
      </c>
      <c r="D99" s="30" t="e">
        <f>VLOOKUP($E99,#REF!,5,FALSE)</f>
        <v>#REF!</v>
      </c>
      <c r="E99" s="190" t="s">
        <v>142</v>
      </c>
      <c r="F99" s="190"/>
      <c r="G99" s="190"/>
      <c r="H99" s="190"/>
      <c r="I99" s="11"/>
    </row>
    <row r="100" spans="1:9" x14ac:dyDescent="0.2">
      <c r="A100" s="190" t="s">
        <v>38</v>
      </c>
      <c r="B100" s="29" t="e">
        <f>VLOOKUP($E100,#REF!,3,FALSE)</f>
        <v>#REF!</v>
      </c>
      <c r="C100" s="11" t="e">
        <f>VLOOKUP($E100,#REF!,4,FALSE)</f>
        <v>#REF!</v>
      </c>
      <c r="D100" s="30" t="e">
        <f>VLOOKUP($E100,#REF!,5,FALSE)</f>
        <v>#REF!</v>
      </c>
      <c r="E100" s="190" t="s">
        <v>304</v>
      </c>
      <c r="F100" s="190"/>
      <c r="G100" s="190"/>
      <c r="H100" s="190"/>
      <c r="I100" s="11"/>
    </row>
    <row r="101" spans="1:9" x14ac:dyDescent="0.2">
      <c r="A101" s="190"/>
      <c r="B101" s="29"/>
      <c r="C101" s="11"/>
      <c r="D101" s="30"/>
      <c r="E101" s="190"/>
      <c r="F101" s="190"/>
      <c r="G101" s="190"/>
      <c r="H101" s="190"/>
      <c r="I101" s="11"/>
    </row>
    <row r="102" spans="1:9" x14ac:dyDescent="0.2">
      <c r="A102" s="190" t="s">
        <v>39</v>
      </c>
      <c r="B102" s="29" t="e">
        <f>VLOOKUP($E102,#REF!,3,FALSE)</f>
        <v>#REF!</v>
      </c>
      <c r="C102" s="11" t="e">
        <f>VLOOKUP($E102,#REF!,4,FALSE)</f>
        <v>#REF!</v>
      </c>
      <c r="D102" s="30" t="e">
        <f>VLOOKUP($E102,#REF!,5,FALSE)</f>
        <v>#REF!</v>
      </c>
      <c r="E102" s="190" t="s">
        <v>195</v>
      </c>
      <c r="F102" s="190"/>
      <c r="G102" s="190"/>
      <c r="H102" s="190"/>
      <c r="I102" s="11"/>
    </row>
    <row r="103" spans="1:9" x14ac:dyDescent="0.2">
      <c r="A103" s="190" t="s">
        <v>39</v>
      </c>
      <c r="B103" s="29" t="e">
        <f>VLOOKUP($E103,#REF!,3,FALSE)</f>
        <v>#REF!</v>
      </c>
      <c r="C103" s="11" t="e">
        <f>VLOOKUP($E103,#REF!,4,FALSE)</f>
        <v>#REF!</v>
      </c>
      <c r="D103" s="30" t="e">
        <f>VLOOKUP($E103,#REF!,5,FALSE)</f>
        <v>#REF!</v>
      </c>
      <c r="E103" s="190" t="s">
        <v>313</v>
      </c>
      <c r="F103" s="190"/>
      <c r="G103" s="190"/>
      <c r="H103" s="190"/>
      <c r="I103" s="11"/>
    </row>
    <row r="104" spans="1:9" x14ac:dyDescent="0.2">
      <c r="A104" s="190" t="s">
        <v>39</v>
      </c>
      <c r="B104" s="29" t="e">
        <f>VLOOKUP($E104,#REF!,3,FALSE)</f>
        <v>#REF!</v>
      </c>
      <c r="C104" s="11" t="e">
        <f>VLOOKUP($E104,#REF!,4,FALSE)</f>
        <v>#REF!</v>
      </c>
      <c r="D104" s="30" t="e">
        <f>VLOOKUP($E104,#REF!,5,FALSE)</f>
        <v>#REF!</v>
      </c>
      <c r="E104" s="190" t="s">
        <v>151</v>
      </c>
      <c r="F104" s="190"/>
      <c r="G104" s="190"/>
      <c r="H104" s="190"/>
      <c r="I104" s="11"/>
    </row>
    <row r="105" spans="1:9" x14ac:dyDescent="0.2">
      <c r="A105" s="190" t="s">
        <v>39</v>
      </c>
      <c r="B105" s="29" t="e">
        <f>VLOOKUP($E105,#REF!,3,FALSE)</f>
        <v>#REF!</v>
      </c>
      <c r="C105" s="11" t="e">
        <f>VLOOKUP($E105,#REF!,4,FALSE)</f>
        <v>#REF!</v>
      </c>
      <c r="D105" s="30" t="e">
        <f>VLOOKUP($E105,#REF!,5,FALSE)</f>
        <v>#REF!</v>
      </c>
      <c r="E105" s="190" t="s">
        <v>213</v>
      </c>
      <c r="F105" s="190"/>
      <c r="G105" s="190"/>
      <c r="H105" s="190"/>
      <c r="I105" s="11"/>
    </row>
    <row r="106" spans="1:9" x14ac:dyDescent="0.2">
      <c r="A106" s="190" t="s">
        <v>39</v>
      </c>
      <c r="B106" s="248" t="e">
        <f>VLOOKUP($E106,#REF!,3,FALSE)</f>
        <v>#REF!</v>
      </c>
      <c r="C106" s="235" t="e">
        <f>VLOOKUP($E106,#REF!,4,FALSE)</f>
        <v>#REF!</v>
      </c>
      <c r="D106" s="257" t="e">
        <f>VLOOKUP($E106,#REF!,5,FALSE)</f>
        <v>#REF!</v>
      </c>
      <c r="E106" s="190"/>
      <c r="F106" s="190"/>
      <c r="G106" s="190"/>
      <c r="H106" s="190"/>
      <c r="I106" s="11"/>
    </row>
    <row r="107" spans="1:9" x14ac:dyDescent="0.2">
      <c r="A107" s="190" t="s">
        <v>39</v>
      </c>
      <c r="B107" s="248" t="e">
        <f>VLOOKUP($E107,#REF!,3,FALSE)</f>
        <v>#REF!</v>
      </c>
      <c r="C107" s="235" t="e">
        <f>VLOOKUP($E107,#REF!,4,FALSE)</f>
        <v>#REF!</v>
      </c>
      <c r="D107" s="257" t="e">
        <f>VLOOKUP($E107,#REF!,5,FALSE)</f>
        <v>#REF!</v>
      </c>
      <c r="E107" s="190"/>
      <c r="F107" s="190"/>
      <c r="G107" s="190"/>
      <c r="H107" s="190"/>
      <c r="I107" s="11"/>
    </row>
    <row r="108" spans="1:9" hidden="1" x14ac:dyDescent="0.2">
      <c r="A108" s="190"/>
      <c r="B108" s="29"/>
      <c r="C108" s="11"/>
      <c r="D108" s="30"/>
      <c r="E108" s="190"/>
      <c r="F108" s="190"/>
      <c r="G108" s="190"/>
      <c r="H108" s="190"/>
      <c r="I108" s="11"/>
    </row>
    <row r="109" spans="1:9" hidden="1" x14ac:dyDescent="0.2">
      <c r="A109" s="190" t="s">
        <v>43</v>
      </c>
      <c r="B109" s="29" t="e">
        <f>VLOOKUP($E109,#REF!,3,FALSE)</f>
        <v>#REF!</v>
      </c>
      <c r="C109" s="11" t="e">
        <f>VLOOKUP($E109,#REF!,4,FALSE)</f>
        <v>#REF!</v>
      </c>
      <c r="D109" s="30" t="e">
        <f>VLOOKUP($E109,#REF!,5,FALSE)</f>
        <v>#REF!</v>
      </c>
      <c r="E109" s="190"/>
      <c r="F109" s="190"/>
      <c r="G109" s="190"/>
      <c r="H109" s="190"/>
      <c r="I109" s="11"/>
    </row>
    <row r="110" spans="1:9" hidden="1" x14ac:dyDescent="0.2">
      <c r="A110" s="190" t="s">
        <v>43</v>
      </c>
      <c r="B110" s="29" t="e">
        <f>VLOOKUP($E110,#REF!,3,FALSE)</f>
        <v>#REF!</v>
      </c>
      <c r="C110" s="11" t="e">
        <f>VLOOKUP($E110,#REF!,4,FALSE)</f>
        <v>#REF!</v>
      </c>
      <c r="D110" s="30" t="e">
        <f>VLOOKUP($E110,#REF!,5,FALSE)</f>
        <v>#REF!</v>
      </c>
      <c r="E110" s="190"/>
      <c r="F110" s="190"/>
      <c r="G110" s="190"/>
      <c r="H110" s="190"/>
      <c r="I110" s="11"/>
    </row>
    <row r="111" spans="1:9" hidden="1" x14ac:dyDescent="0.2">
      <c r="A111" s="190" t="s">
        <v>43</v>
      </c>
      <c r="B111" s="29" t="e">
        <f>VLOOKUP($E111,#REF!,3,FALSE)</f>
        <v>#REF!</v>
      </c>
      <c r="C111" s="11" t="e">
        <f>VLOOKUP($E111,#REF!,4,FALSE)</f>
        <v>#REF!</v>
      </c>
      <c r="D111" s="30" t="e">
        <f>VLOOKUP($E111,#REF!,5,FALSE)</f>
        <v>#REF!</v>
      </c>
      <c r="E111" s="190"/>
      <c r="F111" s="190"/>
      <c r="G111" s="190"/>
      <c r="H111" s="190"/>
      <c r="I111" s="11"/>
    </row>
    <row r="112" spans="1:9" hidden="1" x14ac:dyDescent="0.2">
      <c r="A112" s="190" t="s">
        <v>43</v>
      </c>
      <c r="B112" s="29" t="e">
        <f>VLOOKUP($E112,#REF!,3,FALSE)</f>
        <v>#REF!</v>
      </c>
      <c r="C112" s="11" t="e">
        <f>VLOOKUP($E112,#REF!,4,FALSE)</f>
        <v>#REF!</v>
      </c>
      <c r="D112" s="30" t="e">
        <f>VLOOKUP($E112,#REF!,5,FALSE)</f>
        <v>#REF!</v>
      </c>
      <c r="E112" s="190"/>
      <c r="F112" s="190"/>
      <c r="G112" s="190"/>
      <c r="H112" s="190"/>
      <c r="I112" s="11"/>
    </row>
    <row r="113" spans="1:10" hidden="1" x14ac:dyDescent="0.2">
      <c r="A113" s="190" t="s">
        <v>43</v>
      </c>
      <c r="B113" s="29" t="e">
        <f>VLOOKUP($E113,#REF!,3,FALSE)</f>
        <v>#REF!</v>
      </c>
      <c r="C113" s="11" t="e">
        <f>VLOOKUP($E113,#REF!,4,FALSE)</f>
        <v>#REF!</v>
      </c>
      <c r="D113" s="30" t="e">
        <f>VLOOKUP($E113,#REF!,5,FALSE)</f>
        <v>#REF!</v>
      </c>
      <c r="E113" s="190"/>
      <c r="F113" s="190"/>
      <c r="G113" s="190"/>
      <c r="H113" s="190"/>
      <c r="I113" s="11"/>
    </row>
    <row r="114" spans="1:10" hidden="1" x14ac:dyDescent="0.2">
      <c r="A114" s="190" t="s">
        <v>43</v>
      </c>
      <c r="B114" s="29" t="e">
        <f>VLOOKUP($E114,#REF!,3,FALSE)</f>
        <v>#REF!</v>
      </c>
      <c r="C114" s="11" t="e">
        <f>VLOOKUP($E114,#REF!,4,FALSE)</f>
        <v>#REF!</v>
      </c>
      <c r="D114" s="30" t="e">
        <f>VLOOKUP($E114,#REF!,5,FALSE)</f>
        <v>#REF!</v>
      </c>
      <c r="E114" s="190"/>
      <c r="F114" s="190"/>
      <c r="G114" s="190"/>
      <c r="H114" s="190"/>
      <c r="I114" s="11"/>
    </row>
    <row r="115" spans="1:10" hidden="1" x14ac:dyDescent="0.2">
      <c r="A115" s="190"/>
      <c r="B115" s="29"/>
      <c r="C115" s="11"/>
      <c r="D115" s="30"/>
      <c r="E115" s="190"/>
      <c r="F115" s="190"/>
      <c r="G115" s="190"/>
      <c r="H115" s="190"/>
      <c r="I115" s="11"/>
    </row>
    <row r="116" spans="1:10" hidden="1" x14ac:dyDescent="0.2">
      <c r="A116" s="190" t="s">
        <v>79</v>
      </c>
      <c r="B116" s="29" t="e">
        <f>VLOOKUP($E116,#REF!,3,FALSE)</f>
        <v>#REF!</v>
      </c>
      <c r="C116" s="11" t="e">
        <f>VLOOKUP($E116,#REF!,4,FALSE)</f>
        <v>#REF!</v>
      </c>
      <c r="D116" s="30" t="e">
        <f>VLOOKUP($E116,#REF!,5,FALSE)</f>
        <v>#REF!</v>
      </c>
      <c r="E116" s="190"/>
      <c r="F116" s="190"/>
      <c r="G116" s="190"/>
      <c r="H116" s="190"/>
      <c r="I116" s="11"/>
    </row>
    <row r="117" spans="1:10" hidden="1" x14ac:dyDescent="0.2">
      <c r="A117" s="190" t="s">
        <v>79</v>
      </c>
      <c r="B117" s="29" t="e">
        <f>VLOOKUP($E117,#REF!,3,FALSE)</f>
        <v>#REF!</v>
      </c>
      <c r="C117" s="11" t="e">
        <f>VLOOKUP($E117,#REF!,4,FALSE)</f>
        <v>#REF!</v>
      </c>
      <c r="D117" s="30" t="e">
        <f>VLOOKUP($E117,#REF!,5,FALSE)</f>
        <v>#REF!</v>
      </c>
      <c r="E117" s="190"/>
      <c r="F117" s="190"/>
      <c r="G117" s="190"/>
      <c r="H117" s="190"/>
      <c r="I117" s="11"/>
    </row>
    <row r="118" spans="1:10" hidden="1" x14ac:dyDescent="0.2">
      <c r="A118" s="190" t="s">
        <v>79</v>
      </c>
      <c r="B118" s="29" t="e">
        <f>VLOOKUP($E118,#REF!,3,FALSE)</f>
        <v>#REF!</v>
      </c>
      <c r="C118" s="11" t="e">
        <f>VLOOKUP($E118,#REF!,4,FALSE)</f>
        <v>#REF!</v>
      </c>
      <c r="D118" s="30" t="e">
        <f>VLOOKUP($E118,#REF!,5,FALSE)</f>
        <v>#REF!</v>
      </c>
      <c r="E118" s="190"/>
      <c r="F118" s="190"/>
      <c r="G118" s="190"/>
      <c r="H118" s="190"/>
      <c r="I118" s="11"/>
    </row>
    <row r="119" spans="1:10" hidden="1" x14ac:dyDescent="0.2">
      <c r="A119" s="190" t="s">
        <v>79</v>
      </c>
      <c r="B119" s="29" t="e">
        <f>VLOOKUP($E119,#REF!,3,FALSE)</f>
        <v>#REF!</v>
      </c>
      <c r="C119" s="11" t="e">
        <f>VLOOKUP($E119,#REF!,4,FALSE)</f>
        <v>#REF!</v>
      </c>
      <c r="D119" s="30" t="e">
        <f>VLOOKUP($E119,#REF!,5,FALSE)</f>
        <v>#REF!</v>
      </c>
      <c r="E119" s="190"/>
      <c r="F119" s="190"/>
      <c r="G119" s="190"/>
      <c r="H119" s="190"/>
      <c r="I119" s="11"/>
    </row>
    <row r="120" spans="1:10" hidden="1" x14ac:dyDescent="0.2">
      <c r="A120" s="190" t="s">
        <v>79</v>
      </c>
      <c r="B120" s="29" t="e">
        <f>VLOOKUP($E120,#REF!,3,FALSE)</f>
        <v>#REF!</v>
      </c>
      <c r="C120" s="11" t="e">
        <f>VLOOKUP($E120,#REF!,4,FALSE)</f>
        <v>#REF!</v>
      </c>
      <c r="D120" s="30" t="e">
        <f>VLOOKUP($E120,#REF!,5,FALSE)</f>
        <v>#REF!</v>
      </c>
      <c r="E120" s="190"/>
      <c r="F120" s="190"/>
      <c r="G120" s="190"/>
      <c r="H120" s="190"/>
      <c r="I120" s="11"/>
    </row>
    <row r="121" spans="1:10" hidden="1" x14ac:dyDescent="0.2">
      <c r="A121" s="190" t="s">
        <v>79</v>
      </c>
      <c r="B121" s="29" t="e">
        <f>VLOOKUP($E121,#REF!,3,FALSE)</f>
        <v>#REF!</v>
      </c>
      <c r="C121" s="11" t="e">
        <f>VLOOKUP($E121,#REF!,4,FALSE)</f>
        <v>#REF!</v>
      </c>
      <c r="D121" s="30" t="e">
        <f>VLOOKUP($E121,#REF!,5,FALSE)</f>
        <v>#REF!</v>
      </c>
      <c r="E121" s="190"/>
      <c r="F121" s="190"/>
      <c r="G121" s="190"/>
      <c r="H121" s="190"/>
      <c r="I121" s="11"/>
    </row>
    <row r="122" spans="1:10" x14ac:dyDescent="0.2">
      <c r="A122" s="17"/>
      <c r="B122" s="17"/>
      <c r="C122" s="17"/>
      <c r="D122" s="17"/>
      <c r="E122" s="17"/>
      <c r="F122" s="17"/>
      <c r="G122" s="17"/>
      <c r="H122" s="17"/>
      <c r="I122" s="17"/>
      <c r="J122" s="17"/>
    </row>
    <row r="123" spans="1:10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</row>
    <row r="124" spans="1:10" x14ac:dyDescent="0.2">
      <c r="A124" s="17"/>
      <c r="B124" s="17"/>
      <c r="C124" s="17"/>
      <c r="D124" s="17"/>
      <c r="E124" s="17"/>
      <c r="F124" s="17"/>
      <c r="G124" s="17"/>
      <c r="H124" s="17"/>
      <c r="I124" s="17"/>
      <c r="J124" s="17"/>
    </row>
    <row r="125" spans="1:10" ht="15.75" x14ac:dyDescent="0.25">
      <c r="A125" s="188" t="s">
        <v>66</v>
      </c>
      <c r="B125" s="1"/>
      <c r="C125" s="17"/>
      <c r="D125" s="17"/>
      <c r="E125" s="17"/>
      <c r="F125" s="17"/>
      <c r="G125" s="17"/>
      <c r="H125" s="17"/>
      <c r="I125" s="17"/>
      <c r="J125" s="17"/>
    </row>
    <row r="126" spans="1:10" ht="15.75" x14ac:dyDescent="0.25">
      <c r="A126" s="188" t="s">
        <v>58</v>
      </c>
      <c r="C126" s="17"/>
      <c r="D126" s="17"/>
      <c r="E126" s="17"/>
      <c r="F126" s="17"/>
      <c r="G126" s="17"/>
      <c r="H126" s="17"/>
      <c r="I126" s="17"/>
      <c r="J126" s="17"/>
    </row>
    <row r="127" spans="1:10" ht="15.75" x14ac:dyDescent="0.25">
      <c r="A127" s="188" t="s">
        <v>60</v>
      </c>
      <c r="B127" s="188"/>
      <c r="C127" s="17"/>
      <c r="D127" s="17"/>
      <c r="E127" s="17"/>
      <c r="F127" s="17"/>
      <c r="G127" s="17"/>
      <c r="H127" s="17"/>
      <c r="I127" s="17"/>
      <c r="J127" s="17"/>
    </row>
    <row r="128" spans="1:10" ht="15.75" x14ac:dyDescent="0.25">
      <c r="A128" s="617" t="s">
        <v>59</v>
      </c>
      <c r="B128" s="617"/>
      <c r="C128" s="17"/>
      <c r="D128" s="17"/>
      <c r="E128" s="17"/>
      <c r="F128" s="17"/>
      <c r="G128" s="17"/>
      <c r="H128" s="17"/>
      <c r="I128" s="17"/>
      <c r="J128" s="17"/>
    </row>
    <row r="129" spans="1:10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</row>
    <row r="130" spans="1:10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</row>
    <row r="131" spans="1:10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</row>
    <row r="132" spans="1:10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</row>
    <row r="133" spans="1:10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</row>
    <row r="134" spans="1:10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</row>
    <row r="135" spans="1:10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</row>
    <row r="136" spans="1:10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</row>
    <row r="137" spans="1:10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</row>
    <row r="138" spans="1:10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</row>
    <row r="139" spans="1:10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</row>
    <row r="140" spans="1:10" x14ac:dyDescent="0.2">
      <c r="A140" s="17"/>
      <c r="B140" s="17"/>
      <c r="C140" s="17"/>
      <c r="D140" s="17"/>
      <c r="E140" s="17"/>
      <c r="F140" s="17"/>
      <c r="G140" s="17"/>
      <c r="H140" s="17"/>
      <c r="I140" s="17"/>
      <c r="J140" s="17"/>
    </row>
    <row r="141" spans="1:10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</row>
    <row r="142" spans="1:10" x14ac:dyDescent="0.2">
      <c r="A142" s="17"/>
      <c r="B142" s="17"/>
      <c r="C142" s="17"/>
      <c r="D142" s="17"/>
      <c r="E142" s="17"/>
      <c r="F142" s="17"/>
      <c r="G142" s="17"/>
      <c r="H142" s="17"/>
      <c r="I142" s="17"/>
      <c r="J142" s="17"/>
    </row>
    <row r="143" spans="1:10" x14ac:dyDescent="0.2">
      <c r="A143" s="17"/>
      <c r="B143" s="17"/>
      <c r="C143" s="17"/>
      <c r="D143" s="17"/>
      <c r="E143" s="17"/>
      <c r="F143" s="17"/>
      <c r="G143" s="17"/>
      <c r="H143" s="17"/>
      <c r="I143" s="17"/>
      <c r="J143" s="17"/>
    </row>
    <row r="144" spans="1:10" x14ac:dyDescent="0.2">
      <c r="A144" s="17"/>
      <c r="B144" s="17"/>
      <c r="C144" s="17"/>
      <c r="D144" s="17"/>
      <c r="E144" s="17"/>
      <c r="F144" s="17"/>
      <c r="G144" s="17"/>
      <c r="H144" s="17"/>
      <c r="I144" s="17"/>
      <c r="J144" s="17"/>
    </row>
    <row r="145" spans="1:10" x14ac:dyDescent="0.2">
      <c r="A145" s="17"/>
      <c r="B145" s="17"/>
      <c r="C145" s="17"/>
      <c r="D145" s="17"/>
      <c r="E145" s="17"/>
      <c r="F145" s="17"/>
      <c r="G145" s="17"/>
      <c r="H145" s="17"/>
      <c r="I145" s="17"/>
      <c r="J145" s="17"/>
    </row>
    <row r="146" spans="1:10" x14ac:dyDescent="0.2">
      <c r="A146" s="17"/>
      <c r="B146" s="17"/>
      <c r="C146" s="17"/>
      <c r="D146" s="17"/>
      <c r="E146" s="17"/>
      <c r="F146" s="17"/>
      <c r="G146" s="17"/>
      <c r="H146" s="17"/>
      <c r="I146" s="17"/>
      <c r="J146" s="17"/>
    </row>
    <row r="147" spans="1:10" x14ac:dyDescent="0.2">
      <c r="A147" s="17"/>
      <c r="B147" s="17"/>
      <c r="C147" s="17"/>
      <c r="D147" s="17"/>
      <c r="E147" s="17"/>
      <c r="F147" s="17"/>
      <c r="G147" s="17"/>
      <c r="H147" s="17"/>
      <c r="I147" s="17"/>
      <c r="J147" s="17"/>
    </row>
  </sheetData>
  <mergeCells count="7">
    <mergeCell ref="A128:B128"/>
    <mergeCell ref="A1:I1"/>
    <mergeCell ref="A2:I2"/>
    <mergeCell ref="A3:I3"/>
    <mergeCell ref="A4:B4"/>
    <mergeCell ref="E4:J4"/>
    <mergeCell ref="A5:B5"/>
  </mergeCells>
  <printOptions horizontalCentered="1"/>
  <pageMargins left="0" right="0" top="0.27559055118110237" bottom="0.55118110236220474" header="0.27559055118110237" footer="0.19685039370078741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indexed="34"/>
  </sheetPr>
  <dimension ref="A1:M90"/>
  <sheetViews>
    <sheetView workbookViewId="0">
      <selection sqref="A1:I48"/>
    </sheetView>
  </sheetViews>
  <sheetFormatPr defaultColWidth="9.140625" defaultRowHeight="12.75" x14ac:dyDescent="0.2"/>
  <cols>
    <col min="1" max="1" width="4" style="12" customWidth="1"/>
    <col min="2" max="2" width="22.5703125" style="12" bestFit="1" customWidth="1"/>
    <col min="3" max="3" width="11.42578125" style="12" customWidth="1"/>
    <col min="4" max="4" width="22" style="12" customWidth="1"/>
    <col min="5" max="5" width="7.7109375" style="12" customWidth="1"/>
    <col min="6" max="6" width="6.85546875" style="12" customWidth="1"/>
    <col min="7" max="7" width="32.85546875" style="12" customWidth="1"/>
    <col min="8" max="8" width="6.85546875" style="12" customWidth="1"/>
    <col min="9" max="9" width="8.28515625" style="12" customWidth="1"/>
    <col min="10" max="10" width="6" style="12" customWidth="1"/>
    <col min="11" max="16384" width="9.140625" style="12"/>
  </cols>
  <sheetData>
    <row r="1" spans="1:13" x14ac:dyDescent="0.2">
      <c r="A1" s="613" t="e">
        <f>#REF!</f>
        <v>#REF!</v>
      </c>
      <c r="B1" s="613"/>
      <c r="C1" s="613"/>
      <c r="D1" s="613"/>
      <c r="E1" s="613"/>
      <c r="F1" s="613"/>
      <c r="G1" s="613"/>
      <c r="H1" s="613"/>
      <c r="I1" s="613"/>
      <c r="J1" s="95"/>
      <c r="K1" s="95"/>
      <c r="L1" s="95"/>
      <c r="M1" s="95"/>
    </row>
    <row r="2" spans="1:13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96"/>
      <c r="K2" s="95"/>
      <c r="L2" s="95"/>
      <c r="M2" s="95"/>
    </row>
    <row r="3" spans="1:13" ht="29.2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96"/>
      <c r="K3" s="95"/>
      <c r="L3" s="95"/>
      <c r="M3" s="95"/>
    </row>
    <row r="4" spans="1:13" ht="14.25" x14ac:dyDescent="0.2">
      <c r="A4" s="616"/>
      <c r="B4" s="616"/>
      <c r="C4" s="9"/>
      <c r="D4" s="2"/>
      <c r="G4" s="357" t="s">
        <v>268</v>
      </c>
      <c r="H4" s="9"/>
      <c r="I4" s="13"/>
      <c r="J4" s="9"/>
    </row>
    <row r="5" spans="1:13" x14ac:dyDescent="0.2">
      <c r="A5" s="616" t="s">
        <v>5</v>
      </c>
      <c r="B5" s="616"/>
      <c r="C5" s="9"/>
      <c r="D5" s="2"/>
      <c r="H5" s="92" t="e">
        <f>d_1</f>
        <v>#REF!</v>
      </c>
      <c r="I5" s="13"/>
      <c r="J5" s="9"/>
    </row>
    <row r="6" spans="1:13" ht="12.75" customHeight="1" x14ac:dyDescent="0.2">
      <c r="A6" s="92" t="e">
        <f>d_4</f>
        <v>#REF!</v>
      </c>
      <c r="C6" s="9"/>
      <c r="D6" s="2"/>
      <c r="E6" s="134"/>
      <c r="F6" s="153" t="e">
        <f>d_5</f>
        <v>#REF!</v>
      </c>
      <c r="G6" s="134"/>
      <c r="H6" s="134"/>
      <c r="I6" s="255" t="s">
        <v>509</v>
      </c>
      <c r="J6" s="9"/>
    </row>
    <row r="7" spans="1:13" ht="18" x14ac:dyDescent="0.2">
      <c r="A7" s="119" t="s">
        <v>64</v>
      </c>
      <c r="B7" s="119" t="s">
        <v>65</v>
      </c>
      <c r="C7" s="119" t="s">
        <v>62</v>
      </c>
      <c r="D7" s="119" t="s">
        <v>96</v>
      </c>
      <c r="E7" s="132" t="s">
        <v>34</v>
      </c>
      <c r="F7" s="132" t="s">
        <v>102</v>
      </c>
      <c r="G7" s="132" t="s">
        <v>22</v>
      </c>
      <c r="H7" s="132" t="s">
        <v>49</v>
      </c>
      <c r="I7" s="119" t="s">
        <v>67</v>
      </c>
    </row>
    <row r="8" spans="1:13" ht="15.75" x14ac:dyDescent="0.25">
      <c r="A8" s="120"/>
      <c r="B8" s="126" t="s">
        <v>44</v>
      </c>
      <c r="C8" s="351"/>
      <c r="D8" s="456"/>
      <c r="E8" s="121"/>
      <c r="F8" s="121"/>
      <c r="G8" s="121"/>
      <c r="H8" s="121"/>
      <c r="I8" s="122"/>
    </row>
    <row r="9" spans="1:13" ht="20.100000000000001" customHeight="1" x14ac:dyDescent="0.2">
      <c r="A9" s="452" t="s">
        <v>37</v>
      </c>
      <c r="B9" s="29" t="e">
        <f>VLOOKUP($E9,#REF!,3,FALSE)</f>
        <v>#REF!</v>
      </c>
      <c r="C9" s="141" t="e">
        <f>VLOOKUP($E9,#REF!,4,FALSE)</f>
        <v>#REF!</v>
      </c>
      <c r="D9" s="30" t="e">
        <f>VLOOKUP($E9,#REF!,5,FALSE)</f>
        <v>#REF!</v>
      </c>
      <c r="E9" s="452" t="s">
        <v>473</v>
      </c>
      <c r="F9" s="452"/>
      <c r="G9" s="452"/>
      <c r="H9" s="452"/>
      <c r="I9" s="491" t="s">
        <v>510</v>
      </c>
      <c r="J9" s="17"/>
    </row>
    <row r="10" spans="1:13" ht="20.100000000000001" customHeight="1" x14ac:dyDescent="0.2">
      <c r="A10" s="452" t="s">
        <v>38</v>
      </c>
      <c r="B10" s="29" t="e">
        <f>VLOOKUP($E10,#REF!,3,FALSE)</f>
        <v>#REF!</v>
      </c>
      <c r="C10" s="141" t="e">
        <f>VLOOKUP($E10,#REF!,4,FALSE)</f>
        <v>#REF!</v>
      </c>
      <c r="D10" s="30" t="e">
        <f>VLOOKUP($E10,#REF!,5,FALSE)</f>
        <v>#REF!</v>
      </c>
      <c r="E10" s="488" t="s">
        <v>483</v>
      </c>
      <c r="F10" s="484"/>
      <c r="G10" s="484"/>
      <c r="H10" s="490"/>
      <c r="I10" s="491" t="s">
        <v>510</v>
      </c>
      <c r="J10" s="17"/>
    </row>
    <row r="11" spans="1:13" ht="20.100000000000001" customHeight="1" x14ac:dyDescent="0.2">
      <c r="A11" s="452" t="s">
        <v>39</v>
      </c>
      <c r="B11" s="29" t="e">
        <f>VLOOKUP($E11,#REF!,3,FALSE)</f>
        <v>#REF!</v>
      </c>
      <c r="C11" s="141" t="e">
        <f>VLOOKUP($E11,#REF!,4,FALSE)</f>
        <v>#REF!</v>
      </c>
      <c r="D11" s="30" t="e">
        <f>VLOOKUP($E11,#REF!,5,FALSE)</f>
        <v>#REF!</v>
      </c>
      <c r="E11" s="488" t="s">
        <v>246</v>
      </c>
      <c r="F11" s="452"/>
      <c r="G11" s="452"/>
      <c r="H11" s="490"/>
      <c r="I11" s="491" t="s">
        <v>510</v>
      </c>
      <c r="J11" s="17"/>
    </row>
    <row r="12" spans="1:13" ht="20.100000000000001" customHeight="1" x14ac:dyDescent="0.2">
      <c r="A12" s="452" t="s">
        <v>40</v>
      </c>
      <c r="B12" s="29" t="e">
        <f>VLOOKUP($E12,#REF!,3,FALSE)</f>
        <v>#REF!</v>
      </c>
      <c r="C12" s="141" t="e">
        <f>VLOOKUP($E12,#REF!,4,FALSE)</f>
        <v>#REF!</v>
      </c>
      <c r="D12" s="30" t="e">
        <f>VLOOKUP($E12,#REF!,5,FALSE)</f>
        <v>#REF!</v>
      </c>
      <c r="E12" s="488" t="s">
        <v>37</v>
      </c>
      <c r="F12" s="452"/>
      <c r="G12" s="452"/>
      <c r="H12" s="490"/>
      <c r="I12" s="491" t="s">
        <v>510</v>
      </c>
      <c r="J12" s="17"/>
    </row>
    <row r="13" spans="1:13" ht="20.100000000000001" customHeight="1" x14ac:dyDescent="0.2">
      <c r="A13" s="452" t="s">
        <v>41</v>
      </c>
      <c r="B13" s="29" t="e">
        <f>VLOOKUP($E13,#REF!,3,FALSE)</f>
        <v>#REF!</v>
      </c>
      <c r="C13" s="141" t="e">
        <f>VLOOKUP($E13,#REF!,4,FALSE)</f>
        <v>#REF!</v>
      </c>
      <c r="D13" s="30" t="e">
        <f>VLOOKUP($E13,#REF!,5,FALSE)</f>
        <v>#REF!</v>
      </c>
      <c r="E13" s="488" t="s">
        <v>402</v>
      </c>
      <c r="F13" s="452"/>
      <c r="G13" s="452"/>
      <c r="H13" s="490"/>
      <c r="I13" s="491" t="s">
        <v>510</v>
      </c>
      <c r="K13" s="17"/>
    </row>
    <row r="14" spans="1:13" ht="20.100000000000001" customHeight="1" x14ac:dyDescent="0.2">
      <c r="A14" s="249" t="s">
        <v>42</v>
      </c>
      <c r="B14" s="29" t="e">
        <f>VLOOKUP($E14,#REF!,3,FALSE)</f>
        <v>#REF!</v>
      </c>
      <c r="C14" s="141" t="e">
        <f>VLOOKUP($E14,#REF!,4,FALSE)</f>
        <v>#REF!</v>
      </c>
      <c r="D14" s="30" t="e">
        <f>VLOOKUP($E14,#REF!,5,FALSE)</f>
        <v>#REF!</v>
      </c>
      <c r="E14" s="479" t="s">
        <v>499</v>
      </c>
      <c r="F14" s="180"/>
      <c r="G14" s="180"/>
      <c r="H14" s="490"/>
      <c r="I14" s="491" t="s">
        <v>510</v>
      </c>
      <c r="K14" s="2"/>
    </row>
    <row r="15" spans="1:13" ht="20.100000000000001" customHeight="1" x14ac:dyDescent="0.2">
      <c r="A15" s="249" t="s">
        <v>43</v>
      </c>
      <c r="B15" s="29" t="e">
        <f>VLOOKUP($E15,#REF!,3,FALSE)</f>
        <v>#REF!</v>
      </c>
      <c r="C15" s="141" t="e">
        <f>VLOOKUP($E15,#REF!,4,FALSE)</f>
        <v>#REF!</v>
      </c>
      <c r="D15" s="30" t="e">
        <f>VLOOKUP($E15,#REF!,5,FALSE)</f>
        <v>#REF!</v>
      </c>
      <c r="E15" s="479" t="s">
        <v>42</v>
      </c>
      <c r="F15" s="180"/>
      <c r="G15" s="180"/>
      <c r="H15" s="490"/>
      <c r="I15" s="491" t="s">
        <v>405</v>
      </c>
    </row>
    <row r="16" spans="1:13" ht="20.100000000000001" customHeight="1" x14ac:dyDescent="0.2">
      <c r="A16" s="249" t="s">
        <v>79</v>
      </c>
      <c r="B16" s="29" t="e">
        <f>VLOOKUP($E16,#REF!,3,FALSE)</f>
        <v>#REF!</v>
      </c>
      <c r="C16" s="141" t="e">
        <f>VLOOKUP($E16,#REF!,4,FALSE)</f>
        <v>#REF!</v>
      </c>
      <c r="D16" s="30" t="e">
        <f>VLOOKUP($E16,#REF!,5,FALSE)</f>
        <v>#REF!</v>
      </c>
      <c r="E16" s="479" t="s">
        <v>472</v>
      </c>
      <c r="F16" s="180"/>
      <c r="G16" s="180"/>
      <c r="H16" s="180"/>
      <c r="I16" s="491" t="s">
        <v>406</v>
      </c>
    </row>
    <row r="17" spans="1:11" ht="15.95" hidden="1" customHeight="1" x14ac:dyDescent="0.2">
      <c r="A17" s="120"/>
      <c r="B17" s="126" t="s">
        <v>45</v>
      </c>
      <c r="C17" s="121"/>
      <c r="D17" s="456"/>
      <c r="E17" s="121"/>
      <c r="F17" s="121"/>
      <c r="G17" s="456"/>
      <c r="H17" s="121"/>
      <c r="I17" s="122"/>
    </row>
    <row r="18" spans="1:11" ht="15.95" hidden="1" customHeight="1" x14ac:dyDescent="0.2">
      <c r="A18" s="233" t="s">
        <v>37</v>
      </c>
      <c r="B18" s="248" t="e">
        <f>VLOOKUP($E18,#REF!,3,FALSE)</f>
        <v>#REF!</v>
      </c>
      <c r="C18" s="262" t="e">
        <f>VLOOKUP($E18,#REF!,4,FALSE)</f>
        <v>#REF!</v>
      </c>
      <c r="D18" s="257" t="e">
        <f>VLOOKUP($E18,#REF!,5,FALSE)</f>
        <v>#REF!</v>
      </c>
      <c r="E18" s="233"/>
      <c r="F18" s="233"/>
      <c r="G18" s="233"/>
      <c r="H18" s="233"/>
      <c r="I18" s="11"/>
    </row>
    <row r="19" spans="1:11" ht="15.95" hidden="1" customHeight="1" x14ac:dyDescent="0.2">
      <c r="A19" s="233" t="s">
        <v>38</v>
      </c>
      <c r="B19" s="29" t="e">
        <f>VLOOKUP($E19,#REF!,3,FALSE)</f>
        <v>#REF!</v>
      </c>
      <c r="C19" s="141" t="e">
        <f>VLOOKUP($E19,#REF!,4,FALSE)</f>
        <v>#REF!</v>
      </c>
      <c r="D19" s="30" t="e">
        <f>VLOOKUP($E19,#REF!,5,FALSE)</f>
        <v>#REF!</v>
      </c>
      <c r="E19" s="488"/>
      <c r="F19" s="233"/>
      <c r="G19" s="233"/>
      <c r="H19" s="233"/>
      <c r="I19" s="11"/>
    </row>
    <row r="20" spans="1:11" ht="15.95" hidden="1" customHeight="1" x14ac:dyDescent="0.2">
      <c r="A20" s="233" t="s">
        <v>39</v>
      </c>
      <c r="B20" s="29" t="e">
        <f>VLOOKUP($E20,#REF!,3,FALSE)</f>
        <v>#REF!</v>
      </c>
      <c r="C20" s="141" t="e">
        <f>VLOOKUP($E20,#REF!,4,FALSE)</f>
        <v>#REF!</v>
      </c>
      <c r="D20" s="30" t="e">
        <f>VLOOKUP($E20,#REF!,5,FALSE)</f>
        <v>#REF!</v>
      </c>
      <c r="E20" s="488"/>
      <c r="F20" s="233"/>
      <c r="G20" s="233"/>
      <c r="H20" s="233"/>
      <c r="I20" s="11"/>
    </row>
    <row r="21" spans="1:11" ht="15.95" hidden="1" customHeight="1" x14ac:dyDescent="0.2">
      <c r="A21" s="233" t="s">
        <v>40</v>
      </c>
      <c r="B21" s="29" t="e">
        <f>VLOOKUP($E21,#REF!,3,FALSE)</f>
        <v>#REF!</v>
      </c>
      <c r="C21" s="141" t="e">
        <f>VLOOKUP($E21,#REF!,4,FALSE)</f>
        <v>#REF!</v>
      </c>
      <c r="D21" s="30" t="e">
        <f>VLOOKUP($E21,#REF!,5,FALSE)</f>
        <v>#REF!</v>
      </c>
      <c r="E21" s="488"/>
      <c r="F21" s="233"/>
      <c r="G21" s="233"/>
      <c r="H21" s="233"/>
      <c r="I21" s="11"/>
      <c r="K21" s="2"/>
    </row>
    <row r="22" spans="1:11" ht="15.95" hidden="1" customHeight="1" x14ac:dyDescent="0.2">
      <c r="A22" s="233" t="s">
        <v>41</v>
      </c>
      <c r="B22" s="29" t="e">
        <f>VLOOKUP($E22,#REF!,3,FALSE)</f>
        <v>#REF!</v>
      </c>
      <c r="C22" s="141" t="e">
        <f>VLOOKUP($E22,#REF!,4,FALSE)</f>
        <v>#REF!</v>
      </c>
      <c r="D22" s="30" t="e">
        <f>VLOOKUP($E22,#REF!,5,FALSE)</f>
        <v>#REF!</v>
      </c>
      <c r="E22" s="488"/>
      <c r="F22" s="233"/>
      <c r="G22" s="233"/>
      <c r="H22" s="233"/>
      <c r="I22" s="11"/>
    </row>
    <row r="23" spans="1:11" ht="15.95" hidden="1" customHeight="1" x14ac:dyDescent="0.2">
      <c r="A23" s="233" t="s">
        <v>42</v>
      </c>
      <c r="B23" s="29" t="e">
        <f>VLOOKUP($E23,#REF!,3,FALSE)</f>
        <v>#REF!</v>
      </c>
      <c r="C23" s="141" t="e">
        <f>VLOOKUP($E23,#REF!,4,FALSE)</f>
        <v>#REF!</v>
      </c>
      <c r="D23" s="30" t="e">
        <f>VLOOKUP($E23,#REF!,5,FALSE)</f>
        <v>#REF!</v>
      </c>
      <c r="E23" s="233"/>
      <c r="F23" s="233"/>
      <c r="G23" s="233"/>
      <c r="H23" s="233"/>
      <c r="I23" s="11"/>
    </row>
    <row r="24" spans="1:11" ht="15.95" hidden="1" customHeight="1" x14ac:dyDescent="0.2">
      <c r="A24" s="346" t="s">
        <v>43</v>
      </c>
      <c r="B24" s="248" t="e">
        <f>VLOOKUP($E24,#REF!,3,FALSE)</f>
        <v>#REF!</v>
      </c>
      <c r="C24" s="262" t="e">
        <f>VLOOKUP($E24,#REF!,4,FALSE)</f>
        <v>#REF!</v>
      </c>
      <c r="D24" s="257" t="e">
        <f>VLOOKUP($E24,#REF!,5,FALSE)</f>
        <v>#REF!</v>
      </c>
      <c r="E24" s="346"/>
      <c r="F24" s="346"/>
      <c r="G24" s="346"/>
      <c r="H24" s="346"/>
      <c r="I24" s="11"/>
      <c r="J24" s="17"/>
    </row>
    <row r="25" spans="1:11" ht="15.95" hidden="1" customHeight="1" x14ac:dyDescent="0.25">
      <c r="A25" s="346" t="s">
        <v>79</v>
      </c>
      <c r="B25" s="248" t="e">
        <f>VLOOKUP($E25,#REF!,3,FALSE)</f>
        <v>#REF!</v>
      </c>
      <c r="C25" s="262" t="e">
        <f>VLOOKUP($E25,#REF!,4,FALSE)</f>
        <v>#REF!</v>
      </c>
      <c r="D25" s="257" t="e">
        <f>VLOOKUP($E25,#REF!,5,FALSE)</f>
        <v>#REF!</v>
      </c>
      <c r="E25" s="377"/>
      <c r="F25" s="346"/>
      <c r="G25" s="346"/>
      <c r="H25" s="346"/>
      <c r="I25" s="384"/>
      <c r="J25" s="17"/>
    </row>
    <row r="26" spans="1:11" ht="15.75" hidden="1" x14ac:dyDescent="0.25">
      <c r="A26" s="346" t="s">
        <v>39</v>
      </c>
      <c r="B26" s="29" t="e">
        <f>VLOOKUP($E26,#REF!,3,FALSE)</f>
        <v>#REF!</v>
      </c>
      <c r="C26" s="141" t="e">
        <f>VLOOKUP($E26,#REF!,4,FALSE)</f>
        <v>#REF!</v>
      </c>
      <c r="D26" s="30" t="e">
        <f>VLOOKUP($E26,#REF!,5,FALSE)</f>
        <v>#REF!</v>
      </c>
      <c r="E26" s="377"/>
      <c r="F26" s="346"/>
      <c r="G26" s="346"/>
      <c r="H26" s="346"/>
      <c r="I26" s="384"/>
      <c r="J26" s="17"/>
    </row>
    <row r="27" spans="1:11" ht="15.75" hidden="1" x14ac:dyDescent="0.25">
      <c r="A27" s="346" t="s">
        <v>40</v>
      </c>
      <c r="B27" s="29" t="e">
        <f>VLOOKUP($E27,#REF!,3,FALSE)</f>
        <v>#REF!</v>
      </c>
      <c r="C27" s="141" t="e">
        <f>VLOOKUP($E27,#REF!,4,FALSE)</f>
        <v>#REF!</v>
      </c>
      <c r="D27" s="30" t="e">
        <f>VLOOKUP($E27,#REF!,5,FALSE)</f>
        <v>#REF!</v>
      </c>
      <c r="E27" s="377"/>
      <c r="F27" s="346"/>
      <c r="G27" s="346"/>
      <c r="H27" s="346"/>
      <c r="I27" s="384"/>
      <c r="J27" s="17"/>
    </row>
    <row r="28" spans="1:11" ht="15.75" hidden="1" customHeight="1" x14ac:dyDescent="0.25">
      <c r="A28" s="346" t="s">
        <v>41</v>
      </c>
      <c r="B28" s="29" t="e">
        <f>VLOOKUP($E28,#REF!,3,FALSE)</f>
        <v>#REF!</v>
      </c>
      <c r="C28" s="141" t="e">
        <f>VLOOKUP($E28,#REF!,4,FALSE)</f>
        <v>#REF!</v>
      </c>
      <c r="D28" s="30" t="e">
        <f>VLOOKUP($E28,#REF!,5,FALSE)</f>
        <v>#REF!</v>
      </c>
      <c r="E28" s="377"/>
      <c r="F28" s="346"/>
      <c r="G28" s="346"/>
      <c r="H28" s="346"/>
      <c r="I28" s="384"/>
      <c r="K28" s="17"/>
    </row>
    <row r="29" spans="1:11" ht="15.75" hidden="1" x14ac:dyDescent="0.25">
      <c r="A29" s="120"/>
      <c r="B29" s="126" t="s">
        <v>45</v>
      </c>
      <c r="C29" s="351" t="s">
        <v>263</v>
      </c>
      <c r="D29" s="121"/>
      <c r="E29" s="121"/>
      <c r="F29" s="121"/>
      <c r="G29" s="121"/>
      <c r="H29" s="121"/>
      <c r="I29" s="122"/>
      <c r="J29" s="17"/>
    </row>
    <row r="30" spans="1:11" hidden="1" x14ac:dyDescent="0.2">
      <c r="A30" s="260" t="s">
        <v>37</v>
      </c>
      <c r="B30" s="248" t="e">
        <f>VLOOKUP($E30,#REF!,3,FALSE)</f>
        <v>#REF!</v>
      </c>
      <c r="C30" s="262" t="e">
        <f>VLOOKUP($E30,#REF!,4,FALSE)</f>
        <v>#REF!</v>
      </c>
      <c r="D30" s="257" t="e">
        <f>VLOOKUP($E30,#REF!,5,FALSE)</f>
        <v>#REF!</v>
      </c>
      <c r="E30" s="377"/>
      <c r="F30" s="260"/>
      <c r="G30" s="260"/>
      <c r="H30" s="260"/>
      <c r="I30" s="11"/>
      <c r="J30" s="17"/>
    </row>
    <row r="31" spans="1:11" hidden="1" x14ac:dyDescent="0.2">
      <c r="A31" s="260" t="s">
        <v>38</v>
      </c>
      <c r="B31" s="248" t="e">
        <f>VLOOKUP($E31,#REF!,3,FALSE)</f>
        <v>#REF!</v>
      </c>
      <c r="C31" s="262" t="e">
        <f>VLOOKUP($E31,#REF!,4,FALSE)</f>
        <v>#REF!</v>
      </c>
      <c r="D31" s="257" t="e">
        <f>VLOOKUP($E31,#REF!,5,FALSE)</f>
        <v>#REF!</v>
      </c>
      <c r="E31" s="377"/>
      <c r="F31" s="372"/>
      <c r="G31" s="372"/>
      <c r="H31" s="260"/>
      <c r="I31" s="11"/>
      <c r="J31" s="17"/>
    </row>
    <row r="32" spans="1:11" ht="15" hidden="1" x14ac:dyDescent="0.2">
      <c r="A32" s="260" t="s">
        <v>39</v>
      </c>
      <c r="B32" s="29" t="e">
        <f>VLOOKUP($E32,#REF!,3,FALSE)</f>
        <v>#REF!</v>
      </c>
      <c r="C32" s="141" t="e">
        <f>VLOOKUP($E32,#REF!,4,FALSE)</f>
        <v>#REF!</v>
      </c>
      <c r="D32" s="30" t="e">
        <f>VLOOKUP($E32,#REF!,5,FALSE)</f>
        <v>#REF!</v>
      </c>
      <c r="E32" s="377"/>
      <c r="F32" s="260"/>
      <c r="G32" s="260"/>
      <c r="H32" s="260"/>
      <c r="I32" s="385" t="s">
        <v>334</v>
      </c>
      <c r="J32" s="17"/>
    </row>
    <row r="33" spans="1:11" hidden="1" x14ac:dyDescent="0.2">
      <c r="A33" s="260" t="s">
        <v>40</v>
      </c>
      <c r="B33" s="29" t="e">
        <f>VLOOKUP($E33,#REF!,3,FALSE)</f>
        <v>#REF!</v>
      </c>
      <c r="C33" s="141" t="e">
        <f>VLOOKUP($E33,#REF!,4,FALSE)</f>
        <v>#REF!</v>
      </c>
      <c r="D33" s="30" t="e">
        <f>VLOOKUP($E33,#REF!,5,FALSE)</f>
        <v>#REF!</v>
      </c>
      <c r="E33" s="377"/>
      <c r="F33" s="260"/>
      <c r="G33" s="260"/>
      <c r="H33" s="260"/>
      <c r="I33" s="11"/>
      <c r="J33" s="17"/>
    </row>
    <row r="34" spans="1:11" ht="15.75" hidden="1" customHeight="1" x14ac:dyDescent="0.2">
      <c r="A34" s="260" t="s">
        <v>41</v>
      </c>
      <c r="B34" s="29" t="e">
        <f>VLOOKUP($E34,#REF!,3,FALSE)</f>
        <v>#REF!</v>
      </c>
      <c r="C34" s="141" t="e">
        <f>VLOOKUP($E34,#REF!,4,FALSE)</f>
        <v>#REF!</v>
      </c>
      <c r="D34" s="30" t="e">
        <f>VLOOKUP($E34,#REF!,5,FALSE)</f>
        <v>#REF!</v>
      </c>
      <c r="E34" s="377"/>
      <c r="F34" s="260"/>
      <c r="G34" s="260"/>
      <c r="H34" s="260"/>
      <c r="I34" s="11"/>
      <c r="K34" s="17"/>
    </row>
    <row r="35" spans="1:11" ht="15.75" hidden="1" customHeight="1" x14ac:dyDescent="0.2">
      <c r="A35" s="260" t="s">
        <v>42</v>
      </c>
      <c r="B35" s="29" t="e">
        <f>VLOOKUP($E35,#REF!,3,FALSE)</f>
        <v>#REF!</v>
      </c>
      <c r="C35" s="141" t="e">
        <f>VLOOKUP($E35,#REF!,4,FALSE)</f>
        <v>#REF!</v>
      </c>
      <c r="D35" s="30" t="e">
        <f>VLOOKUP($E35,#REF!,5,FALSE)</f>
        <v>#REF!</v>
      </c>
      <c r="E35" s="121"/>
      <c r="F35" s="260"/>
      <c r="G35" s="260"/>
      <c r="H35" s="260"/>
      <c r="I35" s="11"/>
      <c r="K35" s="17"/>
    </row>
    <row r="36" spans="1:11" ht="15.75" hidden="1" customHeight="1" x14ac:dyDescent="0.2">
      <c r="A36" s="260" t="s">
        <v>43</v>
      </c>
      <c r="B36" s="29" t="e">
        <f>VLOOKUP($E36,#REF!,3,FALSE)</f>
        <v>#REF!</v>
      </c>
      <c r="C36" s="141" t="e">
        <f>VLOOKUP($E36,#REF!,4,FALSE)</f>
        <v>#REF!</v>
      </c>
      <c r="D36" s="30" t="e">
        <f>VLOOKUP($E36,#REF!,5,FALSE)</f>
        <v>#REF!</v>
      </c>
      <c r="E36" s="377"/>
      <c r="F36" s="260"/>
      <c r="G36" s="260"/>
      <c r="H36" s="260"/>
      <c r="I36" s="11"/>
      <c r="K36" s="17"/>
    </row>
    <row r="37" spans="1:11" ht="15.75" hidden="1" customHeight="1" x14ac:dyDescent="0.2">
      <c r="A37" s="260" t="s">
        <v>79</v>
      </c>
      <c r="B37" s="29" t="e">
        <f>VLOOKUP($E37,#REF!,3,FALSE)</f>
        <v>#REF!</v>
      </c>
      <c r="C37" s="141" t="e">
        <f>VLOOKUP($E37,#REF!,4,FALSE)</f>
        <v>#REF!</v>
      </c>
      <c r="D37" s="30" t="e">
        <f>VLOOKUP($E37,#REF!,5,FALSE)</f>
        <v>#REF!</v>
      </c>
      <c r="E37" s="269"/>
      <c r="F37" s="260"/>
      <c r="G37" s="260"/>
      <c r="H37" s="260"/>
      <c r="I37" s="11"/>
      <c r="K37" s="17"/>
    </row>
    <row r="38" spans="1:11" ht="15.75" hidden="1" x14ac:dyDescent="0.25">
      <c r="A38" s="120"/>
      <c r="B38" s="126" t="s">
        <v>46</v>
      </c>
      <c r="C38" s="351" t="s">
        <v>264</v>
      </c>
      <c r="D38" s="121"/>
      <c r="E38" s="121"/>
      <c r="F38" s="121"/>
      <c r="G38" s="121"/>
      <c r="H38" s="121"/>
      <c r="I38" s="122"/>
      <c r="J38" s="17"/>
    </row>
    <row r="39" spans="1:11" hidden="1" x14ac:dyDescent="0.2">
      <c r="A39" s="180" t="s">
        <v>37</v>
      </c>
      <c r="B39" s="248" t="e">
        <f>VLOOKUP($E39,#REF!,3,FALSE)</f>
        <v>#REF!</v>
      </c>
      <c r="C39" s="262" t="e">
        <f>VLOOKUP($E39,#REF!,4,FALSE)</f>
        <v>#REF!</v>
      </c>
      <c r="D39" s="257" t="e">
        <f>VLOOKUP($E39,#REF!,5,FALSE)</f>
        <v>#REF!</v>
      </c>
      <c r="E39" s="377"/>
      <c r="F39" s="180"/>
      <c r="G39" s="180"/>
      <c r="H39" s="180"/>
      <c r="I39" s="11"/>
    </row>
    <row r="40" spans="1:11" hidden="1" x14ac:dyDescent="0.2">
      <c r="A40" s="249" t="s">
        <v>38</v>
      </c>
      <c r="B40" s="29" t="e">
        <f>VLOOKUP($E40,#REF!,3,FALSE)</f>
        <v>#REF!</v>
      </c>
      <c r="C40" s="141" t="e">
        <f>VLOOKUP($E40,#REF!,4,FALSE)</f>
        <v>#REF!</v>
      </c>
      <c r="D40" s="30" t="e">
        <f>VLOOKUP($E40,#REF!,5,FALSE)</f>
        <v>#REF!</v>
      </c>
      <c r="E40" s="269"/>
      <c r="F40" s="180"/>
      <c r="G40" s="180"/>
      <c r="H40" s="180"/>
      <c r="I40" s="11"/>
    </row>
    <row r="41" spans="1:11" ht="15" hidden="1" customHeight="1" x14ac:dyDescent="0.2">
      <c r="A41" s="249" t="s">
        <v>39</v>
      </c>
      <c r="B41" s="29" t="e">
        <f>VLOOKUP($E41,#REF!,3,FALSE)</f>
        <v>#REF!</v>
      </c>
      <c r="C41" s="141" t="e">
        <f>VLOOKUP($E41,#REF!,4,FALSE)</f>
        <v>#REF!</v>
      </c>
      <c r="D41" s="30" t="e">
        <f>VLOOKUP($E41,#REF!,5,FALSE)</f>
        <v>#REF!</v>
      </c>
      <c r="E41" s="377"/>
      <c r="F41" s="180"/>
      <c r="G41" s="180"/>
      <c r="H41" s="180"/>
      <c r="I41" s="11"/>
    </row>
    <row r="42" spans="1:11" hidden="1" x14ac:dyDescent="0.2">
      <c r="A42" s="249" t="s">
        <v>40</v>
      </c>
      <c r="B42" s="29" t="e">
        <f>VLOOKUP($E42,#REF!,3,FALSE)</f>
        <v>#REF!</v>
      </c>
      <c r="C42" s="141" t="e">
        <f>VLOOKUP($E42,#REF!,4,FALSE)</f>
        <v>#REF!</v>
      </c>
      <c r="D42" s="30" t="e">
        <f>VLOOKUP($E42,#REF!,5,FALSE)</f>
        <v>#REF!</v>
      </c>
      <c r="E42" s="377"/>
      <c r="F42" s="249"/>
      <c r="G42" s="249"/>
      <c r="H42" s="249"/>
      <c r="I42" s="11"/>
    </row>
    <row r="43" spans="1:11" ht="12.75" hidden="1" customHeight="1" x14ac:dyDescent="0.2">
      <c r="A43" s="249" t="s">
        <v>41</v>
      </c>
      <c r="B43" s="29" t="e">
        <f>VLOOKUP($E43,#REF!,3,FALSE)</f>
        <v>#REF!</v>
      </c>
      <c r="C43" s="141" t="e">
        <f>VLOOKUP($E43,#REF!,4,FALSE)</f>
        <v>#REF!</v>
      </c>
      <c r="D43" s="30" t="e">
        <f>VLOOKUP($E43,#REF!,5,FALSE)</f>
        <v>#REF!</v>
      </c>
      <c r="E43" s="379"/>
      <c r="F43" s="249"/>
      <c r="G43" s="249"/>
      <c r="H43" s="249"/>
      <c r="I43" s="11"/>
    </row>
    <row r="44" spans="1:11" x14ac:dyDescent="0.2">
      <c r="A44" s="33"/>
      <c r="B44" s="348"/>
      <c r="C44" s="349"/>
      <c r="D44" s="350"/>
      <c r="E44" s="33"/>
      <c r="F44" s="33"/>
      <c r="G44" s="33"/>
      <c r="H44" s="33"/>
      <c r="I44" s="39"/>
    </row>
    <row r="45" spans="1:11" ht="15.75" customHeight="1" x14ac:dyDescent="0.25">
      <c r="A45" s="259" t="s">
        <v>66</v>
      </c>
      <c r="B45" s="1"/>
      <c r="K45" s="17"/>
    </row>
    <row r="46" spans="1:11" ht="15.75" customHeight="1" x14ac:dyDescent="0.25">
      <c r="A46" s="259" t="s">
        <v>58</v>
      </c>
      <c r="C46" s="31"/>
      <c r="D46" s="31"/>
      <c r="E46" s="31"/>
      <c r="F46" s="31"/>
      <c r="G46" s="31"/>
      <c r="H46" s="31"/>
      <c r="I46" s="31"/>
      <c r="J46" s="31"/>
      <c r="K46" s="17"/>
    </row>
    <row r="47" spans="1:11" ht="15.75" customHeight="1" x14ac:dyDescent="0.25">
      <c r="A47" s="259" t="s">
        <v>60</v>
      </c>
      <c r="B47" s="259"/>
      <c r="C47" s="35"/>
      <c r="D47" s="36"/>
      <c r="E47" s="33"/>
      <c r="F47" s="33"/>
      <c r="G47" s="33"/>
      <c r="H47" s="33"/>
      <c r="I47" s="33"/>
      <c r="J47" s="35"/>
      <c r="K47" s="17"/>
    </row>
    <row r="48" spans="1:11" ht="15.75" customHeight="1" x14ac:dyDescent="0.25">
      <c r="A48" s="617" t="s">
        <v>59</v>
      </c>
      <c r="B48" s="617"/>
      <c r="C48" s="35"/>
      <c r="D48" s="36"/>
      <c r="E48" s="33"/>
      <c r="F48" s="33"/>
      <c r="G48" s="33"/>
      <c r="H48" s="33"/>
      <c r="I48" s="33"/>
      <c r="J48" s="35"/>
    </row>
    <row r="49" spans="1:10" ht="15.75" customHeight="1" x14ac:dyDescent="0.2">
      <c r="A49" s="33"/>
      <c r="B49" s="37"/>
      <c r="C49" s="35"/>
      <c r="D49" s="36"/>
      <c r="E49" s="33"/>
      <c r="F49" s="33"/>
      <c r="G49" s="33"/>
      <c r="H49" s="33"/>
      <c r="I49" s="33"/>
      <c r="J49" s="35"/>
    </row>
    <row r="50" spans="1:10" ht="15.75" customHeight="1" x14ac:dyDescent="0.2">
      <c r="A50" s="33"/>
      <c r="B50" s="37"/>
      <c r="C50" s="35"/>
      <c r="D50" s="36"/>
      <c r="E50" s="33"/>
      <c r="F50" s="33"/>
      <c r="G50" s="33"/>
      <c r="H50" s="33"/>
      <c r="I50" s="33"/>
      <c r="J50" s="35"/>
    </row>
    <row r="51" spans="1:10" ht="15.75" customHeight="1" x14ac:dyDescent="0.2">
      <c r="A51" s="33"/>
      <c r="B51" s="37"/>
      <c r="C51" s="35"/>
      <c r="D51" s="36"/>
      <c r="E51" s="33"/>
      <c r="F51" s="33"/>
      <c r="G51" s="33"/>
      <c r="H51" s="33"/>
      <c r="I51" s="33"/>
      <c r="J51" s="35"/>
    </row>
    <row r="52" spans="1:10" ht="15.75" customHeight="1" x14ac:dyDescent="0.2">
      <c r="A52" s="33"/>
      <c r="B52" s="37"/>
      <c r="C52" s="35"/>
      <c r="D52" s="36"/>
      <c r="E52" s="33"/>
      <c r="F52" s="33"/>
      <c r="G52" s="33"/>
      <c r="H52" s="33"/>
      <c r="I52" s="33"/>
      <c r="J52" s="35"/>
    </row>
    <row r="53" spans="1:10" ht="15.75" customHeight="1" x14ac:dyDescent="0.2">
      <c r="A53" s="33"/>
      <c r="B53" s="37"/>
      <c r="C53" s="35"/>
      <c r="D53" s="36"/>
      <c r="E53" s="33"/>
      <c r="F53" s="33"/>
      <c r="G53" s="33"/>
      <c r="H53" s="33"/>
      <c r="I53" s="33"/>
      <c r="J53" s="35"/>
    </row>
    <row r="54" spans="1:10" ht="15.75" customHeight="1" x14ac:dyDescent="0.2">
      <c r="A54" s="33"/>
      <c r="B54" s="37"/>
      <c r="C54" s="35"/>
      <c r="D54" s="36"/>
      <c r="E54" s="33"/>
      <c r="F54" s="33"/>
      <c r="G54" s="33"/>
      <c r="H54" s="33"/>
      <c r="I54" s="33"/>
      <c r="J54" s="35"/>
    </row>
    <row r="55" spans="1:10" ht="15.75" customHeight="1" x14ac:dyDescent="0.2">
      <c r="A55" s="31"/>
      <c r="B55" s="32"/>
      <c r="C55" s="31"/>
      <c r="D55" s="31"/>
      <c r="E55" s="31"/>
      <c r="F55" s="31"/>
      <c r="G55" s="31"/>
      <c r="H55" s="31"/>
      <c r="I55" s="31"/>
      <c r="J55" s="31"/>
    </row>
    <row r="56" spans="1:10" ht="15.75" customHeight="1" x14ac:dyDescent="0.2">
      <c r="A56" s="33"/>
      <c r="B56" s="34"/>
      <c r="C56" s="35"/>
      <c r="D56" s="36"/>
      <c r="E56" s="33"/>
      <c r="F56" s="33"/>
      <c r="G56" s="33"/>
      <c r="H56" s="33"/>
      <c r="I56" s="33"/>
      <c r="J56" s="35"/>
    </row>
    <row r="57" spans="1:10" ht="15.75" customHeight="1" x14ac:dyDescent="0.2">
      <c r="A57" s="33"/>
      <c r="B57" s="34"/>
      <c r="C57" s="35"/>
      <c r="D57" s="36"/>
      <c r="E57" s="33"/>
      <c r="F57" s="33"/>
      <c r="G57" s="33"/>
      <c r="H57" s="33"/>
      <c r="I57" s="33"/>
      <c r="J57" s="35"/>
    </row>
    <row r="58" spans="1:10" ht="15.75" customHeight="1" x14ac:dyDescent="0.2">
      <c r="A58" s="33"/>
      <c r="B58" s="34"/>
      <c r="C58" s="35"/>
      <c r="D58" s="36"/>
      <c r="E58" s="33"/>
      <c r="F58" s="33"/>
      <c r="G58" s="33"/>
      <c r="H58" s="33"/>
      <c r="I58" s="33"/>
      <c r="J58" s="35"/>
    </row>
    <row r="59" spans="1:10" ht="15.75" customHeight="1" x14ac:dyDescent="0.2">
      <c r="A59" s="33"/>
      <c r="B59" s="34"/>
      <c r="C59" s="35"/>
      <c r="D59" s="36"/>
      <c r="E59" s="33"/>
      <c r="F59" s="33"/>
      <c r="G59" s="33"/>
      <c r="H59" s="33"/>
      <c r="I59" s="33"/>
      <c r="J59" s="35"/>
    </row>
    <row r="60" spans="1:10" ht="15.75" customHeight="1" x14ac:dyDescent="0.2">
      <c r="A60" s="33"/>
      <c r="B60" s="34"/>
      <c r="C60" s="35"/>
      <c r="D60" s="36"/>
      <c r="E60" s="33"/>
      <c r="F60" s="33"/>
      <c r="G60" s="33"/>
      <c r="H60" s="33"/>
      <c r="I60" s="33"/>
      <c r="J60" s="35"/>
    </row>
    <row r="61" spans="1:10" ht="15.75" customHeight="1" x14ac:dyDescent="0.2">
      <c r="A61" s="33"/>
      <c r="B61" s="34"/>
      <c r="C61" s="35"/>
      <c r="D61" s="36"/>
      <c r="E61" s="33"/>
      <c r="F61" s="33"/>
      <c r="G61" s="33"/>
      <c r="H61" s="33"/>
      <c r="I61" s="33"/>
      <c r="J61" s="35"/>
    </row>
    <row r="62" spans="1:10" ht="15.75" customHeight="1" x14ac:dyDescent="0.2">
      <c r="A62" s="33"/>
      <c r="B62" s="34"/>
      <c r="C62" s="35"/>
      <c r="D62" s="36"/>
      <c r="E62" s="33"/>
      <c r="F62" s="33"/>
      <c r="G62" s="33"/>
      <c r="H62" s="33"/>
      <c r="I62" s="33"/>
      <c r="J62" s="35"/>
    </row>
    <row r="63" spans="1:10" ht="15.75" customHeight="1" x14ac:dyDescent="0.2">
      <c r="A63" s="33"/>
      <c r="B63" s="34"/>
      <c r="C63" s="35"/>
      <c r="D63" s="36"/>
      <c r="E63" s="33"/>
      <c r="F63" s="33"/>
      <c r="G63" s="33"/>
      <c r="H63" s="33"/>
      <c r="I63" s="33"/>
      <c r="J63" s="35"/>
    </row>
    <row r="64" spans="1:10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</row>
    <row r="65" spans="1:10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</row>
    <row r="66" spans="1:10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</row>
    <row r="67" spans="1:10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</row>
    <row r="68" spans="1:10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</row>
    <row r="69" spans="1: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</row>
    <row r="70" spans="1: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</row>
    <row r="71" spans="1: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</row>
    <row r="72" spans="1: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</row>
    <row r="73" spans="1: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</row>
    <row r="74" spans="1: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</row>
    <row r="75" spans="1: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</row>
    <row r="76" spans="1: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</row>
    <row r="77" spans="1: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</row>
    <row r="78" spans="1: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</row>
    <row r="79" spans="1: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</row>
    <row r="80" spans="1: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</row>
    <row r="81" spans="1:10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</row>
    <row r="84" spans="1:10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</row>
  </sheetData>
  <mergeCells count="6">
    <mergeCell ref="A48:B48"/>
    <mergeCell ref="A4:B4"/>
    <mergeCell ref="A5:B5"/>
    <mergeCell ref="A3:I3"/>
    <mergeCell ref="A1:I1"/>
    <mergeCell ref="A2:I2"/>
  </mergeCells>
  <phoneticPr fontId="1" type="noConversion"/>
  <printOptions horizontalCentered="1"/>
  <pageMargins left="0" right="0" top="0.72" bottom="0.55118110236220474" header="0.27559055118110237" footer="0.19685039370078741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indexed="34"/>
  </sheetPr>
  <dimension ref="A1:L90"/>
  <sheetViews>
    <sheetView workbookViewId="0">
      <selection activeCell="C5" sqref="C5:D7"/>
    </sheetView>
  </sheetViews>
  <sheetFormatPr defaultColWidth="9.140625" defaultRowHeight="12.75" x14ac:dyDescent="0.2"/>
  <cols>
    <col min="1" max="1" width="4" style="12" customWidth="1"/>
    <col min="2" max="2" width="20.7109375" style="12" customWidth="1"/>
    <col min="3" max="3" width="10.5703125" style="12" customWidth="1"/>
    <col min="4" max="4" width="22" style="12" customWidth="1"/>
    <col min="5" max="5" width="7.7109375" style="12" customWidth="1"/>
    <col min="6" max="7" width="6.85546875" style="12" customWidth="1"/>
    <col min="8" max="8" width="23" style="12" customWidth="1"/>
    <col min="9" max="9" width="8.28515625" style="12" customWidth="1"/>
    <col min="10" max="10" width="6" style="12" customWidth="1"/>
    <col min="11" max="16384" width="9.140625" style="12"/>
  </cols>
  <sheetData>
    <row r="1" spans="1:12" x14ac:dyDescent="0.2">
      <c r="A1" s="613" t="s">
        <v>63</v>
      </c>
      <c r="B1" s="613"/>
      <c r="C1" s="613"/>
      <c r="D1" s="613"/>
      <c r="E1" s="613"/>
      <c r="F1" s="613"/>
      <c r="G1" s="613"/>
      <c r="H1" s="613"/>
      <c r="I1" s="613"/>
      <c r="J1" s="613"/>
    </row>
    <row r="2" spans="1:12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</row>
    <row r="3" spans="1:12" ht="15" customHeight="1" x14ac:dyDescent="0.2">
      <c r="A3" s="619" t="e">
        <f>Name_4</f>
        <v>#REF!</v>
      </c>
      <c r="B3" s="619"/>
      <c r="C3" s="619"/>
      <c r="D3" s="619"/>
      <c r="E3" s="619"/>
      <c r="F3" s="619"/>
      <c r="G3" s="619"/>
      <c r="H3" s="619"/>
      <c r="I3" s="619"/>
      <c r="J3" s="619"/>
    </row>
    <row r="4" spans="1:12" ht="14.25" x14ac:dyDescent="0.2">
      <c r="A4" s="97"/>
      <c r="B4" s="97"/>
      <c r="C4" s="97"/>
      <c r="D4" s="97"/>
      <c r="E4" s="618" t="s">
        <v>3</v>
      </c>
      <c r="F4" s="618"/>
      <c r="G4" s="618"/>
      <c r="H4" s="618"/>
      <c r="I4" s="618"/>
      <c r="J4" s="618"/>
    </row>
    <row r="5" spans="1:12" x14ac:dyDescent="0.2">
      <c r="C5" s="9"/>
      <c r="D5" s="2"/>
      <c r="H5" s="9"/>
      <c r="I5" s="13"/>
      <c r="J5" s="9"/>
    </row>
    <row r="6" spans="1:12" x14ac:dyDescent="0.2">
      <c r="A6" s="616" t="s">
        <v>5</v>
      </c>
      <c r="B6" s="616"/>
      <c r="C6" s="9"/>
      <c r="D6" s="2"/>
      <c r="H6" s="92" t="e">
        <f>d_1</f>
        <v>#REF!</v>
      </c>
      <c r="I6" s="13"/>
      <c r="J6" s="9"/>
    </row>
    <row r="7" spans="1:12" ht="12.75" customHeight="1" x14ac:dyDescent="0.2">
      <c r="A7" s="92" t="e">
        <f>d_4</f>
        <v>#REF!</v>
      </c>
      <c r="C7" s="9"/>
      <c r="D7" s="2"/>
      <c r="E7" s="134"/>
      <c r="F7" s="138" t="e">
        <f>d_5</f>
        <v>#REF!</v>
      </c>
      <c r="G7" s="134"/>
      <c r="H7" s="134"/>
      <c r="I7" s="94" t="s">
        <v>0</v>
      </c>
      <c r="J7" s="9"/>
    </row>
    <row r="8" spans="1:12" ht="18" x14ac:dyDescent="0.2">
      <c r="A8" s="119" t="s">
        <v>64</v>
      </c>
      <c r="B8" s="119" t="s">
        <v>65</v>
      </c>
      <c r="C8" s="119" t="s">
        <v>62</v>
      </c>
      <c r="D8" s="119" t="s">
        <v>96</v>
      </c>
      <c r="E8" s="132" t="s">
        <v>34</v>
      </c>
      <c r="F8" s="132" t="s">
        <v>98</v>
      </c>
      <c r="G8" s="132" t="s">
        <v>99</v>
      </c>
      <c r="H8" s="132" t="s">
        <v>100</v>
      </c>
      <c r="I8" s="119" t="s">
        <v>49</v>
      </c>
      <c r="J8" s="119" t="s">
        <v>67</v>
      </c>
    </row>
    <row r="9" spans="1:12" x14ac:dyDescent="0.2">
      <c r="A9" s="120"/>
      <c r="B9" s="126" t="s">
        <v>44</v>
      </c>
      <c r="C9" s="121"/>
      <c r="D9" s="121"/>
      <c r="E9" s="121"/>
      <c r="F9" s="121"/>
      <c r="G9" s="121"/>
      <c r="H9" s="121"/>
      <c r="I9" s="121"/>
      <c r="J9" s="122"/>
    </row>
    <row r="10" spans="1:12" x14ac:dyDescent="0.2">
      <c r="A10" s="15" t="s">
        <v>37</v>
      </c>
      <c r="B10" s="29" t="e">
        <f>VLOOKUP($E10,#REF!,3,FALSE)</f>
        <v>#REF!</v>
      </c>
      <c r="C10" s="11" t="e">
        <f>VLOOKUP($E10,#REF!,4,FALSE)</f>
        <v>#REF!</v>
      </c>
      <c r="D10" s="30" t="e">
        <f>VLOOKUP($E10,#REF!,5,FALSE)</f>
        <v>#REF!</v>
      </c>
      <c r="E10" s="15"/>
      <c r="F10" s="15"/>
      <c r="G10" s="15"/>
      <c r="H10" s="15"/>
      <c r="I10" s="15"/>
      <c r="J10" s="11" t="e">
        <f>VLOOKUP($E10,#REF!,9,FALSE)</f>
        <v>#REF!</v>
      </c>
    </row>
    <row r="11" spans="1:12" x14ac:dyDescent="0.2">
      <c r="A11" s="15" t="s">
        <v>38</v>
      </c>
      <c r="B11" s="29" t="e">
        <f>VLOOKUP($E11,#REF!,3,FALSE)</f>
        <v>#REF!</v>
      </c>
      <c r="C11" s="11" t="e">
        <f>VLOOKUP($E11,#REF!,4,FALSE)</f>
        <v>#REF!</v>
      </c>
      <c r="D11" s="30" t="e">
        <f>VLOOKUP($E11,#REF!,5,FALSE)</f>
        <v>#REF!</v>
      </c>
      <c r="E11" s="15"/>
      <c r="F11" s="15"/>
      <c r="G11" s="15"/>
      <c r="H11" s="15"/>
      <c r="I11" s="15"/>
      <c r="J11" s="11" t="e">
        <f>VLOOKUP($E11,#REF!,9,FALSE)</f>
        <v>#REF!</v>
      </c>
    </row>
    <row r="12" spans="1:12" x14ac:dyDescent="0.2">
      <c r="A12" s="15" t="s">
        <v>39</v>
      </c>
      <c r="B12" s="29" t="e">
        <f>VLOOKUP($E12,#REF!,3,FALSE)</f>
        <v>#REF!</v>
      </c>
      <c r="C12" s="11" t="e">
        <f>VLOOKUP($E12,#REF!,4,FALSE)</f>
        <v>#REF!</v>
      </c>
      <c r="D12" s="30" t="e">
        <f>VLOOKUP($E12,#REF!,5,FALSE)</f>
        <v>#REF!</v>
      </c>
      <c r="E12" s="15"/>
      <c r="F12" s="15"/>
      <c r="G12" s="15"/>
      <c r="H12" s="15"/>
      <c r="I12" s="15"/>
      <c r="J12" s="11" t="e">
        <f>VLOOKUP($E12,#REF!,9,FALSE)</f>
        <v>#REF!</v>
      </c>
    </row>
    <row r="13" spans="1:12" x14ac:dyDescent="0.2">
      <c r="A13" s="15" t="s">
        <v>40</v>
      </c>
      <c r="B13" s="29" t="e">
        <f>VLOOKUP($E13,#REF!,3,FALSE)</f>
        <v>#REF!</v>
      </c>
      <c r="C13" s="11" t="e">
        <f>VLOOKUP($E13,#REF!,4,FALSE)</f>
        <v>#REF!</v>
      </c>
      <c r="D13" s="30" t="e">
        <f>VLOOKUP($E13,#REF!,5,FALSE)</f>
        <v>#REF!</v>
      </c>
      <c r="E13" s="15"/>
      <c r="F13" s="15"/>
      <c r="G13" s="15"/>
      <c r="H13" s="15"/>
      <c r="I13" s="15"/>
      <c r="J13" s="11" t="e">
        <f>VLOOKUP($E13,#REF!,9,FALSE)</f>
        <v>#REF!</v>
      </c>
      <c r="L13" s="2"/>
    </row>
    <row r="14" spans="1:12" x14ac:dyDescent="0.2">
      <c r="A14" s="15" t="s">
        <v>41</v>
      </c>
      <c r="B14" s="29" t="e">
        <f>VLOOKUP($E14,#REF!,3,FALSE)</f>
        <v>#REF!</v>
      </c>
      <c r="C14" s="11" t="e">
        <f>VLOOKUP($E14,#REF!,4,FALSE)</f>
        <v>#REF!</v>
      </c>
      <c r="D14" s="30" t="e">
        <f>VLOOKUP($E14,#REF!,5,FALSE)</f>
        <v>#REF!</v>
      </c>
      <c r="E14" s="15"/>
      <c r="F14" s="15"/>
      <c r="G14" s="15"/>
      <c r="H14" s="15"/>
      <c r="I14" s="15"/>
      <c r="J14" s="11" t="e">
        <f>VLOOKUP($E14,#REF!,9,FALSE)</f>
        <v>#REF!</v>
      </c>
    </row>
    <row r="15" spans="1:12" x14ac:dyDescent="0.2">
      <c r="A15" s="15" t="s">
        <v>42</v>
      </c>
      <c r="B15" s="29" t="e">
        <f>VLOOKUP($E15,#REF!,3,FALSE)</f>
        <v>#REF!</v>
      </c>
      <c r="C15" s="11" t="e">
        <f>VLOOKUP($E15,#REF!,4,FALSE)</f>
        <v>#REF!</v>
      </c>
      <c r="D15" s="30" t="e">
        <f>VLOOKUP($E15,#REF!,5,FALSE)</f>
        <v>#REF!</v>
      </c>
      <c r="E15" s="15"/>
      <c r="F15" s="15"/>
      <c r="G15" s="15"/>
      <c r="H15" s="15"/>
      <c r="I15" s="15"/>
      <c r="J15" s="11" t="e">
        <f>VLOOKUP($E15,#REF!,9,FALSE)</f>
        <v>#REF!</v>
      </c>
    </row>
    <row r="16" spans="1:12" x14ac:dyDescent="0.2">
      <c r="A16" s="15" t="s">
        <v>43</v>
      </c>
      <c r="B16" s="29" t="e">
        <f>VLOOKUP($E16,#REF!,3,FALSE)</f>
        <v>#REF!</v>
      </c>
      <c r="C16" s="11" t="e">
        <f>VLOOKUP($E16,#REF!,4,FALSE)</f>
        <v>#REF!</v>
      </c>
      <c r="D16" s="30" t="e">
        <f>VLOOKUP($E16,#REF!,5,FALSE)</f>
        <v>#REF!</v>
      </c>
      <c r="E16" s="15"/>
      <c r="F16" s="15"/>
      <c r="G16" s="15"/>
      <c r="H16" s="15"/>
      <c r="I16" s="15"/>
      <c r="J16" s="11" t="e">
        <f>VLOOKUP($E16,#REF!,9,FALSE)</f>
        <v>#REF!</v>
      </c>
    </row>
    <row r="17" spans="1:11" x14ac:dyDescent="0.2">
      <c r="A17" s="15">
        <v>8</v>
      </c>
      <c r="B17" s="29" t="e">
        <f>VLOOKUP($E17,#REF!,3,FALSE)</f>
        <v>#REF!</v>
      </c>
      <c r="C17" s="11" t="e">
        <f>VLOOKUP($E17,#REF!,4,FALSE)</f>
        <v>#REF!</v>
      </c>
      <c r="D17" s="30" t="e">
        <f>VLOOKUP($E17,#REF!,5,FALSE)</f>
        <v>#REF!</v>
      </c>
      <c r="E17" s="15"/>
      <c r="F17" s="15"/>
      <c r="G17" s="15"/>
      <c r="H17" s="15"/>
      <c r="I17" s="15"/>
      <c r="J17" s="11" t="e">
        <f>VLOOKUP($E17,#REF!,9,FALSE)</f>
        <v>#REF!</v>
      </c>
    </row>
    <row r="18" spans="1:11" x14ac:dyDescent="0.2">
      <c r="A18" s="120"/>
      <c r="B18" s="126" t="s">
        <v>45</v>
      </c>
      <c r="C18" s="121"/>
      <c r="D18" s="121"/>
      <c r="E18" s="121"/>
      <c r="F18" s="121"/>
      <c r="G18" s="121"/>
      <c r="H18" s="121"/>
      <c r="I18" s="121"/>
      <c r="J18" s="122"/>
      <c r="K18" s="18"/>
    </row>
    <row r="19" spans="1:11" x14ac:dyDescent="0.2">
      <c r="A19" s="15" t="s">
        <v>37</v>
      </c>
      <c r="B19" s="29" t="e">
        <f>VLOOKUP($E19,#REF!,3,FALSE)</f>
        <v>#REF!</v>
      </c>
      <c r="C19" s="11" t="e">
        <f>VLOOKUP($E19,#REF!,4,FALSE)</f>
        <v>#REF!</v>
      </c>
      <c r="D19" s="30" t="e">
        <f>VLOOKUP($E19,#REF!,5,FALSE)</f>
        <v>#REF!</v>
      </c>
      <c r="E19" s="15"/>
      <c r="F19" s="15"/>
      <c r="G19" s="15"/>
      <c r="H19" s="15"/>
      <c r="I19" s="15"/>
      <c r="J19" s="11" t="e">
        <f>VLOOKUP($E19,#REF!,9,FALSE)</f>
        <v>#REF!</v>
      </c>
    </row>
    <row r="20" spans="1:11" x14ac:dyDescent="0.2">
      <c r="A20" s="15" t="s">
        <v>38</v>
      </c>
      <c r="B20" s="29" t="e">
        <f>VLOOKUP($E20,#REF!,3,FALSE)</f>
        <v>#REF!</v>
      </c>
      <c r="C20" s="11" t="e">
        <f>VLOOKUP($E20,#REF!,4,FALSE)</f>
        <v>#REF!</v>
      </c>
      <c r="D20" s="30" t="e">
        <f>VLOOKUP($E20,#REF!,5,FALSE)</f>
        <v>#REF!</v>
      </c>
      <c r="E20" s="15"/>
      <c r="F20" s="15"/>
      <c r="G20" s="15"/>
      <c r="H20" s="15"/>
      <c r="I20" s="15"/>
      <c r="J20" s="11" t="e">
        <f>VLOOKUP($E20,#REF!,9,FALSE)</f>
        <v>#REF!</v>
      </c>
    </row>
    <row r="21" spans="1:11" x14ac:dyDescent="0.2">
      <c r="A21" s="15" t="s">
        <v>39</v>
      </c>
      <c r="B21" s="29" t="e">
        <f>VLOOKUP($E21,#REF!,3,FALSE)</f>
        <v>#REF!</v>
      </c>
      <c r="C21" s="11" t="e">
        <f>VLOOKUP($E21,#REF!,4,FALSE)</f>
        <v>#REF!</v>
      </c>
      <c r="D21" s="30" t="e">
        <f>VLOOKUP($E21,#REF!,5,FALSE)</f>
        <v>#REF!</v>
      </c>
      <c r="E21" s="15"/>
      <c r="F21" s="15"/>
      <c r="G21" s="15"/>
      <c r="H21" s="15"/>
      <c r="I21" s="15"/>
      <c r="J21" s="11" t="e">
        <f>VLOOKUP($E21,#REF!,9,FALSE)</f>
        <v>#REF!</v>
      </c>
    </row>
    <row r="22" spans="1:11" x14ac:dyDescent="0.2">
      <c r="A22" s="15" t="s">
        <v>40</v>
      </c>
      <c r="B22" s="29" t="e">
        <f>VLOOKUP($E22,#REF!,3,FALSE)</f>
        <v>#REF!</v>
      </c>
      <c r="C22" s="11" t="e">
        <f>VLOOKUP($E22,#REF!,4,FALSE)</f>
        <v>#REF!</v>
      </c>
      <c r="D22" s="30" t="e">
        <f>VLOOKUP($E22,#REF!,5,FALSE)</f>
        <v>#REF!</v>
      </c>
      <c r="E22" s="15"/>
      <c r="F22" s="15"/>
      <c r="G22" s="15"/>
      <c r="H22" s="15"/>
      <c r="I22" s="15"/>
      <c r="J22" s="11" t="e">
        <f>VLOOKUP($E22,#REF!,9,FALSE)</f>
        <v>#REF!</v>
      </c>
    </row>
    <row r="23" spans="1:11" x14ac:dyDescent="0.2">
      <c r="A23" s="15" t="s">
        <v>41</v>
      </c>
      <c r="B23" s="29" t="e">
        <f>VLOOKUP($E23,#REF!,3,FALSE)</f>
        <v>#REF!</v>
      </c>
      <c r="C23" s="11" t="e">
        <f>VLOOKUP($E23,#REF!,4,FALSE)</f>
        <v>#REF!</v>
      </c>
      <c r="D23" s="30" t="e">
        <f>VLOOKUP($E23,#REF!,5,FALSE)</f>
        <v>#REF!</v>
      </c>
      <c r="E23" s="15"/>
      <c r="F23" s="15"/>
      <c r="G23" s="15"/>
      <c r="H23" s="15"/>
      <c r="I23" s="15"/>
      <c r="J23" s="11" t="e">
        <f>VLOOKUP($E23,#REF!,9,FALSE)</f>
        <v>#REF!</v>
      </c>
    </row>
    <row r="24" spans="1:11" x14ac:dyDescent="0.2">
      <c r="A24" s="15" t="s">
        <v>42</v>
      </c>
      <c r="B24" s="29" t="e">
        <f>VLOOKUP($E24,#REF!,3,FALSE)</f>
        <v>#REF!</v>
      </c>
      <c r="C24" s="11" t="e">
        <f>VLOOKUP($E24,#REF!,4,FALSE)</f>
        <v>#REF!</v>
      </c>
      <c r="D24" s="30" t="e">
        <f>VLOOKUP($E24,#REF!,5,FALSE)</f>
        <v>#REF!</v>
      </c>
      <c r="E24" s="15"/>
      <c r="F24" s="15"/>
      <c r="G24" s="15"/>
      <c r="H24" s="15"/>
      <c r="I24" s="15"/>
      <c r="J24" s="11" t="e">
        <f>VLOOKUP($E24,#REF!,9,FALSE)</f>
        <v>#REF!</v>
      </c>
    </row>
    <row r="25" spans="1:11" x14ac:dyDescent="0.2">
      <c r="A25" s="15" t="s">
        <v>43</v>
      </c>
      <c r="B25" s="29" t="e">
        <f>VLOOKUP($E25,#REF!,3,FALSE)</f>
        <v>#REF!</v>
      </c>
      <c r="C25" s="11" t="e">
        <f>VLOOKUP($E25,#REF!,4,FALSE)</f>
        <v>#REF!</v>
      </c>
      <c r="D25" s="30" t="e">
        <f>VLOOKUP($E25,#REF!,5,FALSE)</f>
        <v>#REF!</v>
      </c>
      <c r="E25" s="15"/>
      <c r="F25" s="15"/>
      <c r="G25" s="15"/>
      <c r="H25" s="15"/>
      <c r="I25" s="15"/>
      <c r="J25" s="11" t="e">
        <f>VLOOKUP($E25,#REF!,9,FALSE)</f>
        <v>#REF!</v>
      </c>
    </row>
    <row r="26" spans="1:11" x14ac:dyDescent="0.2">
      <c r="A26" s="15">
        <v>8</v>
      </c>
      <c r="B26" s="29" t="e">
        <f>VLOOKUP($E26,#REF!,3,FALSE)</f>
        <v>#REF!</v>
      </c>
      <c r="C26" s="11" t="e">
        <f>VLOOKUP($E26,#REF!,4,FALSE)</f>
        <v>#REF!</v>
      </c>
      <c r="D26" s="30" t="e">
        <f>VLOOKUP($E26,#REF!,5,FALSE)</f>
        <v>#REF!</v>
      </c>
      <c r="E26" s="15"/>
      <c r="F26" s="15"/>
      <c r="G26" s="15"/>
      <c r="H26" s="15"/>
      <c r="I26" s="15"/>
      <c r="J26" s="11" t="e">
        <f>VLOOKUP($E26,#REF!,9,FALSE)</f>
        <v>#REF!</v>
      </c>
    </row>
    <row r="27" spans="1:11" x14ac:dyDescent="0.2">
      <c r="K27" s="17"/>
    </row>
    <row r="28" spans="1:11" ht="15.75" x14ac:dyDescent="0.25">
      <c r="A28" s="3" t="s">
        <v>66</v>
      </c>
      <c r="B28" s="1"/>
      <c r="D28" s="3"/>
      <c r="F28" s="20"/>
      <c r="H28" s="3"/>
      <c r="J28" s="17"/>
      <c r="K28" s="17"/>
    </row>
    <row r="29" spans="1:11" ht="15.75" customHeight="1" x14ac:dyDescent="0.25">
      <c r="A29" s="3" t="s">
        <v>58</v>
      </c>
      <c r="K29" s="17"/>
    </row>
    <row r="30" spans="1:11" ht="15.75" customHeight="1" x14ac:dyDescent="0.25">
      <c r="A30" s="3" t="s">
        <v>60</v>
      </c>
      <c r="B30" s="3"/>
      <c r="K30" s="17"/>
    </row>
    <row r="31" spans="1:11" ht="15.75" customHeight="1" x14ac:dyDescent="0.25">
      <c r="A31" s="617" t="s">
        <v>59</v>
      </c>
      <c r="B31" s="617"/>
      <c r="K31" s="17"/>
    </row>
    <row r="32" spans="1:11" ht="15.75" customHeight="1" x14ac:dyDescent="0.25">
      <c r="B32" s="3"/>
      <c r="K32" s="17"/>
    </row>
    <row r="33" spans="1:11" ht="15.75" customHeight="1" x14ac:dyDescent="0.25">
      <c r="B33" s="3"/>
      <c r="K33" s="17"/>
    </row>
    <row r="34" spans="1:11" ht="15.75" customHeight="1" x14ac:dyDescent="0.25">
      <c r="B34" s="3"/>
      <c r="K34" s="17"/>
    </row>
    <row r="35" spans="1:11" ht="15.75" customHeight="1" x14ac:dyDescent="0.25">
      <c r="B35" s="3"/>
      <c r="K35" s="17"/>
    </row>
    <row r="36" spans="1:11" ht="15.75" customHeight="1" x14ac:dyDescent="0.25">
      <c r="B36" s="3"/>
      <c r="K36" s="17"/>
    </row>
    <row r="37" spans="1:11" ht="15.75" customHeight="1" x14ac:dyDescent="0.2">
      <c r="K37" s="17"/>
    </row>
    <row r="38" spans="1:11" ht="15.75" customHeight="1" x14ac:dyDescent="0.2">
      <c r="K38" s="17"/>
    </row>
    <row r="39" spans="1:11" ht="15.75" customHeight="1" x14ac:dyDescent="0.2">
      <c r="K39" s="17"/>
    </row>
    <row r="40" spans="1:11" ht="15.75" customHeight="1" x14ac:dyDescent="0.2">
      <c r="K40" s="17"/>
    </row>
    <row r="41" spans="1:11" ht="15.75" customHeight="1" x14ac:dyDescent="0.2">
      <c r="K41" s="17"/>
    </row>
    <row r="42" spans="1:11" ht="15.75" customHeight="1" x14ac:dyDescent="0.2">
      <c r="K42" s="17"/>
    </row>
    <row r="43" spans="1:11" ht="15.75" customHeight="1" x14ac:dyDescent="0.2">
      <c r="K43" s="17"/>
    </row>
    <row r="44" spans="1:11" ht="15.75" customHeight="1" x14ac:dyDescent="0.2">
      <c r="K44" s="17"/>
    </row>
    <row r="45" spans="1:11" ht="15.75" customHeight="1" x14ac:dyDescent="0.2">
      <c r="K45" s="17"/>
    </row>
    <row r="46" spans="1:11" ht="15.75" customHeight="1" x14ac:dyDescent="0.2">
      <c r="A46" s="31"/>
      <c r="B46" s="32"/>
      <c r="C46" s="31"/>
      <c r="D46" s="31"/>
      <c r="E46" s="31"/>
      <c r="F46" s="31"/>
      <c r="G46" s="31"/>
      <c r="H46" s="31"/>
      <c r="I46" s="31"/>
      <c r="J46" s="31"/>
      <c r="K46" s="17"/>
    </row>
    <row r="47" spans="1:11" ht="15.75" customHeight="1" x14ac:dyDescent="0.2">
      <c r="A47" s="33"/>
      <c r="B47" s="34"/>
      <c r="C47" s="35"/>
      <c r="D47" s="36"/>
      <c r="E47" s="33"/>
      <c r="F47" s="33"/>
      <c r="G47" s="33"/>
      <c r="H47" s="33"/>
      <c r="I47" s="33"/>
      <c r="J47" s="35"/>
      <c r="K47" s="17"/>
    </row>
    <row r="48" spans="1:11" ht="15.75" customHeight="1" x14ac:dyDescent="0.2">
      <c r="A48" s="33"/>
      <c r="B48" s="6"/>
      <c r="C48" s="35"/>
      <c r="D48" s="36"/>
      <c r="E48" s="33"/>
      <c r="F48" s="33"/>
      <c r="G48" s="33"/>
      <c r="H48" s="33"/>
      <c r="I48" s="33"/>
      <c r="J48" s="35"/>
    </row>
    <row r="49" spans="1:10" ht="15.75" customHeight="1" x14ac:dyDescent="0.2">
      <c r="A49" s="33"/>
      <c r="B49" s="37"/>
      <c r="C49" s="35"/>
      <c r="D49" s="36"/>
      <c r="E49" s="33"/>
      <c r="F49" s="33"/>
      <c r="G49" s="33"/>
      <c r="H49" s="33"/>
      <c r="I49" s="33"/>
      <c r="J49" s="35"/>
    </row>
    <row r="50" spans="1:10" ht="15.75" customHeight="1" x14ac:dyDescent="0.2">
      <c r="A50" s="33"/>
      <c r="B50" s="37"/>
      <c r="C50" s="35"/>
      <c r="D50" s="36"/>
      <c r="E50" s="33"/>
      <c r="F50" s="33"/>
      <c r="G50" s="33"/>
      <c r="H50" s="33"/>
      <c r="I50" s="33"/>
      <c r="J50" s="35"/>
    </row>
    <row r="51" spans="1:10" ht="15.75" customHeight="1" x14ac:dyDescent="0.2">
      <c r="A51" s="33"/>
      <c r="B51" s="37"/>
      <c r="C51" s="35"/>
      <c r="D51" s="36"/>
      <c r="E51" s="33"/>
      <c r="F51" s="33"/>
      <c r="G51" s="33"/>
      <c r="H51" s="33"/>
      <c r="I51" s="33"/>
      <c r="J51" s="35"/>
    </row>
    <row r="52" spans="1:10" ht="15.75" customHeight="1" x14ac:dyDescent="0.2">
      <c r="A52" s="33"/>
      <c r="B52" s="37"/>
      <c r="C52" s="35"/>
      <c r="D52" s="36"/>
      <c r="E52" s="33"/>
      <c r="F52" s="33"/>
      <c r="G52" s="33"/>
      <c r="H52" s="33"/>
      <c r="I52" s="33"/>
      <c r="J52" s="35"/>
    </row>
    <row r="53" spans="1:10" ht="15.75" customHeight="1" x14ac:dyDescent="0.2">
      <c r="A53" s="33"/>
      <c r="B53" s="37"/>
      <c r="C53" s="35"/>
      <c r="D53" s="36"/>
      <c r="E53" s="33"/>
      <c r="F53" s="33"/>
      <c r="G53" s="33"/>
      <c r="H53" s="33"/>
      <c r="I53" s="33"/>
      <c r="J53" s="35"/>
    </row>
    <row r="54" spans="1:10" ht="15.75" customHeight="1" x14ac:dyDescent="0.2">
      <c r="A54" s="33"/>
      <c r="B54" s="37"/>
      <c r="C54" s="35"/>
      <c r="D54" s="36"/>
      <c r="E54" s="33"/>
      <c r="F54" s="33"/>
      <c r="G54" s="33"/>
      <c r="H54" s="33"/>
      <c r="I54" s="33"/>
      <c r="J54" s="35"/>
    </row>
    <row r="55" spans="1:10" ht="15.75" customHeight="1" x14ac:dyDescent="0.2">
      <c r="A55" s="31"/>
      <c r="B55" s="32"/>
      <c r="C55" s="31"/>
      <c r="D55" s="31"/>
      <c r="E55" s="31"/>
      <c r="F55" s="31"/>
      <c r="G55" s="31"/>
      <c r="H55" s="31"/>
      <c r="I55" s="31"/>
      <c r="J55" s="31"/>
    </row>
    <row r="56" spans="1:10" ht="15.75" customHeight="1" x14ac:dyDescent="0.2">
      <c r="A56" s="33"/>
      <c r="B56" s="34"/>
      <c r="C56" s="35"/>
      <c r="D56" s="36"/>
      <c r="E56" s="33"/>
      <c r="F56" s="33"/>
      <c r="G56" s="33"/>
      <c r="H56" s="33"/>
      <c r="I56" s="33"/>
      <c r="J56" s="35"/>
    </row>
    <row r="57" spans="1:10" ht="15.75" customHeight="1" x14ac:dyDescent="0.2">
      <c r="A57" s="33"/>
      <c r="B57" s="34"/>
      <c r="C57" s="35"/>
      <c r="D57" s="36"/>
      <c r="E57" s="33"/>
      <c r="F57" s="33"/>
      <c r="G57" s="33"/>
      <c r="H57" s="33"/>
      <c r="I57" s="33"/>
      <c r="J57" s="35"/>
    </row>
    <row r="58" spans="1:10" ht="15.75" customHeight="1" x14ac:dyDescent="0.2">
      <c r="A58" s="33"/>
      <c r="B58" s="34"/>
      <c r="C58" s="35"/>
      <c r="D58" s="36"/>
      <c r="E58" s="33"/>
      <c r="F58" s="33"/>
      <c r="G58" s="33"/>
      <c r="H58" s="33"/>
      <c r="I58" s="33"/>
      <c r="J58" s="35"/>
    </row>
    <row r="59" spans="1:10" ht="15.75" customHeight="1" x14ac:dyDescent="0.2">
      <c r="A59" s="33"/>
      <c r="B59" s="34"/>
      <c r="C59" s="35"/>
      <c r="D59" s="36"/>
      <c r="E59" s="33"/>
      <c r="F59" s="33"/>
      <c r="G59" s="33"/>
      <c r="H59" s="33"/>
      <c r="I59" s="33"/>
      <c r="J59" s="35"/>
    </row>
    <row r="60" spans="1:10" ht="15.75" customHeight="1" x14ac:dyDescent="0.2">
      <c r="A60" s="33"/>
      <c r="B60" s="34"/>
      <c r="C60" s="35"/>
      <c r="D60" s="36"/>
      <c r="E60" s="33"/>
      <c r="F60" s="33"/>
      <c r="G60" s="33"/>
      <c r="H60" s="33"/>
      <c r="I60" s="33"/>
      <c r="J60" s="35"/>
    </row>
    <row r="61" spans="1:10" ht="15.75" customHeight="1" x14ac:dyDescent="0.2">
      <c r="A61" s="33"/>
      <c r="B61" s="34"/>
      <c r="C61" s="35"/>
      <c r="D61" s="36"/>
      <c r="E61" s="33"/>
      <c r="F61" s="33"/>
      <c r="G61" s="33"/>
      <c r="H61" s="33"/>
      <c r="I61" s="33"/>
      <c r="J61" s="35"/>
    </row>
    <row r="62" spans="1:10" ht="15.75" customHeight="1" x14ac:dyDescent="0.2">
      <c r="A62" s="33"/>
      <c r="B62" s="34"/>
      <c r="C62" s="35"/>
      <c r="D62" s="36"/>
      <c r="E62" s="33"/>
      <c r="F62" s="33"/>
      <c r="G62" s="33"/>
      <c r="H62" s="33"/>
      <c r="I62" s="33"/>
      <c r="J62" s="35"/>
    </row>
    <row r="63" spans="1:10" ht="15.75" customHeight="1" x14ac:dyDescent="0.2">
      <c r="A63" s="33"/>
      <c r="B63" s="34"/>
      <c r="C63" s="35"/>
      <c r="D63" s="36"/>
      <c r="E63" s="33"/>
      <c r="F63" s="33"/>
      <c r="G63" s="33"/>
      <c r="H63" s="33"/>
      <c r="I63" s="33"/>
      <c r="J63" s="35"/>
    </row>
    <row r="64" spans="1:10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</row>
    <row r="65" spans="1:10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</row>
    <row r="66" spans="1:10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</row>
    <row r="67" spans="1:10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</row>
    <row r="68" spans="1:10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</row>
    <row r="69" spans="1: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</row>
    <row r="70" spans="1: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</row>
    <row r="71" spans="1: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</row>
    <row r="72" spans="1: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</row>
    <row r="73" spans="1: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</row>
    <row r="74" spans="1: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</row>
    <row r="75" spans="1: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</row>
    <row r="76" spans="1: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</row>
    <row r="77" spans="1: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</row>
    <row r="78" spans="1: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</row>
    <row r="79" spans="1: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</row>
    <row r="80" spans="1: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</row>
    <row r="81" spans="1:10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</row>
    <row r="84" spans="1:10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</row>
  </sheetData>
  <mergeCells count="6">
    <mergeCell ref="A31:B31"/>
    <mergeCell ref="A1:J1"/>
    <mergeCell ref="A2:J2"/>
    <mergeCell ref="A6:B6"/>
    <mergeCell ref="E4:J4"/>
    <mergeCell ref="A3:J3"/>
  </mergeCells>
  <phoneticPr fontId="1" type="noConversion"/>
  <printOptions horizontalCentered="1"/>
  <pageMargins left="0" right="0" top="0.39370078740157483" bottom="0.39370078740157483" header="0.51181102362204722" footer="0.51181102362204722"/>
  <pageSetup paperSize="9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indexed="34"/>
  </sheetPr>
  <dimension ref="A1:M83"/>
  <sheetViews>
    <sheetView topLeftCell="A4" workbookViewId="0">
      <selection activeCell="M23" sqref="M23"/>
    </sheetView>
  </sheetViews>
  <sheetFormatPr defaultColWidth="9.140625" defaultRowHeight="12.75" x14ac:dyDescent="0.2"/>
  <cols>
    <col min="1" max="1" width="4" style="12" customWidth="1"/>
    <col min="2" max="2" width="29.85546875" style="12" customWidth="1"/>
    <col min="3" max="3" width="10.5703125" style="12" customWidth="1"/>
    <col min="4" max="4" width="23" style="12" customWidth="1"/>
    <col min="5" max="5" width="7.7109375" style="12" customWidth="1"/>
    <col min="6" max="6" width="6.85546875" style="12" customWidth="1"/>
    <col min="7" max="7" width="6.85546875" style="12" hidden="1" customWidth="1"/>
    <col min="8" max="8" width="6.85546875" style="12" customWidth="1"/>
    <col min="9" max="9" width="30" style="12" customWidth="1"/>
    <col min="10" max="10" width="6" style="12" customWidth="1"/>
    <col min="11" max="16384" width="9.140625" style="12"/>
  </cols>
  <sheetData>
    <row r="1" spans="1:13" x14ac:dyDescent="0.2">
      <c r="A1" s="613" t="e">
        <f>#REF!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</row>
    <row r="2" spans="1:13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</row>
    <row r="3" spans="1:13" ht="32.2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</row>
    <row r="4" spans="1:13" ht="14.25" x14ac:dyDescent="0.2">
      <c r="A4" s="97"/>
      <c r="B4" s="97"/>
      <c r="C4" s="97"/>
      <c r="D4" s="97"/>
      <c r="E4" s="618" t="s">
        <v>77</v>
      </c>
      <c r="F4" s="618"/>
      <c r="G4" s="618"/>
      <c r="H4" s="618"/>
      <c r="I4" s="618"/>
      <c r="J4" s="618"/>
    </row>
    <row r="5" spans="1:13" x14ac:dyDescent="0.2">
      <c r="C5" s="9"/>
      <c r="D5" s="2"/>
      <c r="H5" s="9"/>
      <c r="I5" s="13"/>
      <c r="J5" s="9"/>
    </row>
    <row r="6" spans="1:13" x14ac:dyDescent="0.2">
      <c r="A6" s="616" t="s">
        <v>5</v>
      </c>
      <c r="B6" s="616"/>
      <c r="C6" s="9"/>
      <c r="D6" s="2"/>
      <c r="I6" s="13"/>
      <c r="J6" s="92" t="e">
        <f>d_1</f>
        <v>#REF!</v>
      </c>
    </row>
    <row r="7" spans="1:13" ht="12.75" customHeight="1" x14ac:dyDescent="0.2">
      <c r="A7" s="92" t="e">
        <f>d_4</f>
        <v>#REF!</v>
      </c>
      <c r="C7" s="9"/>
      <c r="D7" s="2"/>
      <c r="G7" s="19"/>
      <c r="H7" s="134"/>
      <c r="I7" s="138" t="e">
        <f>d_5</f>
        <v>#REF!</v>
      </c>
      <c r="J7" s="9"/>
      <c r="K7" s="263" t="s">
        <v>440</v>
      </c>
    </row>
    <row r="8" spans="1:13" ht="26.25" customHeight="1" thickBot="1" x14ac:dyDescent="0.25">
      <c r="A8" s="119" t="s">
        <v>64</v>
      </c>
      <c r="B8" s="119" t="s">
        <v>65</v>
      </c>
      <c r="C8" s="119" t="s">
        <v>62</v>
      </c>
      <c r="D8" s="119" t="s">
        <v>96</v>
      </c>
      <c r="E8" s="119" t="s">
        <v>34</v>
      </c>
      <c r="F8" s="119" t="s">
        <v>98</v>
      </c>
      <c r="G8" s="119" t="s">
        <v>101</v>
      </c>
      <c r="H8" s="132" t="s">
        <v>99</v>
      </c>
      <c r="I8" s="119" t="s">
        <v>100</v>
      </c>
      <c r="J8" s="119" t="s">
        <v>49</v>
      </c>
      <c r="K8" s="119" t="s">
        <v>67</v>
      </c>
    </row>
    <row r="9" spans="1:13" ht="18" customHeight="1" thickBot="1" x14ac:dyDescent="0.25">
      <c r="A9" s="25"/>
      <c r="B9" s="26"/>
      <c r="C9" s="27"/>
      <c r="D9" s="27"/>
      <c r="E9" s="127"/>
      <c r="F9" s="127"/>
      <c r="G9" s="127"/>
      <c r="H9" s="27"/>
      <c r="I9" s="27"/>
      <c r="J9" s="27"/>
      <c r="K9" s="28"/>
    </row>
    <row r="10" spans="1:13" ht="20.100000000000001" customHeight="1" x14ac:dyDescent="0.2">
      <c r="A10" s="14" t="s">
        <v>37</v>
      </c>
      <c r="B10" s="248" t="e">
        <f>VLOOKUP($E10,#REF!,3,FALSE)</f>
        <v>#REF!</v>
      </c>
      <c r="C10" s="235" t="e">
        <f>VLOOKUP($E10,#REF!,4,FALSE)</f>
        <v>#REF!</v>
      </c>
      <c r="D10" s="257" t="e">
        <f>VLOOKUP($E10,#REF!,5,FALSE)</f>
        <v>#REF!</v>
      </c>
      <c r="E10" s="269"/>
      <c r="F10" s="269"/>
      <c r="G10" s="457"/>
      <c r="H10" s="457"/>
      <c r="I10" s="457"/>
      <c r="J10" s="457"/>
      <c r="K10" s="11"/>
    </row>
    <row r="11" spans="1:13" ht="20.100000000000001" customHeight="1" x14ac:dyDescent="0.2">
      <c r="A11" s="14" t="s">
        <v>38</v>
      </c>
      <c r="B11" s="248" t="e">
        <f>VLOOKUP($E11,#REF!,3,FALSE)</f>
        <v>#REF!</v>
      </c>
      <c r="C11" s="235" t="e">
        <f>VLOOKUP($E11,#REF!,4,FALSE)</f>
        <v>#REF!</v>
      </c>
      <c r="D11" s="257" t="e">
        <f>VLOOKUP($E11,#REF!,5,FALSE)</f>
        <v>#REF!</v>
      </c>
      <c r="E11" s="457"/>
      <c r="F11" s="457"/>
      <c r="G11" s="457"/>
      <c r="H11" s="457"/>
      <c r="I11" s="457"/>
      <c r="J11" s="457"/>
      <c r="K11" s="11"/>
    </row>
    <row r="12" spans="1:13" ht="20.100000000000001" customHeight="1" x14ac:dyDescent="0.2">
      <c r="A12" s="14" t="s">
        <v>39</v>
      </c>
      <c r="B12" s="248" t="e">
        <f>VLOOKUP($E12,#REF!,3,FALSE)</f>
        <v>#REF!</v>
      </c>
      <c r="C12" s="235" t="e">
        <f>VLOOKUP($E12,#REF!,4,FALSE)</f>
        <v>#REF!</v>
      </c>
      <c r="D12" s="257" t="e">
        <f>VLOOKUP($E12,#REF!,5,FALSE)</f>
        <v>#REF!</v>
      </c>
      <c r="E12" s="457"/>
      <c r="F12" s="457"/>
      <c r="G12" s="457"/>
      <c r="H12" s="457"/>
      <c r="I12" s="457"/>
      <c r="J12" s="457"/>
      <c r="K12" s="11"/>
    </row>
    <row r="13" spans="1:13" ht="20.100000000000001" customHeight="1" x14ac:dyDescent="0.2">
      <c r="A13" s="14" t="s">
        <v>40</v>
      </c>
      <c r="B13" s="248" t="e">
        <f>VLOOKUP($E13,#REF!,3,FALSE)</f>
        <v>#REF!</v>
      </c>
      <c r="C13" s="235" t="e">
        <f>VLOOKUP($E13,#REF!,4,FALSE)</f>
        <v>#REF!</v>
      </c>
      <c r="D13" s="257" t="e">
        <f>VLOOKUP($E13,#REF!,5,FALSE)</f>
        <v>#REF!</v>
      </c>
      <c r="E13" s="457"/>
      <c r="F13" s="457"/>
      <c r="G13" s="457"/>
      <c r="H13" s="457"/>
      <c r="I13" s="457"/>
      <c r="J13" s="457"/>
      <c r="K13" s="11"/>
    </row>
    <row r="14" spans="1:13" ht="20.100000000000001" customHeight="1" x14ac:dyDescent="0.2">
      <c r="A14" s="14" t="s">
        <v>41</v>
      </c>
      <c r="B14" s="248" t="e">
        <f>VLOOKUP($E14,#REF!,3,FALSE)</f>
        <v>#REF!</v>
      </c>
      <c r="C14" s="235" t="e">
        <f>VLOOKUP($E14,#REF!,4,FALSE)</f>
        <v>#REF!</v>
      </c>
      <c r="D14" s="257" t="e">
        <f>VLOOKUP($E14,#REF!,5,FALSE)</f>
        <v>#REF!</v>
      </c>
      <c r="E14" s="457"/>
      <c r="F14" s="457"/>
      <c r="G14" s="457"/>
      <c r="H14" s="457"/>
      <c r="I14" s="457"/>
      <c r="J14" s="457"/>
      <c r="K14" s="11"/>
    </row>
    <row r="15" spans="1:13" ht="20.100000000000001" customHeight="1" x14ac:dyDescent="0.2">
      <c r="A15" s="14" t="s">
        <v>42</v>
      </c>
      <c r="B15" s="248" t="e">
        <f>VLOOKUP($E15,#REF!,3,FALSE)</f>
        <v>#REF!</v>
      </c>
      <c r="C15" s="235" t="e">
        <f>VLOOKUP($E15,#REF!,4,FALSE)</f>
        <v>#REF!</v>
      </c>
      <c r="D15" s="257" t="e">
        <f>VLOOKUP($E15,#REF!,5,FALSE)</f>
        <v>#REF!</v>
      </c>
      <c r="E15" s="457"/>
      <c r="F15" s="457"/>
      <c r="G15" s="457"/>
      <c r="H15" s="457"/>
      <c r="I15" s="457"/>
      <c r="J15" s="457"/>
      <c r="K15" s="11"/>
    </row>
    <row r="16" spans="1:13" ht="20.100000000000001" customHeight="1" x14ac:dyDescent="0.2">
      <c r="A16" s="14" t="s">
        <v>43</v>
      </c>
      <c r="B16" s="248" t="e">
        <f>VLOOKUP($E16,#REF!,3,FALSE)</f>
        <v>#REF!</v>
      </c>
      <c r="C16" s="235" t="e">
        <f>VLOOKUP($E16,#REF!,4,FALSE)</f>
        <v>#REF!</v>
      </c>
      <c r="D16" s="257" t="e">
        <f>VLOOKUP($E16,#REF!,5,FALSE)</f>
        <v>#REF!</v>
      </c>
      <c r="E16" s="269"/>
      <c r="F16" s="269" t="s">
        <v>389</v>
      </c>
      <c r="G16" s="457"/>
      <c r="H16" s="457"/>
      <c r="I16" s="457"/>
      <c r="J16" s="457"/>
      <c r="K16" s="11"/>
      <c r="M16" s="2"/>
    </row>
    <row r="17" spans="1:13" ht="20.100000000000001" customHeight="1" x14ac:dyDescent="0.2">
      <c r="A17" s="14" t="s">
        <v>79</v>
      </c>
      <c r="B17" s="248" t="e">
        <f>VLOOKUP($E17,#REF!,3,FALSE)</f>
        <v>#REF!</v>
      </c>
      <c r="C17" s="235" t="e">
        <f>VLOOKUP($E17,#REF!,4,FALSE)</f>
        <v>#REF!</v>
      </c>
      <c r="D17" s="257" t="e">
        <f>VLOOKUP($E17,#REF!,5,FALSE)</f>
        <v>#REF!</v>
      </c>
      <c r="E17" s="269"/>
      <c r="F17" s="269" t="s">
        <v>390</v>
      </c>
      <c r="G17" s="457"/>
      <c r="H17" s="457"/>
      <c r="I17" s="457"/>
      <c r="J17" s="457"/>
      <c r="K17" s="11"/>
      <c r="M17" s="2"/>
    </row>
    <row r="18" spans="1:13" ht="15.75" hidden="1" customHeight="1" x14ac:dyDescent="0.2">
      <c r="A18" s="15" t="s">
        <v>43</v>
      </c>
      <c r="B18" s="29" t="e">
        <f>VLOOKUP($E18,#REF!,3,FALSE)</f>
        <v>#REF!</v>
      </c>
      <c r="C18" s="11" t="e">
        <f>VLOOKUP($E18,#REF!,4,FALSE)</f>
        <v>#REF!</v>
      </c>
      <c r="D18" s="30" t="e">
        <f>VLOOKUP($E18,#REF!,5,FALSE)</f>
        <v>#REF!</v>
      </c>
      <c r="E18" s="15"/>
      <c r="F18" s="15"/>
      <c r="G18" s="15"/>
      <c r="H18" s="15"/>
      <c r="I18" s="15"/>
      <c r="J18" s="15"/>
      <c r="K18" s="11"/>
    </row>
    <row r="19" spans="1:13" ht="15.75" hidden="1" customHeight="1" x14ac:dyDescent="0.2">
      <c r="A19" s="15">
        <v>8</v>
      </c>
      <c r="B19" s="29" t="e">
        <f>VLOOKUP($E19,#REF!,3,FALSE)</f>
        <v>#REF!</v>
      </c>
      <c r="C19" s="11" t="e">
        <f>VLOOKUP($E19,#REF!,4,FALSE)</f>
        <v>#REF!</v>
      </c>
      <c r="D19" s="30" t="e">
        <f>VLOOKUP($E19,#REF!,5,FALSE)</f>
        <v>#REF!</v>
      </c>
      <c r="E19" s="15"/>
      <c r="F19" s="15"/>
      <c r="G19" s="15"/>
      <c r="H19" s="15"/>
      <c r="I19" s="15"/>
      <c r="J19" s="15"/>
      <c r="K19" s="11"/>
    </row>
    <row r="20" spans="1:13" x14ac:dyDescent="0.2">
      <c r="K20" s="17"/>
    </row>
    <row r="21" spans="1:13" ht="15.75" x14ac:dyDescent="0.25">
      <c r="A21" s="3"/>
      <c r="B21" s="1"/>
      <c r="C21" s="3"/>
      <c r="D21" s="3"/>
      <c r="E21" s="3"/>
      <c r="F21" s="20"/>
      <c r="H21" s="3"/>
      <c r="I21" s="70"/>
      <c r="J21" s="17"/>
      <c r="K21" s="17"/>
    </row>
    <row r="22" spans="1:13" ht="15.75" customHeight="1" x14ac:dyDescent="0.25">
      <c r="A22" s="3" t="s">
        <v>66</v>
      </c>
      <c r="B22" s="1"/>
      <c r="K22" s="17"/>
    </row>
    <row r="23" spans="1:13" ht="15.75" customHeight="1" x14ac:dyDescent="0.25">
      <c r="A23" s="3" t="s">
        <v>58</v>
      </c>
      <c r="K23" s="17"/>
    </row>
    <row r="24" spans="1:13" ht="15.75" customHeight="1" x14ac:dyDescent="0.25">
      <c r="A24" s="3" t="s">
        <v>60</v>
      </c>
      <c r="B24" s="3"/>
      <c r="K24" s="17"/>
    </row>
    <row r="25" spans="1:13" ht="15.75" customHeight="1" x14ac:dyDescent="0.25">
      <c r="A25" s="617" t="s">
        <v>59</v>
      </c>
      <c r="B25" s="617"/>
      <c r="K25" s="17"/>
    </row>
    <row r="26" spans="1:13" ht="15.75" customHeight="1" x14ac:dyDescent="0.25">
      <c r="B26" s="3"/>
      <c r="K26" s="17"/>
    </row>
    <row r="27" spans="1:13" ht="15.75" customHeight="1" x14ac:dyDescent="0.25">
      <c r="B27" s="3"/>
      <c r="K27" s="17"/>
    </row>
    <row r="28" spans="1:13" ht="15.75" customHeight="1" x14ac:dyDescent="0.25">
      <c r="B28" s="3"/>
      <c r="K28" s="17"/>
    </row>
    <row r="29" spans="1:13" ht="15.75" customHeight="1" x14ac:dyDescent="0.25">
      <c r="B29" s="3"/>
      <c r="K29" s="17"/>
    </row>
    <row r="30" spans="1:13" ht="15.75" customHeight="1" x14ac:dyDescent="0.2">
      <c r="K30" s="17"/>
    </row>
    <row r="31" spans="1:13" ht="15.75" customHeight="1" x14ac:dyDescent="0.2">
      <c r="K31" s="17"/>
    </row>
    <row r="32" spans="1:13" ht="15.75" customHeight="1" x14ac:dyDescent="0.2">
      <c r="K32" s="17"/>
    </row>
    <row r="33" spans="1:11" ht="15.75" customHeight="1" x14ac:dyDescent="0.2">
      <c r="K33" s="17"/>
    </row>
    <row r="34" spans="1:11" ht="15.75" customHeight="1" x14ac:dyDescent="0.2">
      <c r="K34" s="17"/>
    </row>
    <row r="35" spans="1:11" ht="15.75" customHeight="1" x14ac:dyDescent="0.2">
      <c r="K35" s="17"/>
    </row>
    <row r="36" spans="1:11" ht="15.75" customHeight="1" x14ac:dyDescent="0.2">
      <c r="K36" s="17"/>
    </row>
    <row r="37" spans="1:11" ht="15.75" customHeight="1" x14ac:dyDescent="0.2">
      <c r="K37" s="17"/>
    </row>
    <row r="38" spans="1:11" ht="15.75" customHeight="1" x14ac:dyDescent="0.2">
      <c r="K38" s="17"/>
    </row>
    <row r="39" spans="1:11" ht="15.75" customHeight="1" x14ac:dyDescent="0.2">
      <c r="A39" s="31"/>
      <c r="B39" s="32"/>
      <c r="C39" s="31"/>
      <c r="D39" s="31"/>
      <c r="E39" s="31"/>
      <c r="F39" s="31"/>
      <c r="G39" s="31"/>
      <c r="H39" s="31"/>
      <c r="I39" s="31"/>
      <c r="J39" s="31"/>
      <c r="K39" s="17"/>
    </row>
    <row r="40" spans="1:11" ht="15.75" customHeight="1" x14ac:dyDescent="0.2">
      <c r="A40" s="33"/>
      <c r="B40" s="34"/>
      <c r="C40" s="35"/>
      <c r="D40" s="36"/>
      <c r="E40" s="33"/>
      <c r="F40" s="33"/>
      <c r="G40" s="33"/>
      <c r="H40" s="33"/>
      <c r="I40" s="33"/>
      <c r="J40" s="35"/>
      <c r="K40" s="17"/>
    </row>
    <row r="41" spans="1:11" ht="15.75" customHeight="1" x14ac:dyDescent="0.2">
      <c r="A41" s="33"/>
      <c r="B41" s="6"/>
      <c r="C41" s="35"/>
      <c r="D41" s="36"/>
      <c r="E41" s="33"/>
      <c r="F41" s="33"/>
      <c r="G41" s="33"/>
      <c r="H41" s="33"/>
      <c r="I41" s="33"/>
      <c r="J41" s="35"/>
    </row>
    <row r="42" spans="1:11" ht="15.75" customHeight="1" x14ac:dyDescent="0.2">
      <c r="A42" s="33"/>
      <c r="B42" s="37"/>
      <c r="C42" s="35"/>
      <c r="D42" s="36"/>
      <c r="E42" s="33"/>
      <c r="F42" s="33"/>
      <c r="G42" s="33"/>
      <c r="H42" s="33"/>
      <c r="I42" s="33"/>
      <c r="J42" s="35"/>
    </row>
    <row r="43" spans="1:11" ht="15.75" customHeight="1" x14ac:dyDescent="0.2">
      <c r="A43" s="33"/>
      <c r="B43" s="37"/>
      <c r="C43" s="35"/>
      <c r="D43" s="36"/>
      <c r="E43" s="33"/>
      <c r="F43" s="33"/>
      <c r="G43" s="33"/>
      <c r="H43" s="33"/>
      <c r="I43" s="33"/>
      <c r="J43" s="35"/>
    </row>
    <row r="44" spans="1:11" ht="15.75" customHeight="1" x14ac:dyDescent="0.2">
      <c r="A44" s="33"/>
      <c r="B44" s="37"/>
      <c r="C44" s="35"/>
      <c r="D44" s="36"/>
      <c r="E44" s="33"/>
      <c r="F44" s="33"/>
      <c r="G44" s="33"/>
      <c r="H44" s="33"/>
      <c r="I44" s="33"/>
      <c r="J44" s="35"/>
    </row>
    <row r="45" spans="1:11" ht="15.75" customHeight="1" x14ac:dyDescent="0.2">
      <c r="A45" s="33"/>
      <c r="B45" s="37"/>
      <c r="C45" s="35"/>
      <c r="D45" s="36"/>
      <c r="E45" s="33"/>
      <c r="F45" s="33"/>
      <c r="G45" s="33"/>
      <c r="H45" s="33"/>
      <c r="I45" s="33"/>
      <c r="J45" s="35"/>
    </row>
    <row r="46" spans="1:11" ht="15.75" customHeight="1" x14ac:dyDescent="0.2">
      <c r="A46" s="33"/>
      <c r="B46" s="37"/>
      <c r="C46" s="35"/>
      <c r="D46" s="36"/>
      <c r="E46" s="33"/>
      <c r="F46" s="33"/>
      <c r="G46" s="33"/>
      <c r="H46" s="33"/>
      <c r="I46" s="33"/>
      <c r="J46" s="35"/>
    </row>
    <row r="47" spans="1:11" ht="15.75" customHeight="1" x14ac:dyDescent="0.2">
      <c r="A47" s="33"/>
      <c r="B47" s="37"/>
      <c r="C47" s="35"/>
      <c r="D47" s="36"/>
      <c r="E47" s="33"/>
      <c r="F47" s="33"/>
      <c r="G47" s="33"/>
      <c r="H47" s="33"/>
      <c r="I47" s="33"/>
      <c r="J47" s="35"/>
    </row>
    <row r="48" spans="1:11" ht="15.75" customHeight="1" x14ac:dyDescent="0.2">
      <c r="A48" s="31"/>
      <c r="B48" s="32"/>
      <c r="C48" s="31"/>
      <c r="D48" s="31"/>
      <c r="E48" s="31"/>
      <c r="F48" s="31"/>
      <c r="G48" s="31"/>
      <c r="H48" s="31"/>
      <c r="I48" s="31"/>
      <c r="J48" s="31"/>
    </row>
    <row r="49" spans="1:10" ht="15.75" customHeight="1" x14ac:dyDescent="0.2">
      <c r="A49" s="33"/>
      <c r="B49" s="34"/>
      <c r="C49" s="35"/>
      <c r="D49" s="36"/>
      <c r="E49" s="33"/>
      <c r="F49" s="33"/>
      <c r="G49" s="33"/>
      <c r="H49" s="33"/>
      <c r="I49" s="33"/>
      <c r="J49" s="35"/>
    </row>
    <row r="50" spans="1:10" ht="15.75" customHeight="1" x14ac:dyDescent="0.2">
      <c r="A50" s="33"/>
      <c r="B50" s="34"/>
      <c r="C50" s="35"/>
      <c r="D50" s="36"/>
      <c r="E50" s="33"/>
      <c r="F50" s="33"/>
      <c r="G50" s="33"/>
      <c r="H50" s="33"/>
      <c r="I50" s="33"/>
      <c r="J50" s="35"/>
    </row>
    <row r="51" spans="1:10" ht="15.75" customHeight="1" x14ac:dyDescent="0.2">
      <c r="A51" s="33"/>
      <c r="B51" s="34"/>
      <c r="C51" s="35"/>
      <c r="D51" s="36"/>
      <c r="E51" s="33"/>
      <c r="F51" s="33"/>
      <c r="G51" s="33"/>
      <c r="H51" s="33"/>
      <c r="I51" s="33"/>
      <c r="J51" s="35"/>
    </row>
    <row r="52" spans="1:10" ht="15.75" customHeight="1" x14ac:dyDescent="0.2">
      <c r="A52" s="33"/>
      <c r="B52" s="34"/>
      <c r="C52" s="35"/>
      <c r="D52" s="36"/>
      <c r="E52" s="33"/>
      <c r="F52" s="33"/>
      <c r="G52" s="33"/>
      <c r="H52" s="33"/>
      <c r="I52" s="33"/>
      <c r="J52" s="35"/>
    </row>
    <row r="53" spans="1:10" ht="15.75" customHeight="1" x14ac:dyDescent="0.2">
      <c r="A53" s="33"/>
      <c r="B53" s="34"/>
      <c r="C53" s="35"/>
      <c r="D53" s="36"/>
      <c r="E53" s="33"/>
      <c r="F53" s="33"/>
      <c r="G53" s="33"/>
      <c r="H53" s="33"/>
      <c r="I53" s="33"/>
      <c r="J53" s="35"/>
    </row>
    <row r="54" spans="1:10" ht="15.75" customHeight="1" x14ac:dyDescent="0.2">
      <c r="A54" s="33"/>
      <c r="B54" s="34"/>
      <c r="C54" s="35"/>
      <c r="D54" s="36"/>
      <c r="E54" s="33"/>
      <c r="F54" s="33"/>
      <c r="G54" s="33"/>
      <c r="H54" s="33"/>
      <c r="I54" s="33"/>
      <c r="J54" s="35"/>
    </row>
    <row r="55" spans="1:10" ht="15.75" customHeight="1" x14ac:dyDescent="0.2">
      <c r="A55" s="33"/>
      <c r="B55" s="34"/>
      <c r="C55" s="35"/>
      <c r="D55" s="36"/>
      <c r="E55" s="33"/>
      <c r="F55" s="33"/>
      <c r="G55" s="33"/>
      <c r="H55" s="33"/>
      <c r="I55" s="33"/>
      <c r="J55" s="35"/>
    </row>
    <row r="56" spans="1:10" ht="15.75" customHeight="1" x14ac:dyDescent="0.2">
      <c r="A56" s="33"/>
      <c r="B56" s="34"/>
      <c r="C56" s="35"/>
      <c r="D56" s="36"/>
      <c r="E56" s="33"/>
      <c r="F56" s="33"/>
      <c r="G56" s="33"/>
      <c r="H56" s="33"/>
      <c r="I56" s="33"/>
      <c r="J56" s="35"/>
    </row>
    <row r="57" spans="1:10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7"/>
    </row>
    <row r="58" spans="1:10" x14ac:dyDescent="0.2">
      <c r="A58" s="17"/>
      <c r="B58" s="17"/>
      <c r="C58" s="17"/>
      <c r="D58" s="17"/>
      <c r="E58" s="17"/>
      <c r="F58" s="17"/>
      <c r="G58" s="17"/>
      <c r="H58" s="17"/>
      <c r="I58" s="17"/>
      <c r="J58" s="17"/>
    </row>
    <row r="59" spans="1:10" x14ac:dyDescent="0.2">
      <c r="A59" s="17"/>
      <c r="B59" s="17"/>
      <c r="C59" s="17"/>
      <c r="D59" s="17"/>
      <c r="E59" s="17"/>
      <c r="F59" s="17"/>
      <c r="G59" s="17"/>
      <c r="H59" s="17"/>
      <c r="I59" s="17"/>
      <c r="J59" s="17"/>
    </row>
    <row r="60" spans="1:10" x14ac:dyDescent="0.2">
      <c r="A60" s="17"/>
      <c r="B60" s="17"/>
      <c r="C60" s="17"/>
      <c r="D60" s="17"/>
      <c r="E60" s="17"/>
      <c r="F60" s="17"/>
      <c r="G60" s="17"/>
      <c r="H60" s="17"/>
      <c r="I60" s="17"/>
      <c r="J60" s="17"/>
    </row>
    <row r="61" spans="1:10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7"/>
    </row>
    <row r="62" spans="1:10" x14ac:dyDescent="0.2">
      <c r="A62" s="17"/>
      <c r="B62" s="17"/>
      <c r="C62" s="17"/>
      <c r="D62" s="17"/>
      <c r="E62" s="17"/>
      <c r="F62" s="17"/>
      <c r="G62" s="17"/>
      <c r="H62" s="17"/>
      <c r="I62" s="17"/>
      <c r="J62" s="17"/>
    </row>
    <row r="63" spans="1:10" x14ac:dyDescent="0.2">
      <c r="A63" s="17"/>
      <c r="B63" s="17"/>
      <c r="C63" s="17"/>
      <c r="D63" s="17"/>
      <c r="E63" s="17"/>
      <c r="F63" s="17"/>
      <c r="G63" s="17"/>
      <c r="H63" s="17"/>
      <c r="I63" s="17"/>
      <c r="J63" s="17"/>
    </row>
    <row r="64" spans="1:10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</row>
    <row r="65" spans="1:10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</row>
    <row r="66" spans="1:10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</row>
    <row r="67" spans="1:10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</row>
    <row r="68" spans="1:10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</row>
    <row r="69" spans="1: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</row>
    <row r="70" spans="1: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</row>
    <row r="71" spans="1: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</row>
    <row r="72" spans="1: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</row>
    <row r="73" spans="1: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</row>
    <row r="74" spans="1: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</row>
    <row r="75" spans="1: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</row>
    <row r="76" spans="1: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</row>
    <row r="77" spans="1: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</row>
    <row r="78" spans="1: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</row>
    <row r="79" spans="1: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</row>
    <row r="80" spans="1: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</row>
    <row r="81" spans="1:10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</row>
  </sheetData>
  <mergeCells count="6">
    <mergeCell ref="A25:B25"/>
    <mergeCell ref="E4:J4"/>
    <mergeCell ref="A6:B6"/>
    <mergeCell ref="A1:K1"/>
    <mergeCell ref="A2:K2"/>
    <mergeCell ref="A3:K3"/>
  </mergeCells>
  <phoneticPr fontId="1" type="noConversion"/>
  <printOptions horizontalCentered="1"/>
  <pageMargins left="0" right="0" top="0.9055118110236221" bottom="0.39370078740157483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indexed="34"/>
  </sheetPr>
  <dimension ref="A1:L176"/>
  <sheetViews>
    <sheetView topLeftCell="A37" workbookViewId="0">
      <selection activeCell="A38" sqref="A38:I144"/>
    </sheetView>
  </sheetViews>
  <sheetFormatPr defaultColWidth="9.140625" defaultRowHeight="12.75" x14ac:dyDescent="0.2"/>
  <cols>
    <col min="1" max="1" width="4" style="12" customWidth="1"/>
    <col min="2" max="2" width="24.42578125" style="12" bestFit="1" customWidth="1"/>
    <col min="3" max="3" width="13.5703125" style="12" customWidth="1"/>
    <col min="4" max="4" width="29.7109375" style="12" customWidth="1"/>
    <col min="5" max="5" width="10.42578125" style="12" customWidth="1"/>
    <col min="6" max="6" width="10.28515625" style="12" customWidth="1"/>
    <col min="7" max="7" width="18.140625" style="12" customWidth="1"/>
    <col min="8" max="8" width="10.42578125" style="12" customWidth="1"/>
    <col min="9" max="9" width="8" style="12" customWidth="1"/>
    <col min="10" max="15" width="9.140625" style="12"/>
    <col min="16" max="16" width="9.85546875" style="12" customWidth="1"/>
    <col min="17" max="16384" width="9.140625" style="12"/>
  </cols>
  <sheetData>
    <row r="1" spans="1:12" x14ac:dyDescent="0.2">
      <c r="A1" s="613" t="e">
        <f>#REF!</f>
        <v>#REF!</v>
      </c>
      <c r="B1" s="613"/>
      <c r="C1" s="613"/>
      <c r="D1" s="613"/>
      <c r="E1" s="613"/>
      <c r="F1" s="613"/>
      <c r="G1" s="613"/>
      <c r="H1" s="613"/>
      <c r="I1" s="613"/>
      <c r="J1" s="95"/>
      <c r="K1" s="95"/>
      <c r="L1" s="95"/>
    </row>
    <row r="2" spans="1:12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95"/>
      <c r="K2" s="95"/>
      <c r="L2" s="95"/>
    </row>
    <row r="3" spans="1:12" ht="26.2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95"/>
      <c r="K3" s="95"/>
      <c r="L3" s="95"/>
    </row>
    <row r="4" spans="1:12" x14ac:dyDescent="0.2">
      <c r="A4" s="616"/>
      <c r="B4" s="616"/>
      <c r="C4" s="9"/>
      <c r="D4" s="2"/>
      <c r="H4" s="13"/>
      <c r="I4" s="9"/>
    </row>
    <row r="5" spans="1:12" x14ac:dyDescent="0.2">
      <c r="A5" s="616" t="s">
        <v>68</v>
      </c>
      <c r="B5" s="616"/>
      <c r="C5" s="9"/>
      <c r="D5" s="2"/>
      <c r="H5" s="133" t="e">
        <f>d_1</f>
        <v>#REF!</v>
      </c>
      <c r="I5" s="9"/>
    </row>
    <row r="6" spans="1:12" ht="12.75" customHeight="1" x14ac:dyDescent="0.2">
      <c r="A6" s="92" t="e">
        <f>d_4</f>
        <v>#REF!</v>
      </c>
      <c r="C6" s="9"/>
      <c r="D6" s="2"/>
      <c r="E6" s="133" t="e">
        <f>d_5</f>
        <v>#REF!</v>
      </c>
      <c r="F6" s="19"/>
      <c r="G6" s="19"/>
      <c r="H6" s="9" t="s">
        <v>511</v>
      </c>
      <c r="I6" s="9"/>
    </row>
    <row r="7" spans="1:12" ht="18" x14ac:dyDescent="0.2">
      <c r="A7" s="119" t="s">
        <v>64</v>
      </c>
      <c r="B7" s="119" t="s">
        <v>65</v>
      </c>
      <c r="C7" s="119" t="s">
        <v>62</v>
      </c>
      <c r="D7" s="119" t="s">
        <v>96</v>
      </c>
      <c r="E7" s="119" t="s">
        <v>34</v>
      </c>
      <c r="F7" s="119" t="s">
        <v>102</v>
      </c>
      <c r="G7" s="119" t="s">
        <v>22</v>
      </c>
      <c r="H7" s="119" t="s">
        <v>49</v>
      </c>
      <c r="I7" s="119" t="s">
        <v>67</v>
      </c>
    </row>
    <row r="8" spans="1:12" x14ac:dyDescent="0.2">
      <c r="A8" s="120"/>
      <c r="B8" s="126" t="s">
        <v>44</v>
      </c>
      <c r="C8" s="121"/>
      <c r="D8" s="121"/>
      <c r="E8" s="121"/>
      <c r="F8" s="261"/>
      <c r="G8" s="121"/>
      <c r="H8" s="121"/>
      <c r="I8" s="122"/>
    </row>
    <row r="9" spans="1:12" ht="15" customHeight="1" x14ac:dyDescent="0.2">
      <c r="A9" s="15" t="s">
        <v>37</v>
      </c>
      <c r="B9" s="514" t="e">
        <f>VLOOKUP($E9,#REF!,3,FALSE)</f>
        <v>#REF!</v>
      </c>
      <c r="C9" s="515" t="e">
        <f>VLOOKUP($E9,#REF!,4,FALSE)</f>
        <v>#REF!</v>
      </c>
      <c r="D9" s="516" t="e">
        <f>VLOOKUP($E9,#REF!,5,FALSE)</f>
        <v>#REF!</v>
      </c>
      <c r="E9" s="517" t="s">
        <v>460</v>
      </c>
      <c r="F9" s="18"/>
      <c r="G9" s="15"/>
      <c r="H9" s="15"/>
      <c r="I9" s="11"/>
    </row>
    <row r="10" spans="1:12" ht="15" customHeight="1" x14ac:dyDescent="0.2">
      <c r="A10" s="258" t="s">
        <v>38</v>
      </c>
      <c r="B10" s="514" t="e">
        <f>VLOOKUP($E10,#REF!,3,FALSE)</f>
        <v>#REF!</v>
      </c>
      <c r="C10" s="515" t="e">
        <f>VLOOKUP($E10,#REF!,4,FALSE)</f>
        <v>#REF!</v>
      </c>
      <c r="D10" s="516" t="e">
        <f>VLOOKUP($E10,#REF!,5,FALSE)</f>
        <v>#REF!</v>
      </c>
      <c r="E10" s="517" t="s">
        <v>463</v>
      </c>
      <c r="F10" s="258"/>
      <c r="G10" s="15"/>
      <c r="H10" s="15"/>
      <c r="I10" s="11"/>
    </row>
    <row r="11" spans="1:12" ht="15" customHeight="1" x14ac:dyDescent="0.2">
      <c r="A11" s="258" t="s">
        <v>39</v>
      </c>
      <c r="B11" s="514" t="e">
        <f>VLOOKUP($E11,#REF!,3,FALSE)</f>
        <v>#REF!</v>
      </c>
      <c r="C11" s="515" t="e">
        <f>VLOOKUP($E11,#REF!,4,FALSE)</f>
        <v>#REF!</v>
      </c>
      <c r="D11" s="516" t="e">
        <f>VLOOKUP($E11,#REF!,5,FALSE)</f>
        <v>#REF!</v>
      </c>
      <c r="E11" s="517" t="s">
        <v>488</v>
      </c>
      <c r="F11" s="15"/>
      <c r="G11" s="15"/>
      <c r="H11" s="15"/>
      <c r="I11" s="11"/>
    </row>
    <row r="12" spans="1:12" ht="15" customHeight="1" x14ac:dyDescent="0.2">
      <c r="A12" s="258" t="s">
        <v>40</v>
      </c>
      <c r="B12" s="514" t="e">
        <f>VLOOKUP($E12,#REF!,3,FALSE)</f>
        <v>#REF!</v>
      </c>
      <c r="C12" s="515" t="e">
        <f>VLOOKUP($E12,#REF!,4,FALSE)</f>
        <v>#REF!</v>
      </c>
      <c r="D12" s="516" t="e">
        <f>VLOOKUP($E12,#REF!,5,FALSE)</f>
        <v>#REF!</v>
      </c>
      <c r="E12" s="517" t="s">
        <v>469</v>
      </c>
      <c r="F12" s="15"/>
      <c r="G12" s="15"/>
      <c r="H12" s="15"/>
      <c r="I12" s="11"/>
      <c r="K12" s="2"/>
    </row>
    <row r="13" spans="1:12" ht="15" customHeight="1" x14ac:dyDescent="0.2">
      <c r="A13" s="258" t="s">
        <v>41</v>
      </c>
      <c r="B13" s="514" t="e">
        <f>VLOOKUP($E13,#REF!,3,FALSE)</f>
        <v>#REF!</v>
      </c>
      <c r="C13" s="515" t="e">
        <f>VLOOKUP($E13,#REF!,4,FALSE)</f>
        <v>#REF!</v>
      </c>
      <c r="D13" s="516" t="e">
        <f>VLOOKUP($E13,#REF!,5,FALSE)</f>
        <v>#REF!</v>
      </c>
      <c r="E13" s="517" t="s">
        <v>489</v>
      </c>
      <c r="F13" s="258"/>
      <c r="G13" s="258"/>
      <c r="H13" s="258"/>
      <c r="I13" s="11"/>
      <c r="K13" s="2"/>
    </row>
    <row r="14" spans="1:12" ht="15" customHeight="1" x14ac:dyDescent="0.2">
      <c r="A14" s="452" t="s">
        <v>42</v>
      </c>
      <c r="B14" s="514" t="e">
        <f>VLOOKUP($E14,#REF!,3,FALSE)</f>
        <v>#REF!</v>
      </c>
      <c r="C14" s="515" t="e">
        <f>VLOOKUP($E14,#REF!,4,FALSE)</f>
        <v>#REF!</v>
      </c>
      <c r="D14" s="516" t="e">
        <f>VLOOKUP($E14,#REF!,5,FALSE)</f>
        <v>#REF!</v>
      </c>
      <c r="E14" s="517" t="s">
        <v>285</v>
      </c>
      <c r="F14" s="452"/>
      <c r="G14" s="452"/>
      <c r="H14" s="452"/>
      <c r="I14" s="11"/>
    </row>
    <row r="15" spans="1:12" ht="15" customHeight="1" x14ac:dyDescent="0.2">
      <c r="A15" s="452" t="s">
        <v>43</v>
      </c>
      <c r="B15" s="514" t="e">
        <f>VLOOKUP($E15,#REF!,3,FALSE)</f>
        <v>#REF!</v>
      </c>
      <c r="C15" s="515" t="e">
        <f>VLOOKUP($E15,#REF!,4,FALSE)</f>
        <v>#REF!</v>
      </c>
      <c r="D15" s="516" t="e">
        <f>VLOOKUP($E15,#REF!,5,FALSE)</f>
        <v>#REF!</v>
      </c>
      <c r="E15" s="517" t="s">
        <v>30</v>
      </c>
      <c r="F15" s="452"/>
      <c r="G15" s="452"/>
      <c r="H15" s="452"/>
      <c r="I15" s="11"/>
      <c r="K15" s="2"/>
    </row>
    <row r="16" spans="1:12" ht="15" customHeight="1" x14ac:dyDescent="0.2">
      <c r="A16" s="452" t="s">
        <v>79</v>
      </c>
      <c r="B16" s="514" t="e">
        <f>VLOOKUP($E16,#REF!,3,FALSE)</f>
        <v>#REF!</v>
      </c>
      <c r="C16" s="515" t="e">
        <f>VLOOKUP($E16,#REF!,4,FALSE)</f>
        <v>#REF!</v>
      </c>
      <c r="D16" s="516" t="e">
        <f>VLOOKUP($E16,#REF!,5,FALSE)</f>
        <v>#REF!</v>
      </c>
      <c r="E16" s="517" t="s">
        <v>81</v>
      </c>
      <c r="F16" s="452"/>
      <c r="G16" s="452"/>
      <c r="H16" s="452"/>
      <c r="I16" s="11"/>
      <c r="K16" s="2"/>
    </row>
    <row r="17" spans="1:11" ht="15" customHeight="1" x14ac:dyDescent="0.2">
      <c r="A17" s="120"/>
      <c r="B17" s="518" t="s">
        <v>45</v>
      </c>
      <c r="C17" s="519"/>
      <c r="D17" s="519"/>
      <c r="E17" s="519"/>
      <c r="F17" s="121"/>
      <c r="G17" s="121"/>
      <c r="H17" s="121"/>
      <c r="I17" s="122"/>
      <c r="J17" s="18"/>
    </row>
    <row r="18" spans="1:11" ht="15" customHeight="1" x14ac:dyDescent="0.2">
      <c r="A18" s="15" t="s">
        <v>37</v>
      </c>
      <c r="B18" s="514" t="e">
        <f>VLOOKUP($E18,#REF!,3,FALSE)</f>
        <v>#REF!</v>
      </c>
      <c r="C18" s="520" t="e">
        <f>VLOOKUP($E18,#REF!,4,FALSE)</f>
        <v>#REF!</v>
      </c>
      <c r="D18" s="516" t="e">
        <f>VLOOKUP($E18,#REF!,5,FALSE)</f>
        <v>#REF!</v>
      </c>
      <c r="E18" s="517" t="s">
        <v>464</v>
      </c>
      <c r="F18" s="258"/>
      <c r="G18" s="15"/>
      <c r="H18" s="15"/>
      <c r="I18" s="11"/>
    </row>
    <row r="19" spans="1:11" ht="15" customHeight="1" x14ac:dyDescent="0.2">
      <c r="A19" s="258" t="s">
        <v>38</v>
      </c>
      <c r="B19" s="514" t="e">
        <f>VLOOKUP($E19,#REF!,3,FALSE)</f>
        <v>#REF!</v>
      </c>
      <c r="C19" s="520" t="e">
        <f>VLOOKUP($E19,#REF!,4,FALSE)</f>
        <v>#REF!</v>
      </c>
      <c r="D19" s="516" t="e">
        <f>VLOOKUP($E19,#REF!,5,FALSE)</f>
        <v>#REF!</v>
      </c>
      <c r="E19" s="517" t="s">
        <v>206</v>
      </c>
      <c r="F19" s="258"/>
      <c r="G19" s="15"/>
      <c r="H19" s="15"/>
      <c r="I19" s="11"/>
    </row>
    <row r="20" spans="1:11" ht="15" customHeight="1" x14ac:dyDescent="0.2">
      <c r="A20" s="258" t="s">
        <v>39</v>
      </c>
      <c r="B20" s="514" t="e">
        <f>VLOOKUP($E20,#REF!,3,FALSE)</f>
        <v>#REF!</v>
      </c>
      <c r="C20" s="520" t="e">
        <f>VLOOKUP($E20,#REF!,4,FALSE)</f>
        <v>#REF!</v>
      </c>
      <c r="D20" s="516" t="e">
        <f>VLOOKUP($E20,#REF!,5,FALSE)</f>
        <v>#REF!</v>
      </c>
      <c r="E20" s="517" t="s">
        <v>403</v>
      </c>
      <c r="F20" s="15"/>
      <c r="G20" s="15"/>
      <c r="H20" s="15"/>
      <c r="I20" s="11"/>
    </row>
    <row r="21" spans="1:11" ht="15" customHeight="1" x14ac:dyDescent="0.2">
      <c r="A21" s="258" t="s">
        <v>40</v>
      </c>
      <c r="B21" s="514" t="e">
        <f>VLOOKUP($E21,#REF!,3,FALSE)</f>
        <v>#REF!</v>
      </c>
      <c r="C21" s="520" t="e">
        <f>VLOOKUP($E21,#REF!,4,FALSE)</f>
        <v>#REF!</v>
      </c>
      <c r="D21" s="516" t="e">
        <f>VLOOKUP($E21,#REF!,5,FALSE)</f>
        <v>#REF!</v>
      </c>
      <c r="E21" s="517" t="s">
        <v>363</v>
      </c>
      <c r="F21" s="15"/>
      <c r="G21" s="15"/>
      <c r="H21" s="15"/>
      <c r="I21" s="11"/>
    </row>
    <row r="22" spans="1:11" ht="15" customHeight="1" x14ac:dyDescent="0.2">
      <c r="A22" s="258" t="s">
        <v>41</v>
      </c>
      <c r="B22" s="514" t="e">
        <f>VLOOKUP($E22,#REF!,3,FALSE)</f>
        <v>#REF!</v>
      </c>
      <c r="C22" s="520" t="e">
        <f>VLOOKUP($E22,#REF!,4,FALSE)</f>
        <v>#REF!</v>
      </c>
      <c r="D22" s="516" t="e">
        <f>VLOOKUP($E22,#REF!,5,FALSE)</f>
        <v>#REF!</v>
      </c>
      <c r="E22" s="517" t="s">
        <v>369</v>
      </c>
      <c r="F22" s="258"/>
      <c r="G22" s="258"/>
      <c r="H22" s="258"/>
      <c r="I22" s="11"/>
    </row>
    <row r="23" spans="1:11" ht="15" customHeight="1" x14ac:dyDescent="0.2">
      <c r="A23" s="452" t="s">
        <v>42</v>
      </c>
      <c r="B23" s="514" t="e">
        <f>VLOOKUP($E23,#REF!,3,FALSE)</f>
        <v>#REF!</v>
      </c>
      <c r="C23" s="515" t="e">
        <f>VLOOKUP($E23,#REF!,4,FALSE)</f>
        <v>#REF!</v>
      </c>
      <c r="D23" s="516" t="e">
        <f>VLOOKUP($E23,#REF!,5,FALSE)</f>
        <v>#REF!</v>
      </c>
      <c r="E23" s="517" t="s">
        <v>224</v>
      </c>
      <c r="F23" s="452"/>
      <c r="G23" s="452"/>
      <c r="H23" s="452"/>
      <c r="I23" s="11"/>
    </row>
    <row r="24" spans="1:11" ht="15" customHeight="1" x14ac:dyDescent="0.2">
      <c r="A24" s="452" t="s">
        <v>43</v>
      </c>
      <c r="B24" s="514" t="e">
        <f>VLOOKUP($E24,#REF!,3,FALSE)</f>
        <v>#REF!</v>
      </c>
      <c r="C24" s="515" t="e">
        <f>VLOOKUP($E24,#REF!,4,FALSE)</f>
        <v>#REF!</v>
      </c>
      <c r="D24" s="516" t="e">
        <f>VLOOKUP($E24,#REF!,5,FALSE)</f>
        <v>#REF!</v>
      </c>
      <c r="E24" s="517" t="s">
        <v>478</v>
      </c>
      <c r="F24" s="452"/>
      <c r="G24" s="452"/>
      <c r="H24" s="452"/>
      <c r="I24" s="11"/>
      <c r="K24" s="2"/>
    </row>
    <row r="25" spans="1:11" ht="15" customHeight="1" x14ac:dyDescent="0.2">
      <c r="A25" s="452" t="s">
        <v>79</v>
      </c>
      <c r="B25" s="514" t="e">
        <f>VLOOKUP($E25,#REF!,3,FALSE)</f>
        <v>#REF!</v>
      </c>
      <c r="C25" s="515" t="e">
        <f>VLOOKUP($E25,#REF!,4,FALSE)</f>
        <v>#REF!</v>
      </c>
      <c r="D25" s="516" t="e">
        <f>VLOOKUP($E25,#REF!,5,FALSE)</f>
        <v>#REF!</v>
      </c>
      <c r="E25" s="517" t="s">
        <v>470</v>
      </c>
      <c r="F25" s="452"/>
      <c r="G25" s="452"/>
      <c r="H25" s="452"/>
      <c r="I25" s="11"/>
      <c r="K25" s="2"/>
    </row>
    <row r="26" spans="1:11" ht="15" customHeight="1" x14ac:dyDescent="0.2">
      <c r="A26" s="120"/>
      <c r="B26" s="518" t="s">
        <v>46</v>
      </c>
      <c r="C26" s="519"/>
      <c r="D26" s="519"/>
      <c r="E26" s="519"/>
      <c r="F26" s="121"/>
      <c r="G26" s="121"/>
      <c r="H26" s="121"/>
      <c r="I26" s="122"/>
    </row>
    <row r="27" spans="1:11" ht="15" customHeight="1" x14ac:dyDescent="0.2">
      <c r="A27" s="15" t="s">
        <v>37</v>
      </c>
      <c r="B27" s="514" t="e">
        <f>VLOOKUP($E27,#REF!,3,FALSE)</f>
        <v>#REF!</v>
      </c>
      <c r="C27" s="520" t="e">
        <f>VLOOKUP($E27,#REF!,4,FALSE)</f>
        <v>#REF!</v>
      </c>
      <c r="D27" s="516" t="e">
        <f>VLOOKUP($E27,#REF!,5,FALSE)</f>
        <v>#REF!</v>
      </c>
      <c r="E27" s="517" t="s">
        <v>465</v>
      </c>
      <c r="F27" s="15"/>
      <c r="G27" s="15"/>
      <c r="H27" s="15"/>
      <c r="I27" s="235" t="e">
        <f>VLOOKUP($E27,#REF!,9,FALSE)</f>
        <v>#REF!</v>
      </c>
    </row>
    <row r="28" spans="1:11" ht="15" customHeight="1" x14ac:dyDescent="0.2">
      <c r="A28" s="15" t="s">
        <v>38</v>
      </c>
      <c r="B28" s="514" t="e">
        <f>VLOOKUP($E28,#REF!,3,FALSE)</f>
        <v>#REF!</v>
      </c>
      <c r="C28" s="520" t="e">
        <f>VLOOKUP($E28,#REF!,4,FALSE)</f>
        <v>#REF!</v>
      </c>
      <c r="D28" s="516" t="e">
        <f>VLOOKUP($E28,#REF!,5,FALSE)</f>
        <v>#REF!</v>
      </c>
      <c r="E28" s="517" t="s">
        <v>401</v>
      </c>
      <c r="F28" s="15"/>
      <c r="G28" s="15"/>
      <c r="H28" s="15"/>
      <c r="I28" s="235" t="e">
        <f>VLOOKUP($E28,#REF!,9,FALSE)</f>
        <v>#REF!</v>
      </c>
    </row>
    <row r="29" spans="1:11" ht="15" customHeight="1" x14ac:dyDescent="0.2">
      <c r="A29" s="15" t="s">
        <v>39</v>
      </c>
      <c r="B29" s="514" t="e">
        <f>VLOOKUP($E29,#REF!,3,FALSE)</f>
        <v>#REF!</v>
      </c>
      <c r="C29" s="520" t="e">
        <f>VLOOKUP($E29,#REF!,4,FALSE)</f>
        <v>#REF!</v>
      </c>
      <c r="D29" s="516" t="e">
        <f>VLOOKUP($E29,#REF!,5,FALSE)</f>
        <v>#REF!</v>
      </c>
      <c r="E29" s="517" t="s">
        <v>40</v>
      </c>
      <c r="F29" s="15"/>
      <c r="G29" s="15"/>
      <c r="H29" s="15"/>
      <c r="I29" s="235" t="e">
        <f>VLOOKUP($E29,#REF!,9,FALSE)</f>
        <v>#REF!</v>
      </c>
    </row>
    <row r="30" spans="1:11" ht="15" customHeight="1" x14ac:dyDescent="0.2">
      <c r="A30" s="15" t="s">
        <v>40</v>
      </c>
      <c r="B30" s="514" t="e">
        <f>VLOOKUP($E30,#REF!,3,FALSE)</f>
        <v>#REF!</v>
      </c>
      <c r="C30" s="520" t="e">
        <f>VLOOKUP($E30,#REF!,4,FALSE)</f>
        <v>#REF!</v>
      </c>
      <c r="D30" s="516" t="e">
        <f>VLOOKUP($E30,#REF!,5,FALSE)</f>
        <v>#REF!</v>
      </c>
      <c r="E30" s="517" t="s">
        <v>439</v>
      </c>
      <c r="F30" s="15"/>
      <c r="G30" s="15"/>
      <c r="H30" s="15"/>
      <c r="I30" s="235" t="e">
        <f>VLOOKUP($E30,#REF!,9,FALSE)</f>
        <v>#REF!</v>
      </c>
    </row>
    <row r="31" spans="1:11" ht="15" customHeight="1" x14ac:dyDescent="0.2">
      <c r="A31" s="15" t="s">
        <v>41</v>
      </c>
      <c r="B31" s="514" t="e">
        <f>VLOOKUP($E31,#REF!,3,FALSE)</f>
        <v>#REF!</v>
      </c>
      <c r="C31" s="520" t="e">
        <f>VLOOKUP($E31,#REF!,4,FALSE)</f>
        <v>#REF!</v>
      </c>
      <c r="D31" s="516" t="e">
        <f>VLOOKUP($E31,#REF!,5,FALSE)</f>
        <v>#REF!</v>
      </c>
      <c r="E31" s="517" t="s">
        <v>245</v>
      </c>
      <c r="F31" s="15"/>
      <c r="G31" s="15"/>
      <c r="H31" s="15"/>
      <c r="I31" s="235" t="e">
        <f>VLOOKUP($E31,#REF!,9,FALSE)</f>
        <v>#REF!</v>
      </c>
    </row>
    <row r="32" spans="1:11" ht="15" hidden="1" customHeight="1" x14ac:dyDescent="0.2">
      <c r="A32" s="15" t="s">
        <v>42</v>
      </c>
      <c r="B32" s="514" t="e">
        <f>VLOOKUP($E32,#REF!,3,FALSE)</f>
        <v>#REF!</v>
      </c>
      <c r="C32" s="520" t="e">
        <f>VLOOKUP($E32,#REF!,4,FALSE)</f>
        <v>#REF!</v>
      </c>
      <c r="D32" s="516" t="e">
        <f>VLOOKUP($E32,#REF!,5,FALSE)</f>
        <v>#REF!</v>
      </c>
      <c r="E32" s="517"/>
      <c r="F32" s="15"/>
      <c r="G32" s="15"/>
      <c r="H32" s="15"/>
      <c r="I32" s="235" t="e">
        <f>VLOOKUP($E32,#REF!,9,FALSE)</f>
        <v>#REF!</v>
      </c>
    </row>
    <row r="33" spans="1:11" ht="15" hidden="1" customHeight="1" x14ac:dyDescent="0.2">
      <c r="A33" s="15" t="s">
        <v>43</v>
      </c>
      <c r="B33" s="514" t="e">
        <f>VLOOKUP($E33,#REF!,3,FALSE)</f>
        <v>#REF!</v>
      </c>
      <c r="C33" s="520" t="e">
        <f>VLOOKUP($E33,#REF!,4,FALSE)</f>
        <v>#REF!</v>
      </c>
      <c r="D33" s="516" t="e">
        <f>VLOOKUP($E33,#REF!,5,FALSE)</f>
        <v>#REF!</v>
      </c>
      <c r="E33" s="517"/>
      <c r="F33" s="15"/>
      <c r="G33" s="15"/>
      <c r="H33" s="15"/>
      <c r="I33" s="235" t="e">
        <f>VLOOKUP($E33,#REF!,9,FALSE)</f>
        <v>#REF!</v>
      </c>
    </row>
    <row r="34" spans="1:11" ht="15" hidden="1" customHeight="1" x14ac:dyDescent="0.2">
      <c r="A34" s="15">
        <v>8</v>
      </c>
      <c r="B34" s="514" t="e">
        <f>VLOOKUP($E34,#REF!,3,FALSE)</f>
        <v>#REF!</v>
      </c>
      <c r="C34" s="520" t="e">
        <f>VLOOKUP($E34,#REF!,4,FALSE)</f>
        <v>#REF!</v>
      </c>
      <c r="D34" s="516" t="e">
        <f>VLOOKUP($E34,#REF!,5,FALSE)</f>
        <v>#REF!</v>
      </c>
      <c r="E34" s="517"/>
      <c r="F34" s="15"/>
      <c r="G34" s="15"/>
      <c r="H34" s="15"/>
      <c r="I34" s="235" t="e">
        <f>VLOOKUP($E34,#REF!,9,FALSE)</f>
        <v>#REF!</v>
      </c>
    </row>
    <row r="35" spans="1:11" ht="15" customHeight="1" x14ac:dyDescent="0.2">
      <c r="A35" s="452" t="s">
        <v>42</v>
      </c>
      <c r="B35" s="514" t="e">
        <f>VLOOKUP($E35,#REF!,3,FALSE)</f>
        <v>#REF!</v>
      </c>
      <c r="C35" s="515" t="e">
        <f>VLOOKUP($E35,#REF!,4,FALSE)</f>
        <v>#REF!</v>
      </c>
      <c r="D35" s="516" t="e">
        <f>VLOOKUP($E35,#REF!,5,FALSE)</f>
        <v>#REF!</v>
      </c>
      <c r="E35" s="517" t="s">
        <v>448</v>
      </c>
      <c r="F35" s="452"/>
      <c r="G35" s="452"/>
      <c r="H35" s="452"/>
      <c r="I35" s="11"/>
    </row>
    <row r="36" spans="1:11" ht="15" customHeight="1" x14ac:dyDescent="0.2">
      <c r="A36" s="452" t="s">
        <v>43</v>
      </c>
      <c r="B36" s="514" t="e">
        <f>VLOOKUP($E36,#REF!,3,FALSE)</f>
        <v>#REF!</v>
      </c>
      <c r="C36" s="515" t="e">
        <f>VLOOKUP($E36,#REF!,4,FALSE)</f>
        <v>#REF!</v>
      </c>
      <c r="D36" s="516" t="e">
        <f>VLOOKUP($E36,#REF!,5,FALSE)</f>
        <v>#REF!</v>
      </c>
      <c r="E36" s="517" t="s">
        <v>484</v>
      </c>
      <c r="F36" s="452"/>
      <c r="G36" s="452"/>
      <c r="H36" s="452"/>
      <c r="I36" s="11" t="s">
        <v>384</v>
      </c>
      <c r="K36" s="2"/>
    </row>
    <row r="37" spans="1:11" ht="15" customHeight="1" x14ac:dyDescent="0.2">
      <c r="A37" s="452" t="s">
        <v>79</v>
      </c>
      <c r="B37" s="514" t="e">
        <f>VLOOKUP($E37,#REF!,3,FALSE)</f>
        <v>#REF!</v>
      </c>
      <c r="C37" s="515" t="e">
        <f>VLOOKUP($E37,#REF!,4,FALSE)</f>
        <v>#REF!</v>
      </c>
      <c r="D37" s="516" t="e">
        <f>VLOOKUP($E37,#REF!,5,FALSE)</f>
        <v>#REF!</v>
      </c>
      <c r="E37" s="517" t="s">
        <v>481</v>
      </c>
      <c r="F37" s="452"/>
      <c r="G37" s="452"/>
      <c r="H37" s="452"/>
      <c r="I37" s="11"/>
      <c r="K37" s="2"/>
    </row>
    <row r="38" spans="1:11" ht="15" customHeight="1" x14ac:dyDescent="0.2">
      <c r="A38" s="120"/>
      <c r="B38" s="518" t="s">
        <v>47</v>
      </c>
      <c r="C38" s="519"/>
      <c r="D38" s="519"/>
      <c r="E38" s="519"/>
      <c r="F38" s="121"/>
      <c r="G38" s="121"/>
      <c r="H38" s="121"/>
      <c r="I38" s="236"/>
    </row>
    <row r="39" spans="1:11" ht="15" customHeight="1" x14ac:dyDescent="0.2">
      <c r="A39" s="180" t="s">
        <v>37</v>
      </c>
      <c r="B39" s="514" t="e">
        <f>VLOOKUP($E39,#REF!,3,FALSE)</f>
        <v>#REF!</v>
      </c>
      <c r="C39" s="520" t="e">
        <f>VLOOKUP($E39,#REF!,4,FALSE)</f>
        <v>#REF!</v>
      </c>
      <c r="D39" s="516" t="e">
        <f>VLOOKUP($E39,#REF!,5,FALSE)</f>
        <v>#REF!</v>
      </c>
      <c r="E39" s="517" t="s">
        <v>426</v>
      </c>
      <c r="F39" s="180"/>
      <c r="G39" s="180"/>
      <c r="H39" s="180"/>
      <c r="I39" s="235" t="e">
        <f>VLOOKUP($E39,#REF!,9,FALSE)</f>
        <v>#REF!</v>
      </c>
    </row>
    <row r="40" spans="1:11" ht="15" customHeight="1" x14ac:dyDescent="0.2">
      <c r="A40" s="180" t="s">
        <v>38</v>
      </c>
      <c r="B40" s="514" t="e">
        <f>VLOOKUP($E40,#REF!,3,FALSE)</f>
        <v>#REF!</v>
      </c>
      <c r="C40" s="520" t="e">
        <f>VLOOKUP($E40,#REF!,4,FALSE)</f>
        <v>#REF!</v>
      </c>
      <c r="D40" s="516" t="e">
        <f>VLOOKUP($E40,#REF!,5,FALSE)</f>
        <v>#REF!</v>
      </c>
      <c r="E40" s="517" t="s">
        <v>262</v>
      </c>
      <c r="F40" s="180"/>
      <c r="G40" s="180"/>
      <c r="H40" s="180"/>
      <c r="I40" s="235" t="e">
        <f>VLOOKUP($E40,#REF!,9,FALSE)</f>
        <v>#REF!</v>
      </c>
    </row>
    <row r="41" spans="1:11" ht="15" customHeight="1" x14ac:dyDescent="0.2">
      <c r="A41" s="180" t="s">
        <v>39</v>
      </c>
      <c r="B41" s="514" t="e">
        <f>VLOOKUP($E41,#REF!,3,FALSE)</f>
        <v>#REF!</v>
      </c>
      <c r="C41" s="520" t="e">
        <f>VLOOKUP($E41,#REF!,4,FALSE)</f>
        <v>#REF!</v>
      </c>
      <c r="D41" s="516" t="e">
        <f>VLOOKUP($E41,#REF!,5,FALSE)</f>
        <v>#REF!</v>
      </c>
      <c r="E41" s="517" t="s">
        <v>189</v>
      </c>
      <c r="F41" s="180"/>
      <c r="G41" s="180"/>
      <c r="H41" s="180"/>
      <c r="I41" s="235" t="e">
        <f>VLOOKUP($E41,#REF!,9,FALSE)</f>
        <v>#REF!</v>
      </c>
    </row>
    <row r="42" spans="1:11" ht="15" customHeight="1" x14ac:dyDescent="0.2">
      <c r="A42" s="180" t="s">
        <v>40</v>
      </c>
      <c r="B42" s="514" t="e">
        <f>VLOOKUP($E42,#REF!,3,FALSE)</f>
        <v>#REF!</v>
      </c>
      <c r="C42" s="520" t="e">
        <f>VLOOKUP($E42,#REF!,4,FALSE)</f>
        <v>#REF!</v>
      </c>
      <c r="D42" s="516" t="e">
        <f>VLOOKUP($E42,#REF!,5,FALSE)</f>
        <v>#REF!</v>
      </c>
      <c r="E42" s="517" t="s">
        <v>462</v>
      </c>
      <c r="F42" s="180"/>
      <c r="G42" s="180"/>
      <c r="H42" s="180"/>
      <c r="I42" s="235" t="e">
        <f>VLOOKUP($E42,#REF!,9,FALSE)</f>
        <v>#REF!</v>
      </c>
      <c r="K42" s="2"/>
    </row>
    <row r="43" spans="1:11" ht="15" customHeight="1" x14ac:dyDescent="0.2">
      <c r="A43" s="180" t="s">
        <v>41</v>
      </c>
      <c r="B43" s="514" t="e">
        <f>VLOOKUP($E43,#REF!,3,FALSE)</f>
        <v>#REF!</v>
      </c>
      <c r="C43" s="520" t="e">
        <f>VLOOKUP($E43,#REF!,4,FALSE)</f>
        <v>#REF!</v>
      </c>
      <c r="D43" s="516" t="e">
        <f>VLOOKUP($E43,#REF!,5,FALSE)</f>
        <v>#REF!</v>
      </c>
      <c r="E43" s="517" t="s">
        <v>212</v>
      </c>
      <c r="F43" s="180"/>
      <c r="G43" s="180"/>
      <c r="H43" s="180"/>
      <c r="I43" s="235" t="e">
        <f>VLOOKUP($E43,#REF!,9,FALSE)</f>
        <v>#REF!</v>
      </c>
    </row>
    <row r="44" spans="1:11" ht="15" hidden="1" customHeight="1" x14ac:dyDescent="0.2">
      <c r="A44" s="180" t="s">
        <v>42</v>
      </c>
      <c r="B44" s="514" t="e">
        <f>VLOOKUP($E44,#REF!,3,FALSE)</f>
        <v>#REF!</v>
      </c>
      <c r="C44" s="520" t="e">
        <f>VLOOKUP($E44,#REF!,4,FALSE)</f>
        <v>#REF!</v>
      </c>
      <c r="D44" s="516" t="e">
        <f>VLOOKUP($E44,#REF!,5,FALSE)</f>
        <v>#REF!</v>
      </c>
      <c r="E44" s="517"/>
      <c r="F44" s="180"/>
      <c r="G44" s="180"/>
      <c r="H44" s="180"/>
      <c r="I44" s="235" t="e">
        <f>VLOOKUP($E44,#REF!,9,FALSE)</f>
        <v>#REF!</v>
      </c>
    </row>
    <row r="45" spans="1:11" ht="15" hidden="1" customHeight="1" x14ac:dyDescent="0.2">
      <c r="A45" s="180" t="s">
        <v>43</v>
      </c>
      <c r="B45" s="514" t="e">
        <f>VLOOKUP($E45,#REF!,3,FALSE)</f>
        <v>#REF!</v>
      </c>
      <c r="C45" s="520" t="e">
        <f>VLOOKUP($E45,#REF!,4,FALSE)</f>
        <v>#REF!</v>
      </c>
      <c r="D45" s="516" t="e">
        <f>VLOOKUP($E45,#REF!,5,FALSE)</f>
        <v>#REF!</v>
      </c>
      <c r="E45" s="517"/>
      <c r="F45" s="180"/>
      <c r="G45" s="180"/>
      <c r="H45" s="180"/>
      <c r="I45" s="235" t="e">
        <f>VLOOKUP($E45,#REF!,9,FALSE)</f>
        <v>#REF!</v>
      </c>
    </row>
    <row r="46" spans="1:11" ht="15" hidden="1" customHeight="1" x14ac:dyDescent="0.2">
      <c r="A46" s="180" t="s">
        <v>79</v>
      </c>
      <c r="B46" s="514" t="e">
        <f>VLOOKUP($E46,#REF!,3,FALSE)</f>
        <v>#REF!</v>
      </c>
      <c r="C46" s="520" t="e">
        <f>VLOOKUP($E46,#REF!,4,FALSE)</f>
        <v>#REF!</v>
      </c>
      <c r="D46" s="516" t="e">
        <f>VLOOKUP($E46,#REF!,5,FALSE)</f>
        <v>#REF!</v>
      </c>
      <c r="E46" s="517"/>
      <c r="F46" s="180"/>
      <c r="G46" s="180"/>
      <c r="H46" s="180"/>
      <c r="I46" s="235" t="e">
        <f>VLOOKUP($E46,#REF!,9,FALSE)</f>
        <v>#REF!</v>
      </c>
    </row>
    <row r="47" spans="1:11" ht="15" customHeight="1" x14ac:dyDescent="0.2">
      <c r="A47" s="452" t="s">
        <v>42</v>
      </c>
      <c r="B47" s="514" t="e">
        <f>VLOOKUP($E47,#REF!,3,FALSE)</f>
        <v>#REF!</v>
      </c>
      <c r="C47" s="515" t="e">
        <f>VLOOKUP($E47,#REF!,4,FALSE)</f>
        <v>#REF!</v>
      </c>
      <c r="D47" s="516" t="e">
        <f>VLOOKUP($E47,#REF!,5,FALSE)</f>
        <v>#REF!</v>
      </c>
      <c r="E47" s="517" t="s">
        <v>308</v>
      </c>
      <c r="F47" s="452"/>
      <c r="G47" s="452"/>
      <c r="H47" s="452"/>
      <c r="I47" s="11"/>
    </row>
    <row r="48" spans="1:11" ht="15" customHeight="1" x14ac:dyDescent="0.2">
      <c r="A48" s="452" t="s">
        <v>43</v>
      </c>
      <c r="B48" s="514" t="e">
        <f>VLOOKUP($E48,#REF!,3,FALSE)</f>
        <v>#REF!</v>
      </c>
      <c r="C48" s="515" t="e">
        <f>VLOOKUP($E48,#REF!,4,FALSE)</f>
        <v>#REF!</v>
      </c>
      <c r="D48" s="516" t="e">
        <f>VLOOKUP($E48,#REF!,5,FALSE)</f>
        <v>#REF!</v>
      </c>
      <c r="E48" s="517" t="s">
        <v>199</v>
      </c>
      <c r="F48" s="452"/>
      <c r="G48" s="452"/>
      <c r="H48" s="452"/>
      <c r="I48" s="11"/>
      <c r="K48" s="2"/>
    </row>
    <row r="49" spans="1:11" ht="15" customHeight="1" x14ac:dyDescent="0.2">
      <c r="A49" s="452" t="s">
        <v>79</v>
      </c>
      <c r="B49" s="514" t="e">
        <f>VLOOKUP($E49,#REF!,3,FALSE)</f>
        <v>#REF!</v>
      </c>
      <c r="C49" s="515" t="e">
        <f>VLOOKUP($E49,#REF!,4,FALSE)</f>
        <v>#REF!</v>
      </c>
      <c r="D49" s="516" t="e">
        <f>VLOOKUP($E49,#REF!,5,FALSE)</f>
        <v>#REF!</v>
      </c>
      <c r="E49" s="517" t="s">
        <v>142</v>
      </c>
      <c r="F49" s="452"/>
      <c r="G49" s="452"/>
      <c r="H49" s="452"/>
      <c r="I49" s="11"/>
      <c r="K49" s="2"/>
    </row>
    <row r="50" spans="1:11" ht="15" customHeight="1" x14ac:dyDescent="0.2">
      <c r="A50" s="120"/>
      <c r="B50" s="126" t="s">
        <v>61</v>
      </c>
      <c r="C50" s="121"/>
      <c r="D50" s="121"/>
      <c r="E50" s="121"/>
      <c r="F50" s="121"/>
      <c r="G50" s="121"/>
      <c r="H50" s="121"/>
      <c r="I50" s="236"/>
      <c r="J50" s="18"/>
    </row>
    <row r="51" spans="1:11" ht="15" customHeight="1" x14ac:dyDescent="0.2">
      <c r="A51" s="180" t="s">
        <v>37</v>
      </c>
      <c r="B51" s="29" t="e">
        <f>VLOOKUP($E51,#REF!,3,FALSE)</f>
        <v>#REF!</v>
      </c>
      <c r="C51" s="141" t="e">
        <f>VLOOKUP($E51,#REF!,4,FALSE)</f>
        <v>#REF!</v>
      </c>
      <c r="D51" s="30" t="e">
        <f>VLOOKUP($E51,#REF!,5,FALSE)</f>
        <v>#REF!</v>
      </c>
      <c r="E51" s="358" t="s">
        <v>457</v>
      </c>
      <c r="F51" s="180"/>
      <c r="G51" s="180"/>
      <c r="H51" s="180"/>
      <c r="I51" s="235" t="e">
        <f>VLOOKUP($E51,#REF!,9,FALSE)</f>
        <v>#REF!</v>
      </c>
    </row>
    <row r="52" spans="1:11" ht="15" customHeight="1" x14ac:dyDescent="0.2">
      <c r="A52" s="180" t="s">
        <v>38</v>
      </c>
      <c r="B52" s="29" t="e">
        <f>VLOOKUP($E52,#REF!,3,FALSE)</f>
        <v>#REF!</v>
      </c>
      <c r="C52" s="141" t="e">
        <f>VLOOKUP($E52,#REF!,4,FALSE)</f>
        <v>#REF!</v>
      </c>
      <c r="D52" s="30" t="e">
        <f>VLOOKUP($E52,#REF!,5,FALSE)</f>
        <v>#REF!</v>
      </c>
      <c r="E52" s="358" t="s">
        <v>185</v>
      </c>
      <c r="F52" s="180"/>
      <c r="G52" s="180"/>
      <c r="H52" s="180"/>
      <c r="I52" s="235" t="e">
        <f>VLOOKUP($E52,#REF!,9,FALSE)</f>
        <v>#REF!</v>
      </c>
    </row>
    <row r="53" spans="1:11" ht="15" customHeight="1" x14ac:dyDescent="0.2">
      <c r="A53" s="180" t="s">
        <v>39</v>
      </c>
      <c r="B53" s="29" t="e">
        <f>VLOOKUP($E53,#REF!,3,FALSE)</f>
        <v>#REF!</v>
      </c>
      <c r="C53" s="141" t="e">
        <f>VLOOKUP($E53,#REF!,4,FALSE)</f>
        <v>#REF!</v>
      </c>
      <c r="D53" s="30" t="e">
        <f>VLOOKUP($E53,#REF!,5,FALSE)</f>
        <v>#REF!</v>
      </c>
      <c r="E53" s="358" t="s">
        <v>490</v>
      </c>
      <c r="F53" s="180"/>
      <c r="G53" s="180"/>
      <c r="H53" s="180"/>
      <c r="I53" s="235" t="e">
        <f>VLOOKUP($E53,#REF!,9,FALSE)</f>
        <v>#REF!</v>
      </c>
    </row>
    <row r="54" spans="1:11" ht="15" customHeight="1" x14ac:dyDescent="0.2">
      <c r="A54" s="180" t="s">
        <v>40</v>
      </c>
      <c r="B54" s="29" t="e">
        <f>VLOOKUP($E54,#REF!,3,FALSE)</f>
        <v>#REF!</v>
      </c>
      <c r="C54" s="141" t="e">
        <f>VLOOKUP($E54,#REF!,4,FALSE)</f>
        <v>#REF!</v>
      </c>
      <c r="D54" s="30" t="e">
        <f>VLOOKUP($E54,#REF!,5,FALSE)</f>
        <v>#REF!</v>
      </c>
      <c r="E54" s="358" t="s">
        <v>487</v>
      </c>
      <c r="F54" s="180"/>
      <c r="G54" s="180"/>
      <c r="H54" s="180"/>
      <c r="I54" s="235" t="e">
        <f>VLOOKUP($E54,#REF!,9,FALSE)</f>
        <v>#REF!</v>
      </c>
    </row>
    <row r="55" spans="1:11" ht="15" customHeight="1" x14ac:dyDescent="0.2">
      <c r="A55" s="180" t="s">
        <v>41</v>
      </c>
      <c r="B55" s="29" t="e">
        <f>VLOOKUP($E55,#REF!,3,FALSE)</f>
        <v>#REF!</v>
      </c>
      <c r="C55" s="141" t="e">
        <f>VLOOKUP($E55,#REF!,4,FALSE)</f>
        <v>#REF!</v>
      </c>
      <c r="D55" s="30" t="e">
        <f>VLOOKUP($E55,#REF!,5,FALSE)</f>
        <v>#REF!</v>
      </c>
      <c r="E55" s="358" t="s">
        <v>447</v>
      </c>
      <c r="F55" s="180"/>
      <c r="G55" s="180"/>
      <c r="H55" s="180"/>
      <c r="I55" s="235" t="e">
        <f>VLOOKUP($E55,#REF!,9,FALSE)</f>
        <v>#REF!</v>
      </c>
    </row>
    <row r="56" spans="1:11" ht="15" customHeight="1" x14ac:dyDescent="0.2">
      <c r="A56" s="180" t="s">
        <v>42</v>
      </c>
      <c r="B56" s="29" t="e">
        <f>VLOOKUP($E56,#REF!,3,FALSE)</f>
        <v>#REF!</v>
      </c>
      <c r="C56" s="141" t="e">
        <f>VLOOKUP($E56,#REF!,4,FALSE)</f>
        <v>#REF!</v>
      </c>
      <c r="D56" s="30" t="e">
        <f>VLOOKUP($E56,#REF!,5,FALSE)</f>
        <v>#REF!</v>
      </c>
      <c r="E56" s="180" t="s">
        <v>459</v>
      </c>
      <c r="F56" s="180"/>
      <c r="G56" s="180"/>
      <c r="H56" s="180"/>
      <c r="I56" s="235" t="e">
        <f>VLOOKUP($E56,#REF!,9,FALSE)</f>
        <v>#REF!</v>
      </c>
    </row>
    <row r="57" spans="1:11" ht="15" customHeight="1" x14ac:dyDescent="0.2">
      <c r="A57" s="180" t="s">
        <v>43</v>
      </c>
      <c r="B57" s="29" t="e">
        <f>VLOOKUP($E57,#REF!,3,FALSE)</f>
        <v>#REF!</v>
      </c>
      <c r="C57" s="141" t="e">
        <f>VLOOKUP($E57,#REF!,4,FALSE)</f>
        <v>#REF!</v>
      </c>
      <c r="D57" s="30" t="e">
        <f>VLOOKUP($E57,#REF!,5,FALSE)</f>
        <v>#REF!</v>
      </c>
      <c r="E57" s="180" t="s">
        <v>476</v>
      </c>
      <c r="F57" s="180"/>
      <c r="G57" s="180"/>
      <c r="H57" s="180"/>
      <c r="I57" s="235" t="e">
        <f>VLOOKUP($E57,#REF!,9,FALSE)</f>
        <v>#REF!</v>
      </c>
    </row>
    <row r="58" spans="1:11" ht="15" customHeight="1" x14ac:dyDescent="0.2">
      <c r="A58" s="180">
        <v>8</v>
      </c>
      <c r="B58" s="29" t="e">
        <f>VLOOKUP($E58,#REF!,3,FALSE)</f>
        <v>#REF!</v>
      </c>
      <c r="C58" s="141" t="e">
        <f>VLOOKUP($E58,#REF!,4,FALSE)</f>
        <v>#REF!</v>
      </c>
      <c r="D58" s="30" t="e">
        <f>VLOOKUP($E58,#REF!,5,FALSE)</f>
        <v>#REF!</v>
      </c>
      <c r="E58" s="180" t="s">
        <v>89</v>
      </c>
      <c r="F58" s="180"/>
      <c r="G58" s="180"/>
      <c r="H58" s="180"/>
      <c r="I58" s="235" t="e">
        <f>VLOOKUP($E58,#REF!,9,FALSE)</f>
        <v>#REF!</v>
      </c>
    </row>
    <row r="59" spans="1:11" ht="15" customHeight="1" x14ac:dyDescent="0.2">
      <c r="A59" s="120"/>
      <c r="B59" s="126" t="s">
        <v>31</v>
      </c>
      <c r="C59" s="121"/>
      <c r="D59" s="121"/>
      <c r="E59" s="121"/>
      <c r="F59" s="121"/>
      <c r="G59" s="121"/>
      <c r="H59" s="121"/>
      <c r="I59" s="236"/>
    </row>
    <row r="60" spans="1:11" ht="15" customHeight="1" x14ac:dyDescent="0.2">
      <c r="A60" s="180" t="s">
        <v>37</v>
      </c>
      <c r="B60" s="29" t="e">
        <f>VLOOKUP($E60,#REF!,3,FALSE)</f>
        <v>#REF!</v>
      </c>
      <c r="C60" s="141" t="e">
        <f>VLOOKUP($E60,#REF!,4,FALSE)</f>
        <v>#REF!</v>
      </c>
      <c r="D60" s="30" t="e">
        <f>VLOOKUP($E60,#REF!,5,FALSE)</f>
        <v>#REF!</v>
      </c>
      <c r="E60" s="358" t="s">
        <v>475</v>
      </c>
      <c r="F60" s="180"/>
      <c r="G60" s="180"/>
      <c r="H60" s="180"/>
      <c r="I60" s="235" t="e">
        <f>VLOOKUP($E60,#REF!,9,FALSE)</f>
        <v>#REF!</v>
      </c>
    </row>
    <row r="61" spans="1:11" ht="15" customHeight="1" x14ac:dyDescent="0.2">
      <c r="A61" s="180" t="s">
        <v>38</v>
      </c>
      <c r="B61" s="29" t="e">
        <f>VLOOKUP($E61,#REF!,3,FALSE)</f>
        <v>#REF!</v>
      </c>
      <c r="C61" s="141" t="e">
        <f>VLOOKUP($E61,#REF!,4,FALSE)</f>
        <v>#REF!</v>
      </c>
      <c r="D61" s="30" t="e">
        <f>VLOOKUP($E61,#REF!,5,FALSE)</f>
        <v>#REF!</v>
      </c>
      <c r="E61" s="358" t="s">
        <v>209</v>
      </c>
      <c r="F61" s="180"/>
      <c r="G61" s="180"/>
      <c r="H61" s="180"/>
      <c r="I61" s="235" t="e">
        <f>VLOOKUP($E61,#REF!,9,FALSE)</f>
        <v>#REF!</v>
      </c>
    </row>
    <row r="62" spans="1:11" ht="15" customHeight="1" x14ac:dyDescent="0.2">
      <c r="A62" s="180" t="s">
        <v>39</v>
      </c>
      <c r="B62" s="29" t="e">
        <f>VLOOKUP($E62,#REF!,3,FALSE)</f>
        <v>#REF!</v>
      </c>
      <c r="C62" s="141" t="e">
        <f>VLOOKUP($E62,#REF!,4,FALSE)</f>
        <v>#REF!</v>
      </c>
      <c r="D62" s="30" t="e">
        <f>VLOOKUP($E62,#REF!,5,FALSE)</f>
        <v>#REF!</v>
      </c>
      <c r="E62" s="358" t="s">
        <v>512</v>
      </c>
      <c r="F62" s="180"/>
      <c r="G62" s="180"/>
      <c r="H62" s="180"/>
      <c r="I62" s="235" t="e">
        <f>VLOOKUP($E62,#REF!,9,FALSE)</f>
        <v>#REF!</v>
      </c>
    </row>
    <row r="63" spans="1:11" ht="15" customHeight="1" x14ac:dyDescent="0.2">
      <c r="A63" s="180" t="s">
        <v>40</v>
      </c>
      <c r="B63" s="29" t="e">
        <f>VLOOKUP($E63,#REF!,3,FALSE)</f>
        <v>#REF!</v>
      </c>
      <c r="C63" s="141" t="e">
        <f>VLOOKUP($E63,#REF!,4,FALSE)</f>
        <v>#REF!</v>
      </c>
      <c r="D63" s="30" t="e">
        <f>VLOOKUP($E63,#REF!,5,FALSE)</f>
        <v>#REF!</v>
      </c>
      <c r="E63" s="358" t="s">
        <v>513</v>
      </c>
      <c r="F63" s="180"/>
      <c r="G63" s="180"/>
      <c r="H63" s="180"/>
      <c r="I63" s="235" t="e">
        <f>VLOOKUP($E63,#REF!,9,FALSE)</f>
        <v>#REF!</v>
      </c>
    </row>
    <row r="64" spans="1:11" ht="15" customHeight="1" x14ac:dyDescent="0.2">
      <c r="A64" s="180" t="s">
        <v>41</v>
      </c>
      <c r="B64" s="29" t="e">
        <f>VLOOKUP($E64,#REF!,3,FALSE)</f>
        <v>#REF!</v>
      </c>
      <c r="C64" s="141" t="e">
        <f>VLOOKUP($E64,#REF!,4,FALSE)</f>
        <v>#REF!</v>
      </c>
      <c r="D64" s="30" t="e">
        <f>VLOOKUP($E64,#REF!,5,FALSE)</f>
        <v>#REF!</v>
      </c>
      <c r="E64" s="358" t="s">
        <v>404</v>
      </c>
      <c r="F64" s="180"/>
      <c r="G64" s="180"/>
      <c r="H64" s="180"/>
      <c r="I64" s="235" t="e">
        <f>VLOOKUP($E64,#REF!,9,FALSE)</f>
        <v>#REF!</v>
      </c>
    </row>
    <row r="65" spans="1:10" ht="15" customHeight="1" x14ac:dyDescent="0.2">
      <c r="A65" s="180" t="s">
        <v>42</v>
      </c>
      <c r="B65" s="29" t="e">
        <f>VLOOKUP($E65,#REF!,3,FALSE)</f>
        <v>#REF!</v>
      </c>
      <c r="C65" s="141" t="e">
        <f>VLOOKUP($E65,#REF!,4,FALSE)</f>
        <v>#REF!</v>
      </c>
      <c r="D65" s="30" t="e">
        <f>VLOOKUP($E65,#REF!,5,FALSE)</f>
        <v>#REF!</v>
      </c>
      <c r="E65" s="180" t="s">
        <v>445</v>
      </c>
      <c r="F65" s="180"/>
      <c r="G65" s="180"/>
      <c r="H65" s="180"/>
      <c r="I65" s="235" t="e">
        <f>VLOOKUP($E65,#REF!,9,FALSE)</f>
        <v>#REF!</v>
      </c>
    </row>
    <row r="66" spans="1:10" ht="15" customHeight="1" x14ac:dyDescent="0.2">
      <c r="A66" s="180" t="s">
        <v>43</v>
      </c>
      <c r="B66" s="29" t="e">
        <f>VLOOKUP($E66,#REF!,3,FALSE)</f>
        <v>#REF!</v>
      </c>
      <c r="C66" s="141" t="e">
        <f>VLOOKUP($E66,#REF!,4,FALSE)</f>
        <v>#REF!</v>
      </c>
      <c r="D66" s="30" t="e">
        <f>VLOOKUP($E66,#REF!,5,FALSE)</f>
        <v>#REF!</v>
      </c>
      <c r="E66" s="180" t="s">
        <v>43</v>
      </c>
      <c r="F66" s="180"/>
      <c r="G66" s="180"/>
      <c r="H66" s="180"/>
      <c r="I66" s="235" t="e">
        <f>VLOOKUP($E66,#REF!,9,FALSE)</f>
        <v>#REF!</v>
      </c>
    </row>
    <row r="67" spans="1:10" ht="15" customHeight="1" x14ac:dyDescent="0.2">
      <c r="A67" s="180">
        <v>8</v>
      </c>
      <c r="B67" s="29" t="e">
        <f>VLOOKUP($E67,#REF!,3,FALSE)</f>
        <v>#REF!</v>
      </c>
      <c r="C67" s="141" t="e">
        <f>VLOOKUP($E67,#REF!,4,FALSE)</f>
        <v>#REF!</v>
      </c>
      <c r="D67" s="30" t="e">
        <f>VLOOKUP($E67,#REF!,5,FALSE)</f>
        <v>#REF!</v>
      </c>
      <c r="E67" s="180" t="s">
        <v>486</v>
      </c>
      <c r="F67" s="180"/>
      <c r="G67" s="180"/>
      <c r="H67" s="180"/>
      <c r="I67" s="235" t="e">
        <f>VLOOKUP($E67,#REF!,9,FALSE)</f>
        <v>#REF!</v>
      </c>
    </row>
    <row r="68" spans="1:10" ht="15" hidden="1" customHeight="1" x14ac:dyDescent="0.2">
      <c r="A68" s="120"/>
      <c r="B68" s="126" t="s">
        <v>1</v>
      </c>
      <c r="C68" s="121"/>
      <c r="D68" s="121"/>
      <c r="E68" s="121"/>
      <c r="F68" s="121"/>
      <c r="G68" s="121"/>
      <c r="H68" s="121"/>
      <c r="I68" s="236"/>
      <c r="J68" s="18"/>
    </row>
    <row r="69" spans="1:10" ht="15" hidden="1" customHeight="1" x14ac:dyDescent="0.2">
      <c r="A69" s="258" t="s">
        <v>37</v>
      </c>
      <c r="B69" s="29" t="e">
        <f>VLOOKUP($E69,#REF!,3,FALSE)</f>
        <v>#REF!</v>
      </c>
      <c r="C69" s="141" t="e">
        <f>VLOOKUP($E69,#REF!,4,FALSE)</f>
        <v>#REF!</v>
      </c>
      <c r="D69" s="30" t="e">
        <f>VLOOKUP($E69,#REF!,5,FALSE)</f>
        <v>#REF!</v>
      </c>
      <c r="E69" s="358"/>
      <c r="F69" s="258"/>
      <c r="G69" s="258"/>
      <c r="H69" s="258"/>
      <c r="I69" s="235"/>
    </row>
    <row r="70" spans="1:10" ht="15" hidden="1" customHeight="1" x14ac:dyDescent="0.2">
      <c r="A70" s="258" t="s">
        <v>38</v>
      </c>
      <c r="B70" s="29" t="e">
        <f>VLOOKUP($E70,#REF!,3,FALSE)</f>
        <v>#REF!</v>
      </c>
      <c r="C70" s="141" t="e">
        <f>VLOOKUP($E70,#REF!,4,FALSE)</f>
        <v>#REF!</v>
      </c>
      <c r="D70" s="30" t="e">
        <f>VLOOKUP($E70,#REF!,5,FALSE)</f>
        <v>#REF!</v>
      </c>
      <c r="E70" s="358"/>
      <c r="F70" s="258"/>
      <c r="G70" s="258"/>
      <c r="H70" s="258"/>
      <c r="I70" s="11"/>
    </row>
    <row r="71" spans="1:10" ht="15" hidden="1" customHeight="1" x14ac:dyDescent="0.2">
      <c r="A71" s="258" t="s">
        <v>39</v>
      </c>
      <c r="B71" s="29" t="e">
        <f>VLOOKUP($E71,#REF!,3,FALSE)</f>
        <v>#REF!</v>
      </c>
      <c r="C71" s="141" t="e">
        <f>VLOOKUP($E71,#REF!,4,FALSE)</f>
        <v>#REF!</v>
      </c>
      <c r="D71" s="30" t="e">
        <f>VLOOKUP($E71,#REF!,5,FALSE)</f>
        <v>#REF!</v>
      </c>
      <c r="E71" s="358"/>
      <c r="F71" s="258"/>
      <c r="G71" s="258"/>
      <c r="H71" s="258"/>
      <c r="I71" s="11"/>
    </row>
    <row r="72" spans="1:10" ht="15" hidden="1" customHeight="1" x14ac:dyDescent="0.2">
      <c r="A72" s="258" t="s">
        <v>40</v>
      </c>
      <c r="B72" s="29" t="e">
        <f>VLOOKUP($E72,#REF!,3,FALSE)</f>
        <v>#REF!</v>
      </c>
      <c r="C72" s="141" t="e">
        <f>VLOOKUP($E72,#REF!,4,FALSE)</f>
        <v>#REF!</v>
      </c>
      <c r="D72" s="30" t="e">
        <f>VLOOKUP($E72,#REF!,5,FALSE)</f>
        <v>#REF!</v>
      </c>
      <c r="E72" s="358"/>
      <c r="F72" s="258"/>
      <c r="G72" s="258"/>
      <c r="H72" s="258"/>
      <c r="I72" s="11"/>
    </row>
    <row r="73" spans="1:10" ht="15" hidden="1" customHeight="1" x14ac:dyDescent="0.2">
      <c r="A73" s="258" t="s">
        <v>41</v>
      </c>
      <c r="B73" s="29" t="e">
        <f>VLOOKUP($E73,#REF!,3,FALSE)</f>
        <v>#REF!</v>
      </c>
      <c r="C73" s="141" t="e">
        <f>VLOOKUP($E73,#REF!,4,FALSE)</f>
        <v>#REF!</v>
      </c>
      <c r="D73" s="30" t="e">
        <f>VLOOKUP($E73,#REF!,5,FALSE)</f>
        <v>#REF!</v>
      </c>
      <c r="E73" s="358"/>
      <c r="F73" s="258"/>
      <c r="G73" s="258"/>
      <c r="H73" s="258"/>
      <c r="I73" s="11"/>
    </row>
    <row r="74" spans="1:10" ht="15" hidden="1" customHeight="1" x14ac:dyDescent="0.2">
      <c r="A74" s="120"/>
      <c r="B74" s="126" t="s">
        <v>214</v>
      </c>
      <c r="C74" s="121"/>
      <c r="D74" s="121"/>
      <c r="E74" s="121"/>
      <c r="F74" s="121"/>
      <c r="G74" s="121"/>
      <c r="H74" s="121"/>
      <c r="I74" s="122"/>
    </row>
    <row r="75" spans="1:10" ht="15" hidden="1" customHeight="1" x14ac:dyDescent="0.2">
      <c r="A75" s="313" t="s">
        <v>37</v>
      </c>
      <c r="B75" s="29" t="e">
        <f>VLOOKUP($E75,#REF!,3,FALSE)</f>
        <v>#REF!</v>
      </c>
      <c r="C75" s="141" t="e">
        <f>VLOOKUP($E75,#REF!,4,FALSE)</f>
        <v>#REF!</v>
      </c>
      <c r="D75" s="30" t="e">
        <f>VLOOKUP($E75,#REF!,5,FALSE)</f>
        <v>#REF!</v>
      </c>
      <c r="E75" s="358"/>
      <c r="F75" s="313"/>
      <c r="G75" s="313"/>
      <c r="H75" s="313"/>
      <c r="I75" s="11"/>
    </row>
    <row r="76" spans="1:10" ht="15" hidden="1" customHeight="1" x14ac:dyDescent="0.2">
      <c r="A76" s="313" t="s">
        <v>38</v>
      </c>
      <c r="B76" s="29" t="e">
        <f>VLOOKUP($E76,#REF!,3,FALSE)</f>
        <v>#REF!</v>
      </c>
      <c r="C76" s="141" t="e">
        <f>VLOOKUP($E76,#REF!,4,FALSE)</f>
        <v>#REF!</v>
      </c>
      <c r="D76" s="30" t="e">
        <f>VLOOKUP($E76,#REF!,5,FALSE)</f>
        <v>#REF!</v>
      </c>
      <c r="E76" s="358"/>
      <c r="F76" s="313"/>
      <c r="G76" s="313"/>
      <c r="H76" s="313"/>
      <c r="I76" s="11"/>
    </row>
    <row r="77" spans="1:10" ht="15" hidden="1" customHeight="1" x14ac:dyDescent="0.2">
      <c r="A77" s="313" t="s">
        <v>39</v>
      </c>
      <c r="B77" s="29" t="e">
        <f>VLOOKUP($E77,#REF!,3,FALSE)</f>
        <v>#REF!</v>
      </c>
      <c r="C77" s="141" t="e">
        <f>VLOOKUP($E77,#REF!,4,FALSE)</f>
        <v>#REF!</v>
      </c>
      <c r="D77" s="30" t="e">
        <f>VLOOKUP($E77,#REF!,5,FALSE)</f>
        <v>#REF!</v>
      </c>
      <c r="E77" s="358"/>
      <c r="F77" s="313"/>
      <c r="G77" s="313"/>
      <c r="H77" s="313"/>
      <c r="I77" s="11"/>
    </row>
    <row r="78" spans="1:10" ht="15" hidden="1" customHeight="1" x14ac:dyDescent="0.2">
      <c r="A78" s="313" t="s">
        <v>40</v>
      </c>
      <c r="B78" s="29" t="e">
        <f>VLOOKUP($E78,#REF!,3,FALSE)</f>
        <v>#REF!</v>
      </c>
      <c r="C78" s="141" t="e">
        <f>VLOOKUP($E78,#REF!,4,FALSE)</f>
        <v>#REF!</v>
      </c>
      <c r="D78" s="30" t="e">
        <f>VLOOKUP($E78,#REF!,5,FALSE)</f>
        <v>#REF!</v>
      </c>
      <c r="E78" s="358"/>
      <c r="F78" s="313"/>
      <c r="G78" s="313"/>
      <c r="H78" s="313"/>
      <c r="I78" s="11"/>
    </row>
    <row r="79" spans="1:10" ht="15" hidden="1" customHeight="1" x14ac:dyDescent="0.2">
      <c r="A79" s="313" t="s">
        <v>41</v>
      </c>
      <c r="B79" s="248" t="e">
        <f>VLOOKUP($E79,#REF!,3,FALSE)</f>
        <v>#REF!</v>
      </c>
      <c r="C79" s="262" t="e">
        <f>VLOOKUP($E79,#REF!,4,FALSE)</f>
        <v>#REF!</v>
      </c>
      <c r="D79" s="257" t="e">
        <f>VLOOKUP($E79,#REF!,5,FALSE)</f>
        <v>#REF!</v>
      </c>
      <c r="E79" s="358"/>
      <c r="F79" s="313"/>
      <c r="G79" s="313"/>
      <c r="H79" s="313"/>
      <c r="I79" s="11"/>
    </row>
    <row r="80" spans="1:10" ht="15" hidden="1" customHeight="1" x14ac:dyDescent="0.2">
      <c r="A80" s="120"/>
      <c r="B80" s="126" t="s">
        <v>215</v>
      </c>
      <c r="C80" s="121"/>
      <c r="D80" s="121"/>
      <c r="E80" s="121"/>
      <c r="F80" s="121"/>
      <c r="G80" s="121"/>
      <c r="H80" s="121"/>
      <c r="I80" s="122"/>
    </row>
    <row r="81" spans="1:9" ht="15" hidden="1" customHeight="1" x14ac:dyDescent="0.2">
      <c r="A81" s="313" t="s">
        <v>37</v>
      </c>
      <c r="B81" s="29" t="e">
        <f>VLOOKUP($E81,#REF!,3,FALSE)</f>
        <v>#REF!</v>
      </c>
      <c r="C81" s="141" t="e">
        <f>VLOOKUP($E81,#REF!,4,FALSE)</f>
        <v>#REF!</v>
      </c>
      <c r="D81" s="30" t="e">
        <f>VLOOKUP($E81,#REF!,5,FALSE)</f>
        <v>#REF!</v>
      </c>
      <c r="E81" s="358"/>
      <c r="F81" s="313"/>
      <c r="G81" s="313"/>
      <c r="H81" s="313"/>
      <c r="I81" s="11"/>
    </row>
    <row r="82" spans="1:9" ht="15" hidden="1" customHeight="1" x14ac:dyDescent="0.2">
      <c r="A82" s="313" t="s">
        <v>38</v>
      </c>
      <c r="B82" s="29" t="e">
        <f>VLOOKUP($E82,#REF!,3,FALSE)</f>
        <v>#REF!</v>
      </c>
      <c r="C82" s="141" t="e">
        <f>VLOOKUP($E82,#REF!,4,FALSE)</f>
        <v>#REF!</v>
      </c>
      <c r="D82" s="30" t="e">
        <f>VLOOKUP($E82,#REF!,5,FALSE)</f>
        <v>#REF!</v>
      </c>
      <c r="E82" s="358"/>
      <c r="F82" s="313"/>
      <c r="G82" s="313"/>
      <c r="H82" s="313"/>
      <c r="I82" s="11"/>
    </row>
    <row r="83" spans="1:9" ht="15" hidden="1" customHeight="1" x14ac:dyDescent="0.2">
      <c r="A83" s="313" t="s">
        <v>39</v>
      </c>
      <c r="B83" s="29" t="e">
        <f>VLOOKUP($E83,#REF!,3,FALSE)</f>
        <v>#REF!</v>
      </c>
      <c r="C83" s="141" t="e">
        <f>VLOOKUP($E83,#REF!,4,FALSE)</f>
        <v>#REF!</v>
      </c>
      <c r="D83" s="30" t="e">
        <f>VLOOKUP($E83,#REF!,5,FALSE)</f>
        <v>#REF!</v>
      </c>
      <c r="E83" s="358"/>
      <c r="F83" s="313"/>
      <c r="G83" s="313"/>
      <c r="H83" s="313"/>
      <c r="I83" s="11"/>
    </row>
    <row r="84" spans="1:9" ht="15" hidden="1" customHeight="1" x14ac:dyDescent="0.2">
      <c r="A84" s="313" t="s">
        <v>40</v>
      </c>
      <c r="B84" s="29" t="e">
        <f>VLOOKUP($E84,#REF!,3,FALSE)</f>
        <v>#REF!</v>
      </c>
      <c r="C84" s="141" t="e">
        <f>VLOOKUP($E84,#REF!,4,FALSE)</f>
        <v>#REF!</v>
      </c>
      <c r="D84" s="30" t="e">
        <f>VLOOKUP($E84,#REF!,5,FALSE)</f>
        <v>#REF!</v>
      </c>
      <c r="E84" s="358"/>
      <c r="F84" s="313"/>
      <c r="G84" s="313"/>
      <c r="H84" s="313"/>
      <c r="I84" s="11"/>
    </row>
    <row r="85" spans="1:9" ht="15" hidden="1" customHeight="1" x14ac:dyDescent="0.2">
      <c r="A85" s="313" t="s">
        <v>41</v>
      </c>
      <c r="B85" s="29" t="e">
        <f>VLOOKUP($E85,#REF!,3,FALSE)</f>
        <v>#REF!</v>
      </c>
      <c r="C85" s="141" t="e">
        <f>VLOOKUP($E85,#REF!,4,FALSE)</f>
        <v>#REF!</v>
      </c>
      <c r="D85" s="30" t="e">
        <f>VLOOKUP($E85,#REF!,5,FALSE)</f>
        <v>#REF!</v>
      </c>
      <c r="E85" s="358"/>
      <c r="F85" s="313"/>
      <c r="G85" s="313"/>
      <c r="H85" s="313"/>
      <c r="I85" s="11"/>
    </row>
    <row r="86" spans="1:9" ht="15" hidden="1" customHeight="1" x14ac:dyDescent="0.2">
      <c r="A86" s="120"/>
      <c r="B86" s="126" t="s">
        <v>216</v>
      </c>
      <c r="C86" s="121"/>
      <c r="D86" s="121"/>
      <c r="E86" s="121"/>
      <c r="F86" s="121"/>
      <c r="G86" s="121"/>
      <c r="H86" s="121"/>
      <c r="I86" s="122"/>
    </row>
    <row r="87" spans="1:9" ht="15" hidden="1" customHeight="1" x14ac:dyDescent="0.2">
      <c r="A87" s="313" t="s">
        <v>37</v>
      </c>
      <c r="B87" s="29" t="e">
        <f>VLOOKUP($E87,#REF!,3,FALSE)</f>
        <v>#REF!</v>
      </c>
      <c r="C87" s="141" t="e">
        <f>VLOOKUP($E87,#REF!,4,FALSE)</f>
        <v>#REF!</v>
      </c>
      <c r="D87" s="30" t="e">
        <f>VLOOKUP($E87,#REF!,5,FALSE)</f>
        <v>#REF!</v>
      </c>
      <c r="E87" s="358"/>
      <c r="F87" s="313"/>
      <c r="G87" s="313"/>
      <c r="H87" s="313"/>
      <c r="I87" s="11"/>
    </row>
    <row r="88" spans="1:9" ht="15" hidden="1" customHeight="1" x14ac:dyDescent="0.2">
      <c r="A88" s="313" t="s">
        <v>38</v>
      </c>
      <c r="B88" s="29" t="e">
        <f>VLOOKUP($E88,#REF!,3,FALSE)</f>
        <v>#REF!</v>
      </c>
      <c r="C88" s="141" t="e">
        <f>VLOOKUP($E88,#REF!,4,FALSE)</f>
        <v>#REF!</v>
      </c>
      <c r="D88" s="30" t="e">
        <f>VLOOKUP($E88,#REF!,5,FALSE)</f>
        <v>#REF!</v>
      </c>
      <c r="E88" s="358"/>
      <c r="F88" s="313"/>
      <c r="G88" s="313"/>
      <c r="H88" s="313"/>
      <c r="I88" s="11"/>
    </row>
    <row r="89" spans="1:9" ht="15" hidden="1" customHeight="1" x14ac:dyDescent="0.2">
      <c r="A89" s="313" t="s">
        <v>39</v>
      </c>
      <c r="B89" s="29" t="e">
        <f>VLOOKUP($E89,#REF!,3,FALSE)</f>
        <v>#REF!</v>
      </c>
      <c r="C89" s="141" t="e">
        <f>VLOOKUP($E89,#REF!,4,FALSE)</f>
        <v>#REF!</v>
      </c>
      <c r="D89" s="30" t="e">
        <f>VLOOKUP($E89,#REF!,5,FALSE)</f>
        <v>#REF!</v>
      </c>
      <c r="E89" s="358"/>
      <c r="F89" s="313"/>
      <c r="G89" s="313"/>
      <c r="H89" s="313"/>
      <c r="I89" s="11"/>
    </row>
    <row r="90" spans="1:9" ht="15" hidden="1" customHeight="1" x14ac:dyDescent="0.2">
      <c r="A90" s="313" t="s">
        <v>40</v>
      </c>
      <c r="B90" s="248" t="e">
        <f>VLOOKUP($E90,#REF!,3,FALSE)</f>
        <v>#REF!</v>
      </c>
      <c r="C90" s="262" t="e">
        <f>VLOOKUP($E90,#REF!,4,FALSE)</f>
        <v>#REF!</v>
      </c>
      <c r="D90" s="257" t="e">
        <f>VLOOKUP($E90,#REF!,5,FALSE)</f>
        <v>#REF!</v>
      </c>
      <c r="E90" s="358"/>
      <c r="F90" s="313"/>
      <c r="G90" s="313"/>
      <c r="H90" s="313"/>
      <c r="I90" s="11"/>
    </row>
    <row r="91" spans="1:9" ht="15" hidden="1" customHeight="1" x14ac:dyDescent="0.2">
      <c r="A91" s="313" t="s">
        <v>41</v>
      </c>
      <c r="B91" s="248" t="e">
        <f>VLOOKUP($E91,#REF!,3,FALSE)</f>
        <v>#REF!</v>
      </c>
      <c r="C91" s="262" t="e">
        <f>VLOOKUP($E91,#REF!,4,FALSE)</f>
        <v>#REF!</v>
      </c>
      <c r="D91" s="257" t="e">
        <f>VLOOKUP($E91,#REF!,5,FALSE)</f>
        <v>#REF!</v>
      </c>
      <c r="E91" s="358"/>
      <c r="F91" s="313"/>
      <c r="G91" s="313"/>
      <c r="H91" s="313"/>
      <c r="I91" s="11"/>
    </row>
    <row r="92" spans="1:9" ht="15" hidden="1" customHeight="1" x14ac:dyDescent="0.2">
      <c r="A92" s="120"/>
      <c r="B92" s="126" t="s">
        <v>219</v>
      </c>
      <c r="C92" s="121"/>
      <c r="D92" s="121"/>
      <c r="E92" s="121"/>
      <c r="F92" s="121"/>
      <c r="G92" s="121"/>
      <c r="H92" s="121"/>
      <c r="I92" s="122"/>
    </row>
    <row r="93" spans="1:9" ht="15" hidden="1" customHeight="1" x14ac:dyDescent="0.2">
      <c r="A93" s="313" t="s">
        <v>37</v>
      </c>
      <c r="B93" s="248" t="e">
        <f>VLOOKUP($E93,#REF!,3,FALSE)</f>
        <v>#REF!</v>
      </c>
      <c r="C93" s="262" t="e">
        <f>VLOOKUP($E93,#REF!,4,FALSE)</f>
        <v>#REF!</v>
      </c>
      <c r="D93" s="257" t="e">
        <f>VLOOKUP($E93,#REF!,5,FALSE)</f>
        <v>#REF!</v>
      </c>
      <c r="E93" s="358"/>
      <c r="F93" s="313"/>
      <c r="G93" s="313"/>
      <c r="H93" s="313"/>
      <c r="I93" s="11"/>
    </row>
    <row r="94" spans="1:9" ht="15" hidden="1" customHeight="1" x14ac:dyDescent="0.2">
      <c r="A94" s="313" t="s">
        <v>38</v>
      </c>
      <c r="B94" s="248" t="e">
        <f>VLOOKUP($E94,#REF!,3,FALSE)</f>
        <v>#REF!</v>
      </c>
      <c r="C94" s="262" t="e">
        <f>VLOOKUP($E94,#REF!,4,FALSE)</f>
        <v>#REF!</v>
      </c>
      <c r="D94" s="257" t="e">
        <f>VLOOKUP($E94,#REF!,5,FALSE)</f>
        <v>#REF!</v>
      </c>
      <c r="E94" s="358"/>
      <c r="F94" s="313"/>
      <c r="G94" s="313"/>
      <c r="H94" s="313"/>
      <c r="I94" s="11"/>
    </row>
    <row r="95" spans="1:9" ht="15" hidden="1" customHeight="1" x14ac:dyDescent="0.2">
      <c r="A95" s="313" t="s">
        <v>39</v>
      </c>
      <c r="B95" s="248" t="e">
        <f>VLOOKUP($E95,#REF!,3,FALSE)</f>
        <v>#REF!</v>
      </c>
      <c r="C95" s="262" t="e">
        <f>VLOOKUP($E95,#REF!,4,FALSE)</f>
        <v>#REF!</v>
      </c>
      <c r="D95" s="257" t="e">
        <f>VLOOKUP($E95,#REF!,5,FALSE)</f>
        <v>#REF!</v>
      </c>
      <c r="E95" s="358"/>
      <c r="F95" s="313"/>
      <c r="G95" s="313"/>
      <c r="H95" s="313"/>
      <c r="I95" s="11"/>
    </row>
    <row r="96" spans="1:9" ht="15" hidden="1" customHeight="1" x14ac:dyDescent="0.2">
      <c r="A96" s="313" t="s">
        <v>40</v>
      </c>
      <c r="B96" s="248" t="e">
        <f>VLOOKUP($E96,#REF!,3,FALSE)</f>
        <v>#REF!</v>
      </c>
      <c r="C96" s="262" t="e">
        <f>VLOOKUP($E96,#REF!,4,FALSE)</f>
        <v>#REF!</v>
      </c>
      <c r="D96" s="257" t="e">
        <f>VLOOKUP($E96,#REF!,5,FALSE)</f>
        <v>#REF!</v>
      </c>
      <c r="E96" s="358"/>
      <c r="F96" s="313"/>
      <c r="G96" s="313"/>
      <c r="H96" s="313"/>
      <c r="I96" s="11"/>
    </row>
    <row r="97" spans="1:9" ht="15" hidden="1" customHeight="1" x14ac:dyDescent="0.2">
      <c r="A97" s="313" t="s">
        <v>41</v>
      </c>
      <c r="B97" s="248" t="e">
        <f>VLOOKUP($E97,#REF!,3,FALSE)</f>
        <v>#REF!</v>
      </c>
      <c r="C97" s="262" t="e">
        <f>VLOOKUP($E97,#REF!,4,FALSE)</f>
        <v>#REF!</v>
      </c>
      <c r="D97" s="257" t="e">
        <f>VLOOKUP($E97,#REF!,5,FALSE)</f>
        <v>#REF!</v>
      </c>
      <c r="E97" s="358"/>
      <c r="F97" s="313"/>
      <c r="G97" s="313"/>
      <c r="H97" s="313"/>
      <c r="I97" s="11"/>
    </row>
    <row r="98" spans="1:9" ht="15" hidden="1" customHeight="1" x14ac:dyDescent="0.2">
      <c r="A98" s="120"/>
      <c r="B98" s="126" t="s">
        <v>265</v>
      </c>
      <c r="C98" s="121"/>
      <c r="D98" s="121"/>
      <c r="E98" s="121"/>
      <c r="F98" s="121"/>
      <c r="G98" s="121"/>
      <c r="H98" s="121"/>
      <c r="I98" s="122"/>
    </row>
    <row r="99" spans="1:9" ht="15" hidden="1" customHeight="1" x14ac:dyDescent="0.2">
      <c r="A99" s="313" t="s">
        <v>37</v>
      </c>
      <c r="B99" s="29" t="e">
        <f>VLOOKUP($E99,#REF!,3,FALSE)</f>
        <v>#REF!</v>
      </c>
      <c r="C99" s="141" t="e">
        <f>VLOOKUP($E99,#REF!,4,FALSE)</f>
        <v>#REF!</v>
      </c>
      <c r="D99" s="30" t="e">
        <f>VLOOKUP($E99,#REF!,5,FALSE)</f>
        <v>#REF!</v>
      </c>
      <c r="E99" s="358"/>
      <c r="F99" s="313"/>
      <c r="G99" s="313"/>
      <c r="H99" s="313"/>
      <c r="I99" s="11"/>
    </row>
    <row r="100" spans="1:9" ht="15" hidden="1" customHeight="1" x14ac:dyDescent="0.2">
      <c r="A100" s="313" t="s">
        <v>38</v>
      </c>
      <c r="B100" s="29" t="e">
        <f>VLOOKUP($E100,#REF!,3,FALSE)</f>
        <v>#REF!</v>
      </c>
      <c r="C100" s="141" t="e">
        <f>VLOOKUP($E100,#REF!,4,FALSE)</f>
        <v>#REF!</v>
      </c>
      <c r="D100" s="30" t="e">
        <f>VLOOKUP($E100,#REF!,5,FALSE)</f>
        <v>#REF!</v>
      </c>
      <c r="E100" s="358"/>
      <c r="F100" s="313"/>
      <c r="G100" s="313"/>
      <c r="H100" s="313"/>
      <c r="I100" s="11"/>
    </row>
    <row r="101" spans="1:9" ht="15" hidden="1" customHeight="1" x14ac:dyDescent="0.2">
      <c r="A101" s="313" t="s">
        <v>39</v>
      </c>
      <c r="B101" s="29" t="e">
        <f>VLOOKUP($E101,#REF!,3,FALSE)</f>
        <v>#REF!</v>
      </c>
      <c r="C101" s="141" t="e">
        <f>VLOOKUP($E101,#REF!,4,FALSE)</f>
        <v>#REF!</v>
      </c>
      <c r="D101" s="30" t="e">
        <f>VLOOKUP($E101,#REF!,5,FALSE)</f>
        <v>#REF!</v>
      </c>
      <c r="E101" s="358"/>
      <c r="F101" s="313"/>
      <c r="G101" s="313"/>
      <c r="H101" s="313"/>
      <c r="I101" s="11"/>
    </row>
    <row r="102" spans="1:9" ht="15" hidden="1" customHeight="1" x14ac:dyDescent="0.2">
      <c r="A102" s="313" t="s">
        <v>40</v>
      </c>
      <c r="B102" s="29" t="e">
        <f>VLOOKUP($E102,#REF!,3,FALSE)</f>
        <v>#REF!</v>
      </c>
      <c r="C102" s="141" t="e">
        <f>VLOOKUP($E102,#REF!,4,FALSE)</f>
        <v>#REF!</v>
      </c>
      <c r="D102" s="30" t="e">
        <f>VLOOKUP($E102,#REF!,5,FALSE)</f>
        <v>#REF!</v>
      </c>
      <c r="E102" s="358"/>
      <c r="F102" s="313"/>
      <c r="G102" s="313"/>
      <c r="H102" s="313"/>
      <c r="I102" s="11"/>
    </row>
    <row r="103" spans="1:9" ht="15" hidden="1" customHeight="1" x14ac:dyDescent="0.2">
      <c r="A103" s="313" t="s">
        <v>41</v>
      </c>
      <c r="B103" s="29" t="e">
        <f>VLOOKUP($E103,#REF!,3,FALSE)</f>
        <v>#REF!</v>
      </c>
      <c r="C103" s="141" t="e">
        <f>VLOOKUP($E103,#REF!,4,FALSE)</f>
        <v>#REF!</v>
      </c>
      <c r="D103" s="30" t="e">
        <f>VLOOKUP($E103,#REF!,5,FALSE)</f>
        <v>#REF!</v>
      </c>
      <c r="E103" s="358"/>
      <c r="F103" s="313"/>
      <c r="G103" s="313"/>
      <c r="H103" s="313"/>
      <c r="I103" s="11"/>
    </row>
    <row r="104" spans="1:9" ht="15" hidden="1" customHeight="1" x14ac:dyDescent="0.2">
      <c r="A104" s="120"/>
      <c r="B104" s="126" t="s">
        <v>266</v>
      </c>
      <c r="C104" s="121"/>
      <c r="D104" s="121"/>
      <c r="E104" s="121"/>
      <c r="F104" s="121"/>
      <c r="G104" s="121"/>
      <c r="H104" s="121"/>
      <c r="I104" s="122"/>
    </row>
    <row r="105" spans="1:9" ht="15" hidden="1" customHeight="1" x14ac:dyDescent="0.2">
      <c r="A105" s="313" t="s">
        <v>37</v>
      </c>
      <c r="B105" s="29" t="e">
        <f>VLOOKUP($E105,#REF!,3,FALSE)</f>
        <v>#REF!</v>
      </c>
      <c r="C105" s="141" t="e">
        <f>VLOOKUP($E105,#REF!,4,FALSE)</f>
        <v>#REF!</v>
      </c>
      <c r="D105" s="30" t="e">
        <f>VLOOKUP($E105,#REF!,5,FALSE)</f>
        <v>#REF!</v>
      </c>
      <c r="E105" s="358"/>
      <c r="F105" s="313"/>
      <c r="G105" s="313"/>
      <c r="H105" s="313"/>
      <c r="I105" s="11"/>
    </row>
    <row r="106" spans="1:9" ht="15" hidden="1" customHeight="1" x14ac:dyDescent="0.2">
      <c r="A106" s="313" t="s">
        <v>38</v>
      </c>
      <c r="B106" s="29" t="e">
        <f>VLOOKUP($E106,#REF!,3,FALSE)</f>
        <v>#REF!</v>
      </c>
      <c r="C106" s="141" t="e">
        <f>VLOOKUP($E106,#REF!,4,FALSE)</f>
        <v>#REF!</v>
      </c>
      <c r="D106" s="30" t="e">
        <f>VLOOKUP($E106,#REF!,5,FALSE)</f>
        <v>#REF!</v>
      </c>
      <c r="E106" s="358"/>
      <c r="F106" s="313"/>
      <c r="G106" s="313"/>
      <c r="H106" s="313"/>
      <c r="I106" s="11"/>
    </row>
    <row r="107" spans="1:9" ht="15" hidden="1" customHeight="1" x14ac:dyDescent="0.2">
      <c r="A107" s="313" t="s">
        <v>39</v>
      </c>
      <c r="B107" s="29" t="e">
        <f>VLOOKUP($E107,#REF!,3,FALSE)</f>
        <v>#REF!</v>
      </c>
      <c r="C107" s="141" t="e">
        <f>VLOOKUP($E107,#REF!,4,FALSE)</f>
        <v>#REF!</v>
      </c>
      <c r="D107" s="30" t="e">
        <f>VLOOKUP($E107,#REF!,5,FALSE)</f>
        <v>#REF!</v>
      </c>
      <c r="E107" s="358"/>
      <c r="F107" s="313"/>
      <c r="G107" s="313"/>
      <c r="H107" s="313"/>
      <c r="I107" s="11"/>
    </row>
    <row r="108" spans="1:9" ht="15" hidden="1" customHeight="1" x14ac:dyDescent="0.2">
      <c r="A108" s="313" t="s">
        <v>40</v>
      </c>
      <c r="B108" s="29" t="e">
        <f>VLOOKUP($E108,#REF!,3,FALSE)</f>
        <v>#REF!</v>
      </c>
      <c r="C108" s="141" t="e">
        <f>VLOOKUP($E108,#REF!,4,FALSE)</f>
        <v>#REF!</v>
      </c>
      <c r="D108" s="30" t="e">
        <f>VLOOKUP($E108,#REF!,5,FALSE)</f>
        <v>#REF!</v>
      </c>
      <c r="E108" s="358"/>
      <c r="F108" s="313"/>
      <c r="G108" s="313"/>
      <c r="H108" s="313"/>
      <c r="I108" s="11"/>
    </row>
    <row r="109" spans="1:9" ht="15" hidden="1" customHeight="1" x14ac:dyDescent="0.2">
      <c r="A109" s="313" t="s">
        <v>41</v>
      </c>
      <c r="B109" s="29" t="e">
        <f>VLOOKUP($E109,#REF!,3,FALSE)</f>
        <v>#REF!</v>
      </c>
      <c r="C109" s="141" t="e">
        <f>VLOOKUP($E109,#REF!,4,FALSE)</f>
        <v>#REF!</v>
      </c>
      <c r="D109" s="30" t="e">
        <f>VLOOKUP($E109,#REF!,5,FALSE)</f>
        <v>#REF!</v>
      </c>
      <c r="E109" s="358"/>
      <c r="F109" s="313"/>
      <c r="G109" s="313"/>
      <c r="H109" s="313"/>
      <c r="I109" s="11"/>
    </row>
    <row r="110" spans="1:9" ht="15" hidden="1" customHeight="1" x14ac:dyDescent="0.2">
      <c r="A110" s="120"/>
      <c r="B110" s="126" t="s">
        <v>267</v>
      </c>
      <c r="C110" s="314"/>
      <c r="D110" s="314"/>
      <c r="E110" s="121"/>
      <c r="F110" s="121"/>
      <c r="G110" s="121"/>
      <c r="H110" s="121"/>
      <c r="I110" s="122"/>
    </row>
    <row r="111" spans="1:9" ht="15" hidden="1" customHeight="1" x14ac:dyDescent="0.2">
      <c r="A111" s="313" t="s">
        <v>37</v>
      </c>
      <c r="B111" s="29" t="e">
        <f>VLOOKUP($E111,#REF!,3,FALSE)</f>
        <v>#REF!</v>
      </c>
      <c r="C111" s="141" t="e">
        <f>VLOOKUP($E111,#REF!,4,FALSE)</f>
        <v>#REF!</v>
      </c>
      <c r="D111" s="30" t="e">
        <f>VLOOKUP($E111,#REF!,5,FALSE)</f>
        <v>#REF!</v>
      </c>
      <c r="E111" s="358"/>
      <c r="F111" s="313"/>
      <c r="G111" s="313"/>
      <c r="H111" s="313"/>
      <c r="I111" s="11"/>
    </row>
    <row r="112" spans="1:9" ht="15" hidden="1" customHeight="1" x14ac:dyDescent="0.2">
      <c r="A112" s="313" t="s">
        <v>38</v>
      </c>
      <c r="B112" s="29" t="e">
        <f>VLOOKUP($E112,#REF!,3,FALSE)</f>
        <v>#REF!</v>
      </c>
      <c r="C112" s="141" t="e">
        <f>VLOOKUP($E112,#REF!,4,FALSE)</f>
        <v>#REF!</v>
      </c>
      <c r="D112" s="30" t="e">
        <f>VLOOKUP($E112,#REF!,5,FALSE)</f>
        <v>#REF!</v>
      </c>
      <c r="E112" s="358"/>
      <c r="F112" s="313"/>
      <c r="G112" s="313"/>
      <c r="H112" s="313"/>
      <c r="I112" s="11"/>
    </row>
    <row r="113" spans="1:9" ht="15" hidden="1" customHeight="1" x14ac:dyDescent="0.2">
      <c r="A113" s="313" t="s">
        <v>39</v>
      </c>
      <c r="B113" s="29" t="e">
        <f>VLOOKUP($E113,#REF!,3,FALSE)</f>
        <v>#REF!</v>
      </c>
      <c r="C113" s="141" t="e">
        <f>VLOOKUP($E113,#REF!,4,FALSE)</f>
        <v>#REF!</v>
      </c>
      <c r="D113" s="30" t="e">
        <f>VLOOKUP($E113,#REF!,5,FALSE)</f>
        <v>#REF!</v>
      </c>
      <c r="E113" s="358"/>
      <c r="F113" s="313"/>
      <c r="G113" s="313"/>
      <c r="H113" s="313"/>
      <c r="I113" s="11"/>
    </row>
    <row r="114" spans="1:9" ht="15" hidden="1" customHeight="1" x14ac:dyDescent="0.2">
      <c r="A114" s="313" t="s">
        <v>40</v>
      </c>
      <c r="B114" s="29" t="e">
        <f>VLOOKUP($E114,#REF!,3,FALSE)</f>
        <v>#REF!</v>
      </c>
      <c r="C114" s="141" t="e">
        <f>VLOOKUP($E114,#REF!,4,FALSE)</f>
        <v>#REF!</v>
      </c>
      <c r="D114" s="30" t="e">
        <f>VLOOKUP($E114,#REF!,5,FALSE)</f>
        <v>#REF!</v>
      </c>
      <c r="E114" s="358"/>
      <c r="F114" s="313"/>
      <c r="G114" s="313"/>
      <c r="H114" s="313"/>
      <c r="I114" s="11"/>
    </row>
    <row r="115" spans="1:9" ht="15" hidden="1" customHeight="1" x14ac:dyDescent="0.2">
      <c r="A115" s="313" t="s">
        <v>41</v>
      </c>
      <c r="B115" s="29" t="e">
        <f>VLOOKUP($E115,#REF!,3,FALSE)</f>
        <v>#REF!</v>
      </c>
      <c r="C115" s="141" t="e">
        <f>VLOOKUP($E115,#REF!,4,FALSE)</f>
        <v>#REF!</v>
      </c>
      <c r="D115" s="30" t="e">
        <f>VLOOKUP($E115,#REF!,5,FALSE)</f>
        <v>#REF!</v>
      </c>
      <c r="E115" s="358"/>
      <c r="F115" s="313"/>
      <c r="G115" s="313"/>
      <c r="H115" s="313"/>
      <c r="I115" s="11"/>
    </row>
    <row r="116" spans="1:9" ht="15" hidden="1" customHeight="1" x14ac:dyDescent="0.2">
      <c r="A116" s="120"/>
      <c r="B116" s="126" t="s">
        <v>269</v>
      </c>
      <c r="C116" s="121"/>
      <c r="D116" s="121"/>
      <c r="E116" s="121"/>
      <c r="F116" s="121"/>
      <c r="G116" s="121"/>
      <c r="H116" s="121"/>
      <c r="I116" s="122"/>
    </row>
    <row r="117" spans="1:9" ht="15" hidden="1" customHeight="1" x14ac:dyDescent="0.2">
      <c r="A117" s="347" t="s">
        <v>37</v>
      </c>
      <c r="B117" s="29" t="e">
        <f>VLOOKUP($E117,#REF!,3,FALSE)</f>
        <v>#REF!</v>
      </c>
      <c r="C117" s="141" t="e">
        <f>VLOOKUP($E117,#REF!,4,FALSE)</f>
        <v>#REF!</v>
      </c>
      <c r="D117" s="30" t="e">
        <f>VLOOKUP($E117,#REF!,5,FALSE)</f>
        <v>#REF!</v>
      </c>
      <c r="E117" s="358"/>
      <c r="F117" s="347"/>
      <c r="G117" s="347"/>
      <c r="H117" s="347"/>
      <c r="I117" s="11"/>
    </row>
    <row r="118" spans="1:9" ht="15" hidden="1" customHeight="1" x14ac:dyDescent="0.2">
      <c r="A118" s="347" t="s">
        <v>38</v>
      </c>
      <c r="B118" s="29" t="e">
        <f>VLOOKUP($E118,#REF!,3,FALSE)</f>
        <v>#REF!</v>
      </c>
      <c r="C118" s="141" t="e">
        <f>VLOOKUP($E118,#REF!,4,FALSE)</f>
        <v>#REF!</v>
      </c>
      <c r="D118" s="30" t="e">
        <f>VLOOKUP($E118,#REF!,5,FALSE)</f>
        <v>#REF!</v>
      </c>
      <c r="E118" s="358"/>
      <c r="F118" s="347"/>
      <c r="G118" s="347"/>
      <c r="H118" s="347"/>
      <c r="I118" s="11"/>
    </row>
    <row r="119" spans="1:9" ht="15" hidden="1" customHeight="1" x14ac:dyDescent="0.2">
      <c r="A119" s="347" t="s">
        <v>39</v>
      </c>
      <c r="B119" s="29" t="e">
        <f>VLOOKUP($E119,#REF!,3,FALSE)</f>
        <v>#REF!</v>
      </c>
      <c r="C119" s="141" t="e">
        <f>VLOOKUP($E119,#REF!,4,FALSE)</f>
        <v>#REF!</v>
      </c>
      <c r="D119" s="30" t="e">
        <f>VLOOKUP($E119,#REF!,5,FALSE)</f>
        <v>#REF!</v>
      </c>
      <c r="E119" s="358"/>
      <c r="F119" s="347"/>
      <c r="G119" s="347"/>
      <c r="H119" s="347"/>
      <c r="I119" s="11"/>
    </row>
    <row r="120" spans="1:9" ht="15" hidden="1" customHeight="1" x14ac:dyDescent="0.2">
      <c r="A120" s="347" t="s">
        <v>40</v>
      </c>
      <c r="B120" s="29" t="e">
        <f>VLOOKUP($E120,#REF!,3,FALSE)</f>
        <v>#REF!</v>
      </c>
      <c r="C120" s="141" t="e">
        <f>VLOOKUP($E120,#REF!,4,FALSE)</f>
        <v>#REF!</v>
      </c>
      <c r="D120" s="30" t="e">
        <f>VLOOKUP($E120,#REF!,5,FALSE)</f>
        <v>#REF!</v>
      </c>
      <c r="E120" s="358"/>
      <c r="F120" s="347"/>
      <c r="G120" s="347"/>
      <c r="H120" s="347"/>
      <c r="I120" s="11"/>
    </row>
    <row r="121" spans="1:9" ht="15" hidden="1" customHeight="1" x14ac:dyDescent="0.2">
      <c r="A121" s="347" t="s">
        <v>41</v>
      </c>
      <c r="B121" s="29" t="e">
        <f>VLOOKUP($E121,#REF!,3,FALSE)</f>
        <v>#REF!</v>
      </c>
      <c r="C121" s="141" t="e">
        <f>VLOOKUP($E121,#REF!,4,FALSE)</f>
        <v>#REF!</v>
      </c>
      <c r="D121" s="30" t="e">
        <f>VLOOKUP($E121,#REF!,5,FALSE)</f>
        <v>#REF!</v>
      </c>
      <c r="E121" s="358"/>
      <c r="F121" s="347"/>
      <c r="G121" s="347"/>
      <c r="H121" s="347"/>
      <c r="I121" s="11"/>
    </row>
    <row r="122" spans="1:9" ht="15" hidden="1" customHeight="1" x14ac:dyDescent="0.2">
      <c r="A122" s="120"/>
      <c r="B122" s="126" t="s">
        <v>270</v>
      </c>
      <c r="C122" s="121"/>
      <c r="D122" s="121"/>
      <c r="E122" s="121"/>
      <c r="F122" s="121"/>
      <c r="G122" s="121"/>
      <c r="H122" s="121"/>
      <c r="I122" s="122"/>
    </row>
    <row r="123" spans="1:9" ht="15" hidden="1" customHeight="1" x14ac:dyDescent="0.2">
      <c r="A123" s="347" t="s">
        <v>37</v>
      </c>
      <c r="B123" s="29" t="e">
        <f>VLOOKUP($E123,#REF!,3,FALSE)</f>
        <v>#REF!</v>
      </c>
      <c r="C123" s="141" t="e">
        <f>VLOOKUP($E123,#REF!,4,FALSE)</f>
        <v>#REF!</v>
      </c>
      <c r="D123" s="30" t="e">
        <f>VLOOKUP($E123,#REF!,5,FALSE)</f>
        <v>#REF!</v>
      </c>
      <c r="E123" s="358"/>
      <c r="F123" s="347"/>
      <c r="G123" s="347"/>
      <c r="H123" s="347"/>
      <c r="I123" s="11"/>
    </row>
    <row r="124" spans="1:9" ht="15" hidden="1" customHeight="1" x14ac:dyDescent="0.2">
      <c r="A124" s="347" t="s">
        <v>38</v>
      </c>
      <c r="B124" s="29" t="e">
        <f>VLOOKUP($E124,#REF!,3,FALSE)</f>
        <v>#REF!</v>
      </c>
      <c r="C124" s="141" t="e">
        <f>VLOOKUP($E124,#REF!,4,FALSE)</f>
        <v>#REF!</v>
      </c>
      <c r="D124" s="30" t="e">
        <f>VLOOKUP($E124,#REF!,5,FALSE)</f>
        <v>#REF!</v>
      </c>
      <c r="E124" s="358"/>
      <c r="F124" s="347"/>
      <c r="G124" s="347"/>
      <c r="H124" s="347"/>
      <c r="I124" s="11"/>
    </row>
    <row r="125" spans="1:9" ht="15" hidden="1" customHeight="1" x14ac:dyDescent="0.2">
      <c r="A125" s="347" t="s">
        <v>39</v>
      </c>
      <c r="B125" s="29" t="e">
        <f>VLOOKUP($E125,#REF!,3,FALSE)</f>
        <v>#REF!</v>
      </c>
      <c r="C125" s="141" t="e">
        <f>VLOOKUP($E125,#REF!,4,FALSE)</f>
        <v>#REF!</v>
      </c>
      <c r="D125" s="30" t="e">
        <f>VLOOKUP($E125,#REF!,5,FALSE)</f>
        <v>#REF!</v>
      </c>
      <c r="E125" s="358"/>
      <c r="F125" s="347"/>
      <c r="G125" s="347"/>
      <c r="H125" s="347"/>
      <c r="I125" s="11"/>
    </row>
    <row r="126" spans="1:9" ht="15" hidden="1" customHeight="1" x14ac:dyDescent="0.2">
      <c r="A126" s="347" t="s">
        <v>40</v>
      </c>
      <c r="B126" s="29" t="e">
        <f>VLOOKUP($E126,#REF!,3,FALSE)</f>
        <v>#REF!</v>
      </c>
      <c r="C126" s="141" t="e">
        <f>VLOOKUP($E126,#REF!,4,FALSE)</f>
        <v>#REF!</v>
      </c>
      <c r="D126" s="30" t="e">
        <f>VLOOKUP($E126,#REF!,5,FALSE)</f>
        <v>#REF!</v>
      </c>
      <c r="E126" s="358"/>
      <c r="F126" s="347"/>
      <c r="G126" s="347"/>
      <c r="H126" s="347"/>
      <c r="I126" s="11"/>
    </row>
    <row r="127" spans="1:9" ht="15" hidden="1" customHeight="1" x14ac:dyDescent="0.2">
      <c r="A127" s="347" t="s">
        <v>41</v>
      </c>
      <c r="B127" s="29" t="e">
        <f>VLOOKUP($E127,#REF!,3,FALSE)</f>
        <v>#REF!</v>
      </c>
      <c r="C127" s="141" t="e">
        <f>VLOOKUP($E127,#REF!,4,FALSE)</f>
        <v>#REF!</v>
      </c>
      <c r="D127" s="30" t="e">
        <f>VLOOKUP($E127,#REF!,5,FALSE)</f>
        <v>#REF!</v>
      </c>
      <c r="E127" s="358"/>
      <c r="F127" s="347"/>
      <c r="G127" s="347"/>
      <c r="H127" s="347"/>
      <c r="I127" s="11"/>
    </row>
    <row r="128" spans="1:9" ht="15" hidden="1" customHeight="1" x14ac:dyDescent="0.2">
      <c r="A128" s="120"/>
      <c r="B128" s="126" t="s">
        <v>271</v>
      </c>
      <c r="C128" s="121"/>
      <c r="D128" s="121"/>
      <c r="E128" s="121"/>
      <c r="F128" s="121"/>
      <c r="G128" s="121"/>
      <c r="H128" s="121"/>
      <c r="I128" s="122"/>
    </row>
    <row r="129" spans="1:9" ht="15" hidden="1" customHeight="1" x14ac:dyDescent="0.2">
      <c r="A129" s="347" t="s">
        <v>37</v>
      </c>
      <c r="B129" s="29" t="e">
        <f>VLOOKUP($E129,#REF!,3,FALSE)</f>
        <v>#REF!</v>
      </c>
      <c r="C129" s="141" t="e">
        <f>VLOOKUP($E129,#REF!,4,FALSE)</f>
        <v>#REF!</v>
      </c>
      <c r="D129" s="30" t="e">
        <f>VLOOKUP($E129,#REF!,5,FALSE)</f>
        <v>#REF!</v>
      </c>
      <c r="E129" s="347"/>
      <c r="F129" s="347"/>
      <c r="G129" s="347"/>
      <c r="H129" s="347"/>
      <c r="I129" s="11"/>
    </row>
    <row r="130" spans="1:9" ht="15" hidden="1" customHeight="1" x14ac:dyDescent="0.2">
      <c r="A130" s="347" t="s">
        <v>38</v>
      </c>
      <c r="B130" s="29" t="e">
        <f>VLOOKUP($E130,#REF!,3,FALSE)</f>
        <v>#REF!</v>
      </c>
      <c r="C130" s="141" t="e">
        <f>VLOOKUP($E130,#REF!,4,FALSE)</f>
        <v>#REF!</v>
      </c>
      <c r="D130" s="30" t="e">
        <f>VLOOKUP($E130,#REF!,5,FALSE)</f>
        <v>#REF!</v>
      </c>
      <c r="E130" s="347"/>
      <c r="F130" s="347"/>
      <c r="G130" s="347"/>
      <c r="H130" s="347"/>
      <c r="I130" s="11"/>
    </row>
    <row r="131" spans="1:9" ht="15" hidden="1" customHeight="1" x14ac:dyDescent="0.2">
      <c r="A131" s="347" t="s">
        <v>39</v>
      </c>
      <c r="B131" s="29" t="e">
        <f>VLOOKUP($E131,#REF!,3,FALSE)</f>
        <v>#REF!</v>
      </c>
      <c r="C131" s="141" t="e">
        <f>VLOOKUP($E131,#REF!,4,FALSE)</f>
        <v>#REF!</v>
      </c>
      <c r="D131" s="30" t="e">
        <f>VLOOKUP($E131,#REF!,5,FALSE)</f>
        <v>#REF!</v>
      </c>
      <c r="E131" s="347"/>
      <c r="F131" s="347"/>
      <c r="G131" s="347"/>
      <c r="H131" s="347"/>
      <c r="I131" s="11"/>
    </row>
    <row r="132" spans="1:9" ht="15" hidden="1" customHeight="1" x14ac:dyDescent="0.2">
      <c r="A132" s="347" t="s">
        <v>40</v>
      </c>
      <c r="B132" s="29" t="e">
        <f>VLOOKUP($E132,#REF!,3,FALSE)</f>
        <v>#REF!</v>
      </c>
      <c r="C132" s="141" t="e">
        <f>VLOOKUP($E132,#REF!,4,FALSE)</f>
        <v>#REF!</v>
      </c>
      <c r="D132" s="30" t="e">
        <f>VLOOKUP($E132,#REF!,5,FALSE)</f>
        <v>#REF!</v>
      </c>
      <c r="E132" s="347"/>
      <c r="F132" s="347"/>
      <c r="G132" s="347"/>
      <c r="H132" s="347"/>
      <c r="I132" s="11"/>
    </row>
    <row r="133" spans="1:9" ht="15" hidden="1" customHeight="1" x14ac:dyDescent="0.2">
      <c r="A133" s="347" t="s">
        <v>41</v>
      </c>
      <c r="B133" s="29" t="e">
        <f>VLOOKUP($E133,#REF!,3,FALSE)</f>
        <v>#REF!</v>
      </c>
      <c r="C133" s="141" t="e">
        <f>VLOOKUP($E133,#REF!,4,FALSE)</f>
        <v>#REF!</v>
      </c>
      <c r="D133" s="30" t="e">
        <f>VLOOKUP($E133,#REF!,5,FALSE)</f>
        <v>#REF!</v>
      </c>
      <c r="E133" s="347"/>
      <c r="F133" s="347"/>
      <c r="G133" s="347"/>
      <c r="H133" s="347"/>
      <c r="I133" s="11"/>
    </row>
    <row r="134" spans="1:9" ht="15" hidden="1" customHeight="1" x14ac:dyDescent="0.2">
      <c r="A134" s="120"/>
      <c r="B134" s="126" t="s">
        <v>272</v>
      </c>
      <c r="C134" s="314"/>
      <c r="D134" s="314"/>
      <c r="E134" s="121"/>
      <c r="F134" s="121"/>
      <c r="G134" s="121"/>
      <c r="H134" s="121"/>
      <c r="I134" s="122"/>
    </row>
    <row r="135" spans="1:9" ht="15" hidden="1" customHeight="1" x14ac:dyDescent="0.2">
      <c r="A135" s="347" t="s">
        <v>37</v>
      </c>
      <c r="B135" s="29" t="e">
        <f>VLOOKUP($E135,#REF!,3,FALSE)</f>
        <v>#REF!</v>
      </c>
      <c r="C135" s="141" t="e">
        <f>VLOOKUP($E135,#REF!,4,FALSE)</f>
        <v>#REF!</v>
      </c>
      <c r="D135" s="30" t="e">
        <f>VLOOKUP($E135,#REF!,5,FALSE)</f>
        <v>#REF!</v>
      </c>
      <c r="E135" s="347"/>
      <c r="F135" s="347"/>
      <c r="G135" s="347"/>
      <c r="H135" s="347"/>
      <c r="I135" s="11"/>
    </row>
    <row r="136" spans="1:9" ht="15" hidden="1" customHeight="1" x14ac:dyDescent="0.2">
      <c r="A136" s="347" t="s">
        <v>38</v>
      </c>
      <c r="B136" s="29" t="e">
        <f>VLOOKUP($E136,#REF!,3,FALSE)</f>
        <v>#REF!</v>
      </c>
      <c r="C136" s="141" t="e">
        <f>VLOOKUP($E136,#REF!,4,FALSE)</f>
        <v>#REF!</v>
      </c>
      <c r="D136" s="30" t="e">
        <f>VLOOKUP($E136,#REF!,5,FALSE)</f>
        <v>#REF!</v>
      </c>
      <c r="E136" s="347"/>
      <c r="F136" s="347"/>
      <c r="G136" s="347"/>
      <c r="H136" s="347"/>
      <c r="I136" s="11"/>
    </row>
    <row r="137" spans="1:9" ht="15" hidden="1" customHeight="1" x14ac:dyDescent="0.2">
      <c r="A137" s="347" t="s">
        <v>39</v>
      </c>
      <c r="B137" s="29" t="e">
        <f>VLOOKUP($E137,#REF!,3,FALSE)</f>
        <v>#REF!</v>
      </c>
      <c r="C137" s="141" t="e">
        <f>VLOOKUP($E137,#REF!,4,FALSE)</f>
        <v>#REF!</v>
      </c>
      <c r="D137" s="30" t="e">
        <f>VLOOKUP($E137,#REF!,5,FALSE)</f>
        <v>#REF!</v>
      </c>
      <c r="E137" s="347"/>
      <c r="F137" s="347"/>
      <c r="G137" s="347"/>
      <c r="H137" s="347"/>
      <c r="I137" s="11"/>
    </row>
    <row r="138" spans="1:9" ht="15" hidden="1" customHeight="1" x14ac:dyDescent="0.2">
      <c r="A138" s="347" t="s">
        <v>40</v>
      </c>
      <c r="B138" s="29" t="e">
        <f>VLOOKUP($E138,#REF!,3,FALSE)</f>
        <v>#REF!</v>
      </c>
      <c r="C138" s="141" t="e">
        <f>VLOOKUP($E138,#REF!,4,FALSE)</f>
        <v>#REF!</v>
      </c>
      <c r="D138" s="30" t="e">
        <f>VLOOKUP($E138,#REF!,5,FALSE)</f>
        <v>#REF!</v>
      </c>
      <c r="E138" s="347"/>
      <c r="F138" s="347"/>
      <c r="G138" s="347"/>
      <c r="H138" s="347"/>
      <c r="I138" s="11"/>
    </row>
    <row r="139" spans="1:9" ht="15" hidden="1" customHeight="1" x14ac:dyDescent="0.2">
      <c r="A139" s="347" t="s">
        <v>41</v>
      </c>
      <c r="B139" s="29" t="e">
        <f>VLOOKUP($E139,#REF!,3,FALSE)</f>
        <v>#REF!</v>
      </c>
      <c r="C139" s="141" t="e">
        <f>VLOOKUP($E139,#REF!,4,FALSE)</f>
        <v>#REF!</v>
      </c>
      <c r="D139" s="30" t="e">
        <f>VLOOKUP($E139,#REF!,5,FALSE)</f>
        <v>#REF!</v>
      </c>
      <c r="E139" s="347"/>
      <c r="F139" s="347"/>
      <c r="G139" s="347"/>
      <c r="H139" s="347"/>
      <c r="I139" s="11"/>
    </row>
    <row r="141" spans="1:9" ht="15.75" x14ac:dyDescent="0.25">
      <c r="B141" s="312" t="s">
        <v>66</v>
      </c>
      <c r="C141" s="1"/>
    </row>
    <row r="142" spans="1:9" ht="15.75" x14ac:dyDescent="0.25">
      <c r="B142" s="312" t="s">
        <v>58</v>
      </c>
    </row>
    <row r="143" spans="1:9" ht="15.75" x14ac:dyDescent="0.25">
      <c r="B143" s="312" t="s">
        <v>60</v>
      </c>
      <c r="C143" s="312"/>
    </row>
    <row r="144" spans="1:9" ht="15.75" x14ac:dyDescent="0.25">
      <c r="B144" s="312" t="s">
        <v>59</v>
      </c>
      <c r="C144" s="312"/>
    </row>
    <row r="147" spans="1:12" x14ac:dyDescent="0.2">
      <c r="A147" s="613" t="s">
        <v>63</v>
      </c>
      <c r="B147" s="613"/>
      <c r="C147" s="613"/>
      <c r="D147" s="613"/>
      <c r="E147" s="613"/>
      <c r="F147" s="613"/>
      <c r="G147" s="613"/>
      <c r="H147" s="613"/>
      <c r="I147" s="613"/>
      <c r="J147" s="360"/>
      <c r="K147" s="360"/>
      <c r="L147" s="360"/>
    </row>
    <row r="148" spans="1:12" ht="15" x14ac:dyDescent="0.2">
      <c r="A148" s="614" t="s">
        <v>95</v>
      </c>
      <c r="B148" s="614"/>
      <c r="C148" s="614"/>
      <c r="D148" s="614"/>
      <c r="E148" s="614"/>
      <c r="F148" s="614"/>
      <c r="G148" s="614"/>
      <c r="H148" s="614"/>
      <c r="I148" s="614"/>
      <c r="J148" s="360"/>
      <c r="K148" s="360"/>
      <c r="L148" s="360"/>
    </row>
    <row r="149" spans="1:12" ht="26.25" customHeight="1" x14ac:dyDescent="0.2">
      <c r="A149" s="615" t="e">
        <f>Name_4</f>
        <v>#REF!</v>
      </c>
      <c r="B149" s="615"/>
      <c r="C149" s="615"/>
      <c r="D149" s="615"/>
      <c r="E149" s="615"/>
      <c r="F149" s="615"/>
      <c r="G149" s="615"/>
      <c r="H149" s="615"/>
      <c r="I149" s="615"/>
      <c r="J149" s="360"/>
      <c r="K149" s="360"/>
      <c r="L149" s="360"/>
    </row>
    <row r="150" spans="1:12" x14ac:dyDescent="0.2">
      <c r="A150" s="616"/>
      <c r="B150" s="616"/>
      <c r="C150" s="9"/>
      <c r="D150" s="2" t="s">
        <v>172</v>
      </c>
      <c r="H150" s="13"/>
      <c r="I150" s="9"/>
    </row>
    <row r="151" spans="1:12" x14ac:dyDescent="0.2">
      <c r="A151" s="616" t="s">
        <v>211</v>
      </c>
      <c r="B151" s="616"/>
      <c r="C151" s="9"/>
      <c r="D151" s="2"/>
      <c r="H151" s="133" t="e">
        <f>d_1</f>
        <v>#REF!</v>
      </c>
      <c r="I151" s="9"/>
    </row>
    <row r="152" spans="1:12" ht="12.75" customHeight="1" x14ac:dyDescent="0.2">
      <c r="A152" s="92" t="e">
        <f>d_4</f>
        <v>#REF!</v>
      </c>
      <c r="C152" s="9"/>
      <c r="D152" s="2"/>
      <c r="E152" s="133" t="e">
        <f>d_5</f>
        <v>#REF!</v>
      </c>
      <c r="F152" s="19"/>
      <c r="G152" s="19"/>
      <c r="H152" s="9" t="s">
        <v>365</v>
      </c>
      <c r="I152" s="9"/>
    </row>
    <row r="153" spans="1:12" ht="18" x14ac:dyDescent="0.2">
      <c r="A153" s="119" t="s">
        <v>64</v>
      </c>
      <c r="B153" s="119" t="s">
        <v>65</v>
      </c>
      <c r="C153" s="119" t="s">
        <v>62</v>
      </c>
      <c r="D153" s="119" t="s">
        <v>96</v>
      </c>
      <c r="E153" s="119" t="s">
        <v>34</v>
      </c>
      <c r="F153" s="119" t="s">
        <v>102</v>
      </c>
      <c r="G153" s="119" t="s">
        <v>22</v>
      </c>
      <c r="H153" s="119" t="s">
        <v>49</v>
      </c>
      <c r="I153" s="119" t="s">
        <v>67</v>
      </c>
    </row>
    <row r="154" spans="1:12" x14ac:dyDescent="0.2">
      <c r="A154" s="120"/>
      <c r="B154" s="126" t="s">
        <v>44</v>
      </c>
      <c r="C154" s="121"/>
      <c r="D154" s="121"/>
      <c r="E154" s="121"/>
      <c r="F154" s="261"/>
      <c r="G154" s="121"/>
      <c r="H154" s="121"/>
      <c r="I154" s="122"/>
    </row>
    <row r="155" spans="1:12" ht="15" customHeight="1" x14ac:dyDescent="0.2">
      <c r="A155" s="363" t="s">
        <v>37</v>
      </c>
      <c r="B155" s="248" t="e">
        <f>VLOOKUP($E155,#REF!,3,FALSE)</f>
        <v>#REF!</v>
      </c>
      <c r="C155" s="235" t="e">
        <f>VLOOKUP($E155,#REF!,4,FALSE)</f>
        <v>#REF!</v>
      </c>
      <c r="D155" s="257" t="e">
        <f>VLOOKUP($E155,#REF!,5,FALSE)</f>
        <v>#REF!</v>
      </c>
      <c r="E155" s="363"/>
      <c r="F155" s="18"/>
      <c r="G155" s="363"/>
      <c r="H155" s="363"/>
      <c r="I155" s="11"/>
    </row>
    <row r="156" spans="1:12" ht="15" customHeight="1" x14ac:dyDescent="0.2">
      <c r="A156" s="363" t="s">
        <v>38</v>
      </c>
      <c r="B156" s="29" t="e">
        <f>VLOOKUP($E156,#REF!,3,FALSE)</f>
        <v>#REF!</v>
      </c>
      <c r="C156" s="11" t="e">
        <f>VLOOKUP($E156,#REF!,4,FALSE)</f>
        <v>#REF!</v>
      </c>
      <c r="D156" s="30" t="e">
        <f>VLOOKUP($E156,#REF!,5,FALSE)</f>
        <v>#REF!</v>
      </c>
      <c r="E156" s="363" t="s">
        <v>206</v>
      </c>
      <c r="F156" s="363"/>
      <c r="G156" s="363"/>
      <c r="H156" s="363"/>
      <c r="I156" s="11"/>
    </row>
    <row r="157" spans="1:12" ht="15" customHeight="1" x14ac:dyDescent="0.2">
      <c r="A157" s="363" t="s">
        <v>39</v>
      </c>
      <c r="B157" s="29" t="e">
        <f>VLOOKUP($E157,#REF!,3,FALSE)</f>
        <v>#REF!</v>
      </c>
      <c r="C157" s="11" t="e">
        <f>VLOOKUP($E157,#REF!,4,FALSE)</f>
        <v>#REF!</v>
      </c>
      <c r="D157" s="30" t="e">
        <f>VLOOKUP($E157,#REF!,5,FALSE)</f>
        <v>#REF!</v>
      </c>
      <c r="E157" s="363" t="s">
        <v>260</v>
      </c>
      <c r="F157" s="363"/>
      <c r="G157" s="363"/>
      <c r="H157" s="363"/>
      <c r="I157" s="11"/>
    </row>
    <row r="158" spans="1:12" ht="15" customHeight="1" x14ac:dyDescent="0.2">
      <c r="A158" s="363" t="s">
        <v>40</v>
      </c>
      <c r="B158" s="29" t="e">
        <f>VLOOKUP($E158,#REF!,3,FALSE)</f>
        <v>#REF!</v>
      </c>
      <c r="C158" s="11" t="e">
        <f>VLOOKUP($E158,#REF!,4,FALSE)</f>
        <v>#REF!</v>
      </c>
      <c r="D158" s="30" t="e">
        <f>VLOOKUP($E158,#REF!,5,FALSE)</f>
        <v>#REF!</v>
      </c>
      <c r="E158" s="363" t="s">
        <v>285</v>
      </c>
      <c r="F158" s="363"/>
      <c r="G158" s="363"/>
      <c r="H158" s="363"/>
      <c r="I158" s="11"/>
      <c r="K158" s="2"/>
    </row>
    <row r="159" spans="1:12" ht="15" customHeight="1" x14ac:dyDescent="0.2">
      <c r="A159" s="363" t="s">
        <v>41</v>
      </c>
      <c r="B159" s="29" t="e">
        <f>VLOOKUP($E159,#REF!,3,FALSE)</f>
        <v>#REF!</v>
      </c>
      <c r="C159" s="11" t="e">
        <f>VLOOKUP($E159,#REF!,4,FALSE)</f>
        <v>#REF!</v>
      </c>
      <c r="D159" s="30" t="e">
        <f>VLOOKUP($E159,#REF!,5,FALSE)</f>
        <v>#REF!</v>
      </c>
      <c r="E159" s="363" t="s">
        <v>197</v>
      </c>
      <c r="F159" s="363"/>
      <c r="G159" s="363"/>
      <c r="H159" s="363"/>
      <c r="I159" s="11"/>
      <c r="K159" s="2"/>
    </row>
    <row r="160" spans="1:12" ht="15" customHeight="1" x14ac:dyDescent="0.2">
      <c r="A160" s="120"/>
      <c r="B160" s="126" t="s">
        <v>45</v>
      </c>
      <c r="C160" s="121"/>
      <c r="D160" s="121"/>
      <c r="E160" s="121"/>
      <c r="F160" s="121"/>
      <c r="G160" s="121"/>
      <c r="H160" s="121"/>
      <c r="I160" s="122"/>
      <c r="J160" s="18"/>
    </row>
    <row r="161" spans="1:9" ht="15" customHeight="1" x14ac:dyDescent="0.2">
      <c r="A161" s="363" t="s">
        <v>37</v>
      </c>
      <c r="B161" s="248" t="e">
        <f>VLOOKUP($E161,#REF!,3,FALSE)</f>
        <v>#REF!</v>
      </c>
      <c r="C161" s="262" t="e">
        <f>VLOOKUP($E161,#REF!,4,FALSE)</f>
        <v>#REF!</v>
      </c>
      <c r="D161" s="257" t="e">
        <f>VLOOKUP($E161,#REF!,5,FALSE)</f>
        <v>#REF!</v>
      </c>
      <c r="E161" s="363"/>
      <c r="F161" s="363"/>
      <c r="G161" s="363"/>
      <c r="H161" s="363"/>
      <c r="I161" s="11"/>
    </row>
    <row r="162" spans="1:9" ht="15" customHeight="1" x14ac:dyDescent="0.2">
      <c r="A162" s="363" t="s">
        <v>38</v>
      </c>
      <c r="B162" s="248" t="e">
        <f>VLOOKUP($E162,#REF!,3,FALSE)</f>
        <v>#REF!</v>
      </c>
      <c r="C162" s="262" t="e">
        <f>VLOOKUP($E162,#REF!,4,FALSE)</f>
        <v>#REF!</v>
      </c>
      <c r="D162" s="257" t="e">
        <f>VLOOKUP($E162,#REF!,5,FALSE)</f>
        <v>#REF!</v>
      </c>
      <c r="E162" s="363"/>
      <c r="F162" s="363"/>
      <c r="G162" s="363"/>
      <c r="H162" s="363"/>
      <c r="I162" s="11"/>
    </row>
    <row r="163" spans="1:9" ht="15" customHeight="1" x14ac:dyDescent="0.2">
      <c r="A163" s="363" t="s">
        <v>39</v>
      </c>
      <c r="B163" s="29" t="e">
        <f>VLOOKUP($E163,#REF!,3,FALSE)</f>
        <v>#REF!</v>
      </c>
      <c r="C163" s="141" t="e">
        <f>VLOOKUP($E163,#REF!,4,FALSE)</f>
        <v>#REF!</v>
      </c>
      <c r="D163" s="30" t="e">
        <f>VLOOKUP($E163,#REF!,5,FALSE)</f>
        <v>#REF!</v>
      </c>
      <c r="E163" s="363" t="s">
        <v>243</v>
      </c>
      <c r="F163" s="363"/>
      <c r="G163" s="363"/>
      <c r="H163" s="363"/>
      <c r="I163" s="11"/>
    </row>
    <row r="164" spans="1:9" ht="15" customHeight="1" x14ac:dyDescent="0.2">
      <c r="A164" s="363" t="s">
        <v>40</v>
      </c>
      <c r="B164" s="29" t="e">
        <f>VLOOKUP($E164,#REF!,3,FALSE)</f>
        <v>#REF!</v>
      </c>
      <c r="C164" s="141" t="e">
        <f>VLOOKUP($E164,#REF!,4,FALSE)</f>
        <v>#REF!</v>
      </c>
      <c r="D164" s="30" t="e">
        <f>VLOOKUP($E164,#REF!,5,FALSE)</f>
        <v>#REF!</v>
      </c>
      <c r="E164" s="363" t="s">
        <v>256</v>
      </c>
      <c r="F164" s="363"/>
      <c r="G164" s="363"/>
      <c r="H164" s="363"/>
      <c r="I164" s="11"/>
    </row>
    <row r="165" spans="1:9" ht="15" customHeight="1" x14ac:dyDescent="0.2">
      <c r="A165" s="363" t="s">
        <v>41</v>
      </c>
      <c r="B165" s="29" t="e">
        <f>VLOOKUP($E165,#REF!,3,FALSE)</f>
        <v>#REF!</v>
      </c>
      <c r="C165" s="141" t="e">
        <f>VLOOKUP($E165,#REF!,4,FALSE)</f>
        <v>#REF!</v>
      </c>
      <c r="D165" s="30" t="e">
        <f>VLOOKUP($E165,#REF!,5,FALSE)</f>
        <v>#REF!</v>
      </c>
      <c r="E165" s="363" t="s">
        <v>130</v>
      </c>
      <c r="F165" s="363"/>
      <c r="G165" s="363"/>
      <c r="H165" s="363"/>
      <c r="I165" s="11"/>
    </row>
    <row r="166" spans="1:9" ht="15" customHeight="1" x14ac:dyDescent="0.2">
      <c r="A166" s="120"/>
      <c r="B166" s="126" t="s">
        <v>46</v>
      </c>
      <c r="C166" s="121"/>
      <c r="D166" s="121"/>
      <c r="E166" s="121"/>
      <c r="F166" s="121"/>
      <c r="G166" s="121"/>
      <c r="H166" s="121"/>
      <c r="I166" s="122"/>
    </row>
    <row r="167" spans="1:9" ht="15" customHeight="1" x14ac:dyDescent="0.2">
      <c r="A167" s="363" t="s">
        <v>37</v>
      </c>
      <c r="B167" s="29" t="e">
        <f>VLOOKUP($E167,#REF!,3,FALSE)</f>
        <v>#REF!</v>
      </c>
      <c r="C167" s="141" t="e">
        <f>VLOOKUP($E167,#REF!,4,FALSE)</f>
        <v>#REF!</v>
      </c>
      <c r="D167" s="30" t="e">
        <f>VLOOKUP($E167,#REF!,5,FALSE)</f>
        <v>#REF!</v>
      </c>
      <c r="E167" s="363" t="s">
        <v>320</v>
      </c>
      <c r="F167" s="363"/>
      <c r="G167" s="363"/>
      <c r="H167" s="363"/>
      <c r="I167" s="235" t="e">
        <f>VLOOKUP($E167,#REF!,9,FALSE)</f>
        <v>#REF!</v>
      </c>
    </row>
    <row r="168" spans="1:9" ht="15" customHeight="1" x14ac:dyDescent="0.2">
      <c r="A168" s="363" t="s">
        <v>38</v>
      </c>
      <c r="B168" s="29" t="e">
        <f>VLOOKUP($E168,#REF!,3,FALSE)</f>
        <v>#REF!</v>
      </c>
      <c r="C168" s="141" t="e">
        <f>VLOOKUP($E168,#REF!,4,FALSE)</f>
        <v>#REF!</v>
      </c>
      <c r="D168" s="30" t="e">
        <f>VLOOKUP($E168,#REF!,5,FALSE)</f>
        <v>#REF!</v>
      </c>
      <c r="E168" s="269" t="s">
        <v>302</v>
      </c>
      <c r="F168" s="363"/>
      <c r="G168" s="363"/>
      <c r="H168" s="363"/>
      <c r="I168" s="235" t="e">
        <f>VLOOKUP($E168,#REF!,9,FALSE)</f>
        <v>#REF!</v>
      </c>
    </row>
    <row r="169" spans="1:9" ht="15" customHeight="1" x14ac:dyDescent="0.2">
      <c r="A169" s="363" t="s">
        <v>39</v>
      </c>
      <c r="B169" s="29" t="e">
        <f>VLOOKUP($E169,#REF!,3,FALSE)</f>
        <v>#REF!</v>
      </c>
      <c r="C169" s="141" t="e">
        <f>VLOOKUP($E169,#REF!,4,FALSE)</f>
        <v>#REF!</v>
      </c>
      <c r="D169" s="30" t="e">
        <f>VLOOKUP($E169,#REF!,5,FALSE)</f>
        <v>#REF!</v>
      </c>
      <c r="E169" s="363" t="s">
        <v>307</v>
      </c>
      <c r="F169" s="363"/>
      <c r="G169" s="363"/>
      <c r="H169" s="363"/>
      <c r="I169" s="235" t="e">
        <f>VLOOKUP($E169,#REF!,9,FALSE)</f>
        <v>#REF!</v>
      </c>
    </row>
    <row r="170" spans="1:9" ht="15" customHeight="1" x14ac:dyDescent="0.2">
      <c r="A170" s="363" t="s">
        <v>40</v>
      </c>
      <c r="B170" s="29" t="e">
        <f>VLOOKUP($E170,#REF!,3,FALSE)</f>
        <v>#REF!</v>
      </c>
      <c r="C170" s="141" t="e">
        <f>VLOOKUP($E170,#REF!,4,FALSE)</f>
        <v>#REF!</v>
      </c>
      <c r="D170" s="30" t="e">
        <f>VLOOKUP($E170,#REF!,5,FALSE)</f>
        <v>#REF!</v>
      </c>
      <c r="E170" s="269" t="s">
        <v>253</v>
      </c>
      <c r="F170" s="363"/>
      <c r="G170" s="363"/>
      <c r="H170" s="363"/>
      <c r="I170" s="235" t="e">
        <f>VLOOKUP($E170,#REF!,9,FALSE)</f>
        <v>#REF!</v>
      </c>
    </row>
    <row r="171" spans="1:9" ht="15" customHeight="1" x14ac:dyDescent="0.2">
      <c r="A171" s="363" t="s">
        <v>41</v>
      </c>
      <c r="B171" s="29" t="e">
        <f>VLOOKUP($E171,#REF!,3,FALSE)</f>
        <v>#REF!</v>
      </c>
      <c r="C171" s="141" t="e">
        <f>VLOOKUP($E171,#REF!,4,FALSE)</f>
        <v>#REF!</v>
      </c>
      <c r="D171" s="30" t="e">
        <f>VLOOKUP($E171,#REF!,5,FALSE)</f>
        <v>#REF!</v>
      </c>
      <c r="E171" s="363" t="s">
        <v>287</v>
      </c>
      <c r="F171" s="363"/>
      <c r="G171" s="363"/>
      <c r="H171" s="363"/>
      <c r="I171" s="235" t="e">
        <f>VLOOKUP($E171,#REF!,9,FALSE)</f>
        <v>#REF!</v>
      </c>
    </row>
    <row r="173" spans="1:9" ht="15.75" x14ac:dyDescent="0.25">
      <c r="B173" s="362" t="s">
        <v>66</v>
      </c>
      <c r="C173" s="1"/>
    </row>
    <row r="174" spans="1:9" ht="15.75" x14ac:dyDescent="0.25">
      <c r="B174" s="362" t="s">
        <v>58</v>
      </c>
    </row>
    <row r="175" spans="1:9" ht="15.75" x14ac:dyDescent="0.25">
      <c r="B175" s="362" t="s">
        <v>60</v>
      </c>
      <c r="C175" s="362"/>
    </row>
    <row r="176" spans="1:9" ht="15.75" x14ac:dyDescent="0.25">
      <c r="B176" s="362" t="s">
        <v>59</v>
      </c>
      <c r="C176" s="362"/>
    </row>
  </sheetData>
  <mergeCells count="10">
    <mergeCell ref="A1:I1"/>
    <mergeCell ref="A2:I2"/>
    <mergeCell ref="A4:B4"/>
    <mergeCell ref="A5:B5"/>
    <mergeCell ref="A3:I3"/>
    <mergeCell ref="A147:I147"/>
    <mergeCell ref="A148:I148"/>
    <mergeCell ref="A149:I149"/>
    <mergeCell ref="A150:B150"/>
    <mergeCell ref="A151:B151"/>
  </mergeCells>
  <phoneticPr fontId="1" type="noConversion"/>
  <printOptions horizontalCentered="1"/>
  <pageMargins left="0.9055118110236221" right="0.86614173228346458" top="0.48" bottom="0.28999999999999998" header="0.27559055118110237" footer="0.19685039370078741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indexed="34"/>
  </sheetPr>
  <dimension ref="A1:M140"/>
  <sheetViews>
    <sheetView workbookViewId="0">
      <selection sqref="A1:J81"/>
    </sheetView>
  </sheetViews>
  <sheetFormatPr defaultColWidth="9.140625" defaultRowHeight="12.75" x14ac:dyDescent="0.2"/>
  <cols>
    <col min="1" max="1" width="4" style="12" customWidth="1"/>
    <col min="2" max="2" width="25.28515625" style="12" customWidth="1"/>
    <col min="3" max="3" width="12.140625" style="12" customWidth="1"/>
    <col min="4" max="4" width="27.28515625" style="12" customWidth="1"/>
    <col min="5" max="5" width="7.7109375" style="12" customWidth="1"/>
    <col min="6" max="6" width="6.85546875" style="12" customWidth="1"/>
    <col min="7" max="7" width="26.5703125" style="12" customWidth="1"/>
    <col min="8" max="8" width="6.85546875" style="12" customWidth="1"/>
    <col min="9" max="9" width="8.28515625" style="12" customWidth="1"/>
    <col min="10" max="10" width="6" style="12" customWidth="1"/>
    <col min="11" max="16384" width="9.140625" style="12"/>
  </cols>
  <sheetData>
    <row r="1" spans="1:13" x14ac:dyDescent="0.2">
      <c r="A1" s="613" t="s">
        <v>63</v>
      </c>
      <c r="B1" s="613"/>
      <c r="C1" s="613"/>
      <c r="D1" s="613"/>
      <c r="E1" s="613"/>
      <c r="F1" s="613"/>
      <c r="G1" s="613"/>
      <c r="H1" s="613"/>
      <c r="I1" s="613"/>
      <c r="J1" s="95"/>
      <c r="K1" s="95"/>
      <c r="L1" s="95"/>
      <c r="M1" s="95"/>
    </row>
    <row r="2" spans="1:13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96"/>
      <c r="K2" s="95"/>
      <c r="L2" s="95"/>
      <c r="M2" s="95"/>
    </row>
    <row r="3" spans="1:13" ht="31.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96"/>
      <c r="K3" s="95"/>
      <c r="L3" s="95"/>
      <c r="M3" s="95"/>
    </row>
    <row r="4" spans="1:13" ht="14.25" x14ac:dyDescent="0.2">
      <c r="A4" s="616"/>
      <c r="B4" s="616"/>
      <c r="C4" s="9"/>
      <c r="D4" s="2"/>
      <c r="E4" s="618" t="s">
        <v>4</v>
      </c>
      <c r="F4" s="618"/>
      <c r="G4" s="618"/>
      <c r="H4" s="618"/>
      <c r="I4" s="618"/>
      <c r="J4" s="618"/>
    </row>
    <row r="5" spans="1:13" x14ac:dyDescent="0.2">
      <c r="A5" s="616" t="s">
        <v>93</v>
      </c>
      <c r="B5" s="616"/>
      <c r="C5" s="9"/>
      <c r="D5" s="2"/>
      <c r="H5" s="92" t="e">
        <f>d_2</f>
        <v>#REF!</v>
      </c>
      <c r="I5" s="13"/>
      <c r="J5" s="9"/>
    </row>
    <row r="6" spans="1:13" ht="13.5" customHeight="1" x14ac:dyDescent="0.2">
      <c r="A6" s="92" t="e">
        <f>d_4</f>
        <v>#REF!</v>
      </c>
      <c r="C6" s="9"/>
      <c r="D6" s="2"/>
      <c r="E6" s="134"/>
      <c r="F6" s="153" t="e">
        <f>d_5</f>
        <v>#REF!</v>
      </c>
      <c r="G6" s="134"/>
      <c r="H6" s="134"/>
      <c r="I6" s="255" t="s">
        <v>515</v>
      </c>
      <c r="J6" s="9"/>
    </row>
    <row r="7" spans="1:13" ht="18" x14ac:dyDescent="0.2">
      <c r="A7" s="119" t="s">
        <v>64</v>
      </c>
      <c r="B7" s="119" t="s">
        <v>65</v>
      </c>
      <c r="C7" s="119" t="s">
        <v>62</v>
      </c>
      <c r="D7" s="119" t="s">
        <v>96</v>
      </c>
      <c r="E7" s="132" t="s">
        <v>34</v>
      </c>
      <c r="F7" s="132" t="s">
        <v>102</v>
      </c>
      <c r="G7" s="132" t="s">
        <v>22</v>
      </c>
      <c r="H7" s="132" t="s">
        <v>49</v>
      </c>
      <c r="I7" s="119" t="s">
        <v>67</v>
      </c>
    </row>
    <row r="8" spans="1:13" x14ac:dyDescent="0.2">
      <c r="A8" s="120"/>
      <c r="B8" s="126" t="s">
        <v>44</v>
      </c>
      <c r="C8" s="121"/>
      <c r="D8" s="121"/>
      <c r="E8" s="121"/>
      <c r="F8" s="121"/>
      <c r="G8" s="121"/>
      <c r="H8" s="121"/>
      <c r="I8" s="122"/>
    </row>
    <row r="9" spans="1:13" x14ac:dyDescent="0.2">
      <c r="A9" s="15" t="s">
        <v>37</v>
      </c>
      <c r="B9" s="248" t="e">
        <f>VLOOKUP($E9,#REF!,3,FALSE)</f>
        <v>#REF!</v>
      </c>
      <c r="C9" s="235" t="e">
        <f>VLOOKUP($E9,#REF!,4,FALSE)</f>
        <v>#REF!</v>
      </c>
      <c r="D9" s="257" t="e">
        <f>VLOOKUP($E9,#REF!,5,FALSE)</f>
        <v>#REF!</v>
      </c>
      <c r="E9" s="98"/>
      <c r="F9" s="98"/>
      <c r="G9" s="15"/>
      <c r="H9" s="15"/>
      <c r="I9" s="11"/>
    </row>
    <row r="10" spans="1:13" x14ac:dyDescent="0.2">
      <c r="A10" s="272" t="s">
        <v>38</v>
      </c>
      <c r="B10" s="248" t="e">
        <f>VLOOKUP($E10,#REF!,3,FALSE)</f>
        <v>#REF!</v>
      </c>
      <c r="C10" s="235" t="e">
        <f>VLOOKUP($E10,#REF!,4,FALSE)</f>
        <v>#REF!</v>
      </c>
      <c r="D10" s="257" t="e">
        <f>VLOOKUP($E10,#REF!,5,FALSE)</f>
        <v>#REF!</v>
      </c>
      <c r="E10" s="98"/>
      <c r="F10" s="98"/>
      <c r="G10" s="272"/>
      <c r="H10" s="272"/>
      <c r="I10" s="11"/>
    </row>
    <row r="11" spans="1:13" x14ac:dyDescent="0.2">
      <c r="A11" s="272" t="s">
        <v>39</v>
      </c>
      <c r="B11" s="29" t="e">
        <f>VLOOKUP($E11,#REF!,3,FALSE)</f>
        <v>#REF!</v>
      </c>
      <c r="C11" s="11" t="e">
        <f>VLOOKUP($E11,#REF!,4,FALSE)</f>
        <v>#REF!</v>
      </c>
      <c r="D11" s="30" t="e">
        <f>VLOOKUP($E11,#REF!,5,FALSE)</f>
        <v>#REF!</v>
      </c>
      <c r="E11" s="98" t="s">
        <v>473</v>
      </c>
      <c r="F11" s="98"/>
      <c r="G11" s="272"/>
      <c r="H11" s="272"/>
      <c r="I11" s="11"/>
    </row>
    <row r="12" spans="1:13" x14ac:dyDescent="0.2">
      <c r="A12" s="272" t="s">
        <v>40</v>
      </c>
      <c r="B12" s="29" t="e">
        <f>VLOOKUP($E12,#REF!,3,FALSE)</f>
        <v>#REF!</v>
      </c>
      <c r="C12" s="11" t="e">
        <f>VLOOKUP($E12,#REF!,4,FALSE)</f>
        <v>#REF!</v>
      </c>
      <c r="D12" s="30" t="e">
        <f>VLOOKUP($E12,#REF!,5,FALSE)</f>
        <v>#REF!</v>
      </c>
      <c r="E12" s="98" t="s">
        <v>380</v>
      </c>
      <c r="F12" s="98"/>
      <c r="G12" s="272"/>
      <c r="H12" s="272"/>
      <c r="I12" s="11"/>
    </row>
    <row r="13" spans="1:13" x14ac:dyDescent="0.2">
      <c r="A13" s="272" t="s">
        <v>41</v>
      </c>
      <c r="B13" s="29" t="e">
        <f>VLOOKUP($E13,#REF!,3,FALSE)</f>
        <v>#REF!</v>
      </c>
      <c r="C13" s="11" t="e">
        <f>VLOOKUP($E13,#REF!,4,FALSE)</f>
        <v>#REF!</v>
      </c>
      <c r="D13" s="30" t="e">
        <f>VLOOKUP($E13,#REF!,5,FALSE)</f>
        <v>#REF!</v>
      </c>
      <c r="E13" s="98" t="s">
        <v>86</v>
      </c>
      <c r="F13" s="98"/>
      <c r="G13" s="272"/>
      <c r="H13" s="272"/>
      <c r="I13" s="11"/>
    </row>
    <row r="14" spans="1:13" x14ac:dyDescent="0.2">
      <c r="A14" s="272" t="s">
        <v>42</v>
      </c>
      <c r="B14" s="29" t="e">
        <f>VLOOKUP($E14,#REF!,3,FALSE)</f>
        <v>#REF!</v>
      </c>
      <c r="C14" s="11" t="e">
        <f>VLOOKUP($E14,#REF!,4,FALSE)</f>
        <v>#REF!</v>
      </c>
      <c r="D14" s="30" t="e">
        <f>VLOOKUP($E14,#REF!,5,FALSE)</f>
        <v>#REF!</v>
      </c>
      <c r="E14" s="513" t="s">
        <v>138</v>
      </c>
      <c r="F14" s="15"/>
      <c r="G14" s="15"/>
      <c r="H14" s="15"/>
      <c r="I14" s="11"/>
    </row>
    <row r="15" spans="1:13" x14ac:dyDescent="0.2">
      <c r="A15" s="272" t="s">
        <v>43</v>
      </c>
      <c r="B15" s="248" t="e">
        <f>VLOOKUP($E15,#REF!,3,FALSE)</f>
        <v>#REF!</v>
      </c>
      <c r="C15" s="235" t="e">
        <f>VLOOKUP($E15,#REF!,4,FALSE)</f>
        <v>#REF!</v>
      </c>
      <c r="D15" s="257" t="e">
        <f>VLOOKUP($E15,#REF!,5,FALSE)</f>
        <v>#REF!</v>
      </c>
      <c r="E15" s="15"/>
      <c r="F15" s="15"/>
      <c r="G15" s="15"/>
      <c r="H15" s="15"/>
      <c r="I15" s="11"/>
    </row>
    <row r="16" spans="1:13" x14ac:dyDescent="0.2">
      <c r="A16" s="272" t="s">
        <v>79</v>
      </c>
      <c r="B16" s="248" t="e">
        <f>VLOOKUP($E16,#REF!,3,FALSE)</f>
        <v>#REF!</v>
      </c>
      <c r="C16" s="235" t="e">
        <f>VLOOKUP($E16,#REF!,4,FALSE)</f>
        <v>#REF!</v>
      </c>
      <c r="D16" s="257" t="e">
        <f>VLOOKUP($E16,#REF!,5,FALSE)</f>
        <v>#REF!</v>
      </c>
      <c r="E16" s="15"/>
      <c r="F16" s="15"/>
      <c r="G16" s="15"/>
      <c r="H16" s="15"/>
      <c r="I16" s="11"/>
      <c r="K16" s="2"/>
    </row>
    <row r="17" spans="1:10" hidden="1" x14ac:dyDescent="0.2">
      <c r="A17" s="15" t="s">
        <v>41</v>
      </c>
      <c r="B17" s="29" t="e">
        <f>VLOOKUP($E17,#REF!,3,FALSE)</f>
        <v>#REF!</v>
      </c>
      <c r="C17" s="11" t="e">
        <f>VLOOKUP($E17,#REF!,4,FALSE)</f>
        <v>#REF!</v>
      </c>
      <c r="D17" s="30" t="e">
        <f>VLOOKUP($E17,#REF!,5,FALSE)</f>
        <v>#REF!</v>
      </c>
      <c r="E17" s="15"/>
      <c r="F17" s="15"/>
      <c r="G17" s="15"/>
      <c r="H17" s="15"/>
      <c r="I17" s="11"/>
    </row>
    <row r="18" spans="1:10" hidden="1" x14ac:dyDescent="0.2">
      <c r="A18" s="15" t="s">
        <v>42</v>
      </c>
      <c r="B18" s="29" t="e">
        <f>VLOOKUP($E18,#REF!,3,FALSE)</f>
        <v>#REF!</v>
      </c>
      <c r="C18" s="11" t="e">
        <f>VLOOKUP($E18,#REF!,4,FALSE)</f>
        <v>#REF!</v>
      </c>
      <c r="D18" s="30" t="e">
        <f>VLOOKUP($E18,#REF!,5,FALSE)</f>
        <v>#REF!</v>
      </c>
      <c r="E18" s="15"/>
      <c r="F18" s="15"/>
      <c r="G18" s="15"/>
      <c r="H18" s="15"/>
      <c r="I18" s="11"/>
    </row>
    <row r="19" spans="1:10" hidden="1" x14ac:dyDescent="0.2">
      <c r="A19" s="15" t="s">
        <v>43</v>
      </c>
      <c r="B19" s="29" t="e">
        <f>VLOOKUP($E19,#REF!,3,FALSE)</f>
        <v>#REF!</v>
      </c>
      <c r="C19" s="11" t="e">
        <f>VLOOKUP($E19,#REF!,4,FALSE)</f>
        <v>#REF!</v>
      </c>
      <c r="D19" s="30" t="e">
        <f>VLOOKUP($E19,#REF!,5,FALSE)</f>
        <v>#REF!</v>
      </c>
      <c r="E19" s="15"/>
      <c r="F19" s="15"/>
      <c r="G19" s="15"/>
      <c r="H19" s="15"/>
      <c r="I19" s="11"/>
    </row>
    <row r="20" spans="1:10" hidden="1" x14ac:dyDescent="0.2">
      <c r="A20" s="15" t="s">
        <v>79</v>
      </c>
      <c r="B20" s="29" t="e">
        <f>VLOOKUP($E20,#REF!,3,FALSE)</f>
        <v>#REF!</v>
      </c>
      <c r="C20" s="11" t="e">
        <f>VLOOKUP($E20,#REF!,4,FALSE)</f>
        <v>#REF!</v>
      </c>
      <c r="D20" s="30" t="e">
        <f>VLOOKUP($E20,#REF!,5,FALSE)</f>
        <v>#REF!</v>
      </c>
      <c r="E20" s="15"/>
      <c r="F20" s="15"/>
      <c r="G20" s="15"/>
      <c r="H20" s="15"/>
      <c r="I20" s="11"/>
    </row>
    <row r="21" spans="1:10" hidden="1" x14ac:dyDescent="0.2">
      <c r="A21" s="120"/>
      <c r="B21" s="126" t="s">
        <v>45</v>
      </c>
      <c r="C21" s="121"/>
      <c r="D21" s="121"/>
      <c r="E21" s="121"/>
      <c r="F21" s="121"/>
      <c r="G21" s="121"/>
      <c r="H21" s="121"/>
      <c r="I21" s="122"/>
      <c r="J21" s="18"/>
    </row>
    <row r="22" spans="1:10" hidden="1" x14ac:dyDescent="0.2">
      <c r="A22" s="15" t="s">
        <v>37</v>
      </c>
      <c r="B22" s="248" t="e">
        <f>VLOOKUP($E22,#REF!,3,FALSE)</f>
        <v>#REF!</v>
      </c>
      <c r="C22" s="235" t="e">
        <f>VLOOKUP($E22,#REF!,4,FALSE)</f>
        <v>#REF!</v>
      </c>
      <c r="D22" s="257" t="e">
        <f>VLOOKUP($E22,#REF!,5,FALSE)</f>
        <v>#REF!</v>
      </c>
      <c r="E22" s="15"/>
      <c r="F22" s="15"/>
      <c r="G22" s="15"/>
      <c r="H22" s="15"/>
      <c r="I22" s="11"/>
    </row>
    <row r="23" spans="1:10" hidden="1" x14ac:dyDescent="0.2">
      <c r="A23" s="272" t="s">
        <v>38</v>
      </c>
      <c r="B23" s="29" t="e">
        <f>VLOOKUP($E23,#REF!,3,FALSE)</f>
        <v>#REF!</v>
      </c>
      <c r="C23" s="11" t="e">
        <f>VLOOKUP($E23,#REF!,4,FALSE)</f>
        <v>#REF!</v>
      </c>
      <c r="D23" s="30" t="e">
        <f>VLOOKUP($E23,#REF!,5,FALSE)</f>
        <v>#REF!</v>
      </c>
      <c r="E23" s="272" t="s">
        <v>167</v>
      </c>
      <c r="F23" s="272"/>
      <c r="G23" s="272"/>
      <c r="H23" s="272"/>
      <c r="I23" s="11"/>
    </row>
    <row r="24" spans="1:10" hidden="1" x14ac:dyDescent="0.2">
      <c r="A24" s="272" t="s">
        <v>39</v>
      </c>
      <c r="B24" s="29" t="e">
        <f>VLOOKUP($E24,#REF!,3,FALSE)</f>
        <v>#REF!</v>
      </c>
      <c r="C24" s="11" t="e">
        <f>VLOOKUP($E24,#REF!,4,FALSE)</f>
        <v>#REF!</v>
      </c>
      <c r="D24" s="30" t="e">
        <f>VLOOKUP($E24,#REF!,5,FALSE)</f>
        <v>#REF!</v>
      </c>
      <c r="E24" s="272" t="s">
        <v>139</v>
      </c>
      <c r="F24" s="272"/>
      <c r="G24" s="272"/>
      <c r="H24" s="272"/>
      <c r="I24" s="11"/>
    </row>
    <row r="25" spans="1:10" hidden="1" x14ac:dyDescent="0.2">
      <c r="A25" s="272" t="s">
        <v>40</v>
      </c>
      <c r="B25" s="29" t="e">
        <f>VLOOKUP($E25,#REF!,3,FALSE)</f>
        <v>#REF!</v>
      </c>
      <c r="C25" s="11" t="e">
        <f>VLOOKUP($E25,#REF!,4,FALSE)</f>
        <v>#REF!</v>
      </c>
      <c r="D25" s="30" t="e">
        <f>VLOOKUP($E25,#REF!,5,FALSE)</f>
        <v>#REF!</v>
      </c>
      <c r="E25" s="272" t="s">
        <v>124</v>
      </c>
      <c r="F25" s="272"/>
      <c r="G25" s="272"/>
      <c r="H25" s="272"/>
      <c r="I25" s="11"/>
    </row>
    <row r="26" spans="1:10" hidden="1" x14ac:dyDescent="0.2">
      <c r="A26" s="272" t="s">
        <v>41</v>
      </c>
      <c r="B26" s="29" t="e">
        <f>VLOOKUP($E26,#REF!,3,FALSE)</f>
        <v>#REF!</v>
      </c>
      <c r="C26" s="11" t="e">
        <f>VLOOKUP($E26,#REF!,4,FALSE)</f>
        <v>#REF!</v>
      </c>
      <c r="D26" s="30" t="e">
        <f>VLOOKUP($E26,#REF!,5,FALSE)</f>
        <v>#REF!</v>
      </c>
      <c r="E26" s="272" t="s">
        <v>158</v>
      </c>
      <c r="F26" s="272"/>
      <c r="G26" s="272"/>
      <c r="H26" s="272"/>
      <c r="I26" s="11"/>
    </row>
    <row r="27" spans="1:10" hidden="1" x14ac:dyDescent="0.2">
      <c r="A27" s="272" t="s">
        <v>42</v>
      </c>
      <c r="B27" s="248" t="e">
        <f>VLOOKUP($E27,#REF!,3,FALSE)</f>
        <v>#REF!</v>
      </c>
      <c r="C27" s="235" t="e">
        <f>VLOOKUP($E27,#REF!,4,FALSE)</f>
        <v>#REF!</v>
      </c>
      <c r="D27" s="257" t="e">
        <f>VLOOKUP($E27,#REF!,5,FALSE)</f>
        <v>#REF!</v>
      </c>
      <c r="E27" s="272" t="s">
        <v>171</v>
      </c>
      <c r="F27" s="15"/>
      <c r="G27" s="15"/>
      <c r="H27" s="15"/>
      <c r="I27" s="11"/>
    </row>
    <row r="28" spans="1:10" hidden="1" x14ac:dyDescent="0.2">
      <c r="A28" s="272" t="s">
        <v>43</v>
      </c>
      <c r="B28" s="248" t="e">
        <f>VLOOKUP($E28,#REF!,3,FALSE)</f>
        <v>#REF!</v>
      </c>
      <c r="C28" s="235" t="e">
        <f>VLOOKUP($E28,#REF!,4,FALSE)</f>
        <v>#REF!</v>
      </c>
      <c r="D28" s="257" t="e">
        <f>VLOOKUP($E28,#REF!,5,FALSE)</f>
        <v>#REF!</v>
      </c>
      <c r="E28" s="234"/>
      <c r="F28" s="15"/>
      <c r="G28" s="15"/>
      <c r="H28" s="15"/>
      <c r="I28" s="11"/>
    </row>
    <row r="29" spans="1:10" hidden="1" x14ac:dyDescent="0.2">
      <c r="A29" s="272" t="s">
        <v>79</v>
      </c>
      <c r="B29" s="248" t="e">
        <f>VLOOKUP($E29,#REF!,3,FALSE)</f>
        <v>#REF!</v>
      </c>
      <c r="C29" s="235" t="e">
        <f>VLOOKUP($E29,#REF!,4,FALSE)</f>
        <v>#REF!</v>
      </c>
      <c r="D29" s="257" t="e">
        <f>VLOOKUP($E29,#REF!,5,FALSE)</f>
        <v>#REF!</v>
      </c>
      <c r="E29" s="234"/>
      <c r="F29" s="15"/>
      <c r="G29" s="15"/>
      <c r="H29" s="15"/>
      <c r="I29" s="11"/>
    </row>
    <row r="30" spans="1:10" hidden="1" x14ac:dyDescent="0.2">
      <c r="A30" s="120"/>
      <c r="B30" s="126" t="s">
        <v>46</v>
      </c>
      <c r="C30" s="121"/>
      <c r="D30" s="121"/>
      <c r="E30" s="121"/>
      <c r="F30" s="121"/>
      <c r="G30" s="121"/>
      <c r="H30" s="121"/>
      <c r="I30" s="122"/>
    </row>
    <row r="31" spans="1:10" hidden="1" x14ac:dyDescent="0.2">
      <c r="A31" s="15" t="s">
        <v>37</v>
      </c>
      <c r="B31" s="29" t="e">
        <f>VLOOKUP($E31,#REF!,3,FALSE)</f>
        <v>#REF!</v>
      </c>
      <c r="C31" s="11" t="e">
        <f>VLOOKUP($E31,#REF!,4,FALSE)</f>
        <v>#REF!</v>
      </c>
      <c r="D31" s="30" t="e">
        <f>VLOOKUP($E31,#REF!,5,FALSE)</f>
        <v>#REF!</v>
      </c>
      <c r="E31" s="15"/>
      <c r="F31" s="15"/>
      <c r="G31" s="15"/>
      <c r="H31" s="15"/>
      <c r="I31" s="11"/>
    </row>
    <row r="32" spans="1:10" hidden="1" x14ac:dyDescent="0.2">
      <c r="A32" s="15" t="s">
        <v>38</v>
      </c>
      <c r="B32" s="29" t="e">
        <f>VLOOKUP($E32,#REF!,3,FALSE)</f>
        <v>#REF!</v>
      </c>
      <c r="C32" s="11" t="e">
        <f>VLOOKUP($E32,#REF!,4,FALSE)</f>
        <v>#REF!</v>
      </c>
      <c r="D32" s="30" t="e">
        <f>VLOOKUP($E32,#REF!,5,FALSE)</f>
        <v>#REF!</v>
      </c>
      <c r="E32" s="15"/>
      <c r="F32" s="15"/>
      <c r="G32" s="15"/>
      <c r="H32" s="15"/>
      <c r="I32" s="11"/>
    </row>
    <row r="33" spans="1:10" hidden="1" x14ac:dyDescent="0.2">
      <c r="A33" s="15" t="s">
        <v>39</v>
      </c>
      <c r="B33" s="29" t="e">
        <f>VLOOKUP($E33,#REF!,3,FALSE)</f>
        <v>#REF!</v>
      </c>
      <c r="C33" s="11" t="e">
        <f>VLOOKUP($E33,#REF!,4,FALSE)</f>
        <v>#REF!</v>
      </c>
      <c r="D33" s="30" t="e">
        <f>VLOOKUP($E33,#REF!,5,FALSE)</f>
        <v>#REF!</v>
      </c>
      <c r="E33" s="15"/>
      <c r="F33" s="15"/>
      <c r="G33" s="15"/>
      <c r="H33" s="15"/>
      <c r="I33" s="11"/>
    </row>
    <row r="34" spans="1:10" hidden="1" x14ac:dyDescent="0.2">
      <c r="A34" s="15" t="s">
        <v>40</v>
      </c>
      <c r="B34" s="29" t="e">
        <f>VLOOKUP($E34,#REF!,3,FALSE)</f>
        <v>#REF!</v>
      </c>
      <c r="C34" s="11" t="e">
        <f>VLOOKUP($E34,#REF!,4,FALSE)</f>
        <v>#REF!</v>
      </c>
      <c r="D34" s="30" t="e">
        <f>VLOOKUP($E34,#REF!,5,FALSE)</f>
        <v>#REF!</v>
      </c>
      <c r="E34" s="15"/>
      <c r="F34" s="15"/>
      <c r="G34" s="15"/>
      <c r="H34" s="15"/>
      <c r="I34" s="11"/>
    </row>
    <row r="35" spans="1:10" hidden="1" x14ac:dyDescent="0.2">
      <c r="A35" s="15" t="s">
        <v>41</v>
      </c>
      <c r="B35" s="29" t="e">
        <f>VLOOKUP($E35,#REF!,3,FALSE)</f>
        <v>#REF!</v>
      </c>
      <c r="C35" s="11" t="e">
        <f>VLOOKUP($E35,#REF!,4,FALSE)</f>
        <v>#REF!</v>
      </c>
      <c r="D35" s="30" t="e">
        <f>VLOOKUP($E35,#REF!,5,FALSE)</f>
        <v>#REF!</v>
      </c>
      <c r="E35" s="15"/>
      <c r="F35" s="15"/>
      <c r="G35" s="15"/>
      <c r="H35" s="15"/>
      <c r="I35" s="11"/>
    </row>
    <row r="36" spans="1:10" hidden="1" x14ac:dyDescent="0.2">
      <c r="A36" s="15" t="s">
        <v>42</v>
      </c>
      <c r="B36" s="29" t="e">
        <f>VLOOKUP($E36,#REF!,3,FALSE)</f>
        <v>#REF!</v>
      </c>
      <c r="C36" s="11" t="e">
        <f>VLOOKUP($E36,#REF!,4,FALSE)</f>
        <v>#REF!</v>
      </c>
      <c r="D36" s="30" t="e">
        <f>VLOOKUP($E36,#REF!,5,FALSE)</f>
        <v>#REF!</v>
      </c>
      <c r="E36" s="15"/>
      <c r="F36" s="15"/>
      <c r="G36" s="15"/>
      <c r="H36" s="15"/>
      <c r="I36" s="11"/>
    </row>
    <row r="37" spans="1:10" hidden="1" x14ac:dyDescent="0.2">
      <c r="A37" s="15" t="s">
        <v>43</v>
      </c>
      <c r="B37" s="29" t="e">
        <f>VLOOKUP($E37,#REF!,3,FALSE)</f>
        <v>#REF!</v>
      </c>
      <c r="C37" s="11" t="e">
        <f>VLOOKUP($E37,#REF!,4,FALSE)</f>
        <v>#REF!</v>
      </c>
      <c r="D37" s="30" t="e">
        <f>VLOOKUP($E37,#REF!,5,FALSE)</f>
        <v>#REF!</v>
      </c>
      <c r="E37" s="15"/>
      <c r="F37" s="15"/>
      <c r="G37" s="15"/>
      <c r="H37" s="15"/>
      <c r="I37" s="11"/>
    </row>
    <row r="38" spans="1:10" hidden="1" x14ac:dyDescent="0.2">
      <c r="A38" s="15">
        <v>8</v>
      </c>
      <c r="B38" s="29" t="e">
        <f>VLOOKUP($E38,#REF!,3,FALSE)</f>
        <v>#REF!</v>
      </c>
      <c r="C38" s="11" t="e">
        <f>VLOOKUP($E38,#REF!,4,FALSE)</f>
        <v>#REF!</v>
      </c>
      <c r="D38" s="30" t="e">
        <f>VLOOKUP($E38,#REF!,5,FALSE)</f>
        <v>#REF!</v>
      </c>
      <c r="E38" s="15"/>
      <c r="F38" s="15"/>
      <c r="G38" s="15"/>
      <c r="H38" s="15"/>
      <c r="I38" s="11"/>
    </row>
    <row r="39" spans="1:10" hidden="1" x14ac:dyDescent="0.2">
      <c r="A39" s="120"/>
      <c r="B39" s="126" t="s">
        <v>47</v>
      </c>
      <c r="C39" s="121"/>
      <c r="D39" s="121"/>
      <c r="E39" s="121"/>
      <c r="F39" s="121"/>
      <c r="G39" s="121"/>
      <c r="H39" s="121"/>
      <c r="I39" s="122"/>
      <c r="J39" s="17"/>
    </row>
    <row r="40" spans="1:10" hidden="1" x14ac:dyDescent="0.2">
      <c r="A40" s="15" t="s">
        <v>37</v>
      </c>
      <c r="B40" s="29" t="e">
        <f>VLOOKUP($E40,#REF!,3,FALSE)</f>
        <v>#REF!</v>
      </c>
      <c r="C40" s="11" t="e">
        <f>VLOOKUP($E40,#REF!,4,FALSE)</f>
        <v>#REF!</v>
      </c>
      <c r="D40" s="30" t="e">
        <f>VLOOKUP($E40,#REF!,5,FALSE)</f>
        <v>#REF!</v>
      </c>
      <c r="E40" s="15"/>
      <c r="F40" s="15"/>
      <c r="G40" s="15"/>
      <c r="H40" s="15"/>
      <c r="I40" s="11"/>
      <c r="J40" s="17"/>
    </row>
    <row r="41" spans="1:10" hidden="1" x14ac:dyDescent="0.2">
      <c r="A41" s="15" t="s">
        <v>38</v>
      </c>
      <c r="B41" s="29" t="e">
        <f>VLOOKUP($E41,#REF!,3,FALSE)</f>
        <v>#REF!</v>
      </c>
      <c r="C41" s="11" t="e">
        <f>VLOOKUP($E41,#REF!,4,FALSE)</f>
        <v>#REF!</v>
      </c>
      <c r="D41" s="30" t="e">
        <f>VLOOKUP($E41,#REF!,5,FALSE)</f>
        <v>#REF!</v>
      </c>
      <c r="E41" s="15"/>
      <c r="F41" s="15"/>
      <c r="G41" s="15"/>
      <c r="H41" s="15"/>
      <c r="I41" s="11"/>
      <c r="J41" s="17"/>
    </row>
    <row r="42" spans="1:10" hidden="1" x14ac:dyDescent="0.2">
      <c r="A42" s="15" t="s">
        <v>39</v>
      </c>
      <c r="B42" s="29" t="e">
        <f>VLOOKUP($E42,#REF!,3,FALSE)</f>
        <v>#REF!</v>
      </c>
      <c r="C42" s="11" t="e">
        <f>VLOOKUP($E42,#REF!,4,FALSE)</f>
        <v>#REF!</v>
      </c>
      <c r="D42" s="30" t="e">
        <f>VLOOKUP($E42,#REF!,5,FALSE)</f>
        <v>#REF!</v>
      </c>
      <c r="E42" s="15"/>
      <c r="F42" s="15"/>
      <c r="G42" s="15"/>
      <c r="H42" s="15"/>
      <c r="I42" s="11"/>
      <c r="J42" s="17"/>
    </row>
    <row r="43" spans="1:10" hidden="1" x14ac:dyDescent="0.2">
      <c r="A43" s="15" t="s">
        <v>40</v>
      </c>
      <c r="B43" s="29" t="e">
        <f>VLOOKUP($E43,#REF!,3,FALSE)</f>
        <v>#REF!</v>
      </c>
      <c r="C43" s="11" t="e">
        <f>VLOOKUP($E43,#REF!,4,FALSE)</f>
        <v>#REF!</v>
      </c>
      <c r="D43" s="30" t="e">
        <f>VLOOKUP($E43,#REF!,5,FALSE)</f>
        <v>#REF!</v>
      </c>
      <c r="E43" s="15"/>
      <c r="F43" s="15"/>
      <c r="G43" s="15"/>
      <c r="H43" s="15"/>
      <c r="I43" s="11"/>
      <c r="J43" s="17"/>
    </row>
    <row r="44" spans="1:10" hidden="1" x14ac:dyDescent="0.2">
      <c r="A44" s="15" t="s">
        <v>41</v>
      </c>
      <c r="B44" s="29" t="e">
        <f>VLOOKUP($E44,#REF!,3,FALSE)</f>
        <v>#REF!</v>
      </c>
      <c r="C44" s="11" t="e">
        <f>VLOOKUP($E44,#REF!,4,FALSE)</f>
        <v>#REF!</v>
      </c>
      <c r="D44" s="30" t="e">
        <f>VLOOKUP($E44,#REF!,5,FALSE)</f>
        <v>#REF!</v>
      </c>
      <c r="E44" s="15"/>
      <c r="F44" s="15"/>
      <c r="G44" s="15"/>
      <c r="H44" s="15"/>
      <c r="I44" s="11"/>
      <c r="J44" s="17"/>
    </row>
    <row r="45" spans="1:10" hidden="1" x14ac:dyDescent="0.2">
      <c r="A45" s="15" t="s">
        <v>42</v>
      </c>
      <c r="B45" s="29" t="e">
        <f>VLOOKUP($E45,#REF!,3,FALSE)</f>
        <v>#REF!</v>
      </c>
      <c r="C45" s="11" t="e">
        <f>VLOOKUP($E45,#REF!,4,FALSE)</f>
        <v>#REF!</v>
      </c>
      <c r="D45" s="30" t="e">
        <f>VLOOKUP($E45,#REF!,5,FALSE)</f>
        <v>#REF!</v>
      </c>
      <c r="E45" s="15"/>
      <c r="F45" s="15"/>
      <c r="G45" s="15"/>
      <c r="H45" s="15"/>
      <c r="I45" s="11"/>
      <c r="J45" s="17"/>
    </row>
    <row r="46" spans="1:10" hidden="1" x14ac:dyDescent="0.2">
      <c r="A46" s="15" t="s">
        <v>43</v>
      </c>
      <c r="B46" s="29" t="e">
        <f>VLOOKUP($E46,#REF!,3,FALSE)</f>
        <v>#REF!</v>
      </c>
      <c r="C46" s="11" t="e">
        <f>VLOOKUP($E46,#REF!,4,FALSE)</f>
        <v>#REF!</v>
      </c>
      <c r="D46" s="30" t="e">
        <f>VLOOKUP($E46,#REF!,5,FALSE)</f>
        <v>#REF!</v>
      </c>
      <c r="E46" s="15"/>
      <c r="F46" s="15"/>
      <c r="G46" s="15"/>
      <c r="H46" s="15"/>
      <c r="I46" s="11"/>
      <c r="J46" s="17"/>
    </row>
    <row r="47" spans="1:10" hidden="1" x14ac:dyDescent="0.2">
      <c r="A47" s="15">
        <v>8</v>
      </c>
      <c r="B47" s="29" t="e">
        <f>VLOOKUP($E47,#REF!,3,FALSE)</f>
        <v>#REF!</v>
      </c>
      <c r="C47" s="11" t="e">
        <f>VLOOKUP($E47,#REF!,4,FALSE)</f>
        <v>#REF!</v>
      </c>
      <c r="D47" s="30" t="e">
        <f>VLOOKUP($E47,#REF!,5,FALSE)</f>
        <v>#REF!</v>
      </c>
      <c r="E47" s="15"/>
      <c r="F47" s="15"/>
      <c r="G47" s="15"/>
      <c r="H47" s="15"/>
      <c r="I47" s="11"/>
      <c r="J47" s="17"/>
    </row>
    <row r="48" spans="1:10" hidden="1" x14ac:dyDescent="0.2">
      <c r="A48" s="123"/>
      <c r="B48" s="126" t="s">
        <v>61</v>
      </c>
      <c r="C48" s="124"/>
      <c r="D48" s="124"/>
      <c r="E48" s="124"/>
      <c r="F48" s="124"/>
      <c r="G48" s="124"/>
      <c r="H48" s="124"/>
      <c r="I48" s="125"/>
      <c r="J48" s="17"/>
    </row>
    <row r="49" spans="1:10" hidden="1" x14ac:dyDescent="0.2">
      <c r="A49" s="15" t="s">
        <v>37</v>
      </c>
      <c r="B49" s="29" t="e">
        <f>VLOOKUP($E49,#REF!,3,FALSE)</f>
        <v>#REF!</v>
      </c>
      <c r="C49" s="11" t="e">
        <f>VLOOKUP($E49,#REF!,4,FALSE)</f>
        <v>#REF!</v>
      </c>
      <c r="D49" s="30" t="e">
        <f>VLOOKUP($E49,#REF!,5,FALSE)</f>
        <v>#REF!</v>
      </c>
      <c r="E49" s="15"/>
      <c r="F49" s="15"/>
      <c r="G49" s="15"/>
      <c r="H49" s="15"/>
      <c r="I49" s="11"/>
      <c r="J49" s="17"/>
    </row>
    <row r="50" spans="1:10" hidden="1" x14ac:dyDescent="0.2">
      <c r="A50" s="15" t="s">
        <v>38</v>
      </c>
      <c r="B50" s="29" t="e">
        <f>VLOOKUP($E50,#REF!,3,FALSE)</f>
        <v>#REF!</v>
      </c>
      <c r="C50" s="11" t="e">
        <f>VLOOKUP($E50,#REF!,4,FALSE)</f>
        <v>#REF!</v>
      </c>
      <c r="D50" s="30" t="e">
        <f>VLOOKUP($E50,#REF!,5,FALSE)</f>
        <v>#REF!</v>
      </c>
      <c r="E50" s="15"/>
      <c r="F50" s="15"/>
      <c r="G50" s="15"/>
      <c r="H50" s="15"/>
      <c r="I50" s="11"/>
      <c r="J50" s="17"/>
    </row>
    <row r="51" spans="1:10" hidden="1" x14ac:dyDescent="0.2">
      <c r="A51" s="15" t="s">
        <v>39</v>
      </c>
      <c r="B51" s="29" t="e">
        <f>VLOOKUP($E51,#REF!,3,FALSE)</f>
        <v>#REF!</v>
      </c>
      <c r="C51" s="11" t="e">
        <f>VLOOKUP($E51,#REF!,4,FALSE)</f>
        <v>#REF!</v>
      </c>
      <c r="D51" s="30" t="e">
        <f>VLOOKUP($E51,#REF!,5,FALSE)</f>
        <v>#REF!</v>
      </c>
      <c r="E51" s="15"/>
      <c r="F51" s="15"/>
      <c r="G51" s="15"/>
      <c r="H51" s="15"/>
      <c r="I51" s="11"/>
      <c r="J51" s="17"/>
    </row>
    <row r="52" spans="1:10" hidden="1" x14ac:dyDescent="0.2">
      <c r="A52" s="15" t="s">
        <v>40</v>
      </c>
      <c r="B52" s="29" t="e">
        <f>VLOOKUP($E52,#REF!,3,FALSE)</f>
        <v>#REF!</v>
      </c>
      <c r="C52" s="11" t="e">
        <f>VLOOKUP($E52,#REF!,4,FALSE)</f>
        <v>#REF!</v>
      </c>
      <c r="D52" s="30" t="e">
        <f>VLOOKUP($E52,#REF!,5,FALSE)</f>
        <v>#REF!</v>
      </c>
      <c r="E52" s="15"/>
      <c r="F52" s="15"/>
      <c r="G52" s="15"/>
      <c r="H52" s="15"/>
      <c r="I52" s="11"/>
      <c r="J52" s="17"/>
    </row>
    <row r="53" spans="1:10" hidden="1" x14ac:dyDescent="0.2">
      <c r="A53" s="15" t="s">
        <v>41</v>
      </c>
      <c r="B53" s="29" t="e">
        <f>VLOOKUP($E53,#REF!,3,FALSE)</f>
        <v>#REF!</v>
      </c>
      <c r="C53" s="11" t="e">
        <f>VLOOKUP($E53,#REF!,4,FALSE)</f>
        <v>#REF!</v>
      </c>
      <c r="D53" s="30" t="e">
        <f>VLOOKUP($E53,#REF!,5,FALSE)</f>
        <v>#REF!</v>
      </c>
      <c r="E53" s="15"/>
      <c r="F53" s="15"/>
      <c r="G53" s="15"/>
      <c r="H53" s="15"/>
      <c r="I53" s="11"/>
      <c r="J53" s="17"/>
    </row>
    <row r="54" spans="1:10" hidden="1" x14ac:dyDescent="0.2">
      <c r="A54" s="15" t="s">
        <v>42</v>
      </c>
      <c r="B54" s="29" t="e">
        <f>VLOOKUP($E54,#REF!,3,FALSE)</f>
        <v>#REF!</v>
      </c>
      <c r="C54" s="11" t="e">
        <f>VLOOKUP($E54,#REF!,4,FALSE)</f>
        <v>#REF!</v>
      </c>
      <c r="D54" s="30" t="e">
        <f>VLOOKUP($E54,#REF!,5,FALSE)</f>
        <v>#REF!</v>
      </c>
      <c r="E54" s="15"/>
      <c r="F54" s="15"/>
      <c r="G54" s="15"/>
      <c r="H54" s="15"/>
      <c r="I54" s="11"/>
      <c r="J54" s="17"/>
    </row>
    <row r="55" spans="1:10" hidden="1" x14ac:dyDescent="0.2">
      <c r="A55" s="15" t="s">
        <v>43</v>
      </c>
      <c r="B55" s="29" t="e">
        <f>VLOOKUP($E55,#REF!,3,FALSE)</f>
        <v>#REF!</v>
      </c>
      <c r="C55" s="11" t="e">
        <f>VLOOKUP($E55,#REF!,4,FALSE)</f>
        <v>#REF!</v>
      </c>
      <c r="D55" s="30" t="e">
        <f>VLOOKUP($E55,#REF!,5,FALSE)</f>
        <v>#REF!</v>
      </c>
      <c r="E55" s="15"/>
      <c r="F55" s="15"/>
      <c r="G55" s="15"/>
      <c r="H55" s="15"/>
      <c r="I55" s="11"/>
      <c r="J55" s="17"/>
    </row>
    <row r="56" spans="1:10" hidden="1" x14ac:dyDescent="0.2">
      <c r="A56" s="15">
        <v>8</v>
      </c>
      <c r="B56" s="29" t="e">
        <f>VLOOKUP($E56,#REF!,3,FALSE)</f>
        <v>#REF!</v>
      </c>
      <c r="C56" s="11" t="e">
        <f>VLOOKUP($E56,#REF!,4,FALSE)</f>
        <v>#REF!</v>
      </c>
      <c r="D56" s="30" t="e">
        <f>VLOOKUP($E56,#REF!,5,FALSE)</f>
        <v>#REF!</v>
      </c>
      <c r="E56" s="15"/>
      <c r="F56" s="15"/>
      <c r="G56" s="15"/>
      <c r="H56" s="15"/>
      <c r="I56" s="11"/>
      <c r="J56" s="17"/>
    </row>
    <row r="57" spans="1:10" hidden="1" x14ac:dyDescent="0.2">
      <c r="A57" s="123"/>
      <c r="B57" s="126" t="s">
        <v>31</v>
      </c>
      <c r="C57" s="124"/>
      <c r="D57" s="124"/>
      <c r="E57" s="124"/>
      <c r="F57" s="124"/>
      <c r="G57" s="124"/>
      <c r="H57" s="124"/>
      <c r="I57" s="125"/>
      <c r="J57" s="17"/>
    </row>
    <row r="58" spans="1:10" hidden="1" x14ac:dyDescent="0.2">
      <c r="A58" s="15" t="s">
        <v>37</v>
      </c>
      <c r="B58" s="29" t="e">
        <f>VLOOKUP($E58,#REF!,3,FALSE)</f>
        <v>#REF!</v>
      </c>
      <c r="C58" s="11" t="e">
        <f>VLOOKUP($E58,#REF!,4,FALSE)</f>
        <v>#REF!</v>
      </c>
      <c r="D58" s="30" t="e">
        <f>VLOOKUP($E58,#REF!,5,FALSE)</f>
        <v>#REF!</v>
      </c>
      <c r="E58" s="15"/>
      <c r="F58" s="15"/>
      <c r="G58" s="15"/>
      <c r="H58" s="15"/>
      <c r="I58" s="11"/>
      <c r="J58" s="17"/>
    </row>
    <row r="59" spans="1:10" hidden="1" x14ac:dyDescent="0.2">
      <c r="A59" s="15" t="s">
        <v>38</v>
      </c>
      <c r="B59" s="29" t="e">
        <f>VLOOKUP($E59,#REF!,3,FALSE)</f>
        <v>#REF!</v>
      </c>
      <c r="C59" s="11" t="e">
        <f>VLOOKUP($E59,#REF!,4,FALSE)</f>
        <v>#REF!</v>
      </c>
      <c r="D59" s="30" t="e">
        <f>VLOOKUP($E59,#REF!,5,FALSE)</f>
        <v>#REF!</v>
      </c>
      <c r="E59" s="15"/>
      <c r="F59" s="15"/>
      <c r="G59" s="15"/>
      <c r="H59" s="15"/>
      <c r="I59" s="11"/>
      <c r="J59" s="17"/>
    </row>
    <row r="60" spans="1:10" hidden="1" x14ac:dyDescent="0.2">
      <c r="A60" s="15" t="s">
        <v>39</v>
      </c>
      <c r="B60" s="29" t="e">
        <f>VLOOKUP($E60,#REF!,3,FALSE)</f>
        <v>#REF!</v>
      </c>
      <c r="C60" s="11" t="e">
        <f>VLOOKUP($E60,#REF!,4,FALSE)</f>
        <v>#REF!</v>
      </c>
      <c r="D60" s="30" t="e">
        <f>VLOOKUP($E60,#REF!,5,FALSE)</f>
        <v>#REF!</v>
      </c>
      <c r="E60" s="15"/>
      <c r="F60" s="15"/>
      <c r="G60" s="15"/>
      <c r="H60" s="15"/>
      <c r="I60" s="11"/>
      <c r="J60" s="17"/>
    </row>
    <row r="61" spans="1:10" hidden="1" x14ac:dyDescent="0.2">
      <c r="A61" s="15" t="s">
        <v>40</v>
      </c>
      <c r="B61" s="29" t="e">
        <f>VLOOKUP($E61,#REF!,3,FALSE)</f>
        <v>#REF!</v>
      </c>
      <c r="C61" s="11" t="e">
        <f>VLOOKUP($E61,#REF!,4,FALSE)</f>
        <v>#REF!</v>
      </c>
      <c r="D61" s="30" t="e">
        <f>VLOOKUP($E61,#REF!,5,FALSE)</f>
        <v>#REF!</v>
      </c>
      <c r="E61" s="15"/>
      <c r="F61" s="15"/>
      <c r="G61" s="15"/>
      <c r="H61" s="15"/>
      <c r="I61" s="11"/>
      <c r="J61" s="17"/>
    </row>
    <row r="62" spans="1:10" hidden="1" x14ac:dyDescent="0.2">
      <c r="A62" s="15" t="s">
        <v>41</v>
      </c>
      <c r="B62" s="29" t="e">
        <f>VLOOKUP($E62,#REF!,3,FALSE)</f>
        <v>#REF!</v>
      </c>
      <c r="C62" s="11" t="e">
        <f>VLOOKUP($E62,#REF!,4,FALSE)</f>
        <v>#REF!</v>
      </c>
      <c r="D62" s="30" t="e">
        <f>VLOOKUP($E62,#REF!,5,FALSE)</f>
        <v>#REF!</v>
      </c>
      <c r="E62" s="15"/>
      <c r="F62" s="15"/>
      <c r="G62" s="15"/>
      <c r="H62" s="15"/>
      <c r="I62" s="11"/>
      <c r="J62" s="17"/>
    </row>
    <row r="63" spans="1:10" hidden="1" x14ac:dyDescent="0.2">
      <c r="A63" s="15" t="s">
        <v>42</v>
      </c>
      <c r="B63" s="29" t="e">
        <f>VLOOKUP($E63,#REF!,3,FALSE)</f>
        <v>#REF!</v>
      </c>
      <c r="C63" s="11" t="e">
        <f>VLOOKUP($E63,#REF!,4,FALSE)</f>
        <v>#REF!</v>
      </c>
      <c r="D63" s="30" t="e">
        <f>VLOOKUP($E63,#REF!,5,FALSE)</f>
        <v>#REF!</v>
      </c>
      <c r="E63" s="15"/>
      <c r="F63" s="15"/>
      <c r="G63" s="15"/>
      <c r="H63" s="15"/>
      <c r="I63" s="11"/>
      <c r="J63" s="17"/>
    </row>
    <row r="64" spans="1:10" hidden="1" x14ac:dyDescent="0.2">
      <c r="A64" s="15" t="s">
        <v>43</v>
      </c>
      <c r="B64" s="29" t="e">
        <f>VLOOKUP($E64,#REF!,3,FALSE)</f>
        <v>#REF!</v>
      </c>
      <c r="C64" s="11" t="e">
        <f>VLOOKUP($E64,#REF!,4,FALSE)</f>
        <v>#REF!</v>
      </c>
      <c r="D64" s="30" t="e">
        <f>VLOOKUP($E64,#REF!,5,FALSE)</f>
        <v>#REF!</v>
      </c>
      <c r="E64" s="15"/>
      <c r="F64" s="15"/>
      <c r="G64" s="15"/>
      <c r="H64" s="15"/>
      <c r="I64" s="11"/>
      <c r="J64" s="17"/>
    </row>
    <row r="65" spans="1:11" hidden="1" x14ac:dyDescent="0.2">
      <c r="A65" s="15">
        <v>8</v>
      </c>
      <c r="B65" s="29" t="e">
        <f>VLOOKUP($E65,#REF!,3,FALSE)</f>
        <v>#REF!</v>
      </c>
      <c r="C65" s="11" t="e">
        <f>VLOOKUP($E65,#REF!,4,FALSE)</f>
        <v>#REF!</v>
      </c>
      <c r="D65" s="30" t="e">
        <f>VLOOKUP($E65,#REF!,5,FALSE)</f>
        <v>#REF!</v>
      </c>
      <c r="E65" s="15"/>
      <c r="F65" s="15"/>
      <c r="G65" s="15"/>
      <c r="H65" s="15"/>
      <c r="I65" s="11"/>
      <c r="J65" s="17"/>
    </row>
    <row r="66" spans="1:11" hidden="1" x14ac:dyDescent="0.2">
      <c r="A66" s="123"/>
      <c r="B66" s="126" t="s">
        <v>1</v>
      </c>
      <c r="C66" s="124"/>
      <c r="D66" s="124"/>
      <c r="E66" s="124"/>
      <c r="F66" s="124"/>
      <c r="G66" s="124"/>
      <c r="H66" s="124"/>
      <c r="I66" s="125"/>
      <c r="J66" s="17"/>
    </row>
    <row r="67" spans="1:11" hidden="1" x14ac:dyDescent="0.2">
      <c r="A67" s="15" t="s">
        <v>37</v>
      </c>
      <c r="B67" s="29" t="e">
        <f>VLOOKUP($E67,#REF!,3,FALSE)</f>
        <v>#REF!</v>
      </c>
      <c r="C67" s="11" t="e">
        <f>VLOOKUP($E67,#REF!,4,FALSE)</f>
        <v>#REF!</v>
      </c>
      <c r="D67" s="30" t="e">
        <f>VLOOKUP($E67,#REF!,5,FALSE)</f>
        <v>#REF!</v>
      </c>
      <c r="E67" s="15"/>
      <c r="F67" s="15"/>
      <c r="G67" s="15"/>
      <c r="H67" s="15"/>
      <c r="I67" s="11"/>
      <c r="J67" s="17"/>
    </row>
    <row r="68" spans="1:11" hidden="1" x14ac:dyDescent="0.2">
      <c r="A68" s="15" t="s">
        <v>38</v>
      </c>
      <c r="B68" s="29" t="e">
        <f>VLOOKUP($E68,#REF!,3,FALSE)</f>
        <v>#REF!</v>
      </c>
      <c r="C68" s="11" t="e">
        <f>VLOOKUP($E68,#REF!,4,FALSE)</f>
        <v>#REF!</v>
      </c>
      <c r="D68" s="30" t="e">
        <f>VLOOKUP($E68,#REF!,5,FALSE)</f>
        <v>#REF!</v>
      </c>
      <c r="E68" s="15"/>
      <c r="F68" s="15"/>
      <c r="G68" s="15"/>
      <c r="H68" s="15"/>
      <c r="I68" s="11"/>
      <c r="J68" s="17"/>
    </row>
    <row r="69" spans="1:11" hidden="1" x14ac:dyDescent="0.2">
      <c r="A69" s="15" t="s">
        <v>39</v>
      </c>
      <c r="B69" s="29" t="e">
        <f>VLOOKUP($E69,#REF!,3,FALSE)</f>
        <v>#REF!</v>
      </c>
      <c r="C69" s="11" t="e">
        <f>VLOOKUP($E69,#REF!,4,FALSE)</f>
        <v>#REF!</v>
      </c>
      <c r="D69" s="30" t="e">
        <f>VLOOKUP($E69,#REF!,5,FALSE)</f>
        <v>#REF!</v>
      </c>
      <c r="E69" s="15"/>
      <c r="F69" s="15"/>
      <c r="G69" s="15"/>
      <c r="H69" s="15"/>
      <c r="I69" s="11"/>
      <c r="J69" s="17"/>
    </row>
    <row r="70" spans="1:11" hidden="1" x14ac:dyDescent="0.2">
      <c r="A70" s="15" t="s">
        <v>40</v>
      </c>
      <c r="B70" s="29" t="e">
        <f>VLOOKUP($E70,#REF!,3,FALSE)</f>
        <v>#REF!</v>
      </c>
      <c r="C70" s="11" t="e">
        <f>VLOOKUP($E70,#REF!,4,FALSE)</f>
        <v>#REF!</v>
      </c>
      <c r="D70" s="30" t="e">
        <f>VLOOKUP($E70,#REF!,5,FALSE)</f>
        <v>#REF!</v>
      </c>
      <c r="E70" s="15"/>
      <c r="F70" s="15"/>
      <c r="G70" s="15"/>
      <c r="H70" s="15"/>
      <c r="I70" s="11"/>
      <c r="J70" s="17"/>
    </row>
    <row r="71" spans="1:11" hidden="1" x14ac:dyDescent="0.2">
      <c r="A71" s="15" t="s">
        <v>41</v>
      </c>
      <c r="B71" s="29" t="e">
        <f>VLOOKUP($E71,#REF!,3,FALSE)</f>
        <v>#REF!</v>
      </c>
      <c r="C71" s="11" t="e">
        <f>VLOOKUP($E71,#REF!,4,FALSE)</f>
        <v>#REF!</v>
      </c>
      <c r="D71" s="30" t="e">
        <f>VLOOKUP($E71,#REF!,5,FALSE)</f>
        <v>#REF!</v>
      </c>
      <c r="E71" s="15"/>
      <c r="F71" s="15"/>
      <c r="G71" s="15"/>
      <c r="H71" s="15"/>
      <c r="I71" s="11"/>
      <c r="J71" s="17"/>
    </row>
    <row r="72" spans="1:11" hidden="1" x14ac:dyDescent="0.2">
      <c r="A72" s="15" t="s">
        <v>42</v>
      </c>
      <c r="B72" s="29" t="e">
        <f>VLOOKUP($E72,#REF!,3,FALSE)</f>
        <v>#REF!</v>
      </c>
      <c r="C72" s="11" t="e">
        <f>VLOOKUP($E72,#REF!,4,FALSE)</f>
        <v>#REF!</v>
      </c>
      <c r="D72" s="30" t="e">
        <f>VLOOKUP($E72,#REF!,5,FALSE)</f>
        <v>#REF!</v>
      </c>
      <c r="E72" s="15"/>
      <c r="F72" s="15"/>
      <c r="G72" s="15"/>
      <c r="H72" s="15"/>
      <c r="I72" s="11"/>
      <c r="J72" s="17"/>
    </row>
    <row r="73" spans="1:11" hidden="1" x14ac:dyDescent="0.2">
      <c r="A73" s="15" t="s">
        <v>43</v>
      </c>
      <c r="B73" s="29" t="e">
        <f>VLOOKUP($E73,#REF!,3,FALSE)</f>
        <v>#REF!</v>
      </c>
      <c r="C73" s="11" t="e">
        <f>VLOOKUP($E73,#REF!,4,FALSE)</f>
        <v>#REF!</v>
      </c>
      <c r="D73" s="30" t="e">
        <f>VLOOKUP($E73,#REF!,5,FALSE)</f>
        <v>#REF!</v>
      </c>
      <c r="E73" s="15"/>
      <c r="F73" s="15"/>
      <c r="G73" s="15"/>
      <c r="H73" s="15"/>
      <c r="I73" s="11"/>
      <c r="J73" s="17"/>
    </row>
    <row r="74" spans="1:11" hidden="1" x14ac:dyDescent="0.2">
      <c r="A74" s="15">
        <v>8</v>
      </c>
      <c r="B74" s="29" t="e">
        <f>VLOOKUP($E74,#REF!,3,FALSE)</f>
        <v>#REF!</v>
      </c>
      <c r="C74" s="11" t="e">
        <f>VLOOKUP($E74,#REF!,4,FALSE)</f>
        <v>#REF!</v>
      </c>
      <c r="D74" s="30" t="e">
        <f>VLOOKUP($E74,#REF!,5,FALSE)</f>
        <v>#REF!</v>
      </c>
      <c r="E74" s="15"/>
      <c r="F74" s="15"/>
      <c r="G74" s="15"/>
      <c r="H74" s="15"/>
      <c r="I74" s="11"/>
      <c r="J74" s="17"/>
    </row>
    <row r="75" spans="1:11" ht="15.75" hidden="1" customHeight="1" x14ac:dyDescent="0.2">
      <c r="A75" s="33"/>
      <c r="B75" s="38"/>
      <c r="C75" s="39"/>
      <c r="D75" s="46"/>
      <c r="E75" s="33"/>
      <c r="F75" s="33"/>
      <c r="G75" s="33"/>
      <c r="H75" s="33"/>
      <c r="I75" s="33"/>
      <c r="J75" s="39"/>
      <c r="K75" s="17"/>
    </row>
    <row r="76" spans="1:11" ht="15.75" customHeight="1" x14ac:dyDescent="0.2">
      <c r="A76" s="33"/>
      <c r="B76" s="38"/>
      <c r="C76" s="39"/>
      <c r="D76" s="46"/>
      <c r="E76" s="33"/>
      <c r="F76" s="33"/>
      <c r="G76" s="33"/>
      <c r="H76" s="33"/>
      <c r="I76" s="33"/>
      <c r="J76" s="39"/>
      <c r="K76" s="17"/>
    </row>
    <row r="77" spans="1:11" x14ac:dyDescent="0.2">
      <c r="K77" s="17"/>
    </row>
    <row r="78" spans="1:11" ht="15.75" x14ac:dyDescent="0.25">
      <c r="A78" s="3" t="s">
        <v>66</v>
      </c>
      <c r="B78" s="1"/>
      <c r="D78" s="3"/>
      <c r="F78" s="20"/>
      <c r="H78" s="3"/>
      <c r="J78" s="17"/>
      <c r="K78" s="17"/>
    </row>
    <row r="79" spans="1:11" ht="15.75" x14ac:dyDescent="0.25">
      <c r="A79" s="3" t="s">
        <v>58</v>
      </c>
      <c r="K79" s="17"/>
    </row>
    <row r="80" spans="1:11" ht="15.75" x14ac:dyDescent="0.25">
      <c r="A80" s="3" t="s">
        <v>60</v>
      </c>
      <c r="B80" s="3"/>
      <c r="K80" s="17"/>
    </row>
    <row r="81" spans="1:11" ht="15.75" x14ac:dyDescent="0.25">
      <c r="A81" s="617" t="s">
        <v>59</v>
      </c>
      <c r="B81" s="617"/>
      <c r="K81" s="17"/>
    </row>
    <row r="82" spans="1:11" ht="15.75" x14ac:dyDescent="0.25">
      <c r="B82" s="3"/>
      <c r="K82" s="17"/>
    </row>
    <row r="83" spans="1:11" ht="15.75" x14ac:dyDescent="0.25">
      <c r="B83" s="3"/>
      <c r="K83" s="17"/>
    </row>
    <row r="84" spans="1:11" x14ac:dyDescent="0.2">
      <c r="K84" s="17"/>
    </row>
    <row r="85" spans="1:11" ht="15.75" x14ac:dyDescent="0.25">
      <c r="B85" s="3"/>
      <c r="K85" s="17"/>
    </row>
    <row r="86" spans="1:11" ht="15.75" customHeight="1" x14ac:dyDescent="0.25">
      <c r="B86" s="3"/>
      <c r="K86" s="17"/>
    </row>
    <row r="87" spans="1:11" ht="15.75" customHeight="1" x14ac:dyDescent="0.2">
      <c r="K87" s="17"/>
    </row>
    <row r="88" spans="1:11" ht="15.75" customHeight="1" x14ac:dyDescent="0.2">
      <c r="K88" s="17"/>
    </row>
    <row r="89" spans="1:11" ht="15.75" customHeight="1" x14ac:dyDescent="0.2">
      <c r="K89" s="17"/>
    </row>
    <row r="90" spans="1:11" ht="15.75" customHeight="1" x14ac:dyDescent="0.2">
      <c r="K90" s="17"/>
    </row>
    <row r="91" spans="1:11" ht="15.75" customHeight="1" x14ac:dyDescent="0.2">
      <c r="K91" s="17"/>
    </row>
    <row r="92" spans="1:11" ht="15.75" customHeight="1" x14ac:dyDescent="0.2">
      <c r="K92" s="17"/>
    </row>
    <row r="93" spans="1:11" ht="15.75" customHeight="1" x14ac:dyDescent="0.2">
      <c r="K93" s="17"/>
    </row>
    <row r="94" spans="1:11" ht="15.75" customHeight="1" x14ac:dyDescent="0.2">
      <c r="K94" s="17"/>
    </row>
    <row r="95" spans="1:11" ht="15.75" customHeight="1" x14ac:dyDescent="0.2">
      <c r="K95" s="17"/>
    </row>
    <row r="96" spans="1:11" ht="15.75" customHeight="1" x14ac:dyDescent="0.2">
      <c r="A96" s="31"/>
      <c r="B96" s="32"/>
      <c r="C96" s="31"/>
      <c r="D96" s="31"/>
      <c r="E96" s="31"/>
      <c r="F96" s="31"/>
      <c r="G96" s="31"/>
      <c r="H96" s="31"/>
      <c r="I96" s="31"/>
      <c r="J96" s="31"/>
      <c r="K96" s="17"/>
    </row>
    <row r="97" spans="1:11" ht="15.75" customHeight="1" x14ac:dyDescent="0.2">
      <c r="A97" s="33"/>
      <c r="B97" s="34"/>
      <c r="C97" s="35"/>
      <c r="D97" s="36"/>
      <c r="E97" s="33"/>
      <c r="F97" s="33"/>
      <c r="G97" s="33"/>
      <c r="H97" s="33"/>
      <c r="I97" s="33"/>
      <c r="J97" s="35"/>
      <c r="K97" s="17"/>
    </row>
    <row r="98" spans="1:11" ht="15.75" customHeight="1" x14ac:dyDescent="0.2">
      <c r="A98" s="33"/>
      <c r="B98" s="6"/>
      <c r="C98" s="35"/>
      <c r="D98" s="36"/>
      <c r="E98" s="33"/>
      <c r="F98" s="33"/>
      <c r="G98" s="33"/>
      <c r="H98" s="33"/>
      <c r="I98" s="33"/>
      <c r="J98" s="35"/>
    </row>
    <row r="99" spans="1:11" ht="15.75" customHeight="1" x14ac:dyDescent="0.2">
      <c r="A99" s="33"/>
      <c r="B99" s="37"/>
      <c r="C99" s="35"/>
      <c r="D99" s="36"/>
      <c r="E99" s="33"/>
      <c r="F99" s="33"/>
      <c r="G99" s="33"/>
      <c r="H99" s="33"/>
      <c r="I99" s="33"/>
      <c r="J99" s="35"/>
    </row>
    <row r="100" spans="1:11" ht="15.75" customHeight="1" x14ac:dyDescent="0.2">
      <c r="A100" s="33"/>
      <c r="B100" s="37"/>
      <c r="C100" s="35"/>
      <c r="D100" s="36"/>
      <c r="E100" s="33"/>
      <c r="F100" s="33"/>
      <c r="G100" s="33"/>
      <c r="H100" s="33"/>
      <c r="I100" s="33"/>
      <c r="J100" s="35"/>
    </row>
    <row r="101" spans="1:11" ht="15.75" customHeight="1" x14ac:dyDescent="0.2">
      <c r="A101" s="33"/>
      <c r="B101" s="37"/>
      <c r="C101" s="35"/>
      <c r="D101" s="36"/>
      <c r="E101" s="33"/>
      <c r="F101" s="33"/>
      <c r="G101" s="33"/>
      <c r="H101" s="33"/>
      <c r="I101" s="33"/>
      <c r="J101" s="35"/>
    </row>
    <row r="102" spans="1:11" ht="15.75" customHeight="1" x14ac:dyDescent="0.2">
      <c r="A102" s="33"/>
      <c r="B102" s="37"/>
      <c r="C102" s="35"/>
      <c r="D102" s="36"/>
      <c r="E102" s="33"/>
      <c r="F102" s="33"/>
      <c r="G102" s="33"/>
      <c r="H102" s="33"/>
      <c r="I102" s="33"/>
      <c r="J102" s="35"/>
    </row>
    <row r="103" spans="1:11" ht="15.75" customHeight="1" x14ac:dyDescent="0.2">
      <c r="A103" s="33"/>
      <c r="B103" s="37"/>
      <c r="C103" s="35"/>
      <c r="D103" s="36"/>
      <c r="E103" s="33"/>
      <c r="F103" s="33"/>
      <c r="G103" s="33"/>
      <c r="H103" s="33"/>
      <c r="I103" s="33"/>
      <c r="J103" s="35"/>
    </row>
    <row r="104" spans="1:11" ht="15.75" customHeight="1" x14ac:dyDescent="0.2">
      <c r="A104" s="33"/>
      <c r="B104" s="37"/>
      <c r="C104" s="35"/>
      <c r="D104" s="36"/>
      <c r="E104" s="33"/>
      <c r="F104" s="33"/>
      <c r="G104" s="33"/>
      <c r="H104" s="33"/>
      <c r="I104" s="33"/>
      <c r="J104" s="35"/>
    </row>
    <row r="105" spans="1:11" ht="15.75" customHeight="1" x14ac:dyDescent="0.2">
      <c r="A105" s="31"/>
      <c r="B105" s="32"/>
      <c r="C105" s="31"/>
      <c r="D105" s="31"/>
      <c r="E105" s="31"/>
      <c r="F105" s="31"/>
      <c r="G105" s="31"/>
      <c r="H105" s="31"/>
      <c r="I105" s="31"/>
      <c r="J105" s="31"/>
    </row>
    <row r="106" spans="1:11" ht="15.75" customHeight="1" x14ac:dyDescent="0.2">
      <c r="A106" s="33"/>
      <c r="B106" s="34"/>
      <c r="C106" s="35"/>
      <c r="D106" s="36"/>
      <c r="E106" s="33"/>
      <c r="F106" s="33"/>
      <c r="G106" s="33"/>
      <c r="H106" s="33"/>
      <c r="I106" s="33"/>
      <c r="J106" s="35"/>
    </row>
    <row r="107" spans="1:11" ht="15.75" customHeight="1" x14ac:dyDescent="0.2">
      <c r="A107" s="33"/>
      <c r="B107" s="34"/>
      <c r="C107" s="35"/>
      <c r="D107" s="36"/>
      <c r="E107" s="33"/>
      <c r="F107" s="33"/>
      <c r="G107" s="33"/>
      <c r="H107" s="33"/>
      <c r="I107" s="33"/>
      <c r="J107" s="35"/>
    </row>
    <row r="108" spans="1:11" ht="15.75" customHeight="1" x14ac:dyDescent="0.2">
      <c r="A108" s="33"/>
      <c r="B108" s="34"/>
      <c r="C108" s="35"/>
      <c r="D108" s="36"/>
      <c r="E108" s="33"/>
      <c r="F108" s="33"/>
      <c r="G108" s="33"/>
      <c r="H108" s="33"/>
      <c r="I108" s="33"/>
      <c r="J108" s="35"/>
    </row>
    <row r="109" spans="1:11" ht="15.75" customHeight="1" x14ac:dyDescent="0.2">
      <c r="A109" s="33"/>
      <c r="B109" s="34"/>
      <c r="C109" s="35"/>
      <c r="D109" s="36"/>
      <c r="E109" s="33"/>
      <c r="F109" s="33"/>
      <c r="G109" s="33"/>
      <c r="H109" s="33"/>
      <c r="I109" s="33"/>
      <c r="J109" s="35"/>
    </row>
    <row r="110" spans="1:11" ht="15.75" customHeight="1" x14ac:dyDescent="0.2">
      <c r="A110" s="33"/>
      <c r="B110" s="34"/>
      <c r="C110" s="35"/>
      <c r="D110" s="36"/>
      <c r="E110" s="33"/>
      <c r="F110" s="33"/>
      <c r="G110" s="33"/>
      <c r="H110" s="33"/>
      <c r="I110" s="33"/>
      <c r="J110" s="35"/>
    </row>
    <row r="111" spans="1:11" ht="15.75" customHeight="1" x14ac:dyDescent="0.2">
      <c r="A111" s="33"/>
      <c r="B111" s="34"/>
      <c r="C111" s="35"/>
      <c r="D111" s="36"/>
      <c r="E111" s="33"/>
      <c r="F111" s="33"/>
      <c r="G111" s="33"/>
      <c r="H111" s="33"/>
      <c r="I111" s="33"/>
      <c r="J111" s="35"/>
    </row>
    <row r="112" spans="1:11" ht="15.75" customHeight="1" x14ac:dyDescent="0.2">
      <c r="A112" s="33"/>
      <c r="B112" s="34"/>
      <c r="C112" s="35"/>
      <c r="D112" s="36"/>
      <c r="E112" s="33"/>
      <c r="F112" s="33"/>
      <c r="G112" s="33"/>
      <c r="H112" s="33"/>
      <c r="I112" s="33"/>
      <c r="J112" s="35"/>
    </row>
    <row r="113" spans="1:10" ht="15.75" customHeight="1" x14ac:dyDescent="0.2">
      <c r="A113" s="33"/>
      <c r="B113" s="34"/>
      <c r="C113" s="35"/>
      <c r="D113" s="36"/>
      <c r="E113" s="33"/>
      <c r="F113" s="33"/>
      <c r="G113" s="33"/>
      <c r="H113" s="33"/>
      <c r="I113" s="33"/>
      <c r="J113" s="35"/>
    </row>
    <row r="114" spans="1:10" x14ac:dyDescent="0.2">
      <c r="A114" s="17"/>
      <c r="B114" s="17"/>
      <c r="C114" s="17"/>
      <c r="D114" s="17"/>
      <c r="E114" s="17"/>
      <c r="F114" s="17"/>
      <c r="G114" s="17"/>
      <c r="H114" s="17"/>
      <c r="I114" s="17"/>
      <c r="J114" s="17"/>
    </row>
    <row r="115" spans="1:10" x14ac:dyDescent="0.2">
      <c r="A115" s="17"/>
      <c r="B115" s="17"/>
      <c r="C115" s="17"/>
      <c r="D115" s="17"/>
      <c r="E115" s="17"/>
      <c r="F115" s="17"/>
      <c r="G115" s="17"/>
      <c r="H115" s="17"/>
      <c r="I115" s="17"/>
      <c r="J115" s="17"/>
    </row>
    <row r="116" spans="1:10" x14ac:dyDescent="0.2">
      <c r="A116" s="17"/>
      <c r="B116" s="17"/>
      <c r="C116" s="17"/>
      <c r="D116" s="17"/>
      <c r="E116" s="17"/>
      <c r="F116" s="17"/>
      <c r="G116" s="17"/>
      <c r="H116" s="17"/>
      <c r="I116" s="17"/>
      <c r="J116" s="17"/>
    </row>
    <row r="117" spans="1:10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</row>
    <row r="118" spans="1:10" x14ac:dyDescent="0.2">
      <c r="A118" s="17"/>
      <c r="B118" s="17"/>
      <c r="C118" s="17"/>
      <c r="D118" s="17"/>
      <c r="E118" s="17"/>
      <c r="F118" s="17"/>
      <c r="G118" s="17"/>
      <c r="H118" s="17"/>
      <c r="I118" s="17"/>
      <c r="J118" s="17"/>
    </row>
    <row r="119" spans="1:10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</row>
    <row r="120" spans="1:10" x14ac:dyDescent="0.2">
      <c r="A120" s="17"/>
      <c r="B120" s="17"/>
      <c r="C120" s="17"/>
      <c r="D120" s="17"/>
      <c r="E120" s="17"/>
      <c r="F120" s="17"/>
      <c r="G120" s="17"/>
      <c r="H120" s="17"/>
      <c r="I120" s="17"/>
      <c r="J120" s="17"/>
    </row>
    <row r="121" spans="1:10" x14ac:dyDescent="0.2">
      <c r="A121" s="17"/>
      <c r="B121" s="17"/>
      <c r="C121" s="17"/>
      <c r="D121" s="17"/>
      <c r="E121" s="17"/>
      <c r="F121" s="17"/>
      <c r="G121" s="17"/>
      <c r="H121" s="17"/>
      <c r="I121" s="17"/>
      <c r="J121" s="17"/>
    </row>
    <row r="122" spans="1:10" x14ac:dyDescent="0.2">
      <c r="A122" s="17"/>
      <c r="B122" s="17"/>
      <c r="C122" s="17"/>
      <c r="D122" s="17"/>
      <c r="E122" s="17"/>
      <c r="F122" s="17"/>
      <c r="G122" s="17"/>
      <c r="H122" s="17"/>
      <c r="I122" s="17"/>
      <c r="J122" s="17"/>
    </row>
    <row r="123" spans="1:10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</row>
    <row r="124" spans="1:10" x14ac:dyDescent="0.2">
      <c r="A124" s="17"/>
      <c r="B124" s="17"/>
      <c r="C124" s="17"/>
      <c r="D124" s="17"/>
      <c r="E124" s="17"/>
      <c r="F124" s="17"/>
      <c r="G124" s="17"/>
      <c r="H124" s="17"/>
      <c r="I124" s="17"/>
      <c r="J124" s="17"/>
    </row>
    <row r="125" spans="1:10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</row>
    <row r="126" spans="1:10" x14ac:dyDescent="0.2">
      <c r="A126" s="17"/>
      <c r="B126" s="17"/>
      <c r="C126" s="17"/>
      <c r="D126" s="17"/>
      <c r="E126" s="17"/>
      <c r="F126" s="17"/>
      <c r="G126" s="17"/>
      <c r="H126" s="17"/>
      <c r="I126" s="17"/>
      <c r="J126" s="17"/>
    </row>
    <row r="127" spans="1:10" x14ac:dyDescent="0.2">
      <c r="A127" s="17"/>
      <c r="B127" s="17"/>
      <c r="C127" s="17"/>
      <c r="D127" s="17"/>
      <c r="E127" s="17"/>
      <c r="F127" s="17"/>
      <c r="G127" s="17"/>
      <c r="H127" s="17"/>
      <c r="I127" s="17"/>
      <c r="J127" s="17"/>
    </row>
    <row r="128" spans="1:10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</row>
    <row r="129" spans="1:10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</row>
    <row r="130" spans="1:10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</row>
    <row r="131" spans="1:10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</row>
    <row r="132" spans="1:10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</row>
    <row r="133" spans="1:10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</row>
    <row r="134" spans="1:10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</row>
    <row r="135" spans="1:10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</row>
    <row r="136" spans="1:10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</row>
    <row r="137" spans="1:10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</row>
    <row r="138" spans="1:10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</row>
    <row r="139" spans="1:10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</row>
    <row r="140" spans="1:10" x14ac:dyDescent="0.2">
      <c r="A140" s="17"/>
      <c r="B140" s="17"/>
      <c r="C140" s="17"/>
      <c r="D140" s="17"/>
      <c r="E140" s="17"/>
      <c r="F140" s="17"/>
      <c r="G140" s="17"/>
      <c r="H140" s="17"/>
      <c r="I140" s="17"/>
      <c r="J140" s="17"/>
    </row>
  </sheetData>
  <mergeCells count="7">
    <mergeCell ref="A81:B81"/>
    <mergeCell ref="A4:B4"/>
    <mergeCell ref="A5:B5"/>
    <mergeCell ref="A3:I3"/>
    <mergeCell ref="A1:I1"/>
    <mergeCell ref="A2:I2"/>
    <mergeCell ref="E4:J4"/>
  </mergeCells>
  <phoneticPr fontId="1" type="noConversion"/>
  <printOptions horizontalCentered="1"/>
  <pageMargins left="0" right="0" top="0.49" bottom="0.16" header="0.27559055118110237" footer="0.19685039370078741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indexed="34"/>
  </sheetPr>
  <dimension ref="A1:M82"/>
  <sheetViews>
    <sheetView workbookViewId="0">
      <selection sqref="A1:K24"/>
    </sheetView>
  </sheetViews>
  <sheetFormatPr defaultColWidth="9.140625" defaultRowHeight="12.75" x14ac:dyDescent="0.2"/>
  <cols>
    <col min="1" max="1" width="4" style="12" customWidth="1"/>
    <col min="2" max="2" width="20.7109375" style="12" customWidth="1"/>
    <col min="3" max="3" width="10.5703125" style="12" customWidth="1"/>
    <col min="4" max="4" width="19.42578125" style="12" customWidth="1"/>
    <col min="5" max="5" width="7.7109375" style="12" customWidth="1"/>
    <col min="6" max="8" width="6.85546875" style="12" customWidth="1"/>
    <col min="9" max="9" width="23.5703125" style="12" customWidth="1"/>
    <col min="10" max="10" width="6" style="12" customWidth="1"/>
    <col min="11" max="16384" width="9.140625" style="12"/>
  </cols>
  <sheetData>
    <row r="1" spans="1:13" x14ac:dyDescent="0.2">
      <c r="A1" s="613" t="s">
        <v>63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</row>
    <row r="2" spans="1:13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</row>
    <row r="3" spans="1:13" ht="15" customHeight="1" x14ac:dyDescent="0.2">
      <c r="A3" s="619" t="e">
        <f>Name_4</f>
        <v>#REF!</v>
      </c>
      <c r="B3" s="619"/>
      <c r="C3" s="619"/>
      <c r="D3" s="619"/>
      <c r="E3" s="619"/>
      <c r="F3" s="619"/>
      <c r="G3" s="619"/>
      <c r="H3" s="619"/>
      <c r="I3" s="619"/>
      <c r="J3" s="619"/>
      <c r="K3" s="619"/>
    </row>
    <row r="4" spans="1:13" ht="14.25" x14ac:dyDescent="0.2">
      <c r="A4" s="97"/>
      <c r="B4" s="97"/>
      <c r="C4" s="97"/>
      <c r="D4" s="97"/>
      <c r="E4" s="618" t="s">
        <v>77</v>
      </c>
      <c r="F4" s="618"/>
      <c r="G4" s="618"/>
      <c r="H4" s="618"/>
      <c r="I4" s="618"/>
      <c r="J4" s="618"/>
    </row>
    <row r="5" spans="1:13" x14ac:dyDescent="0.2">
      <c r="C5" s="9"/>
      <c r="D5" s="2"/>
      <c r="H5" s="9"/>
      <c r="I5" s="13"/>
      <c r="J5" s="9"/>
    </row>
    <row r="6" spans="1:13" x14ac:dyDescent="0.2">
      <c r="A6" s="616" t="s">
        <v>395</v>
      </c>
      <c r="B6" s="616"/>
      <c r="C6" s="9"/>
      <c r="D6" s="2"/>
      <c r="H6" s="92" t="e">
        <f>d_3</f>
        <v>#REF!</v>
      </c>
      <c r="I6" s="13"/>
      <c r="J6" s="9"/>
    </row>
    <row r="7" spans="1:13" ht="12.75" customHeight="1" x14ac:dyDescent="0.2">
      <c r="A7" s="92" t="e">
        <f>d_4</f>
        <v>#REF!</v>
      </c>
      <c r="C7" s="9"/>
      <c r="D7" s="2"/>
      <c r="E7" s="137"/>
      <c r="F7" s="138" t="e">
        <f>d_5</f>
        <v>#REF!</v>
      </c>
      <c r="G7" s="137"/>
      <c r="H7" s="134"/>
      <c r="I7" s="94" t="s">
        <v>394</v>
      </c>
      <c r="J7" s="9"/>
    </row>
    <row r="8" spans="1:13" ht="26.25" customHeight="1" thickBot="1" x14ac:dyDescent="0.25">
      <c r="A8" s="119" t="s">
        <v>64</v>
      </c>
      <c r="B8" s="119" t="s">
        <v>65</v>
      </c>
      <c r="C8" s="119" t="s">
        <v>62</v>
      </c>
      <c r="D8" s="119" t="s">
        <v>96</v>
      </c>
      <c r="E8" s="132" t="s">
        <v>34</v>
      </c>
      <c r="F8" s="132" t="s">
        <v>98</v>
      </c>
      <c r="G8" s="132" t="s">
        <v>101</v>
      </c>
      <c r="H8" s="132" t="s">
        <v>99</v>
      </c>
      <c r="I8" s="119" t="s">
        <v>100</v>
      </c>
      <c r="J8" s="119" t="s">
        <v>49</v>
      </c>
      <c r="K8" s="119" t="s">
        <v>67</v>
      </c>
    </row>
    <row r="9" spans="1:13" ht="6.75" customHeight="1" thickBot="1" x14ac:dyDescent="0.25">
      <c r="A9" s="25"/>
      <c r="B9" s="26"/>
      <c r="C9" s="27"/>
      <c r="D9" s="27"/>
      <c r="E9" s="27"/>
      <c r="F9" s="27"/>
      <c r="G9" s="27"/>
      <c r="H9" s="27"/>
      <c r="I9" s="27"/>
      <c r="J9" s="27"/>
      <c r="K9" s="28"/>
    </row>
    <row r="10" spans="1:13" ht="15.75" customHeight="1" x14ac:dyDescent="0.2">
      <c r="A10" s="14" t="s">
        <v>37</v>
      </c>
      <c r="B10" s="248" t="e">
        <f>VLOOKUP($E10,#REF!,3,FALSE)</f>
        <v>#REF!</v>
      </c>
      <c r="C10" s="235" t="e">
        <f>VLOOKUP($E10,#REF!,4,FALSE)</f>
        <v>#REF!</v>
      </c>
      <c r="D10" s="257" t="e">
        <f>VLOOKUP($E10,#REF!,5,FALSE)</f>
        <v>#REF!</v>
      </c>
      <c r="E10" s="269"/>
      <c r="F10" s="269"/>
      <c r="G10" s="269"/>
      <c r="H10" s="269"/>
      <c r="I10" s="269"/>
      <c r="J10" s="269"/>
      <c r="K10" s="235" t="e">
        <f>VLOOKUP($E10,#REF!,9,FALSE)</f>
        <v>#REF!</v>
      </c>
    </row>
    <row r="11" spans="1:13" ht="15.75" customHeight="1" x14ac:dyDescent="0.2">
      <c r="A11" s="15" t="s">
        <v>38</v>
      </c>
      <c r="B11" s="248" t="e">
        <f>VLOOKUP($E11,#REF!,3,FALSE)</f>
        <v>#REF!</v>
      </c>
      <c r="C11" s="235" t="e">
        <f>VLOOKUP($E11,#REF!,4,FALSE)</f>
        <v>#REF!</v>
      </c>
      <c r="D11" s="257" t="e">
        <f>VLOOKUP($E11,#REF!,5,FALSE)</f>
        <v>#REF!</v>
      </c>
      <c r="E11" s="269"/>
      <c r="F11" s="269"/>
      <c r="G11" s="269"/>
      <c r="H11" s="269"/>
      <c r="I11" s="269"/>
      <c r="J11" s="269"/>
      <c r="K11" s="235" t="e">
        <f>VLOOKUP($E11,#REF!,9,FALSE)</f>
        <v>#REF!</v>
      </c>
    </row>
    <row r="12" spans="1:13" ht="15.75" customHeight="1" x14ac:dyDescent="0.2">
      <c r="A12" s="15" t="s">
        <v>39</v>
      </c>
      <c r="B12" s="29" t="e">
        <f>VLOOKUP($E12,#REF!,3,FALSE)</f>
        <v>#REF!</v>
      </c>
      <c r="C12" s="11" t="e">
        <f>VLOOKUP($E12,#REF!,4,FALSE)</f>
        <v>#REF!</v>
      </c>
      <c r="D12" s="30" t="e">
        <f>VLOOKUP($E12,#REF!,5,FALSE)</f>
        <v>#REF!</v>
      </c>
      <c r="E12" s="15" t="s">
        <v>248</v>
      </c>
      <c r="F12" s="15"/>
      <c r="G12" s="15"/>
      <c r="H12" s="15"/>
      <c r="I12" s="15"/>
      <c r="J12" s="15"/>
      <c r="K12" s="11" t="e">
        <f>VLOOKUP($E12,#REF!,9,FALSE)</f>
        <v>#REF!</v>
      </c>
    </row>
    <row r="13" spans="1:13" ht="15.75" customHeight="1" x14ac:dyDescent="0.2">
      <c r="A13" s="15" t="s">
        <v>40</v>
      </c>
      <c r="B13" s="29" t="e">
        <f>VLOOKUP($E13,#REF!,3,FALSE)</f>
        <v>#REF!</v>
      </c>
      <c r="C13" s="11" t="e">
        <f>VLOOKUP($E13,#REF!,4,FALSE)</f>
        <v>#REF!</v>
      </c>
      <c r="D13" s="30" t="e">
        <f>VLOOKUP($E13,#REF!,5,FALSE)</f>
        <v>#REF!</v>
      </c>
      <c r="E13" s="15" t="s">
        <v>138</v>
      </c>
      <c r="F13" s="15"/>
      <c r="G13" s="15"/>
      <c r="H13" s="15"/>
      <c r="I13" s="15"/>
      <c r="J13" s="15"/>
      <c r="K13" s="11" t="e">
        <f>VLOOKUP($E13,#REF!,9,FALSE)</f>
        <v>#REF!</v>
      </c>
      <c r="M13" s="2"/>
    </row>
    <row r="14" spans="1:13" ht="15.75" customHeight="1" x14ac:dyDescent="0.2">
      <c r="A14" s="15" t="s">
        <v>41</v>
      </c>
      <c r="B14" s="29" t="e">
        <f>VLOOKUP($E14,#REF!,3,FALSE)</f>
        <v>#REF!</v>
      </c>
      <c r="C14" s="11" t="e">
        <f>VLOOKUP($E14,#REF!,4,FALSE)</f>
        <v>#REF!</v>
      </c>
      <c r="D14" s="30" t="e">
        <f>VLOOKUP($E14,#REF!,5,FALSE)</f>
        <v>#REF!</v>
      </c>
      <c r="E14" s="15" t="s">
        <v>86</v>
      </c>
      <c r="F14" s="15"/>
      <c r="G14" s="15"/>
      <c r="H14" s="15"/>
      <c r="I14" s="15"/>
      <c r="J14" s="15"/>
      <c r="K14" s="11" t="e">
        <f>VLOOKUP($E14,#REF!,9,FALSE)</f>
        <v>#REF!</v>
      </c>
    </row>
    <row r="15" spans="1:13" ht="15.75" customHeight="1" x14ac:dyDescent="0.2">
      <c r="A15" s="15" t="s">
        <v>42</v>
      </c>
      <c r="B15" s="29" t="e">
        <f>VLOOKUP($E15,#REF!,3,FALSE)</f>
        <v>#REF!</v>
      </c>
      <c r="C15" s="11" t="e">
        <f>VLOOKUP($E15,#REF!,4,FALSE)</f>
        <v>#REF!</v>
      </c>
      <c r="D15" s="30" t="e">
        <f>VLOOKUP($E15,#REF!,5,FALSE)</f>
        <v>#REF!</v>
      </c>
      <c r="E15" s="460" t="s">
        <v>309</v>
      </c>
      <c r="F15" s="269"/>
      <c r="G15" s="269"/>
      <c r="H15" s="269"/>
      <c r="I15" s="269"/>
      <c r="J15" s="269"/>
      <c r="K15" s="235" t="e">
        <f>VLOOKUP($E15,#REF!,9,FALSE)</f>
        <v>#REF!</v>
      </c>
    </row>
    <row r="16" spans="1:13" ht="15.75" customHeight="1" x14ac:dyDescent="0.2">
      <c r="A16" s="15" t="s">
        <v>43</v>
      </c>
      <c r="B16" s="248" t="e">
        <f>VLOOKUP($E16,#REF!,3,FALSE)</f>
        <v>#REF!</v>
      </c>
      <c r="C16" s="235" t="e">
        <f>VLOOKUP($E16,#REF!,4,FALSE)</f>
        <v>#REF!</v>
      </c>
      <c r="D16" s="257" t="e">
        <f>VLOOKUP($E16,#REF!,5,FALSE)</f>
        <v>#REF!</v>
      </c>
      <c r="E16" s="269"/>
      <c r="F16" s="269"/>
      <c r="G16" s="269"/>
      <c r="H16" s="269"/>
      <c r="I16" s="269"/>
      <c r="J16" s="269"/>
      <c r="K16" s="235" t="e">
        <f>VLOOKUP($E16,#REF!,9,FALSE)</f>
        <v>#REF!</v>
      </c>
    </row>
    <row r="17" spans="1:11" ht="15.75" customHeight="1" x14ac:dyDescent="0.2">
      <c r="A17" s="15">
        <v>8</v>
      </c>
      <c r="B17" s="248" t="e">
        <f>VLOOKUP($E17,#REF!,3,FALSE)</f>
        <v>#REF!</v>
      </c>
      <c r="C17" s="235" t="e">
        <f>VLOOKUP($E17,#REF!,4,FALSE)</f>
        <v>#REF!</v>
      </c>
      <c r="D17" s="257" t="e">
        <f>VLOOKUP($E17,#REF!,5,FALSE)</f>
        <v>#REF!</v>
      </c>
      <c r="E17" s="269"/>
      <c r="F17" s="269"/>
      <c r="G17" s="269"/>
      <c r="H17" s="269"/>
      <c r="I17" s="269"/>
      <c r="J17" s="269"/>
      <c r="K17" s="235" t="e">
        <f>VLOOKUP($E17,#REF!,9,FALSE)</f>
        <v>#REF!</v>
      </c>
    </row>
    <row r="18" spans="1:11" x14ac:dyDescent="0.2">
      <c r="K18" s="17"/>
    </row>
    <row r="19" spans="1:11" x14ac:dyDescent="0.2">
      <c r="K19" s="17"/>
    </row>
    <row r="20" spans="1:11" ht="15.75" x14ac:dyDescent="0.25">
      <c r="A20" s="3"/>
      <c r="B20" s="1"/>
      <c r="C20" s="3"/>
      <c r="D20" s="3"/>
      <c r="E20" s="3"/>
      <c r="F20" s="20"/>
      <c r="H20" s="3"/>
      <c r="I20" s="70"/>
      <c r="J20" s="17"/>
      <c r="K20" s="17"/>
    </row>
    <row r="21" spans="1:11" ht="15.75" customHeight="1" x14ac:dyDescent="0.25">
      <c r="A21" s="3" t="s">
        <v>66</v>
      </c>
      <c r="B21" s="1"/>
      <c r="K21" s="17"/>
    </row>
    <row r="22" spans="1:11" ht="15.75" customHeight="1" x14ac:dyDescent="0.25">
      <c r="A22" s="3" t="s">
        <v>58</v>
      </c>
      <c r="K22" s="17"/>
    </row>
    <row r="23" spans="1:11" ht="15.75" customHeight="1" x14ac:dyDescent="0.25">
      <c r="A23" s="3" t="s">
        <v>60</v>
      </c>
      <c r="B23" s="3"/>
      <c r="K23" s="17"/>
    </row>
    <row r="24" spans="1:11" ht="15.75" customHeight="1" x14ac:dyDescent="0.25">
      <c r="A24" s="617" t="s">
        <v>59</v>
      </c>
      <c r="B24" s="617"/>
      <c r="K24" s="17"/>
    </row>
    <row r="25" spans="1:11" ht="15.75" customHeight="1" x14ac:dyDescent="0.25">
      <c r="B25" s="3"/>
      <c r="K25" s="17"/>
    </row>
    <row r="26" spans="1:11" ht="15.75" customHeight="1" x14ac:dyDescent="0.25">
      <c r="B26" s="3"/>
      <c r="K26" s="17"/>
    </row>
    <row r="27" spans="1:11" ht="15.75" customHeight="1" x14ac:dyDescent="0.25">
      <c r="B27" s="3"/>
      <c r="K27" s="17"/>
    </row>
    <row r="28" spans="1:11" ht="15.75" customHeight="1" x14ac:dyDescent="0.25">
      <c r="B28" s="3"/>
      <c r="K28" s="17"/>
    </row>
    <row r="29" spans="1:11" ht="15.75" customHeight="1" x14ac:dyDescent="0.2">
      <c r="K29" s="17"/>
    </row>
    <row r="30" spans="1:11" ht="15.75" customHeight="1" x14ac:dyDescent="0.2">
      <c r="K30" s="17"/>
    </row>
    <row r="31" spans="1:11" ht="15.75" customHeight="1" x14ac:dyDescent="0.2">
      <c r="K31" s="17"/>
    </row>
    <row r="32" spans="1:11" ht="15.75" customHeight="1" x14ac:dyDescent="0.2">
      <c r="K32" s="17"/>
    </row>
    <row r="33" spans="1:11" ht="15.75" customHeight="1" x14ac:dyDescent="0.2">
      <c r="K33" s="17"/>
    </row>
    <row r="34" spans="1:11" ht="15.75" customHeight="1" x14ac:dyDescent="0.2">
      <c r="K34" s="17"/>
    </row>
    <row r="35" spans="1:11" ht="15.75" customHeight="1" x14ac:dyDescent="0.2">
      <c r="K35" s="17"/>
    </row>
    <row r="36" spans="1:11" ht="15.75" customHeight="1" x14ac:dyDescent="0.2">
      <c r="K36" s="17"/>
    </row>
    <row r="37" spans="1:11" ht="15.75" customHeight="1" x14ac:dyDescent="0.2">
      <c r="K37" s="17"/>
    </row>
    <row r="38" spans="1:11" ht="15.75" customHeight="1" x14ac:dyDescent="0.2">
      <c r="A38" s="31"/>
      <c r="B38" s="32"/>
      <c r="C38" s="31"/>
      <c r="D38" s="31"/>
      <c r="E38" s="31"/>
      <c r="F38" s="31"/>
      <c r="G38" s="31"/>
      <c r="H38" s="31"/>
      <c r="I38" s="31"/>
      <c r="J38" s="31"/>
      <c r="K38" s="17"/>
    </row>
    <row r="39" spans="1:11" ht="15.75" customHeight="1" x14ac:dyDescent="0.2">
      <c r="A39" s="33"/>
      <c r="B39" s="34"/>
      <c r="C39" s="35"/>
      <c r="D39" s="36"/>
      <c r="E39" s="33"/>
      <c r="F39" s="33"/>
      <c r="G39" s="33"/>
      <c r="H39" s="33"/>
      <c r="I39" s="33"/>
      <c r="J39" s="35"/>
      <c r="K39" s="17"/>
    </row>
    <row r="40" spans="1:11" ht="15.75" customHeight="1" x14ac:dyDescent="0.2">
      <c r="A40" s="33"/>
      <c r="B40" s="6"/>
      <c r="C40" s="35"/>
      <c r="D40" s="36"/>
      <c r="E40" s="33"/>
      <c r="F40" s="33"/>
      <c r="G40" s="33"/>
      <c r="H40" s="33"/>
      <c r="I40" s="33"/>
      <c r="J40" s="35"/>
    </row>
    <row r="41" spans="1:11" ht="15.75" customHeight="1" x14ac:dyDescent="0.2">
      <c r="A41" s="33"/>
      <c r="B41" s="37"/>
      <c r="C41" s="35"/>
      <c r="D41" s="36"/>
      <c r="E41" s="33"/>
      <c r="F41" s="33"/>
      <c r="G41" s="33"/>
      <c r="H41" s="33"/>
      <c r="I41" s="33"/>
      <c r="J41" s="35"/>
    </row>
    <row r="42" spans="1:11" ht="15.75" customHeight="1" x14ac:dyDescent="0.2">
      <c r="A42" s="33"/>
      <c r="B42" s="37"/>
      <c r="C42" s="35"/>
      <c r="D42" s="36"/>
      <c r="E42" s="33"/>
      <c r="F42" s="33"/>
      <c r="G42" s="33"/>
      <c r="H42" s="33"/>
      <c r="I42" s="33"/>
      <c r="J42" s="35"/>
    </row>
    <row r="43" spans="1:11" ht="15.75" customHeight="1" x14ac:dyDescent="0.2">
      <c r="A43" s="33"/>
      <c r="B43" s="37"/>
      <c r="C43" s="35"/>
      <c r="D43" s="36"/>
      <c r="E43" s="33"/>
      <c r="F43" s="33"/>
      <c r="G43" s="33"/>
      <c r="H43" s="33"/>
      <c r="I43" s="33"/>
      <c r="J43" s="35"/>
    </row>
    <row r="44" spans="1:11" ht="15.75" customHeight="1" x14ac:dyDescent="0.2">
      <c r="A44" s="33"/>
      <c r="B44" s="37"/>
      <c r="C44" s="35"/>
      <c r="D44" s="36"/>
      <c r="E44" s="33"/>
      <c r="F44" s="33"/>
      <c r="G44" s="33"/>
      <c r="H44" s="33"/>
      <c r="I44" s="33"/>
      <c r="J44" s="35"/>
    </row>
    <row r="45" spans="1:11" ht="15.75" customHeight="1" x14ac:dyDescent="0.2">
      <c r="A45" s="33"/>
      <c r="B45" s="37"/>
      <c r="C45" s="35"/>
      <c r="D45" s="36"/>
      <c r="E45" s="33"/>
      <c r="F45" s="33"/>
      <c r="G45" s="33"/>
      <c r="H45" s="33"/>
      <c r="I45" s="33"/>
      <c r="J45" s="35"/>
    </row>
    <row r="46" spans="1:11" ht="15.75" customHeight="1" x14ac:dyDescent="0.2">
      <c r="A46" s="33"/>
      <c r="B46" s="37"/>
      <c r="C46" s="35"/>
      <c r="D46" s="36"/>
      <c r="E46" s="33"/>
      <c r="F46" s="33"/>
      <c r="G46" s="33"/>
      <c r="H46" s="33"/>
      <c r="I46" s="33"/>
      <c r="J46" s="35"/>
    </row>
    <row r="47" spans="1:11" ht="15.75" customHeight="1" x14ac:dyDescent="0.2">
      <c r="A47" s="31"/>
      <c r="B47" s="32"/>
      <c r="C47" s="31"/>
      <c r="D47" s="31"/>
      <c r="E47" s="31"/>
      <c r="F47" s="31"/>
      <c r="G47" s="31"/>
      <c r="H47" s="31"/>
      <c r="I47" s="31"/>
      <c r="J47" s="31"/>
    </row>
    <row r="48" spans="1:11" ht="15.75" customHeight="1" x14ac:dyDescent="0.2">
      <c r="A48" s="33"/>
      <c r="B48" s="34"/>
      <c r="C48" s="35"/>
      <c r="D48" s="36"/>
      <c r="E48" s="33"/>
      <c r="F48" s="33"/>
      <c r="G48" s="33"/>
      <c r="H48" s="33"/>
      <c r="I48" s="33"/>
      <c r="J48" s="35"/>
    </row>
    <row r="49" spans="1:10" ht="15.75" customHeight="1" x14ac:dyDescent="0.2">
      <c r="A49" s="33"/>
      <c r="B49" s="34"/>
      <c r="C49" s="35"/>
      <c r="D49" s="36"/>
      <c r="E49" s="33"/>
      <c r="F49" s="33"/>
      <c r="G49" s="33"/>
      <c r="H49" s="33"/>
      <c r="I49" s="33"/>
      <c r="J49" s="35"/>
    </row>
    <row r="50" spans="1:10" ht="15.75" customHeight="1" x14ac:dyDescent="0.2">
      <c r="A50" s="33"/>
      <c r="B50" s="34"/>
      <c r="C50" s="35"/>
      <c r="D50" s="36"/>
      <c r="E50" s="33"/>
      <c r="F50" s="33"/>
      <c r="G50" s="33"/>
      <c r="H50" s="33"/>
      <c r="I50" s="33"/>
      <c r="J50" s="35"/>
    </row>
    <row r="51" spans="1:10" ht="15.75" customHeight="1" x14ac:dyDescent="0.2">
      <c r="A51" s="33"/>
      <c r="B51" s="34"/>
      <c r="C51" s="35"/>
      <c r="D51" s="36"/>
      <c r="E51" s="33"/>
      <c r="F51" s="33"/>
      <c r="G51" s="33"/>
      <c r="H51" s="33"/>
      <c r="I51" s="33"/>
      <c r="J51" s="35"/>
    </row>
    <row r="52" spans="1:10" ht="15.75" customHeight="1" x14ac:dyDescent="0.2">
      <c r="A52" s="33"/>
      <c r="B52" s="34"/>
      <c r="C52" s="35"/>
      <c r="D52" s="36"/>
      <c r="E52" s="33"/>
      <c r="F52" s="33"/>
      <c r="G52" s="33"/>
      <c r="H52" s="33"/>
      <c r="I52" s="33"/>
      <c r="J52" s="35"/>
    </row>
    <row r="53" spans="1:10" ht="15.75" customHeight="1" x14ac:dyDescent="0.2">
      <c r="A53" s="33"/>
      <c r="B53" s="34"/>
      <c r="C53" s="35"/>
      <c r="D53" s="36"/>
      <c r="E53" s="33"/>
      <c r="F53" s="33"/>
      <c r="G53" s="33"/>
      <c r="H53" s="33"/>
      <c r="I53" s="33"/>
      <c r="J53" s="35"/>
    </row>
    <row r="54" spans="1:10" ht="15.75" customHeight="1" x14ac:dyDescent="0.2">
      <c r="A54" s="33"/>
      <c r="B54" s="34"/>
      <c r="C54" s="35"/>
      <c r="D54" s="36"/>
      <c r="E54" s="33"/>
      <c r="F54" s="33"/>
      <c r="G54" s="33"/>
      <c r="H54" s="33"/>
      <c r="I54" s="33"/>
      <c r="J54" s="35"/>
    </row>
    <row r="55" spans="1:10" ht="15.75" customHeight="1" x14ac:dyDescent="0.2">
      <c r="A55" s="33"/>
      <c r="B55" s="34"/>
      <c r="C55" s="35"/>
      <c r="D55" s="36"/>
      <c r="E55" s="33"/>
      <c r="F55" s="33"/>
      <c r="G55" s="33"/>
      <c r="H55" s="33"/>
      <c r="I55" s="33"/>
      <c r="J55" s="35"/>
    </row>
    <row r="56" spans="1:10" x14ac:dyDescent="0.2">
      <c r="A56" s="17"/>
      <c r="B56" s="17"/>
      <c r="C56" s="17"/>
      <c r="D56" s="17"/>
      <c r="E56" s="17"/>
      <c r="F56" s="17"/>
      <c r="G56" s="17"/>
      <c r="H56" s="17"/>
      <c r="I56" s="17"/>
      <c r="J56" s="17"/>
    </row>
    <row r="57" spans="1:10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7"/>
    </row>
    <row r="58" spans="1:10" x14ac:dyDescent="0.2">
      <c r="A58" s="17"/>
      <c r="B58" s="17"/>
      <c r="C58" s="17"/>
      <c r="D58" s="17"/>
      <c r="E58" s="17"/>
      <c r="F58" s="17"/>
      <c r="G58" s="17"/>
      <c r="H58" s="17"/>
      <c r="I58" s="17"/>
      <c r="J58" s="17"/>
    </row>
    <row r="59" spans="1:10" x14ac:dyDescent="0.2">
      <c r="A59" s="17"/>
      <c r="B59" s="17"/>
      <c r="C59" s="17"/>
      <c r="D59" s="17"/>
      <c r="E59" s="17"/>
      <c r="F59" s="17"/>
      <c r="G59" s="17"/>
      <c r="H59" s="17"/>
      <c r="I59" s="17"/>
      <c r="J59" s="17"/>
    </row>
    <row r="60" spans="1:10" x14ac:dyDescent="0.2">
      <c r="A60" s="17"/>
      <c r="B60" s="17"/>
      <c r="C60" s="17"/>
      <c r="D60" s="17"/>
      <c r="E60" s="17"/>
      <c r="F60" s="17"/>
      <c r="G60" s="17"/>
      <c r="H60" s="17"/>
      <c r="I60" s="17"/>
      <c r="J60" s="17"/>
    </row>
    <row r="61" spans="1:10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7"/>
    </row>
    <row r="62" spans="1:10" x14ac:dyDescent="0.2">
      <c r="A62" s="17"/>
      <c r="B62" s="17"/>
      <c r="C62" s="17"/>
      <c r="D62" s="17"/>
      <c r="E62" s="17"/>
      <c r="F62" s="17"/>
      <c r="G62" s="17"/>
      <c r="H62" s="17"/>
      <c r="I62" s="17"/>
      <c r="J62" s="17"/>
    </row>
    <row r="63" spans="1:10" x14ac:dyDescent="0.2">
      <c r="A63" s="17"/>
      <c r="B63" s="17"/>
      <c r="C63" s="17"/>
      <c r="D63" s="17"/>
      <c r="E63" s="17"/>
      <c r="F63" s="17"/>
      <c r="G63" s="17"/>
      <c r="H63" s="17"/>
      <c r="I63" s="17"/>
      <c r="J63" s="17"/>
    </row>
    <row r="64" spans="1:10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</row>
    <row r="65" spans="1:10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</row>
    <row r="66" spans="1:10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</row>
    <row r="67" spans="1:10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</row>
    <row r="68" spans="1:10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</row>
    <row r="69" spans="1: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</row>
    <row r="70" spans="1: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</row>
    <row r="71" spans="1: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</row>
    <row r="72" spans="1: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</row>
    <row r="73" spans="1: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</row>
    <row r="74" spans="1: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</row>
    <row r="75" spans="1: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</row>
    <row r="76" spans="1: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</row>
    <row r="77" spans="1: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</row>
    <row r="78" spans="1: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</row>
    <row r="79" spans="1: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</row>
    <row r="80" spans="1: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</row>
    <row r="81" spans="1:10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</row>
  </sheetData>
  <mergeCells count="6">
    <mergeCell ref="A24:B24"/>
    <mergeCell ref="E4:J4"/>
    <mergeCell ref="A6:B6"/>
    <mergeCell ref="A1:K1"/>
    <mergeCell ref="A2:K2"/>
    <mergeCell ref="A3:K3"/>
  </mergeCells>
  <phoneticPr fontId="1" type="noConversion"/>
  <printOptions horizontalCentered="1"/>
  <pageMargins left="0" right="0" top="0.9055118110236221" bottom="0.39370078740157483" header="0.51181102362204722" footer="0.51181102362204722"/>
  <pageSetup paperSize="9" orientation="landscape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P106"/>
  <sheetViews>
    <sheetView workbookViewId="0">
      <selection activeCell="M12" sqref="M12"/>
    </sheetView>
  </sheetViews>
  <sheetFormatPr defaultColWidth="9.140625" defaultRowHeight="12.75" x14ac:dyDescent="0.2"/>
  <cols>
    <col min="1" max="1" width="3.42578125" style="12" customWidth="1"/>
    <col min="2" max="2" width="29.28515625" style="12" customWidth="1"/>
    <col min="3" max="3" width="10.5703125" style="12" customWidth="1"/>
    <col min="4" max="4" width="24.5703125" style="12" customWidth="1"/>
    <col min="5" max="5" width="7.7109375" style="12" customWidth="1"/>
    <col min="6" max="6" width="6.28515625" style="12" customWidth="1"/>
    <col min="7" max="7" width="26.85546875" style="12" customWidth="1"/>
    <col min="8" max="8" width="6.85546875" style="12" customWidth="1"/>
    <col min="9" max="9" width="8.28515625" style="12" customWidth="1"/>
    <col min="10" max="10" width="6" style="12" customWidth="1"/>
    <col min="11" max="16384" width="9.140625" style="12"/>
  </cols>
  <sheetData>
    <row r="1" spans="1:16" x14ac:dyDescent="0.2">
      <c r="A1" s="613" t="s">
        <v>63</v>
      </c>
      <c r="B1" s="613"/>
      <c r="C1" s="613"/>
      <c r="D1" s="613"/>
      <c r="E1" s="613"/>
      <c r="F1" s="613"/>
      <c r="G1" s="613"/>
      <c r="H1" s="613"/>
      <c r="I1" s="613"/>
      <c r="J1" s="250"/>
      <c r="K1" s="250"/>
      <c r="L1" s="250"/>
      <c r="M1" s="250"/>
    </row>
    <row r="2" spans="1:16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251"/>
      <c r="K2" s="250"/>
      <c r="L2" s="250"/>
      <c r="M2" s="250"/>
    </row>
    <row r="3" spans="1:16" ht="26.2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252"/>
      <c r="K3" s="252"/>
      <c r="L3" s="252"/>
      <c r="M3" s="252"/>
      <c r="N3" s="252"/>
      <c r="O3" s="252"/>
      <c r="P3" s="252"/>
    </row>
    <row r="4" spans="1:16" ht="14.25" x14ac:dyDescent="0.2">
      <c r="A4" s="616"/>
      <c r="B4" s="616"/>
      <c r="C4" s="9"/>
      <c r="D4" s="2"/>
      <c r="E4" s="618" t="s">
        <v>165</v>
      </c>
      <c r="F4" s="618"/>
      <c r="G4" s="618"/>
      <c r="H4" s="618"/>
      <c r="I4" s="618"/>
      <c r="J4" s="618"/>
    </row>
    <row r="5" spans="1:16" x14ac:dyDescent="0.2">
      <c r="A5" s="616" t="s">
        <v>163</v>
      </c>
      <c r="B5" s="616"/>
      <c r="C5" s="9"/>
      <c r="D5" s="2"/>
      <c r="H5" s="92" t="e">
        <f>d_1</f>
        <v>#REF!</v>
      </c>
      <c r="J5" s="9"/>
    </row>
    <row r="6" spans="1:16" ht="13.5" customHeight="1" x14ac:dyDescent="0.2">
      <c r="A6" s="92" t="e">
        <f>d_4</f>
        <v>#REF!</v>
      </c>
      <c r="C6" s="2"/>
      <c r="G6" s="139" t="e">
        <f>d_5</f>
        <v>#REF!</v>
      </c>
      <c r="H6" s="134"/>
      <c r="I6" s="255" t="s">
        <v>164</v>
      </c>
      <c r="J6" s="9"/>
    </row>
    <row r="7" spans="1:16" ht="18" x14ac:dyDescent="0.2">
      <c r="A7" s="119" t="s">
        <v>64</v>
      </c>
      <c r="B7" s="119" t="s">
        <v>65</v>
      </c>
      <c r="C7" s="119" t="s">
        <v>62</v>
      </c>
      <c r="D7" s="119" t="s">
        <v>96</v>
      </c>
      <c r="E7" s="119" t="s">
        <v>34</v>
      </c>
      <c r="F7" s="119" t="s">
        <v>102</v>
      </c>
      <c r="G7" s="119" t="s">
        <v>22</v>
      </c>
      <c r="H7" s="132" t="s">
        <v>49</v>
      </c>
      <c r="I7" s="119" t="s">
        <v>67</v>
      </c>
    </row>
    <row r="8" spans="1:16" x14ac:dyDescent="0.2">
      <c r="A8" s="120"/>
      <c r="B8" s="126" t="s">
        <v>44</v>
      </c>
      <c r="C8" s="121"/>
      <c r="D8" s="121"/>
      <c r="E8" s="121"/>
      <c r="F8" s="121"/>
      <c r="G8" s="121"/>
      <c r="H8" s="121"/>
      <c r="I8" s="122"/>
    </row>
    <row r="9" spans="1:16" x14ac:dyDescent="0.2">
      <c r="A9" s="254" t="s">
        <v>37</v>
      </c>
      <c r="B9" s="29" t="e">
        <f>VLOOKUP($E9,#REF!,3,FALSE)</f>
        <v>#REF!</v>
      </c>
      <c r="C9" s="11" t="e">
        <f>VLOOKUP($E9,#REF!,4,FALSE)</f>
        <v>#REF!</v>
      </c>
      <c r="D9" s="30" t="e">
        <f>VLOOKUP($E9,#REF!,5,FALSE)</f>
        <v>#REF!</v>
      </c>
      <c r="E9" s="98" t="s">
        <v>159</v>
      </c>
      <c r="F9" s="98"/>
      <c r="G9" s="254"/>
      <c r="H9" s="254"/>
      <c r="I9" s="11"/>
    </row>
    <row r="10" spans="1:16" x14ac:dyDescent="0.2">
      <c r="A10" s="254" t="s">
        <v>38</v>
      </c>
      <c r="B10" s="29" t="e">
        <f>VLOOKUP($E10,#REF!,3,FALSE)</f>
        <v>#REF!</v>
      </c>
      <c r="C10" s="11" t="e">
        <f>VLOOKUP($E10,#REF!,4,FALSE)</f>
        <v>#REF!</v>
      </c>
      <c r="D10" s="30" t="e">
        <f>VLOOKUP($E10,#REF!,5,FALSE)</f>
        <v>#REF!</v>
      </c>
      <c r="E10" s="254" t="s">
        <v>158</v>
      </c>
      <c r="F10" s="254"/>
      <c r="G10" s="254"/>
      <c r="H10" s="254"/>
      <c r="I10" s="11"/>
    </row>
    <row r="11" spans="1:16" x14ac:dyDescent="0.2">
      <c r="A11" s="254" t="s">
        <v>39</v>
      </c>
      <c r="B11" s="248" t="e">
        <f>VLOOKUP($E11,#REF!,3,FALSE)</f>
        <v>#REF!</v>
      </c>
      <c r="C11" s="235" t="e">
        <f>VLOOKUP($E11,#REF!,4,FALSE)</f>
        <v>#REF!</v>
      </c>
      <c r="D11" s="257" t="e">
        <f>VLOOKUP($E11,#REF!,5,FALSE)</f>
        <v>#REF!</v>
      </c>
      <c r="E11" s="254"/>
      <c r="F11" s="254"/>
      <c r="G11" s="254"/>
      <c r="H11" s="254"/>
      <c r="I11" s="11"/>
    </row>
    <row r="12" spans="1:16" x14ac:dyDescent="0.2">
      <c r="A12" s="254" t="s">
        <v>40</v>
      </c>
      <c r="B12" s="248" t="e">
        <f>VLOOKUP($E12,#REF!,3,FALSE)</f>
        <v>#REF!</v>
      </c>
      <c r="C12" s="235" t="e">
        <f>VLOOKUP($E12,#REF!,4,FALSE)</f>
        <v>#REF!</v>
      </c>
      <c r="D12" s="257" t="e">
        <f>VLOOKUP($E12,#REF!,5,FALSE)</f>
        <v>#REF!</v>
      </c>
      <c r="E12" s="254"/>
      <c r="F12" s="254"/>
      <c r="G12" s="254"/>
      <c r="H12" s="254"/>
      <c r="I12" s="11"/>
      <c r="K12" s="2"/>
    </row>
    <row r="13" spans="1:16" x14ac:dyDescent="0.2">
      <c r="A13" s="254" t="s">
        <v>41</v>
      </c>
      <c r="B13" s="29"/>
      <c r="C13" s="11"/>
      <c r="D13" s="30"/>
      <c r="E13" s="254"/>
      <c r="F13" s="254"/>
      <c r="G13" s="254"/>
      <c r="H13" s="254"/>
      <c r="I13" s="11"/>
    </row>
    <row r="14" spans="1:16" x14ac:dyDescent="0.2">
      <c r="A14" s="254" t="s">
        <v>42</v>
      </c>
      <c r="B14" s="29"/>
      <c r="C14" s="11"/>
      <c r="D14" s="30"/>
      <c r="E14" s="254"/>
      <c r="F14" s="254"/>
      <c r="G14" s="254"/>
      <c r="H14" s="254"/>
      <c r="I14" s="11"/>
    </row>
    <row r="15" spans="1:16" hidden="1" x14ac:dyDescent="0.2">
      <c r="A15" s="254" t="s">
        <v>43</v>
      </c>
      <c r="B15" s="29"/>
      <c r="C15" s="11"/>
      <c r="D15" s="30"/>
      <c r="E15" s="254"/>
      <c r="F15" s="254"/>
      <c r="G15" s="254"/>
      <c r="H15" s="254"/>
      <c r="I15" s="11"/>
    </row>
    <row r="16" spans="1:16" hidden="1" x14ac:dyDescent="0.2">
      <c r="A16" s="254" t="s">
        <v>79</v>
      </c>
      <c r="B16" s="29"/>
      <c r="C16" s="11"/>
      <c r="D16" s="30"/>
      <c r="E16" s="254"/>
      <c r="F16" s="254"/>
      <c r="G16" s="254"/>
      <c r="H16" s="254"/>
      <c r="I16" s="11"/>
    </row>
    <row r="17" spans="1:9" hidden="1" x14ac:dyDescent="0.2">
      <c r="A17" s="254" t="s">
        <v>86</v>
      </c>
      <c r="B17" s="29"/>
      <c r="C17" s="11"/>
      <c r="D17" s="30"/>
      <c r="E17" s="254"/>
      <c r="F17" s="254"/>
      <c r="G17" s="254"/>
      <c r="H17" s="254"/>
      <c r="I17" s="11"/>
    </row>
    <row r="18" spans="1:9" hidden="1" x14ac:dyDescent="0.2">
      <c r="A18" s="254" t="s">
        <v>85</v>
      </c>
      <c r="B18" s="29"/>
      <c r="C18" s="11"/>
      <c r="D18" s="30"/>
      <c r="E18" s="254"/>
      <c r="F18" s="254"/>
      <c r="G18" s="254"/>
      <c r="H18" s="254"/>
      <c r="I18" s="11"/>
    </row>
    <row r="19" spans="1:9" hidden="1" x14ac:dyDescent="0.2">
      <c r="A19" s="254" t="s">
        <v>84</v>
      </c>
      <c r="B19" s="29"/>
      <c r="C19" s="11"/>
      <c r="D19" s="30"/>
      <c r="E19" s="254"/>
      <c r="F19" s="254"/>
      <c r="G19" s="254"/>
      <c r="H19" s="254"/>
      <c r="I19" s="11"/>
    </row>
    <row r="20" spans="1:9" hidden="1" x14ac:dyDescent="0.2">
      <c r="A20" s="254" t="s">
        <v>83</v>
      </c>
      <c r="B20" s="29"/>
      <c r="C20" s="11"/>
      <c r="D20" s="30"/>
      <c r="E20" s="254"/>
      <c r="F20" s="254"/>
      <c r="G20" s="254"/>
      <c r="H20" s="254"/>
      <c r="I20" s="11"/>
    </row>
    <row r="21" spans="1:9" hidden="1" x14ac:dyDescent="0.2">
      <c r="A21" s="254" t="s">
        <v>82</v>
      </c>
      <c r="B21" s="29"/>
      <c r="C21" s="11"/>
      <c r="D21" s="30"/>
      <c r="E21" s="254"/>
      <c r="F21" s="254"/>
      <c r="G21" s="254"/>
      <c r="H21" s="254"/>
      <c r="I21" s="11"/>
    </row>
    <row r="22" spans="1:9" hidden="1" x14ac:dyDescent="0.2">
      <c r="A22" s="254" t="s">
        <v>81</v>
      </c>
      <c r="B22" s="29"/>
      <c r="C22" s="11"/>
      <c r="D22" s="30"/>
      <c r="E22" s="254"/>
      <c r="F22" s="254"/>
      <c r="G22" s="254"/>
      <c r="H22" s="254"/>
      <c r="I22" s="11"/>
    </row>
    <row r="23" spans="1:9" hidden="1" x14ac:dyDescent="0.2">
      <c r="A23" s="254" t="s">
        <v>80</v>
      </c>
      <c r="B23" s="29"/>
      <c r="C23" s="11"/>
      <c r="D23" s="30"/>
      <c r="E23" s="254"/>
      <c r="F23" s="254"/>
      <c r="G23" s="254"/>
      <c r="H23" s="254"/>
      <c r="I23" s="11"/>
    </row>
    <row r="24" spans="1:9" hidden="1" x14ac:dyDescent="0.2">
      <c r="A24" s="254" t="s">
        <v>87</v>
      </c>
      <c r="B24" s="29"/>
      <c r="C24" s="11"/>
      <c r="D24" s="30"/>
      <c r="E24" s="254"/>
      <c r="F24" s="254"/>
      <c r="G24" s="254"/>
      <c r="H24" s="254"/>
      <c r="I24" s="11"/>
    </row>
    <row r="25" spans="1:9" hidden="1" x14ac:dyDescent="0.2">
      <c r="A25" s="120"/>
      <c r="B25" s="126" t="s">
        <v>45</v>
      </c>
      <c r="C25" s="121"/>
      <c r="D25" s="121"/>
      <c r="E25" s="121"/>
      <c r="F25" s="121"/>
      <c r="G25" s="121"/>
      <c r="H25" s="121"/>
      <c r="I25" s="122"/>
    </row>
    <row r="26" spans="1:9" hidden="1" x14ac:dyDescent="0.2">
      <c r="A26" s="254" t="s">
        <v>37</v>
      </c>
      <c r="B26" s="29" t="e">
        <f>VLOOKUP($E26,#REF!,3,FALSE)</f>
        <v>#REF!</v>
      </c>
      <c r="C26" s="11" t="e">
        <f>VLOOKUP($E26,#REF!,4,FALSE)</f>
        <v>#REF!</v>
      </c>
      <c r="D26" s="30" t="e">
        <f>VLOOKUP($E26,#REF!,5,FALSE)</f>
        <v>#REF!</v>
      </c>
      <c r="E26" s="254"/>
      <c r="F26" s="254"/>
      <c r="G26" s="254"/>
      <c r="H26" s="254"/>
      <c r="I26" s="11" t="e">
        <f>VLOOKUP($E26,#REF!,9,FALSE)</f>
        <v>#REF!</v>
      </c>
    </row>
    <row r="27" spans="1:9" hidden="1" x14ac:dyDescent="0.2">
      <c r="A27" s="254" t="s">
        <v>38</v>
      </c>
      <c r="B27" s="29" t="e">
        <f>VLOOKUP($E27,#REF!,3,FALSE)</f>
        <v>#REF!</v>
      </c>
      <c r="C27" s="11" t="e">
        <f>VLOOKUP($E27,#REF!,4,FALSE)</f>
        <v>#REF!</v>
      </c>
      <c r="D27" s="30" t="e">
        <f>VLOOKUP($E27,#REF!,5,FALSE)</f>
        <v>#REF!</v>
      </c>
      <c r="E27" s="254"/>
      <c r="F27" s="254"/>
      <c r="G27" s="254"/>
      <c r="H27" s="254"/>
      <c r="I27" s="11" t="e">
        <f>VLOOKUP($E27,#REF!,9,FALSE)</f>
        <v>#REF!</v>
      </c>
    </row>
    <row r="28" spans="1:9" hidden="1" x14ac:dyDescent="0.2">
      <c r="A28" s="254" t="s">
        <v>39</v>
      </c>
      <c r="B28" s="29" t="e">
        <f>VLOOKUP($E28,#REF!,3,FALSE)</f>
        <v>#REF!</v>
      </c>
      <c r="C28" s="11" t="e">
        <f>VLOOKUP($E28,#REF!,4,FALSE)</f>
        <v>#REF!</v>
      </c>
      <c r="D28" s="30" t="e">
        <f>VLOOKUP($E28,#REF!,5,FALSE)</f>
        <v>#REF!</v>
      </c>
      <c r="E28" s="254"/>
      <c r="F28" s="254"/>
      <c r="G28" s="254"/>
      <c r="H28" s="254"/>
      <c r="I28" s="11" t="e">
        <f>VLOOKUP($E28,#REF!,9,FALSE)</f>
        <v>#REF!</v>
      </c>
    </row>
    <row r="29" spans="1:9" hidden="1" x14ac:dyDescent="0.2">
      <c r="A29" s="254" t="s">
        <v>40</v>
      </c>
      <c r="B29" s="29" t="e">
        <f>VLOOKUP($E29,#REF!,3,FALSE)</f>
        <v>#REF!</v>
      </c>
      <c r="C29" s="11" t="e">
        <f>VLOOKUP($E29,#REF!,4,FALSE)</f>
        <v>#REF!</v>
      </c>
      <c r="D29" s="30" t="e">
        <f>VLOOKUP($E29,#REF!,5,FALSE)</f>
        <v>#REF!</v>
      </c>
      <c r="E29" s="254"/>
      <c r="F29" s="254"/>
      <c r="G29" s="254"/>
      <c r="H29" s="254"/>
      <c r="I29" s="11" t="e">
        <f>VLOOKUP($E29,#REF!,9,FALSE)</f>
        <v>#REF!</v>
      </c>
    </row>
    <row r="30" spans="1:9" hidden="1" x14ac:dyDescent="0.2">
      <c r="A30" s="254" t="s">
        <v>41</v>
      </c>
      <c r="B30" s="29" t="e">
        <f>VLOOKUP($E30,#REF!,3,FALSE)</f>
        <v>#REF!</v>
      </c>
      <c r="C30" s="11" t="e">
        <f>VLOOKUP($E30,#REF!,4,FALSE)</f>
        <v>#REF!</v>
      </c>
      <c r="D30" s="30" t="e">
        <f>VLOOKUP($E30,#REF!,5,FALSE)</f>
        <v>#REF!</v>
      </c>
      <c r="E30" s="254"/>
      <c r="F30" s="254"/>
      <c r="G30" s="254"/>
      <c r="H30" s="254"/>
      <c r="I30" s="11" t="e">
        <f>VLOOKUP($E30,#REF!,9,FALSE)</f>
        <v>#REF!</v>
      </c>
    </row>
    <row r="31" spans="1:9" hidden="1" x14ac:dyDescent="0.2">
      <c r="A31" s="254" t="s">
        <v>42</v>
      </c>
      <c r="B31" s="29" t="e">
        <f>VLOOKUP($E31,#REF!,3,FALSE)</f>
        <v>#REF!</v>
      </c>
      <c r="C31" s="11" t="e">
        <f>VLOOKUP($E31,#REF!,4,FALSE)</f>
        <v>#REF!</v>
      </c>
      <c r="D31" s="30" t="e">
        <f>VLOOKUP($E31,#REF!,5,FALSE)</f>
        <v>#REF!</v>
      </c>
      <c r="E31" s="254"/>
      <c r="F31" s="254"/>
      <c r="G31" s="254"/>
      <c r="H31" s="254"/>
      <c r="I31" s="11" t="e">
        <f>VLOOKUP($E31,#REF!,9,FALSE)</f>
        <v>#REF!</v>
      </c>
    </row>
    <row r="32" spans="1:9" hidden="1" x14ac:dyDescent="0.2">
      <c r="A32" s="254" t="s">
        <v>43</v>
      </c>
      <c r="B32" s="29" t="e">
        <f>VLOOKUP($E32,#REF!,3,FALSE)</f>
        <v>#REF!</v>
      </c>
      <c r="C32" s="11" t="e">
        <f>VLOOKUP($E32,#REF!,4,FALSE)</f>
        <v>#REF!</v>
      </c>
      <c r="D32" s="30" t="e">
        <f>VLOOKUP($E32,#REF!,5,FALSE)</f>
        <v>#REF!</v>
      </c>
      <c r="E32" s="254"/>
      <c r="F32" s="254"/>
      <c r="G32" s="254"/>
      <c r="H32" s="254"/>
      <c r="I32" s="11" t="e">
        <f>VLOOKUP($E32,#REF!,9,FALSE)</f>
        <v>#REF!</v>
      </c>
    </row>
    <row r="33" spans="1:11" hidden="1" x14ac:dyDescent="0.2">
      <c r="A33" s="254" t="s">
        <v>79</v>
      </c>
      <c r="B33" s="29" t="e">
        <f>VLOOKUP($E33,#REF!,3,FALSE)</f>
        <v>#REF!</v>
      </c>
      <c r="C33" s="11" t="e">
        <f>VLOOKUP($E33,#REF!,4,FALSE)</f>
        <v>#REF!</v>
      </c>
      <c r="D33" s="30" t="e">
        <f>VLOOKUP($E33,#REF!,5,FALSE)</f>
        <v>#REF!</v>
      </c>
      <c r="E33" s="254"/>
      <c r="F33" s="254"/>
      <c r="G33" s="254"/>
      <c r="H33" s="254"/>
      <c r="I33" s="11" t="e">
        <f>VLOOKUP($E33,#REF!,9,FALSE)</f>
        <v>#REF!</v>
      </c>
    </row>
    <row r="34" spans="1:11" hidden="1" x14ac:dyDescent="0.2">
      <c r="A34" s="254" t="s">
        <v>86</v>
      </c>
      <c r="B34" s="29" t="e">
        <f>VLOOKUP($E34,#REF!,3,FALSE)</f>
        <v>#REF!</v>
      </c>
      <c r="C34" s="11" t="e">
        <f>VLOOKUP($E34,#REF!,4,FALSE)</f>
        <v>#REF!</v>
      </c>
      <c r="D34" s="30" t="e">
        <f>VLOOKUP($E34,#REF!,5,FALSE)</f>
        <v>#REF!</v>
      </c>
      <c r="E34" s="254"/>
      <c r="F34" s="254"/>
      <c r="G34" s="254"/>
      <c r="H34" s="254"/>
      <c r="I34" s="11" t="e">
        <f>VLOOKUP($E34,#REF!,9,FALSE)</f>
        <v>#REF!</v>
      </c>
      <c r="J34" s="17"/>
    </row>
    <row r="35" spans="1:11" hidden="1" x14ac:dyDescent="0.2">
      <c r="A35" s="254" t="s">
        <v>85</v>
      </c>
      <c r="B35" s="29" t="e">
        <f>VLOOKUP($E35,#REF!,3,FALSE)</f>
        <v>#REF!</v>
      </c>
      <c r="C35" s="11" t="e">
        <f>VLOOKUP($E35,#REF!,4,FALSE)</f>
        <v>#REF!</v>
      </c>
      <c r="D35" s="30" t="e">
        <f>VLOOKUP($E35,#REF!,5,FALSE)</f>
        <v>#REF!</v>
      </c>
      <c r="E35" s="254"/>
      <c r="F35" s="254"/>
      <c r="G35" s="254"/>
      <c r="H35" s="254"/>
      <c r="I35" s="11" t="e">
        <f>VLOOKUP($E35,#REF!,9,FALSE)</f>
        <v>#REF!</v>
      </c>
      <c r="J35" s="17"/>
    </row>
    <row r="36" spans="1:11" hidden="1" x14ac:dyDescent="0.2">
      <c r="A36" s="254" t="s">
        <v>84</v>
      </c>
      <c r="B36" s="29" t="e">
        <f>VLOOKUP($E36,#REF!,3,FALSE)</f>
        <v>#REF!</v>
      </c>
      <c r="C36" s="11" t="e">
        <f>VLOOKUP($E36,#REF!,4,FALSE)</f>
        <v>#REF!</v>
      </c>
      <c r="D36" s="30" t="e">
        <f>VLOOKUP($E36,#REF!,5,FALSE)</f>
        <v>#REF!</v>
      </c>
      <c r="E36" s="254"/>
      <c r="F36" s="254"/>
      <c r="G36" s="254"/>
      <c r="H36" s="254"/>
      <c r="I36" s="11" t="e">
        <f>VLOOKUP($E36,#REF!,9,FALSE)</f>
        <v>#REF!</v>
      </c>
      <c r="J36" s="17"/>
    </row>
    <row r="37" spans="1:11" hidden="1" x14ac:dyDescent="0.2">
      <c r="A37" s="254" t="s">
        <v>83</v>
      </c>
      <c r="B37" s="29" t="e">
        <f>VLOOKUP($E37,#REF!,3,FALSE)</f>
        <v>#REF!</v>
      </c>
      <c r="C37" s="11" t="e">
        <f>VLOOKUP($E37,#REF!,4,FALSE)</f>
        <v>#REF!</v>
      </c>
      <c r="D37" s="30" t="e">
        <f>VLOOKUP($E37,#REF!,5,FALSE)</f>
        <v>#REF!</v>
      </c>
      <c r="E37" s="254"/>
      <c r="F37" s="254"/>
      <c r="G37" s="254"/>
      <c r="H37" s="254"/>
      <c r="I37" s="11" t="e">
        <f>VLOOKUP($E37,#REF!,9,FALSE)</f>
        <v>#REF!</v>
      </c>
      <c r="J37" s="17"/>
    </row>
    <row r="38" spans="1:11" hidden="1" x14ac:dyDescent="0.2">
      <c r="A38" s="254" t="s">
        <v>82</v>
      </c>
      <c r="B38" s="29" t="e">
        <f>VLOOKUP($E38,#REF!,3,FALSE)</f>
        <v>#REF!</v>
      </c>
      <c r="C38" s="11" t="e">
        <f>VLOOKUP($E38,#REF!,4,FALSE)</f>
        <v>#REF!</v>
      </c>
      <c r="D38" s="30" t="e">
        <f>VLOOKUP($E38,#REF!,5,FALSE)</f>
        <v>#REF!</v>
      </c>
      <c r="E38" s="254"/>
      <c r="F38" s="254"/>
      <c r="G38" s="254"/>
      <c r="H38" s="254"/>
      <c r="I38" s="11" t="e">
        <f>VLOOKUP($E38,#REF!,9,FALSE)</f>
        <v>#REF!</v>
      </c>
      <c r="J38" s="17"/>
    </row>
    <row r="39" spans="1:11" hidden="1" x14ac:dyDescent="0.2">
      <c r="A39" s="254" t="s">
        <v>81</v>
      </c>
      <c r="B39" s="29" t="e">
        <f>VLOOKUP($E39,#REF!,3,FALSE)</f>
        <v>#REF!</v>
      </c>
      <c r="C39" s="11" t="e">
        <f>VLOOKUP($E39,#REF!,4,FALSE)</f>
        <v>#REF!</v>
      </c>
      <c r="D39" s="30" t="e">
        <f>VLOOKUP($E39,#REF!,5,FALSE)</f>
        <v>#REF!</v>
      </c>
      <c r="E39" s="254"/>
      <c r="F39" s="254"/>
      <c r="G39" s="254"/>
      <c r="H39" s="254"/>
      <c r="I39" s="11" t="e">
        <f>VLOOKUP($E39,#REF!,9,FALSE)</f>
        <v>#REF!</v>
      </c>
      <c r="J39" s="17"/>
    </row>
    <row r="40" spans="1:11" hidden="1" x14ac:dyDescent="0.2">
      <c r="A40" s="254" t="s">
        <v>80</v>
      </c>
      <c r="B40" s="29" t="e">
        <f>VLOOKUP($E40,#REF!,3,FALSE)</f>
        <v>#REF!</v>
      </c>
      <c r="C40" s="11" t="e">
        <f>VLOOKUP($E40,#REF!,4,FALSE)</f>
        <v>#REF!</v>
      </c>
      <c r="D40" s="30" t="e">
        <f>VLOOKUP($E40,#REF!,5,FALSE)</f>
        <v>#REF!</v>
      </c>
      <c r="E40" s="254"/>
      <c r="F40" s="254"/>
      <c r="G40" s="254"/>
      <c r="H40" s="254"/>
      <c r="I40" s="11" t="e">
        <f>VLOOKUP($E40,#REF!,9,FALSE)</f>
        <v>#REF!</v>
      </c>
      <c r="J40" s="17"/>
    </row>
    <row r="41" spans="1:11" hidden="1" x14ac:dyDescent="0.2">
      <c r="A41" s="254" t="s">
        <v>87</v>
      </c>
      <c r="B41" s="29" t="e">
        <f>VLOOKUP($E41,#REF!,3,FALSE)</f>
        <v>#REF!</v>
      </c>
      <c r="C41" s="11" t="e">
        <f>VLOOKUP($E41,#REF!,4,FALSE)</f>
        <v>#REF!</v>
      </c>
      <c r="D41" s="30" t="e">
        <f>VLOOKUP($E41,#REF!,5,FALSE)</f>
        <v>#REF!</v>
      </c>
      <c r="E41" s="254"/>
      <c r="F41" s="254"/>
      <c r="G41" s="254"/>
      <c r="H41" s="254"/>
      <c r="I41" s="11" t="e">
        <f>VLOOKUP($E41,#REF!,9,FALSE)</f>
        <v>#REF!</v>
      </c>
      <c r="J41" s="17"/>
    </row>
    <row r="42" spans="1:11" ht="15.75" customHeight="1" x14ac:dyDescent="0.2">
      <c r="A42" s="33"/>
      <c r="B42" s="38"/>
      <c r="C42" s="39"/>
      <c r="D42" s="46"/>
      <c r="E42" s="33"/>
      <c r="F42" s="33"/>
      <c r="G42" s="33"/>
      <c r="H42" s="33"/>
      <c r="I42" s="33"/>
      <c r="J42" s="39"/>
      <c r="K42" s="17"/>
    </row>
    <row r="43" spans="1:11" x14ac:dyDescent="0.2">
      <c r="K43" s="17"/>
    </row>
    <row r="44" spans="1:11" ht="15.75" x14ac:dyDescent="0.25">
      <c r="A44" s="253" t="s">
        <v>66</v>
      </c>
      <c r="B44" s="1"/>
      <c r="D44" s="253"/>
      <c r="F44" s="20"/>
      <c r="H44" s="253"/>
      <c r="J44" s="17"/>
      <c r="K44" s="17"/>
    </row>
    <row r="45" spans="1:11" ht="15.75" x14ac:dyDescent="0.25">
      <c r="A45" s="253" t="s">
        <v>58</v>
      </c>
      <c r="K45" s="17"/>
    </row>
    <row r="46" spans="1:11" ht="15.75" x14ac:dyDescent="0.25">
      <c r="A46" s="253" t="s">
        <v>60</v>
      </c>
      <c r="B46" s="253"/>
      <c r="K46" s="17"/>
    </row>
    <row r="47" spans="1:11" ht="15.75" x14ac:dyDescent="0.25">
      <c r="A47" s="617" t="s">
        <v>59</v>
      </c>
      <c r="B47" s="617"/>
      <c r="K47" s="17"/>
    </row>
    <row r="48" spans="1:11" ht="15.75" x14ac:dyDescent="0.25">
      <c r="B48" s="253"/>
      <c r="K48" s="17"/>
    </row>
    <row r="49" spans="1:11" ht="15.75" x14ac:dyDescent="0.25">
      <c r="B49" s="253"/>
      <c r="K49" s="17"/>
    </row>
    <row r="50" spans="1:11" x14ac:dyDescent="0.2">
      <c r="K50" s="17"/>
    </row>
    <row r="51" spans="1:11" ht="15.75" x14ac:dyDescent="0.25">
      <c r="B51" s="253"/>
      <c r="K51" s="17"/>
    </row>
    <row r="52" spans="1:11" ht="15.75" customHeight="1" x14ac:dyDescent="0.25">
      <c r="B52" s="253"/>
      <c r="K52" s="17"/>
    </row>
    <row r="53" spans="1:11" ht="15.75" customHeight="1" x14ac:dyDescent="0.2">
      <c r="K53" s="17"/>
    </row>
    <row r="54" spans="1:11" ht="15.75" customHeight="1" x14ac:dyDescent="0.2">
      <c r="K54" s="17"/>
    </row>
    <row r="55" spans="1:11" ht="15.75" customHeight="1" x14ac:dyDescent="0.2">
      <c r="K55" s="17"/>
    </row>
    <row r="56" spans="1:11" ht="15.75" customHeight="1" x14ac:dyDescent="0.2">
      <c r="K56" s="17"/>
    </row>
    <row r="57" spans="1:11" ht="15.75" customHeight="1" x14ac:dyDescent="0.2">
      <c r="K57" s="17"/>
    </row>
    <row r="58" spans="1:11" ht="15.75" customHeight="1" x14ac:dyDescent="0.2">
      <c r="K58" s="17"/>
    </row>
    <row r="59" spans="1:11" ht="15.75" customHeight="1" x14ac:dyDescent="0.2">
      <c r="K59" s="17"/>
    </row>
    <row r="60" spans="1:11" ht="15.75" customHeight="1" x14ac:dyDescent="0.2">
      <c r="K60" s="17"/>
    </row>
    <row r="61" spans="1:11" ht="15.75" customHeight="1" x14ac:dyDescent="0.2">
      <c r="K61" s="17"/>
    </row>
    <row r="62" spans="1:11" ht="15.75" customHeight="1" x14ac:dyDescent="0.2">
      <c r="A62" s="31"/>
      <c r="B62" s="32"/>
      <c r="C62" s="31"/>
      <c r="D62" s="31"/>
      <c r="E62" s="31"/>
      <c r="F62" s="31"/>
      <c r="G62" s="31"/>
      <c r="H62" s="31"/>
      <c r="I62" s="31"/>
      <c r="J62" s="31"/>
      <c r="K62" s="17"/>
    </row>
    <row r="63" spans="1:11" ht="15.75" customHeight="1" x14ac:dyDescent="0.2">
      <c r="A63" s="33"/>
      <c r="B63" s="34"/>
      <c r="C63" s="35"/>
      <c r="D63" s="36"/>
      <c r="E63" s="33"/>
      <c r="F63" s="33"/>
      <c r="G63" s="33"/>
      <c r="H63" s="33"/>
      <c r="I63" s="33"/>
      <c r="J63" s="35"/>
      <c r="K63" s="17"/>
    </row>
    <row r="64" spans="1:11" ht="15.75" customHeight="1" x14ac:dyDescent="0.2">
      <c r="A64" s="33"/>
      <c r="B64" s="6"/>
      <c r="C64" s="35"/>
      <c r="D64" s="36"/>
      <c r="E64" s="33"/>
      <c r="F64" s="33"/>
      <c r="G64" s="33"/>
      <c r="H64" s="33"/>
      <c r="I64" s="33"/>
      <c r="J64" s="35"/>
    </row>
    <row r="65" spans="1:10" ht="15.75" customHeight="1" x14ac:dyDescent="0.2">
      <c r="A65" s="33"/>
      <c r="B65" s="37"/>
      <c r="C65" s="35"/>
      <c r="D65" s="36"/>
      <c r="E65" s="33"/>
      <c r="F65" s="33"/>
      <c r="G65" s="33"/>
      <c r="H65" s="33"/>
      <c r="I65" s="33"/>
      <c r="J65" s="35"/>
    </row>
    <row r="66" spans="1:10" ht="15.75" customHeight="1" x14ac:dyDescent="0.2">
      <c r="A66" s="33"/>
      <c r="B66" s="37"/>
      <c r="C66" s="35"/>
      <c r="D66" s="36"/>
      <c r="E66" s="33"/>
      <c r="F66" s="33"/>
      <c r="G66" s="33"/>
      <c r="H66" s="33"/>
      <c r="I66" s="33"/>
      <c r="J66" s="35"/>
    </row>
    <row r="67" spans="1:10" ht="15.75" customHeight="1" x14ac:dyDescent="0.2">
      <c r="A67" s="33"/>
      <c r="B67" s="37"/>
      <c r="C67" s="35"/>
      <c r="D67" s="36"/>
      <c r="E67" s="33"/>
      <c r="F67" s="33"/>
      <c r="G67" s="33"/>
      <c r="H67" s="33"/>
      <c r="I67" s="33"/>
      <c r="J67" s="35"/>
    </row>
    <row r="68" spans="1:10" ht="15.75" customHeight="1" x14ac:dyDescent="0.2">
      <c r="A68" s="33"/>
      <c r="B68" s="37"/>
      <c r="C68" s="35"/>
      <c r="D68" s="36"/>
      <c r="E68" s="33"/>
      <c r="F68" s="33"/>
      <c r="G68" s="33"/>
      <c r="H68" s="33"/>
      <c r="I68" s="33"/>
      <c r="J68" s="35"/>
    </row>
    <row r="69" spans="1:10" ht="15.75" customHeight="1" x14ac:dyDescent="0.2">
      <c r="A69" s="33"/>
      <c r="B69" s="37"/>
      <c r="C69" s="35"/>
      <c r="D69" s="36"/>
      <c r="E69" s="33"/>
      <c r="F69" s="33"/>
      <c r="G69" s="33"/>
      <c r="H69" s="33"/>
      <c r="I69" s="33"/>
      <c r="J69" s="35"/>
    </row>
    <row r="70" spans="1:10" ht="15.75" customHeight="1" x14ac:dyDescent="0.2">
      <c r="A70" s="33"/>
      <c r="B70" s="37"/>
      <c r="C70" s="35"/>
      <c r="D70" s="36"/>
      <c r="E70" s="33"/>
      <c r="F70" s="33"/>
      <c r="G70" s="33"/>
      <c r="H70" s="33"/>
      <c r="I70" s="33"/>
      <c r="J70" s="35"/>
    </row>
    <row r="71" spans="1:10" ht="15.75" customHeight="1" x14ac:dyDescent="0.2">
      <c r="A71" s="31"/>
      <c r="B71" s="32"/>
      <c r="C71" s="31"/>
      <c r="D71" s="31"/>
      <c r="E71" s="31"/>
      <c r="F71" s="31"/>
      <c r="G71" s="31"/>
      <c r="H71" s="31"/>
      <c r="I71" s="31"/>
      <c r="J71" s="31"/>
    </row>
    <row r="72" spans="1:10" ht="15.75" customHeight="1" x14ac:dyDescent="0.2">
      <c r="A72" s="33"/>
      <c r="B72" s="34"/>
      <c r="C72" s="35"/>
      <c r="D72" s="36"/>
      <c r="E72" s="33"/>
      <c r="F72" s="33"/>
      <c r="G72" s="33"/>
      <c r="H72" s="33"/>
      <c r="I72" s="33"/>
      <c r="J72" s="35"/>
    </row>
    <row r="73" spans="1:10" ht="15.75" customHeight="1" x14ac:dyDescent="0.2">
      <c r="A73" s="33"/>
      <c r="B73" s="34"/>
      <c r="C73" s="35"/>
      <c r="D73" s="36"/>
      <c r="E73" s="33"/>
      <c r="F73" s="33"/>
      <c r="G73" s="33"/>
      <c r="H73" s="33"/>
      <c r="I73" s="33"/>
      <c r="J73" s="35"/>
    </row>
    <row r="74" spans="1:10" ht="15.75" customHeight="1" x14ac:dyDescent="0.2">
      <c r="A74" s="33"/>
      <c r="B74" s="34"/>
      <c r="C74" s="35"/>
      <c r="D74" s="36"/>
      <c r="E74" s="33"/>
      <c r="F74" s="33"/>
      <c r="G74" s="33"/>
      <c r="H74" s="33"/>
      <c r="I74" s="33"/>
      <c r="J74" s="35"/>
    </row>
    <row r="75" spans="1:10" ht="15.75" customHeight="1" x14ac:dyDescent="0.2">
      <c r="A75" s="33"/>
      <c r="B75" s="34"/>
      <c r="C75" s="35"/>
      <c r="D75" s="36"/>
      <c r="E75" s="33"/>
      <c r="F75" s="33"/>
      <c r="G75" s="33"/>
      <c r="H75" s="33"/>
      <c r="I75" s="33"/>
      <c r="J75" s="35"/>
    </row>
    <row r="76" spans="1:10" ht="15.75" customHeight="1" x14ac:dyDescent="0.2">
      <c r="A76" s="33"/>
      <c r="B76" s="34"/>
      <c r="C76" s="35"/>
      <c r="D76" s="36"/>
      <c r="E76" s="33"/>
      <c r="F76" s="33"/>
      <c r="G76" s="33"/>
      <c r="H76" s="33"/>
      <c r="I76" s="33"/>
      <c r="J76" s="35"/>
    </row>
    <row r="77" spans="1:10" ht="15.75" customHeight="1" x14ac:dyDescent="0.2">
      <c r="A77" s="33"/>
      <c r="B77" s="34"/>
      <c r="C77" s="35"/>
      <c r="D77" s="36"/>
      <c r="E77" s="33"/>
      <c r="F77" s="33"/>
      <c r="G77" s="33"/>
      <c r="H77" s="33"/>
      <c r="I77" s="33"/>
      <c r="J77" s="35"/>
    </row>
    <row r="78" spans="1:10" ht="15.75" customHeight="1" x14ac:dyDescent="0.2">
      <c r="A78" s="33"/>
      <c r="B78" s="34"/>
      <c r="C78" s="35"/>
      <c r="D78" s="36"/>
      <c r="E78" s="33"/>
      <c r="F78" s="33"/>
      <c r="G78" s="33"/>
      <c r="H78" s="33"/>
      <c r="I78" s="33"/>
      <c r="J78" s="35"/>
    </row>
    <row r="79" spans="1:10" ht="15.75" customHeight="1" x14ac:dyDescent="0.2">
      <c r="A79" s="33"/>
      <c r="B79" s="34"/>
      <c r="C79" s="35"/>
      <c r="D79" s="36"/>
      <c r="E79" s="33"/>
      <c r="F79" s="33"/>
      <c r="G79" s="33"/>
      <c r="H79" s="33"/>
      <c r="I79" s="33"/>
      <c r="J79" s="35"/>
    </row>
    <row r="80" spans="1: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</row>
    <row r="81" spans="1:10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</row>
    <row r="84" spans="1:10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</row>
    <row r="91" spans="1:10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</row>
    <row r="92" spans="1:10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</row>
    <row r="93" spans="1:10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</row>
    <row r="94" spans="1:10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</row>
    <row r="95" spans="1:10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</row>
    <row r="96" spans="1:10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10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</row>
    <row r="98" spans="1:10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</row>
    <row r="99" spans="1:10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</row>
    <row r="100" spans="1:10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</row>
    <row r="101" spans="1:10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</row>
    <row r="102" spans="1:10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</row>
    <row r="103" spans="1:10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</row>
    <row r="104" spans="1:10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</row>
    <row r="105" spans="1:10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</row>
    <row r="106" spans="1:10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</row>
  </sheetData>
  <mergeCells count="7">
    <mergeCell ref="A47:B47"/>
    <mergeCell ref="A1:I1"/>
    <mergeCell ref="A2:I2"/>
    <mergeCell ref="A3:I3"/>
    <mergeCell ref="A4:B4"/>
    <mergeCell ref="E4:J4"/>
    <mergeCell ref="A5:B5"/>
  </mergeCells>
  <printOptions horizontalCentered="1"/>
  <pageMargins left="0" right="0" top="0.78" bottom="0.55118110236220474" header="0.27559055118110237" footer="0.19685039370078741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indexed="34"/>
  </sheetPr>
  <dimension ref="A1:P110"/>
  <sheetViews>
    <sheetView workbookViewId="0">
      <selection sqref="A1:J51"/>
    </sheetView>
  </sheetViews>
  <sheetFormatPr defaultColWidth="9.140625" defaultRowHeight="12.75" x14ac:dyDescent="0.2"/>
  <cols>
    <col min="1" max="1" width="3.42578125" style="12" customWidth="1"/>
    <col min="2" max="2" width="29.28515625" style="12" customWidth="1"/>
    <col min="3" max="3" width="10.5703125" style="12" customWidth="1"/>
    <col min="4" max="4" width="24.5703125" style="12" customWidth="1"/>
    <col min="5" max="5" width="7.7109375" style="12" customWidth="1"/>
    <col min="6" max="6" width="6.28515625" style="12" customWidth="1"/>
    <col min="7" max="7" width="26.85546875" style="12" customWidth="1"/>
    <col min="8" max="8" width="6.85546875" style="12" customWidth="1"/>
    <col min="9" max="9" width="8.28515625" style="12" customWidth="1"/>
    <col min="10" max="10" width="6" style="12" customWidth="1"/>
    <col min="11" max="16384" width="9.140625" style="12"/>
  </cols>
  <sheetData>
    <row r="1" spans="1:16" x14ac:dyDescent="0.2">
      <c r="A1" s="613" t="e">
        <f>#REF!</f>
        <v>#REF!</v>
      </c>
      <c r="B1" s="613"/>
      <c r="C1" s="613"/>
      <c r="D1" s="613"/>
      <c r="E1" s="613"/>
      <c r="F1" s="613"/>
      <c r="G1" s="613"/>
      <c r="H1" s="613"/>
      <c r="I1" s="613"/>
      <c r="J1" s="95"/>
      <c r="K1" s="95"/>
      <c r="L1" s="95"/>
      <c r="M1" s="95"/>
    </row>
    <row r="2" spans="1:16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96"/>
      <c r="K2" s="95"/>
      <c r="L2" s="95"/>
      <c r="M2" s="95"/>
    </row>
    <row r="3" spans="1:16" ht="25.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140"/>
      <c r="K3" s="140"/>
      <c r="L3" s="140"/>
      <c r="M3" s="140"/>
      <c r="N3" s="140"/>
      <c r="O3" s="140"/>
      <c r="P3" s="140"/>
    </row>
    <row r="4" spans="1:16" ht="14.25" x14ac:dyDescent="0.2">
      <c r="A4" s="616"/>
      <c r="B4" s="616"/>
      <c r="C4" s="9"/>
      <c r="D4" s="2"/>
      <c r="E4" s="618" t="s">
        <v>4</v>
      </c>
      <c r="F4" s="618"/>
      <c r="G4" s="618"/>
      <c r="H4" s="618"/>
      <c r="I4" s="618"/>
      <c r="J4" s="618"/>
    </row>
    <row r="5" spans="1:16" x14ac:dyDescent="0.2">
      <c r="A5" s="616" t="s">
        <v>385</v>
      </c>
      <c r="B5" s="616"/>
      <c r="C5" s="9"/>
      <c r="D5" s="2"/>
      <c r="H5" s="92" t="e">
        <f>d_1</f>
        <v>#REF!</v>
      </c>
      <c r="J5" s="9"/>
    </row>
    <row r="6" spans="1:16" ht="13.5" customHeight="1" x14ac:dyDescent="0.2">
      <c r="A6" s="92" t="e">
        <f>d_4</f>
        <v>#REF!</v>
      </c>
      <c r="C6" s="2"/>
      <c r="G6" s="139" t="e">
        <f>d_5</f>
        <v>#REF!</v>
      </c>
      <c r="H6" s="134"/>
      <c r="I6" s="356" t="s">
        <v>386</v>
      </c>
      <c r="J6" s="9"/>
    </row>
    <row r="7" spans="1:16" ht="18" x14ac:dyDescent="0.2">
      <c r="A7" s="119" t="s">
        <v>64</v>
      </c>
      <c r="B7" s="119" t="s">
        <v>65</v>
      </c>
      <c r="C7" s="119" t="s">
        <v>62</v>
      </c>
      <c r="D7" s="119" t="s">
        <v>96</v>
      </c>
      <c r="E7" s="119" t="s">
        <v>34</v>
      </c>
      <c r="F7" s="119" t="s">
        <v>102</v>
      </c>
      <c r="G7" s="119" t="s">
        <v>22</v>
      </c>
      <c r="H7" s="132" t="s">
        <v>49</v>
      </c>
      <c r="I7" s="119" t="s">
        <v>67</v>
      </c>
    </row>
    <row r="8" spans="1:16" x14ac:dyDescent="0.2">
      <c r="A8" s="120"/>
      <c r="B8" s="126" t="s">
        <v>44</v>
      </c>
      <c r="C8" s="121"/>
      <c r="D8" s="121"/>
      <c r="E8" s="121"/>
      <c r="F8" s="121"/>
      <c r="G8" s="121"/>
      <c r="H8" s="121"/>
      <c r="I8" s="122"/>
    </row>
    <row r="9" spans="1:16" x14ac:dyDescent="0.2">
      <c r="A9" s="15" t="s">
        <v>37</v>
      </c>
      <c r="B9" s="29" t="e">
        <f>VLOOKUP($E9,#REF!,3,FALSE)</f>
        <v>#REF!</v>
      </c>
      <c r="C9" s="11" t="e">
        <f>VLOOKUP($E9,#REF!,4,FALSE)</f>
        <v>#REF!</v>
      </c>
      <c r="D9" s="30" t="e">
        <f>VLOOKUP($E9,#REF!,5,FALSE)</f>
        <v>#REF!</v>
      </c>
      <c r="E9" s="98" t="s">
        <v>249</v>
      </c>
      <c r="F9" s="98"/>
      <c r="G9" s="15"/>
      <c r="H9" s="15"/>
      <c r="I9" s="11"/>
    </row>
    <row r="10" spans="1:16" x14ac:dyDescent="0.2">
      <c r="A10" s="358" t="s">
        <v>38</v>
      </c>
      <c r="B10" s="29" t="e">
        <f>VLOOKUP($E10,#REF!,3,FALSE)</f>
        <v>#REF!</v>
      </c>
      <c r="C10" s="11" t="e">
        <f>VLOOKUP($E10,#REF!,4,FALSE)</f>
        <v>#REF!</v>
      </c>
      <c r="D10" s="30" t="e">
        <f>VLOOKUP($E10,#REF!,5,FALSE)</f>
        <v>#REF!</v>
      </c>
      <c r="E10" s="98" t="s">
        <v>83</v>
      </c>
      <c r="F10" s="98"/>
      <c r="G10" s="358"/>
      <c r="H10" s="358"/>
      <c r="I10" s="11"/>
    </row>
    <row r="11" spans="1:16" x14ac:dyDescent="0.2">
      <c r="A11" s="358" t="s">
        <v>39</v>
      </c>
      <c r="B11" s="248" t="e">
        <f>VLOOKUP($E11,#REF!,3,FALSE)</f>
        <v>#REF!</v>
      </c>
      <c r="C11" s="235" t="e">
        <f>VLOOKUP($E11,#REF!,4,FALSE)</f>
        <v>#REF!</v>
      </c>
      <c r="D11" s="257" t="e">
        <f>VLOOKUP($E11,#REF!,5,FALSE)</f>
        <v>#REF!</v>
      </c>
      <c r="E11" s="98"/>
      <c r="F11" s="98"/>
      <c r="G11" s="358"/>
      <c r="H11" s="358"/>
      <c r="I11" s="11"/>
    </row>
    <row r="12" spans="1:16" x14ac:dyDescent="0.2">
      <c r="A12" s="358" t="s">
        <v>40</v>
      </c>
      <c r="B12" s="248" t="e">
        <f>VLOOKUP($E12,#REF!,3,FALSE)</f>
        <v>#REF!</v>
      </c>
      <c r="C12" s="235" t="e">
        <f>VLOOKUP($E12,#REF!,4,FALSE)</f>
        <v>#REF!</v>
      </c>
      <c r="D12" s="257" t="e">
        <f>VLOOKUP($E12,#REF!,5,FALSE)</f>
        <v>#REF!</v>
      </c>
      <c r="E12" s="98"/>
      <c r="F12" s="98"/>
      <c r="G12" s="358"/>
      <c r="H12" s="358"/>
      <c r="I12" s="11"/>
    </row>
    <row r="13" spans="1:16" x14ac:dyDescent="0.2">
      <c r="A13" s="358" t="s">
        <v>41</v>
      </c>
      <c r="B13" s="248" t="e">
        <f>VLOOKUP($E13,#REF!,3,FALSE)</f>
        <v>#REF!</v>
      </c>
      <c r="C13" s="235" t="e">
        <f>VLOOKUP($E13,#REF!,4,FALSE)</f>
        <v>#REF!</v>
      </c>
      <c r="D13" s="257" t="e">
        <f>VLOOKUP($E13,#REF!,5,FALSE)</f>
        <v>#REF!</v>
      </c>
      <c r="E13" s="98"/>
      <c r="F13" s="98"/>
      <c r="G13" s="358"/>
      <c r="H13" s="358"/>
      <c r="I13" s="11"/>
    </row>
    <row r="14" spans="1:16" x14ac:dyDescent="0.2">
      <c r="A14" s="358" t="s">
        <v>42</v>
      </c>
      <c r="B14" s="248" t="e">
        <f>VLOOKUP($E14,#REF!,3,FALSE)</f>
        <v>#REF!</v>
      </c>
      <c r="C14" s="235" t="e">
        <f>VLOOKUP($E14,#REF!,4,FALSE)</f>
        <v>#REF!</v>
      </c>
      <c r="D14" s="257" t="e">
        <f>VLOOKUP($E14,#REF!,5,FALSE)</f>
        <v>#REF!</v>
      </c>
      <c r="E14" s="98"/>
      <c r="F14" s="15"/>
      <c r="G14" s="15"/>
      <c r="H14" s="15"/>
      <c r="I14" s="11"/>
    </row>
    <row r="15" spans="1:16" hidden="1" x14ac:dyDescent="0.2">
      <c r="A15" s="15" t="s">
        <v>39</v>
      </c>
      <c r="B15" s="29"/>
      <c r="C15" s="11"/>
      <c r="D15" s="30"/>
      <c r="E15" s="15"/>
      <c r="F15" s="15"/>
      <c r="G15" s="15"/>
      <c r="H15" s="15"/>
      <c r="I15" s="11"/>
    </row>
    <row r="16" spans="1:16" hidden="1" x14ac:dyDescent="0.2">
      <c r="A16" s="15" t="s">
        <v>40</v>
      </c>
      <c r="B16" s="29"/>
      <c r="C16" s="11"/>
      <c r="D16" s="30"/>
      <c r="E16" s="15"/>
      <c r="F16" s="15"/>
      <c r="G16" s="15"/>
      <c r="H16" s="15"/>
      <c r="I16" s="11"/>
      <c r="K16" s="2"/>
    </row>
    <row r="17" spans="1:9" hidden="1" x14ac:dyDescent="0.2">
      <c r="A17" s="15" t="s">
        <v>41</v>
      </c>
      <c r="B17" s="29"/>
      <c r="C17" s="11"/>
      <c r="D17" s="30"/>
      <c r="E17" s="15"/>
      <c r="F17" s="15"/>
      <c r="G17" s="15"/>
      <c r="H17" s="15"/>
      <c r="I17" s="11"/>
    </row>
    <row r="18" spans="1:9" hidden="1" x14ac:dyDescent="0.2">
      <c r="A18" s="15" t="s">
        <v>42</v>
      </c>
      <c r="B18" s="29"/>
      <c r="C18" s="11"/>
      <c r="D18" s="30"/>
      <c r="E18" s="15"/>
      <c r="F18" s="15"/>
      <c r="G18" s="15"/>
      <c r="H18" s="15"/>
      <c r="I18" s="11"/>
    </row>
    <row r="19" spans="1:9" hidden="1" x14ac:dyDescent="0.2">
      <c r="A19" s="15" t="s">
        <v>43</v>
      </c>
      <c r="B19" s="29"/>
      <c r="C19" s="11"/>
      <c r="D19" s="30"/>
      <c r="E19" s="15"/>
      <c r="F19" s="15"/>
      <c r="G19" s="15"/>
      <c r="H19" s="15"/>
      <c r="I19" s="11"/>
    </row>
    <row r="20" spans="1:9" hidden="1" x14ac:dyDescent="0.2">
      <c r="A20" s="15" t="s">
        <v>79</v>
      </c>
      <c r="B20" s="29"/>
      <c r="C20" s="11"/>
      <c r="D20" s="30"/>
      <c r="E20" s="15"/>
      <c r="F20" s="15"/>
      <c r="G20" s="15"/>
      <c r="H20" s="15"/>
      <c r="I20" s="11"/>
    </row>
    <row r="21" spans="1:9" hidden="1" x14ac:dyDescent="0.2">
      <c r="A21" s="15" t="s">
        <v>86</v>
      </c>
      <c r="B21" s="29"/>
      <c r="C21" s="11"/>
      <c r="D21" s="30"/>
      <c r="E21" s="15"/>
      <c r="F21" s="15"/>
      <c r="G21" s="15"/>
      <c r="H21" s="15"/>
      <c r="I21" s="11"/>
    </row>
    <row r="22" spans="1:9" hidden="1" x14ac:dyDescent="0.2">
      <c r="A22" s="15" t="s">
        <v>85</v>
      </c>
      <c r="B22" s="29"/>
      <c r="C22" s="11"/>
      <c r="D22" s="30"/>
      <c r="E22" s="15"/>
      <c r="F22" s="15"/>
      <c r="G22" s="15"/>
      <c r="H22" s="15"/>
      <c r="I22" s="11"/>
    </row>
    <row r="23" spans="1:9" hidden="1" x14ac:dyDescent="0.2">
      <c r="A23" s="15" t="s">
        <v>84</v>
      </c>
      <c r="B23" s="29"/>
      <c r="C23" s="11"/>
      <c r="D23" s="30"/>
      <c r="E23" s="15"/>
      <c r="F23" s="15"/>
      <c r="G23" s="15"/>
      <c r="H23" s="15"/>
      <c r="I23" s="11"/>
    </row>
    <row r="24" spans="1:9" hidden="1" x14ac:dyDescent="0.2">
      <c r="A24" s="15" t="s">
        <v>83</v>
      </c>
      <c r="B24" s="29"/>
      <c r="C24" s="11"/>
      <c r="D24" s="30"/>
      <c r="E24" s="15"/>
      <c r="F24" s="15"/>
      <c r="G24" s="15"/>
      <c r="H24" s="15"/>
      <c r="I24" s="11"/>
    </row>
    <row r="25" spans="1:9" hidden="1" x14ac:dyDescent="0.2">
      <c r="A25" s="15" t="s">
        <v>82</v>
      </c>
      <c r="B25" s="29"/>
      <c r="C25" s="11"/>
      <c r="D25" s="30"/>
      <c r="E25" s="15"/>
      <c r="F25" s="15"/>
      <c r="G25" s="15"/>
      <c r="H25" s="15"/>
      <c r="I25" s="11"/>
    </row>
    <row r="26" spans="1:9" hidden="1" x14ac:dyDescent="0.2">
      <c r="A26" s="15" t="s">
        <v>81</v>
      </c>
      <c r="B26" s="29"/>
      <c r="C26" s="11"/>
      <c r="D26" s="30"/>
      <c r="E26" s="15"/>
      <c r="F26" s="15"/>
      <c r="G26" s="15"/>
      <c r="H26" s="15"/>
      <c r="I26" s="11"/>
    </row>
    <row r="27" spans="1:9" hidden="1" x14ac:dyDescent="0.2">
      <c r="A27" s="15" t="s">
        <v>80</v>
      </c>
      <c r="B27" s="29"/>
      <c r="C27" s="11"/>
      <c r="D27" s="30"/>
      <c r="E27" s="15"/>
      <c r="F27" s="15"/>
      <c r="G27" s="15"/>
      <c r="H27" s="15"/>
      <c r="I27" s="11"/>
    </row>
    <row r="28" spans="1:9" hidden="1" x14ac:dyDescent="0.2">
      <c r="A28" s="15" t="s">
        <v>87</v>
      </c>
      <c r="B28" s="29"/>
      <c r="C28" s="11"/>
      <c r="D28" s="30"/>
      <c r="E28" s="15"/>
      <c r="F28" s="15"/>
      <c r="G28" s="15"/>
      <c r="H28" s="15"/>
      <c r="I28" s="11"/>
    </row>
    <row r="29" spans="1:9" hidden="1" x14ac:dyDescent="0.2">
      <c r="A29" s="120"/>
      <c r="B29" s="126" t="s">
        <v>45</v>
      </c>
      <c r="C29" s="121"/>
      <c r="D29" s="121"/>
      <c r="E29" s="121"/>
      <c r="F29" s="121"/>
      <c r="G29" s="121"/>
      <c r="H29" s="121"/>
      <c r="I29" s="122"/>
    </row>
    <row r="30" spans="1:9" hidden="1" x14ac:dyDescent="0.2">
      <c r="A30" s="15" t="s">
        <v>37</v>
      </c>
      <c r="B30" s="29" t="e">
        <f>VLOOKUP($E30,#REF!,3,FALSE)</f>
        <v>#REF!</v>
      </c>
      <c r="C30" s="11" t="e">
        <f>VLOOKUP($E30,#REF!,4,FALSE)</f>
        <v>#REF!</v>
      </c>
      <c r="D30" s="30" t="e">
        <f>VLOOKUP($E30,#REF!,5,FALSE)</f>
        <v>#REF!</v>
      </c>
      <c r="E30" s="15"/>
      <c r="F30" s="15"/>
      <c r="G30" s="15"/>
      <c r="H30" s="15"/>
      <c r="I30" s="11" t="e">
        <f>VLOOKUP($E30,#REF!,9,FALSE)</f>
        <v>#REF!</v>
      </c>
    </row>
    <row r="31" spans="1:9" hidden="1" x14ac:dyDescent="0.2">
      <c r="A31" s="15" t="s">
        <v>38</v>
      </c>
      <c r="B31" s="29" t="e">
        <f>VLOOKUP($E31,#REF!,3,FALSE)</f>
        <v>#REF!</v>
      </c>
      <c r="C31" s="11" t="e">
        <f>VLOOKUP($E31,#REF!,4,FALSE)</f>
        <v>#REF!</v>
      </c>
      <c r="D31" s="30" t="e">
        <f>VLOOKUP($E31,#REF!,5,FALSE)</f>
        <v>#REF!</v>
      </c>
      <c r="E31" s="15"/>
      <c r="F31" s="15"/>
      <c r="G31" s="15"/>
      <c r="H31" s="15"/>
      <c r="I31" s="11" t="e">
        <f>VLOOKUP($E31,#REF!,9,FALSE)</f>
        <v>#REF!</v>
      </c>
    </row>
    <row r="32" spans="1:9" hidden="1" x14ac:dyDescent="0.2">
      <c r="A32" s="15" t="s">
        <v>39</v>
      </c>
      <c r="B32" s="29" t="e">
        <f>VLOOKUP($E32,#REF!,3,FALSE)</f>
        <v>#REF!</v>
      </c>
      <c r="C32" s="11" t="e">
        <f>VLOOKUP($E32,#REF!,4,FALSE)</f>
        <v>#REF!</v>
      </c>
      <c r="D32" s="30" t="e">
        <f>VLOOKUP($E32,#REF!,5,FALSE)</f>
        <v>#REF!</v>
      </c>
      <c r="E32" s="15"/>
      <c r="F32" s="15"/>
      <c r="G32" s="15"/>
      <c r="H32" s="15"/>
      <c r="I32" s="11" t="e">
        <f>VLOOKUP($E32,#REF!,9,FALSE)</f>
        <v>#REF!</v>
      </c>
    </row>
    <row r="33" spans="1:11" hidden="1" x14ac:dyDescent="0.2">
      <c r="A33" s="15" t="s">
        <v>40</v>
      </c>
      <c r="B33" s="29" t="e">
        <f>VLOOKUP($E33,#REF!,3,FALSE)</f>
        <v>#REF!</v>
      </c>
      <c r="C33" s="11" t="e">
        <f>VLOOKUP($E33,#REF!,4,FALSE)</f>
        <v>#REF!</v>
      </c>
      <c r="D33" s="30" t="e">
        <f>VLOOKUP($E33,#REF!,5,FALSE)</f>
        <v>#REF!</v>
      </c>
      <c r="E33" s="15"/>
      <c r="F33" s="15"/>
      <c r="G33" s="15"/>
      <c r="H33" s="15"/>
      <c r="I33" s="11" t="e">
        <f>VLOOKUP($E33,#REF!,9,FALSE)</f>
        <v>#REF!</v>
      </c>
    </row>
    <row r="34" spans="1:11" hidden="1" x14ac:dyDescent="0.2">
      <c r="A34" s="15" t="s">
        <v>41</v>
      </c>
      <c r="B34" s="29" t="e">
        <f>VLOOKUP($E34,#REF!,3,FALSE)</f>
        <v>#REF!</v>
      </c>
      <c r="C34" s="11" t="e">
        <f>VLOOKUP($E34,#REF!,4,FALSE)</f>
        <v>#REF!</v>
      </c>
      <c r="D34" s="30" t="e">
        <f>VLOOKUP($E34,#REF!,5,FALSE)</f>
        <v>#REF!</v>
      </c>
      <c r="E34" s="15"/>
      <c r="F34" s="15"/>
      <c r="G34" s="15"/>
      <c r="H34" s="15"/>
      <c r="I34" s="11" t="e">
        <f>VLOOKUP($E34,#REF!,9,FALSE)</f>
        <v>#REF!</v>
      </c>
    </row>
    <row r="35" spans="1:11" hidden="1" x14ac:dyDescent="0.2">
      <c r="A35" s="15" t="s">
        <v>42</v>
      </c>
      <c r="B35" s="29" t="e">
        <f>VLOOKUP($E35,#REF!,3,FALSE)</f>
        <v>#REF!</v>
      </c>
      <c r="C35" s="11" t="e">
        <f>VLOOKUP($E35,#REF!,4,FALSE)</f>
        <v>#REF!</v>
      </c>
      <c r="D35" s="30" t="e">
        <f>VLOOKUP($E35,#REF!,5,FALSE)</f>
        <v>#REF!</v>
      </c>
      <c r="E35" s="15"/>
      <c r="F35" s="15"/>
      <c r="G35" s="15"/>
      <c r="H35" s="15"/>
      <c r="I35" s="11" t="e">
        <f>VLOOKUP($E35,#REF!,9,FALSE)</f>
        <v>#REF!</v>
      </c>
    </row>
    <row r="36" spans="1:11" hidden="1" x14ac:dyDescent="0.2">
      <c r="A36" s="15" t="s">
        <v>43</v>
      </c>
      <c r="B36" s="29" t="e">
        <f>VLOOKUP($E36,#REF!,3,FALSE)</f>
        <v>#REF!</v>
      </c>
      <c r="C36" s="11" t="e">
        <f>VLOOKUP($E36,#REF!,4,FALSE)</f>
        <v>#REF!</v>
      </c>
      <c r="D36" s="30" t="e">
        <f>VLOOKUP($E36,#REF!,5,FALSE)</f>
        <v>#REF!</v>
      </c>
      <c r="E36" s="15"/>
      <c r="F36" s="15"/>
      <c r="G36" s="15"/>
      <c r="H36" s="15"/>
      <c r="I36" s="11" t="e">
        <f>VLOOKUP($E36,#REF!,9,FALSE)</f>
        <v>#REF!</v>
      </c>
    </row>
    <row r="37" spans="1:11" hidden="1" x14ac:dyDescent="0.2">
      <c r="A37" s="15" t="s">
        <v>79</v>
      </c>
      <c r="B37" s="29" t="e">
        <f>VLOOKUP($E37,#REF!,3,FALSE)</f>
        <v>#REF!</v>
      </c>
      <c r="C37" s="11" t="e">
        <f>VLOOKUP($E37,#REF!,4,FALSE)</f>
        <v>#REF!</v>
      </c>
      <c r="D37" s="30" t="e">
        <f>VLOOKUP($E37,#REF!,5,FALSE)</f>
        <v>#REF!</v>
      </c>
      <c r="E37" s="15"/>
      <c r="F37" s="15"/>
      <c r="G37" s="15"/>
      <c r="H37" s="15"/>
      <c r="I37" s="11" t="e">
        <f>VLOOKUP($E37,#REF!,9,FALSE)</f>
        <v>#REF!</v>
      </c>
    </row>
    <row r="38" spans="1:11" hidden="1" x14ac:dyDescent="0.2">
      <c r="A38" s="15" t="s">
        <v>86</v>
      </c>
      <c r="B38" s="29" t="e">
        <f>VLOOKUP($E38,#REF!,3,FALSE)</f>
        <v>#REF!</v>
      </c>
      <c r="C38" s="11" t="e">
        <f>VLOOKUP($E38,#REF!,4,FALSE)</f>
        <v>#REF!</v>
      </c>
      <c r="D38" s="30" t="e">
        <f>VLOOKUP($E38,#REF!,5,FALSE)</f>
        <v>#REF!</v>
      </c>
      <c r="E38" s="15"/>
      <c r="F38" s="15"/>
      <c r="G38" s="15"/>
      <c r="H38" s="15"/>
      <c r="I38" s="11" t="e">
        <f>VLOOKUP($E38,#REF!,9,FALSE)</f>
        <v>#REF!</v>
      </c>
      <c r="J38" s="17"/>
    </row>
    <row r="39" spans="1:11" hidden="1" x14ac:dyDescent="0.2">
      <c r="A39" s="15" t="s">
        <v>85</v>
      </c>
      <c r="B39" s="29" t="e">
        <f>VLOOKUP($E39,#REF!,3,FALSE)</f>
        <v>#REF!</v>
      </c>
      <c r="C39" s="11" t="e">
        <f>VLOOKUP($E39,#REF!,4,FALSE)</f>
        <v>#REF!</v>
      </c>
      <c r="D39" s="30" t="e">
        <f>VLOOKUP($E39,#REF!,5,FALSE)</f>
        <v>#REF!</v>
      </c>
      <c r="E39" s="15"/>
      <c r="F39" s="15"/>
      <c r="G39" s="15"/>
      <c r="H39" s="15"/>
      <c r="I39" s="11" t="e">
        <f>VLOOKUP($E39,#REF!,9,FALSE)</f>
        <v>#REF!</v>
      </c>
      <c r="J39" s="17"/>
    </row>
    <row r="40" spans="1:11" hidden="1" x14ac:dyDescent="0.2">
      <c r="A40" s="15" t="s">
        <v>84</v>
      </c>
      <c r="B40" s="29" t="e">
        <f>VLOOKUP($E40,#REF!,3,FALSE)</f>
        <v>#REF!</v>
      </c>
      <c r="C40" s="11" t="e">
        <f>VLOOKUP($E40,#REF!,4,FALSE)</f>
        <v>#REF!</v>
      </c>
      <c r="D40" s="30" t="e">
        <f>VLOOKUP($E40,#REF!,5,FALSE)</f>
        <v>#REF!</v>
      </c>
      <c r="E40" s="15"/>
      <c r="F40" s="15"/>
      <c r="G40" s="15"/>
      <c r="H40" s="15"/>
      <c r="I40" s="11" t="e">
        <f>VLOOKUP($E40,#REF!,9,FALSE)</f>
        <v>#REF!</v>
      </c>
      <c r="J40" s="17"/>
    </row>
    <row r="41" spans="1:11" hidden="1" x14ac:dyDescent="0.2">
      <c r="A41" s="15" t="s">
        <v>83</v>
      </c>
      <c r="B41" s="29" t="e">
        <f>VLOOKUP($E41,#REF!,3,FALSE)</f>
        <v>#REF!</v>
      </c>
      <c r="C41" s="11" t="e">
        <f>VLOOKUP($E41,#REF!,4,FALSE)</f>
        <v>#REF!</v>
      </c>
      <c r="D41" s="30" t="e">
        <f>VLOOKUP($E41,#REF!,5,FALSE)</f>
        <v>#REF!</v>
      </c>
      <c r="E41" s="15"/>
      <c r="F41" s="15"/>
      <c r="G41" s="15"/>
      <c r="H41" s="15"/>
      <c r="I41" s="11" t="e">
        <f>VLOOKUP($E41,#REF!,9,FALSE)</f>
        <v>#REF!</v>
      </c>
      <c r="J41" s="17"/>
    </row>
    <row r="42" spans="1:11" hidden="1" x14ac:dyDescent="0.2">
      <c r="A42" s="15" t="s">
        <v>82</v>
      </c>
      <c r="B42" s="29" t="e">
        <f>VLOOKUP($E42,#REF!,3,FALSE)</f>
        <v>#REF!</v>
      </c>
      <c r="C42" s="11" t="e">
        <f>VLOOKUP($E42,#REF!,4,FALSE)</f>
        <v>#REF!</v>
      </c>
      <c r="D42" s="30" t="e">
        <f>VLOOKUP($E42,#REF!,5,FALSE)</f>
        <v>#REF!</v>
      </c>
      <c r="E42" s="15"/>
      <c r="F42" s="15"/>
      <c r="G42" s="15"/>
      <c r="H42" s="15"/>
      <c r="I42" s="11" t="e">
        <f>VLOOKUP($E42,#REF!,9,FALSE)</f>
        <v>#REF!</v>
      </c>
      <c r="J42" s="17"/>
    </row>
    <row r="43" spans="1:11" hidden="1" x14ac:dyDescent="0.2">
      <c r="A43" s="15" t="s">
        <v>81</v>
      </c>
      <c r="B43" s="29" t="e">
        <f>VLOOKUP($E43,#REF!,3,FALSE)</f>
        <v>#REF!</v>
      </c>
      <c r="C43" s="11" t="e">
        <f>VLOOKUP($E43,#REF!,4,FALSE)</f>
        <v>#REF!</v>
      </c>
      <c r="D43" s="30" t="e">
        <f>VLOOKUP($E43,#REF!,5,FALSE)</f>
        <v>#REF!</v>
      </c>
      <c r="E43" s="15"/>
      <c r="F43" s="15"/>
      <c r="G43" s="15"/>
      <c r="H43" s="15"/>
      <c r="I43" s="11" t="e">
        <f>VLOOKUP($E43,#REF!,9,FALSE)</f>
        <v>#REF!</v>
      </c>
      <c r="J43" s="17"/>
    </row>
    <row r="44" spans="1:11" hidden="1" x14ac:dyDescent="0.2">
      <c r="A44" s="15" t="s">
        <v>80</v>
      </c>
      <c r="B44" s="29" t="e">
        <f>VLOOKUP($E44,#REF!,3,FALSE)</f>
        <v>#REF!</v>
      </c>
      <c r="C44" s="11" t="e">
        <f>VLOOKUP($E44,#REF!,4,FALSE)</f>
        <v>#REF!</v>
      </c>
      <c r="D44" s="30" t="e">
        <f>VLOOKUP($E44,#REF!,5,FALSE)</f>
        <v>#REF!</v>
      </c>
      <c r="E44" s="15"/>
      <c r="F44" s="15"/>
      <c r="G44" s="15"/>
      <c r="H44" s="15"/>
      <c r="I44" s="11" t="e">
        <f>VLOOKUP($E44,#REF!,9,FALSE)</f>
        <v>#REF!</v>
      </c>
      <c r="J44" s="17"/>
    </row>
    <row r="45" spans="1:11" hidden="1" x14ac:dyDescent="0.2">
      <c r="A45" s="15" t="s">
        <v>87</v>
      </c>
      <c r="B45" s="29" t="e">
        <f>VLOOKUP($E45,#REF!,3,FALSE)</f>
        <v>#REF!</v>
      </c>
      <c r="C45" s="11" t="e">
        <f>VLOOKUP($E45,#REF!,4,FALSE)</f>
        <v>#REF!</v>
      </c>
      <c r="D45" s="30" t="e">
        <f>VLOOKUP($E45,#REF!,5,FALSE)</f>
        <v>#REF!</v>
      </c>
      <c r="E45" s="15"/>
      <c r="F45" s="15"/>
      <c r="G45" s="15"/>
      <c r="H45" s="15"/>
      <c r="I45" s="11" t="e">
        <f>VLOOKUP($E45,#REF!,9,FALSE)</f>
        <v>#REF!</v>
      </c>
      <c r="J45" s="17"/>
    </row>
    <row r="46" spans="1:11" ht="15.75" customHeight="1" x14ac:dyDescent="0.2">
      <c r="A46" s="33"/>
      <c r="B46" s="38"/>
      <c r="C46" s="39"/>
      <c r="D46" s="46"/>
      <c r="E46" s="33"/>
      <c r="F46" s="33"/>
      <c r="G46" s="33"/>
      <c r="H46" s="33"/>
      <c r="I46" s="33"/>
      <c r="J46" s="39"/>
      <c r="K46" s="17"/>
    </row>
    <row r="47" spans="1:11" x14ac:dyDescent="0.2">
      <c r="K47" s="17"/>
    </row>
    <row r="48" spans="1:11" ht="15.75" x14ac:dyDescent="0.25">
      <c r="A48" s="3" t="s">
        <v>66</v>
      </c>
      <c r="B48" s="1"/>
      <c r="D48" s="3"/>
      <c r="F48" s="20"/>
      <c r="H48" s="3"/>
      <c r="J48" s="17"/>
      <c r="K48" s="17"/>
    </row>
    <row r="49" spans="1:11" ht="15.75" x14ac:dyDescent="0.25">
      <c r="A49" s="3" t="s">
        <v>58</v>
      </c>
      <c r="K49" s="17"/>
    </row>
    <row r="50" spans="1:11" ht="15.75" x14ac:dyDescent="0.25">
      <c r="A50" s="3" t="s">
        <v>60</v>
      </c>
      <c r="B50" s="3"/>
      <c r="K50" s="17"/>
    </row>
    <row r="51" spans="1:11" ht="15.75" x14ac:dyDescent="0.25">
      <c r="A51" s="617" t="s">
        <v>59</v>
      </c>
      <c r="B51" s="617"/>
      <c r="K51" s="17"/>
    </row>
    <row r="52" spans="1:11" ht="15.75" x14ac:dyDescent="0.25">
      <c r="B52" s="3"/>
      <c r="K52" s="17"/>
    </row>
    <row r="53" spans="1:11" ht="15.75" x14ac:dyDescent="0.25">
      <c r="B53" s="3"/>
      <c r="K53" s="17"/>
    </row>
    <row r="54" spans="1:11" x14ac:dyDescent="0.2">
      <c r="K54" s="17"/>
    </row>
    <row r="55" spans="1:11" ht="15.75" x14ac:dyDescent="0.25">
      <c r="B55" s="3"/>
      <c r="K55" s="17"/>
    </row>
    <row r="56" spans="1:11" ht="15.75" customHeight="1" x14ac:dyDescent="0.25">
      <c r="B56" s="3"/>
      <c r="K56" s="17"/>
    </row>
    <row r="57" spans="1:11" ht="15.75" customHeight="1" x14ac:dyDescent="0.2">
      <c r="K57" s="17"/>
    </row>
    <row r="58" spans="1:11" ht="15.75" customHeight="1" x14ac:dyDescent="0.2">
      <c r="K58" s="17"/>
    </row>
    <row r="59" spans="1:11" ht="15.75" customHeight="1" x14ac:dyDescent="0.2">
      <c r="K59" s="17"/>
    </row>
    <row r="60" spans="1:11" ht="15.75" customHeight="1" x14ac:dyDescent="0.2">
      <c r="K60" s="17"/>
    </row>
    <row r="61" spans="1:11" ht="15.75" customHeight="1" x14ac:dyDescent="0.2">
      <c r="K61" s="17"/>
    </row>
    <row r="62" spans="1:11" ht="15.75" customHeight="1" x14ac:dyDescent="0.2">
      <c r="K62" s="17"/>
    </row>
    <row r="63" spans="1:11" ht="15.75" customHeight="1" x14ac:dyDescent="0.2">
      <c r="K63" s="17"/>
    </row>
    <row r="64" spans="1:11" ht="15.75" customHeight="1" x14ac:dyDescent="0.2">
      <c r="K64" s="17"/>
    </row>
    <row r="65" spans="1:11" ht="15.75" customHeight="1" x14ac:dyDescent="0.2">
      <c r="K65" s="17"/>
    </row>
    <row r="66" spans="1:11" ht="15.75" customHeight="1" x14ac:dyDescent="0.2">
      <c r="A66" s="31"/>
      <c r="B66" s="32"/>
      <c r="C66" s="31"/>
      <c r="D66" s="31"/>
      <c r="E66" s="31"/>
      <c r="F66" s="31"/>
      <c r="G66" s="31"/>
      <c r="H66" s="31"/>
      <c r="I66" s="31"/>
      <c r="J66" s="31"/>
      <c r="K66" s="17"/>
    </row>
    <row r="67" spans="1:11" ht="15.75" customHeight="1" x14ac:dyDescent="0.2">
      <c r="A67" s="33"/>
      <c r="B67" s="34"/>
      <c r="C67" s="35"/>
      <c r="D67" s="36"/>
      <c r="E67" s="33"/>
      <c r="F67" s="33"/>
      <c r="G67" s="33"/>
      <c r="H67" s="33"/>
      <c r="I67" s="33"/>
      <c r="J67" s="35"/>
      <c r="K67" s="17"/>
    </row>
    <row r="68" spans="1:11" ht="15.75" customHeight="1" x14ac:dyDescent="0.2">
      <c r="A68" s="33"/>
      <c r="B68" s="6"/>
      <c r="C68" s="35"/>
      <c r="D68" s="36"/>
      <c r="E68" s="33"/>
      <c r="F68" s="33"/>
      <c r="G68" s="33"/>
      <c r="H68" s="33"/>
      <c r="I68" s="33"/>
      <c r="J68" s="35"/>
    </row>
    <row r="69" spans="1:11" ht="15.75" customHeight="1" x14ac:dyDescent="0.2">
      <c r="A69" s="33"/>
      <c r="B69" s="37"/>
      <c r="C69" s="35"/>
      <c r="D69" s="36"/>
      <c r="E69" s="33"/>
      <c r="F69" s="33"/>
      <c r="G69" s="33"/>
      <c r="H69" s="33"/>
      <c r="I69" s="33"/>
      <c r="J69" s="35"/>
    </row>
    <row r="70" spans="1:11" ht="15.75" customHeight="1" x14ac:dyDescent="0.2">
      <c r="A70" s="33"/>
      <c r="B70" s="37"/>
      <c r="C70" s="35"/>
      <c r="D70" s="36"/>
      <c r="E70" s="33"/>
      <c r="F70" s="33"/>
      <c r="G70" s="33"/>
      <c r="H70" s="33"/>
      <c r="I70" s="33"/>
      <c r="J70" s="35"/>
    </row>
    <row r="71" spans="1:11" ht="15.75" customHeight="1" x14ac:dyDescent="0.2">
      <c r="A71" s="33"/>
      <c r="B71" s="37"/>
      <c r="C71" s="35"/>
      <c r="D71" s="36"/>
      <c r="E71" s="33"/>
      <c r="F71" s="33"/>
      <c r="G71" s="33"/>
      <c r="H71" s="33"/>
      <c r="I71" s="33"/>
      <c r="J71" s="35"/>
    </row>
    <row r="72" spans="1:11" ht="15.75" customHeight="1" x14ac:dyDescent="0.2">
      <c r="A72" s="33"/>
      <c r="B72" s="37"/>
      <c r="C72" s="35"/>
      <c r="D72" s="36"/>
      <c r="E72" s="33"/>
      <c r="F72" s="33"/>
      <c r="G72" s="33"/>
      <c r="H72" s="33"/>
      <c r="I72" s="33"/>
      <c r="J72" s="35"/>
    </row>
    <row r="73" spans="1:11" ht="15.75" customHeight="1" x14ac:dyDescent="0.2">
      <c r="A73" s="33"/>
      <c r="B73" s="37"/>
      <c r="C73" s="35"/>
      <c r="D73" s="36"/>
      <c r="E73" s="33"/>
      <c r="F73" s="33"/>
      <c r="G73" s="33"/>
      <c r="H73" s="33"/>
      <c r="I73" s="33"/>
      <c r="J73" s="35"/>
    </row>
    <row r="74" spans="1:11" ht="15.75" customHeight="1" x14ac:dyDescent="0.2">
      <c r="A74" s="33"/>
      <c r="B74" s="37"/>
      <c r="C74" s="35"/>
      <c r="D74" s="36"/>
      <c r="E74" s="33"/>
      <c r="F74" s="33"/>
      <c r="G74" s="33"/>
      <c r="H74" s="33"/>
      <c r="I74" s="33"/>
      <c r="J74" s="35"/>
    </row>
    <row r="75" spans="1:11" ht="15.75" customHeight="1" x14ac:dyDescent="0.2">
      <c r="A75" s="31"/>
      <c r="B75" s="32"/>
      <c r="C75" s="31"/>
      <c r="D75" s="31"/>
      <c r="E75" s="31"/>
      <c r="F75" s="31"/>
      <c r="G75" s="31"/>
      <c r="H75" s="31"/>
      <c r="I75" s="31"/>
      <c r="J75" s="31"/>
    </row>
    <row r="76" spans="1:11" ht="15.75" customHeight="1" x14ac:dyDescent="0.2">
      <c r="A76" s="33"/>
      <c r="B76" s="34"/>
      <c r="C76" s="35"/>
      <c r="D76" s="36"/>
      <c r="E76" s="33"/>
      <c r="F76" s="33"/>
      <c r="G76" s="33"/>
      <c r="H76" s="33"/>
      <c r="I76" s="33"/>
      <c r="J76" s="35"/>
    </row>
    <row r="77" spans="1:11" ht="15.75" customHeight="1" x14ac:dyDescent="0.2">
      <c r="A77" s="33"/>
      <c r="B77" s="34"/>
      <c r="C77" s="35"/>
      <c r="D77" s="36"/>
      <c r="E77" s="33"/>
      <c r="F77" s="33"/>
      <c r="G77" s="33"/>
      <c r="H77" s="33"/>
      <c r="I77" s="33"/>
      <c r="J77" s="35"/>
    </row>
    <row r="78" spans="1:11" ht="15.75" customHeight="1" x14ac:dyDescent="0.2">
      <c r="A78" s="33"/>
      <c r="B78" s="34"/>
      <c r="C78" s="35"/>
      <c r="D78" s="36"/>
      <c r="E78" s="33"/>
      <c r="F78" s="33"/>
      <c r="G78" s="33"/>
      <c r="H78" s="33"/>
      <c r="I78" s="33"/>
      <c r="J78" s="35"/>
    </row>
    <row r="79" spans="1:11" ht="15.75" customHeight="1" x14ac:dyDescent="0.2">
      <c r="A79" s="33"/>
      <c r="B79" s="34"/>
      <c r="C79" s="35"/>
      <c r="D79" s="36"/>
      <c r="E79" s="33"/>
      <c r="F79" s="33"/>
      <c r="G79" s="33"/>
      <c r="H79" s="33"/>
      <c r="I79" s="33"/>
      <c r="J79" s="35"/>
    </row>
    <row r="80" spans="1:11" ht="15.75" customHeight="1" x14ac:dyDescent="0.2">
      <c r="A80" s="33"/>
      <c r="B80" s="34"/>
      <c r="C80" s="35"/>
      <c r="D80" s="36"/>
      <c r="E80" s="33"/>
      <c r="F80" s="33"/>
      <c r="G80" s="33"/>
      <c r="H80" s="33"/>
      <c r="I80" s="33"/>
      <c r="J80" s="35"/>
    </row>
    <row r="81" spans="1:10" ht="15.75" customHeight="1" x14ac:dyDescent="0.2">
      <c r="A81" s="33"/>
      <c r="B81" s="34"/>
      <c r="C81" s="35"/>
      <c r="D81" s="36"/>
      <c r="E81" s="33"/>
      <c r="F81" s="33"/>
      <c r="G81" s="33"/>
      <c r="H81" s="33"/>
      <c r="I81" s="33"/>
      <c r="J81" s="35"/>
    </row>
    <row r="82" spans="1:10" ht="15.75" customHeight="1" x14ac:dyDescent="0.2">
      <c r="A82" s="33"/>
      <c r="B82" s="34"/>
      <c r="C82" s="35"/>
      <c r="D82" s="36"/>
      <c r="E82" s="33"/>
      <c r="F82" s="33"/>
      <c r="G82" s="33"/>
      <c r="H82" s="33"/>
      <c r="I82" s="33"/>
      <c r="J82" s="35"/>
    </row>
    <row r="83" spans="1:10" ht="15.75" customHeight="1" x14ac:dyDescent="0.2">
      <c r="A83" s="33"/>
      <c r="B83" s="34"/>
      <c r="C83" s="35"/>
      <c r="D83" s="36"/>
      <c r="E83" s="33"/>
      <c r="F83" s="33"/>
      <c r="G83" s="33"/>
      <c r="H83" s="33"/>
      <c r="I83" s="33"/>
      <c r="J83" s="35"/>
    </row>
    <row r="84" spans="1:10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</row>
    <row r="91" spans="1:10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</row>
    <row r="92" spans="1:10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</row>
    <row r="93" spans="1:10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</row>
    <row r="94" spans="1:10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</row>
    <row r="95" spans="1:10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</row>
    <row r="96" spans="1:10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10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</row>
    <row r="98" spans="1:10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</row>
    <row r="99" spans="1:10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</row>
    <row r="100" spans="1:10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</row>
    <row r="101" spans="1:10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</row>
    <row r="102" spans="1:10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</row>
    <row r="103" spans="1:10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</row>
    <row r="104" spans="1:10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</row>
    <row r="105" spans="1:10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</row>
    <row r="106" spans="1:10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</row>
    <row r="107" spans="1:10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</row>
    <row r="108" spans="1:10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</row>
    <row r="109" spans="1:10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</row>
    <row r="110" spans="1:10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</row>
  </sheetData>
  <mergeCells count="7">
    <mergeCell ref="A51:B51"/>
    <mergeCell ref="A4:B4"/>
    <mergeCell ref="A5:B5"/>
    <mergeCell ref="E4:J4"/>
    <mergeCell ref="A1:I1"/>
    <mergeCell ref="A2:I2"/>
    <mergeCell ref="A3:I3"/>
  </mergeCells>
  <phoneticPr fontId="1" type="noConversion"/>
  <printOptions horizontalCentered="1"/>
  <pageMargins left="0" right="0" top="0.78" bottom="0.55118110236220474" header="0.27559055118110237" footer="0.19685039370078741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indexed="10"/>
  </sheetPr>
  <dimension ref="A1:AU1366"/>
  <sheetViews>
    <sheetView zoomScaleNormal="100" workbookViewId="0">
      <selection sqref="A1:AN31"/>
    </sheetView>
  </sheetViews>
  <sheetFormatPr defaultColWidth="9.140625" defaultRowHeight="12.75" x14ac:dyDescent="0.2"/>
  <cols>
    <col min="1" max="1" width="3.85546875" style="23" customWidth="1"/>
    <col min="2" max="2" width="25.28515625" style="23" customWidth="1"/>
    <col min="3" max="3" width="9.7109375" style="23" customWidth="1"/>
    <col min="4" max="4" width="17.42578125" style="23" customWidth="1"/>
    <col min="5" max="5" width="7.42578125" style="23" customWidth="1"/>
    <col min="6" max="6" width="2.140625" style="23" customWidth="1"/>
    <col min="7" max="7" width="1.85546875" style="23" customWidth="1"/>
    <col min="8" max="8" width="2.28515625" style="23" customWidth="1"/>
    <col min="9" max="36" width="2.140625" style="23" customWidth="1"/>
    <col min="37" max="37" width="2.140625" style="23" bestFit="1" customWidth="1"/>
    <col min="38" max="38" width="7" style="23" customWidth="1"/>
    <col min="39" max="39" width="4.28515625" style="23" customWidth="1"/>
    <col min="40" max="40" width="7.28515625" style="23" customWidth="1"/>
    <col min="41" max="41" width="5.85546875" style="23" customWidth="1"/>
    <col min="42" max="16384" width="9.140625" style="23"/>
  </cols>
  <sheetData>
    <row r="1" spans="1:44" x14ac:dyDescent="0.2">
      <c r="A1" s="613" t="s">
        <v>569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A1" s="613"/>
      <c r="AB1" s="613"/>
      <c r="AC1" s="613"/>
      <c r="AD1" s="613"/>
      <c r="AE1" s="613"/>
      <c r="AF1" s="613"/>
      <c r="AG1" s="613"/>
      <c r="AH1" s="613"/>
      <c r="AI1" s="613"/>
      <c r="AJ1" s="613"/>
      <c r="AK1" s="613"/>
      <c r="AL1" s="613"/>
      <c r="AM1" s="613"/>
      <c r="AN1" s="613"/>
    </row>
    <row r="2" spans="1:44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  <c r="Q2" s="614"/>
      <c r="R2" s="614"/>
      <c r="S2" s="614"/>
      <c r="T2" s="614"/>
      <c r="U2" s="614"/>
      <c r="V2" s="614"/>
      <c r="W2" s="614"/>
      <c r="X2" s="614"/>
      <c r="Y2" s="614"/>
      <c r="Z2" s="614"/>
      <c r="AA2" s="614"/>
      <c r="AB2" s="614"/>
      <c r="AC2" s="614"/>
      <c r="AD2" s="614"/>
      <c r="AE2" s="614"/>
      <c r="AF2" s="614"/>
      <c r="AG2" s="614"/>
      <c r="AH2" s="614"/>
      <c r="AI2" s="614"/>
      <c r="AJ2" s="614"/>
      <c r="AK2" s="614"/>
      <c r="AL2" s="614"/>
      <c r="AM2" s="614"/>
      <c r="AN2" s="614"/>
    </row>
    <row r="3" spans="1:44" ht="30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5"/>
      <c r="R3" s="615"/>
      <c r="S3" s="615"/>
      <c r="T3" s="615"/>
      <c r="U3" s="615"/>
      <c r="V3" s="615"/>
      <c r="W3" s="615"/>
      <c r="X3" s="615"/>
      <c r="Y3" s="615"/>
      <c r="Z3" s="615"/>
      <c r="AA3" s="615"/>
      <c r="AB3" s="615"/>
      <c r="AC3" s="615"/>
      <c r="AD3" s="615"/>
      <c r="AE3" s="615"/>
      <c r="AF3" s="615"/>
      <c r="AG3" s="615"/>
      <c r="AH3" s="615"/>
      <c r="AI3" s="615"/>
      <c r="AJ3" s="615"/>
      <c r="AK3" s="615"/>
      <c r="AL3" s="615"/>
      <c r="AM3" s="615"/>
      <c r="AN3" s="615"/>
    </row>
    <row r="4" spans="1:44" x14ac:dyDescent="0.2">
      <c r="A4" s="53"/>
      <c r="B4" s="52"/>
      <c r="C4" s="9"/>
      <c r="D4" s="2"/>
      <c r="E4" s="634" t="s">
        <v>32</v>
      </c>
      <c r="F4" s="634"/>
      <c r="G4" s="634"/>
      <c r="H4" s="634"/>
      <c r="I4" s="634"/>
      <c r="J4" s="634"/>
      <c r="K4" s="634"/>
      <c r="L4" s="634"/>
      <c r="M4" s="634"/>
      <c r="N4" s="634"/>
      <c r="O4" s="634"/>
      <c r="P4" s="634"/>
      <c r="Q4" s="634"/>
      <c r="R4" s="634"/>
      <c r="S4" s="634"/>
      <c r="T4" s="634"/>
      <c r="U4" s="634"/>
    </row>
    <row r="5" spans="1:44" ht="15" x14ac:dyDescent="0.2">
      <c r="A5" s="635" t="s">
        <v>53</v>
      </c>
      <c r="B5" s="635"/>
      <c r="C5" s="9"/>
      <c r="D5" s="2"/>
      <c r="E5" s="636" t="s">
        <v>10</v>
      </c>
      <c r="F5" s="636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  <c r="S5" s="636"/>
      <c r="T5" s="636"/>
      <c r="U5" s="636"/>
      <c r="V5" s="636"/>
      <c r="W5" s="636"/>
      <c r="X5" s="636"/>
      <c r="Y5" s="636"/>
      <c r="Z5" s="636"/>
      <c r="AA5" s="636"/>
      <c r="AB5" s="636"/>
      <c r="AC5" s="636"/>
      <c r="AD5" s="636"/>
      <c r="AE5" s="636"/>
      <c r="AF5" s="636"/>
      <c r="AG5" s="636"/>
      <c r="AH5" s="636"/>
      <c r="AI5" s="636"/>
      <c r="AJ5" s="636"/>
      <c r="AK5" s="636"/>
      <c r="AL5" s="5" t="e">
        <f>d_1</f>
        <v>#REF!</v>
      </c>
    </row>
    <row r="6" spans="1:44" ht="12.75" customHeight="1" x14ac:dyDescent="0.2">
      <c r="A6" s="5" t="e">
        <f>d_4</f>
        <v>#REF!</v>
      </c>
      <c r="B6" s="12"/>
      <c r="C6" s="9"/>
      <c r="D6" s="2"/>
      <c r="W6" s="69"/>
      <c r="X6" s="67"/>
      <c r="AA6" s="135" t="e">
        <f>d_5</f>
        <v>#REF!</v>
      </c>
      <c r="AB6" s="19"/>
      <c r="AC6" s="19"/>
      <c r="AD6" s="19"/>
      <c r="AE6" s="19"/>
      <c r="AF6" s="19"/>
      <c r="AG6" s="19"/>
      <c r="AH6" s="19"/>
      <c r="AI6" s="19"/>
      <c r="AJ6" s="19"/>
      <c r="AK6" s="19"/>
      <c r="AM6" s="54"/>
      <c r="AN6" s="93" t="s">
        <v>440</v>
      </c>
    </row>
    <row r="7" spans="1:44" ht="18" customHeight="1" x14ac:dyDescent="0.2">
      <c r="A7" s="632" t="s">
        <v>33</v>
      </c>
      <c r="B7" s="628" t="s">
        <v>48</v>
      </c>
      <c r="C7" s="628" t="s">
        <v>62</v>
      </c>
      <c r="D7" s="628" t="s">
        <v>96</v>
      </c>
      <c r="E7" s="628" t="s">
        <v>34</v>
      </c>
      <c r="F7" s="627" t="s">
        <v>72</v>
      </c>
      <c r="G7" s="627"/>
      <c r="H7" s="627"/>
      <c r="I7" s="627"/>
      <c r="J7" s="627"/>
      <c r="K7" s="627"/>
      <c r="L7" s="627"/>
      <c r="M7" s="627"/>
      <c r="N7" s="627"/>
      <c r="O7" s="627"/>
      <c r="P7" s="627"/>
      <c r="Q7" s="627"/>
      <c r="R7" s="627"/>
      <c r="S7" s="627"/>
      <c r="T7" s="627"/>
      <c r="U7" s="627"/>
      <c r="V7" s="627"/>
      <c r="W7" s="627"/>
      <c r="X7" s="627"/>
      <c r="Y7" s="627"/>
      <c r="Z7" s="627"/>
      <c r="AA7" s="627"/>
      <c r="AB7" s="627"/>
      <c r="AC7" s="627"/>
      <c r="AD7" s="627"/>
      <c r="AE7" s="627"/>
      <c r="AF7" s="627"/>
      <c r="AG7" s="627"/>
      <c r="AH7" s="627"/>
      <c r="AI7" s="627"/>
      <c r="AJ7" s="118"/>
      <c r="AK7" s="118"/>
      <c r="AL7" s="628" t="s">
        <v>6</v>
      </c>
      <c r="AM7" s="630" t="s">
        <v>49</v>
      </c>
      <c r="AN7" s="630" t="s">
        <v>67</v>
      </c>
    </row>
    <row r="8" spans="1:44" x14ac:dyDescent="0.2">
      <c r="A8" s="633"/>
      <c r="B8" s="629"/>
      <c r="C8" s="629"/>
      <c r="D8" s="629"/>
      <c r="E8" s="629"/>
      <c r="F8" s="626"/>
      <c r="G8" s="626"/>
      <c r="H8" s="626"/>
      <c r="I8" s="624"/>
      <c r="J8" s="624"/>
      <c r="K8" s="624"/>
      <c r="L8" s="626"/>
      <c r="M8" s="626"/>
      <c r="N8" s="626"/>
      <c r="O8" s="624"/>
      <c r="P8" s="624"/>
      <c r="Q8" s="624"/>
      <c r="R8" s="624"/>
      <c r="S8" s="624"/>
      <c r="T8" s="624"/>
      <c r="U8" s="624"/>
      <c r="V8" s="624"/>
      <c r="W8" s="624"/>
      <c r="X8" s="624"/>
      <c r="Y8" s="624"/>
      <c r="Z8" s="624"/>
      <c r="AA8" s="624"/>
      <c r="AB8" s="624"/>
      <c r="AC8" s="624"/>
      <c r="AD8" s="625"/>
      <c r="AE8" s="625"/>
      <c r="AF8" s="625"/>
      <c r="AG8" s="625"/>
      <c r="AH8" s="625"/>
      <c r="AI8" s="625"/>
      <c r="AJ8" s="118" t="s">
        <v>74</v>
      </c>
      <c r="AK8" s="118" t="s">
        <v>73</v>
      </c>
      <c r="AL8" s="629"/>
      <c r="AM8" s="631"/>
      <c r="AN8" s="631"/>
      <c r="AR8" s="50"/>
    </row>
    <row r="9" spans="1:44" ht="18" customHeight="1" x14ac:dyDescent="0.2">
      <c r="A9" s="180" t="s">
        <v>37</v>
      </c>
      <c r="B9" s="29" t="e">
        <f>VLOOKUP($E9,#REF!,3,FALSE)</f>
        <v>#REF!</v>
      </c>
      <c r="C9" s="11" t="e">
        <f>VLOOKUP($E9,#REF!,4,FALSE)</f>
        <v>#REF!</v>
      </c>
      <c r="D9" s="29" t="e">
        <f>VLOOKUP($E9,#REF!,5,FALSE)</f>
        <v>#REF!</v>
      </c>
      <c r="E9" s="489" t="s">
        <v>481</v>
      </c>
      <c r="F9" s="100"/>
      <c r="G9" s="100"/>
      <c r="H9" s="16"/>
      <c r="I9" s="100"/>
      <c r="J9" s="100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1"/>
      <c r="AR9" s="42"/>
    </row>
    <row r="10" spans="1:44" ht="18" customHeight="1" x14ac:dyDescent="0.2">
      <c r="A10" s="180" t="s">
        <v>38</v>
      </c>
      <c r="B10" s="29" t="e">
        <f>VLOOKUP($E10,#REF!,3,FALSE)</f>
        <v>#REF!</v>
      </c>
      <c r="C10" s="11" t="e">
        <f>VLOOKUP($E10,#REF!,4,FALSE)</f>
        <v>#REF!</v>
      </c>
      <c r="D10" s="29" t="e">
        <f>VLOOKUP($E10,#REF!,5,FALSE)</f>
        <v>#REF!</v>
      </c>
      <c r="E10" s="489" t="s">
        <v>524</v>
      </c>
      <c r="F10" s="100"/>
      <c r="G10" s="100"/>
      <c r="H10" s="16"/>
      <c r="I10" s="100"/>
      <c r="J10" s="100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1"/>
      <c r="AR10" s="48"/>
    </row>
    <row r="11" spans="1:44" ht="18" customHeight="1" x14ac:dyDescent="0.2">
      <c r="A11" s="180" t="s">
        <v>39</v>
      </c>
      <c r="B11" s="29" t="e">
        <f>VLOOKUP($E11,#REF!,3,FALSE)</f>
        <v>#REF!</v>
      </c>
      <c r="C11" s="11" t="e">
        <f>VLOOKUP($E11,#REF!,4,FALSE)</f>
        <v>#REF!</v>
      </c>
      <c r="D11" s="29" t="e">
        <f>VLOOKUP($E11,#REF!,5,FALSE)</f>
        <v>#REF!</v>
      </c>
      <c r="E11" s="489" t="s">
        <v>523</v>
      </c>
      <c r="F11" s="100"/>
      <c r="G11" s="100"/>
      <c r="H11" s="16"/>
      <c r="I11" s="100"/>
      <c r="J11" s="100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1"/>
      <c r="AR11" s="48"/>
    </row>
    <row r="12" spans="1:44" ht="18" customHeight="1" x14ac:dyDescent="0.2">
      <c r="A12" s="180" t="s">
        <v>40</v>
      </c>
      <c r="B12" s="29" t="e">
        <f>VLOOKUP($E12,#REF!,3,FALSE)</f>
        <v>#REF!</v>
      </c>
      <c r="C12" s="11" t="e">
        <f>VLOOKUP($E12,#REF!,4,FALSE)</f>
        <v>#REF!</v>
      </c>
      <c r="D12" s="29" t="e">
        <f>VLOOKUP($E12,#REF!,5,FALSE)</f>
        <v>#REF!</v>
      </c>
      <c r="E12" s="489" t="s">
        <v>480</v>
      </c>
      <c r="F12" s="100"/>
      <c r="G12" s="100"/>
      <c r="H12" s="16"/>
      <c r="I12" s="100"/>
      <c r="J12" s="100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1"/>
      <c r="AR12" s="48"/>
    </row>
    <row r="13" spans="1:44" ht="18" customHeight="1" x14ac:dyDescent="0.2">
      <c r="A13" s="180" t="s">
        <v>41</v>
      </c>
      <c r="B13" s="29" t="e">
        <f>VLOOKUP($E13,#REF!,3,FALSE)</f>
        <v>#REF!</v>
      </c>
      <c r="C13" s="11" t="e">
        <f>VLOOKUP($E13,#REF!,4,FALSE)</f>
        <v>#REF!</v>
      </c>
      <c r="D13" s="29" t="e">
        <f>VLOOKUP($E13,#REF!,5,FALSE)</f>
        <v>#REF!</v>
      </c>
      <c r="E13" s="489" t="s">
        <v>530</v>
      </c>
      <c r="F13" s="100"/>
      <c r="G13" s="100"/>
      <c r="H13" s="16"/>
      <c r="I13" s="100"/>
      <c r="J13" s="100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1"/>
      <c r="AR13" s="48"/>
    </row>
    <row r="14" spans="1:44" ht="18" customHeight="1" x14ac:dyDescent="0.2">
      <c r="A14" s="180" t="s">
        <v>42</v>
      </c>
      <c r="B14" s="29" t="e">
        <f>VLOOKUP($E14,#REF!,3,FALSE)</f>
        <v>#REF!</v>
      </c>
      <c r="C14" s="11" t="e">
        <f>VLOOKUP($E14,#REF!,4,FALSE)</f>
        <v>#REF!</v>
      </c>
      <c r="D14" s="29" t="e">
        <f>VLOOKUP($E14,#REF!,5,FALSE)</f>
        <v>#REF!</v>
      </c>
      <c r="E14" s="489" t="s">
        <v>227</v>
      </c>
      <c r="F14" s="100"/>
      <c r="G14" s="100"/>
      <c r="H14" s="16"/>
      <c r="I14" s="100"/>
      <c r="J14" s="100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1"/>
      <c r="AR14" s="48"/>
    </row>
    <row r="15" spans="1:44" ht="18" customHeight="1" x14ac:dyDescent="0.2">
      <c r="A15" s="180" t="s">
        <v>43</v>
      </c>
      <c r="B15" s="29" t="e">
        <f>VLOOKUP($E15,#REF!,3,FALSE)</f>
        <v>#REF!</v>
      </c>
      <c r="C15" s="11" t="e">
        <f>VLOOKUP($E15,#REF!,4,FALSE)</f>
        <v>#REF!</v>
      </c>
      <c r="D15" s="29" t="e">
        <f>VLOOKUP($E15,#REF!,5,FALSE)</f>
        <v>#REF!</v>
      </c>
      <c r="E15" s="489" t="s">
        <v>521</v>
      </c>
      <c r="F15" s="100"/>
      <c r="G15" s="100"/>
      <c r="H15" s="16"/>
      <c r="I15" s="100"/>
      <c r="J15" s="100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1"/>
      <c r="AR15" s="48"/>
    </row>
    <row r="16" spans="1:44" ht="18" customHeight="1" x14ac:dyDescent="0.2">
      <c r="A16" s="180" t="s">
        <v>79</v>
      </c>
      <c r="B16" s="248" t="e">
        <f>VLOOKUP($E16,#REF!,3,FALSE)</f>
        <v>#REF!</v>
      </c>
      <c r="C16" s="235" t="e">
        <f>VLOOKUP($E16,#REF!,4,FALSE)</f>
        <v>#REF!</v>
      </c>
      <c r="D16" s="248" t="e">
        <f>VLOOKUP($E16,#REF!,5,FALSE)</f>
        <v>#REF!</v>
      </c>
      <c r="E16" s="489"/>
      <c r="F16" s="100"/>
      <c r="G16" s="100"/>
      <c r="H16" s="16"/>
      <c r="I16" s="100"/>
      <c r="J16" s="100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1"/>
      <c r="AR16" s="48"/>
    </row>
    <row r="17" spans="1:47" ht="18" customHeight="1" x14ac:dyDescent="0.2">
      <c r="A17" s="180" t="s">
        <v>86</v>
      </c>
      <c r="B17" s="248" t="e">
        <f>VLOOKUP($E17,#REF!,3,FALSE)</f>
        <v>#REF!</v>
      </c>
      <c r="C17" s="235" t="e">
        <f>VLOOKUP($E17,#REF!,4,FALSE)</f>
        <v>#REF!</v>
      </c>
      <c r="D17" s="248" t="e">
        <f>VLOOKUP($E17,#REF!,5,FALSE)</f>
        <v>#REF!</v>
      </c>
      <c r="E17" s="489"/>
      <c r="F17" s="100"/>
      <c r="G17" s="100"/>
      <c r="H17" s="16"/>
      <c r="I17" s="100"/>
      <c r="J17" s="100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1"/>
      <c r="AR17" s="48"/>
    </row>
    <row r="18" spans="1:47" ht="18" customHeight="1" x14ac:dyDescent="0.2">
      <c r="A18" s="180" t="s">
        <v>85</v>
      </c>
      <c r="B18" s="248" t="e">
        <f>VLOOKUP($E18,#REF!,3,FALSE)</f>
        <v>#REF!</v>
      </c>
      <c r="C18" s="235" t="e">
        <f>VLOOKUP($E18,#REF!,4,FALSE)</f>
        <v>#REF!</v>
      </c>
      <c r="D18" s="248" t="e">
        <f>VLOOKUP($E18,#REF!,5,FALSE)</f>
        <v>#REF!</v>
      </c>
      <c r="E18" s="489"/>
      <c r="F18" s="100"/>
      <c r="G18" s="100"/>
      <c r="H18" s="16"/>
      <c r="I18" s="100"/>
      <c r="J18" s="100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1"/>
      <c r="AR18" s="48"/>
    </row>
    <row r="19" spans="1:47" ht="15.75" customHeight="1" x14ac:dyDescent="0.2">
      <c r="A19" s="460" t="s">
        <v>84</v>
      </c>
      <c r="B19" s="248" t="e">
        <f>VLOOKUP($E19,#REF!,3,FALSE)</f>
        <v>#REF!</v>
      </c>
      <c r="C19" s="235" t="e">
        <f>VLOOKUP($E19,#REF!,4,FALSE)</f>
        <v>#REF!</v>
      </c>
      <c r="D19" s="248" t="e">
        <f>VLOOKUP($E19,#REF!,5,FALSE)</f>
        <v>#REF!</v>
      </c>
      <c r="E19" s="489"/>
      <c r="F19" s="100"/>
      <c r="G19" s="100"/>
      <c r="H19" s="16"/>
      <c r="I19" s="100"/>
      <c r="J19" s="100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1"/>
      <c r="AR19" s="461"/>
    </row>
    <row r="20" spans="1:47" ht="15.75" customHeight="1" x14ac:dyDescent="0.2">
      <c r="A20" s="460" t="s">
        <v>83</v>
      </c>
      <c r="B20" s="248" t="e">
        <f>VLOOKUP($E20,#REF!,3,FALSE)</f>
        <v>#REF!</v>
      </c>
      <c r="C20" s="235" t="e">
        <f>VLOOKUP($E20,#REF!,4,FALSE)</f>
        <v>#REF!</v>
      </c>
      <c r="D20" s="248" t="e">
        <f>VLOOKUP($E20,#REF!,5,FALSE)</f>
        <v>#REF!</v>
      </c>
      <c r="E20" s="512"/>
      <c r="F20" s="100"/>
      <c r="G20" s="100"/>
      <c r="H20" s="16"/>
      <c r="I20" s="100"/>
      <c r="J20" s="100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1"/>
      <c r="AR20" s="461"/>
    </row>
    <row r="21" spans="1:47" ht="15.75" customHeight="1" x14ac:dyDescent="0.2">
      <c r="A21" s="460" t="s">
        <v>82</v>
      </c>
      <c r="B21" s="248" t="e">
        <f>VLOOKUP($E21,#REF!,3,FALSE)</f>
        <v>#REF!</v>
      </c>
      <c r="C21" s="235" t="e">
        <f>VLOOKUP($E21,#REF!,4,FALSE)</f>
        <v>#REF!</v>
      </c>
      <c r="D21" s="248" t="e">
        <f>VLOOKUP($E21,#REF!,5,FALSE)</f>
        <v>#REF!</v>
      </c>
      <c r="E21" s="459"/>
      <c r="F21" s="100"/>
      <c r="G21" s="100"/>
      <c r="H21" s="16"/>
      <c r="I21" s="100"/>
      <c r="J21" s="100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1"/>
      <c r="AR21" s="48"/>
    </row>
    <row r="22" spans="1:47" ht="15.75" customHeight="1" x14ac:dyDescent="0.2">
      <c r="A22" s="460" t="s">
        <v>81</v>
      </c>
      <c r="B22" s="248" t="e">
        <f>VLOOKUP($E22,#REF!,3,FALSE)</f>
        <v>#REF!</v>
      </c>
      <c r="C22" s="235" t="e">
        <f>VLOOKUP($E22,#REF!,4,FALSE)</f>
        <v>#REF!</v>
      </c>
      <c r="D22" s="248" t="e">
        <f>VLOOKUP($E22,#REF!,5,FALSE)</f>
        <v>#REF!</v>
      </c>
      <c r="E22" s="24"/>
      <c r="F22" s="626"/>
      <c r="G22" s="626"/>
      <c r="H22" s="626"/>
      <c r="I22" s="624"/>
      <c r="J22" s="624"/>
      <c r="K22" s="624"/>
      <c r="L22" s="626"/>
      <c r="M22" s="626"/>
      <c r="N22" s="626"/>
      <c r="O22" s="624"/>
      <c r="P22" s="624"/>
      <c r="Q22" s="624"/>
      <c r="R22" s="624"/>
      <c r="S22" s="624"/>
      <c r="T22" s="624"/>
      <c r="U22" s="624"/>
      <c r="V22" s="624"/>
      <c r="W22" s="624"/>
      <c r="X22" s="624"/>
      <c r="Y22" s="624"/>
      <c r="Z22" s="624"/>
      <c r="AA22" s="624"/>
      <c r="AB22" s="624"/>
      <c r="AC22" s="624"/>
      <c r="AD22" s="625"/>
      <c r="AE22" s="625"/>
      <c r="AF22" s="625"/>
      <c r="AG22" s="625"/>
      <c r="AH22" s="625"/>
      <c r="AI22" s="625"/>
      <c r="AJ22" s="16"/>
      <c r="AK22" s="16"/>
      <c r="AL22" s="16"/>
      <c r="AM22" s="16"/>
      <c r="AN22" s="11"/>
      <c r="AR22" s="48"/>
    </row>
    <row r="23" spans="1:47" ht="15.75" hidden="1" customHeight="1" x14ac:dyDescent="0.2">
      <c r="A23" s="353" t="s">
        <v>86</v>
      </c>
      <c r="B23" s="248" t="e">
        <f>VLOOKUP($E23,#REF!,3,FALSE)</f>
        <v>#REF!</v>
      </c>
      <c r="C23" s="235" t="e">
        <f>VLOOKUP($E23,#REF!,4,FALSE)</f>
        <v>#REF!</v>
      </c>
      <c r="D23" s="248" t="e">
        <f>VLOOKUP($E23,#REF!,5,FALSE)</f>
        <v>#REF!</v>
      </c>
      <c r="E23" s="354"/>
      <c r="F23" s="100"/>
      <c r="G23" s="100"/>
      <c r="H23" s="16"/>
      <c r="I23" s="100"/>
      <c r="J23" s="100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1"/>
      <c r="AR23" s="355"/>
    </row>
    <row r="24" spans="1:47" ht="15.75" hidden="1" customHeight="1" x14ac:dyDescent="0.2">
      <c r="A24" s="353" t="s">
        <v>85</v>
      </c>
      <c r="B24" s="248" t="e">
        <f>VLOOKUP($E24,#REF!,3,FALSE)</f>
        <v>#REF!</v>
      </c>
      <c r="C24" s="235" t="e">
        <f>VLOOKUP($E24,#REF!,4,FALSE)</f>
        <v>#REF!</v>
      </c>
      <c r="D24" s="248" t="e">
        <f>VLOOKUP($E24,#REF!,5,FALSE)</f>
        <v>#REF!</v>
      </c>
      <c r="E24" s="354"/>
      <c r="F24" s="100"/>
      <c r="G24" s="100"/>
      <c r="H24" s="16"/>
      <c r="I24" s="100"/>
      <c r="J24" s="100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1"/>
      <c r="AR24" s="355"/>
    </row>
    <row r="25" spans="1:47" ht="15.75" hidden="1" customHeight="1" x14ac:dyDescent="0.2">
      <c r="A25" s="353" t="s">
        <v>84</v>
      </c>
      <c r="B25" s="248" t="e">
        <f>VLOOKUP($E25,#REF!,3,FALSE)</f>
        <v>#REF!</v>
      </c>
      <c r="C25" s="235" t="e">
        <f>VLOOKUP($E25,#REF!,4,FALSE)</f>
        <v>#REF!</v>
      </c>
      <c r="D25" s="248" t="e">
        <f>VLOOKUP($E25,#REF!,5,FALSE)</f>
        <v>#REF!</v>
      </c>
      <c r="E25" s="354"/>
      <c r="F25" s="100"/>
      <c r="G25" s="100"/>
      <c r="H25" s="16"/>
      <c r="I25" s="100"/>
      <c r="J25" s="100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1"/>
      <c r="AR25" s="355"/>
    </row>
    <row r="26" spans="1:47" ht="15.75" hidden="1" customHeight="1" x14ac:dyDescent="0.2">
      <c r="A26" s="353" t="s">
        <v>83</v>
      </c>
      <c r="B26" s="248" t="e">
        <f>VLOOKUP($E26,#REF!,3,FALSE)</f>
        <v>#REF!</v>
      </c>
      <c r="C26" s="235" t="e">
        <f>VLOOKUP($E26,#REF!,4,FALSE)</f>
        <v>#REF!</v>
      </c>
      <c r="D26" s="248" t="e">
        <f>VLOOKUP($E26,#REF!,5,FALSE)</f>
        <v>#REF!</v>
      </c>
      <c r="E26" s="354"/>
      <c r="F26" s="100"/>
      <c r="G26" s="100"/>
      <c r="H26" s="16"/>
      <c r="I26" s="100"/>
      <c r="J26" s="100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1"/>
      <c r="AR26" s="355"/>
    </row>
    <row r="27" spans="1:47" ht="15.75" customHeight="1" x14ac:dyDescent="0.2">
      <c r="A27" s="33"/>
      <c r="B27" s="38"/>
      <c r="C27" s="72"/>
      <c r="D27" s="38"/>
      <c r="E27" s="65"/>
      <c r="F27" s="31"/>
      <c r="G27" s="31"/>
      <c r="H27" s="48"/>
      <c r="I27" s="31"/>
      <c r="J27" s="31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72"/>
      <c r="AR27" s="48"/>
    </row>
    <row r="28" spans="1:47" ht="15.75" customHeight="1" x14ac:dyDescent="0.2">
      <c r="A28" s="33"/>
      <c r="B28" s="55"/>
      <c r="C28" s="55"/>
      <c r="D28" s="55"/>
      <c r="E28" s="33"/>
      <c r="F28" s="33"/>
      <c r="G28" s="33"/>
      <c r="H28" s="33"/>
      <c r="I28" s="33"/>
      <c r="J28" s="7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51"/>
      <c r="AR28" s="48"/>
    </row>
    <row r="29" spans="1:47" ht="15.75" customHeight="1" x14ac:dyDescent="0.2">
      <c r="A29" s="245" t="s">
        <v>7</v>
      </c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  <c r="AJ29" s="246"/>
      <c r="AK29" s="246"/>
      <c r="AL29" s="246"/>
      <c r="AM29" s="246"/>
      <c r="AN29" s="246"/>
      <c r="AO29" s="246"/>
      <c r="AP29" s="246"/>
      <c r="AQ29" s="246"/>
      <c r="AR29" s="246"/>
      <c r="AS29" s="246"/>
      <c r="AT29" s="246"/>
      <c r="AU29" s="246"/>
    </row>
    <row r="30" spans="1:47" ht="15.75" customHeight="1" x14ac:dyDescent="0.2">
      <c r="A30" s="245" t="s">
        <v>8</v>
      </c>
      <c r="B30" s="24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</row>
    <row r="31" spans="1:47" ht="15.75" customHeight="1" x14ac:dyDescent="0.2">
      <c r="A31" s="247" t="s">
        <v>9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</row>
    <row r="32" spans="1:47" ht="15.75" customHeight="1" x14ac:dyDescent="0.2">
      <c r="A32" s="33"/>
      <c r="B32" s="38"/>
      <c r="C32" s="38"/>
      <c r="D32" s="7"/>
      <c r="E32" s="33"/>
      <c r="F32" s="33"/>
      <c r="G32" s="33"/>
      <c r="H32" s="33"/>
      <c r="I32" s="33"/>
      <c r="J32" s="7"/>
    </row>
    <row r="33" spans="1:44" ht="15.75" customHeight="1" x14ac:dyDescent="0.2">
      <c r="A33" s="33"/>
      <c r="C33" s="38"/>
      <c r="D33" s="7"/>
      <c r="E33" s="33"/>
      <c r="F33" s="33"/>
      <c r="G33" s="33"/>
      <c r="H33" s="33"/>
      <c r="I33" s="33"/>
      <c r="J33" s="7"/>
    </row>
    <row r="34" spans="1:44" x14ac:dyDescent="0.2">
      <c r="A34" s="613" t="s">
        <v>63</v>
      </c>
      <c r="B34" s="613"/>
      <c r="C34" s="613"/>
      <c r="D34" s="613"/>
      <c r="E34" s="613"/>
      <c r="F34" s="613"/>
      <c r="G34" s="613"/>
      <c r="H34" s="613"/>
      <c r="I34" s="613"/>
      <c r="J34" s="613"/>
      <c r="K34" s="613"/>
      <c r="L34" s="613"/>
      <c r="M34" s="613"/>
      <c r="N34" s="613"/>
      <c r="O34" s="613"/>
      <c r="P34" s="613"/>
      <c r="Q34" s="613"/>
      <c r="R34" s="613"/>
      <c r="S34" s="613"/>
      <c r="T34" s="613"/>
      <c r="U34" s="613"/>
      <c r="V34" s="613"/>
      <c r="W34" s="613"/>
      <c r="X34" s="613"/>
      <c r="Y34" s="613"/>
      <c r="Z34" s="613"/>
      <c r="AA34" s="613"/>
      <c r="AB34" s="613"/>
      <c r="AC34" s="613"/>
      <c r="AD34" s="613"/>
      <c r="AE34" s="613"/>
      <c r="AF34" s="613"/>
      <c r="AG34" s="613"/>
      <c r="AH34" s="613"/>
      <c r="AI34" s="613"/>
      <c r="AJ34" s="613"/>
      <c r="AK34" s="613"/>
      <c r="AL34" s="613"/>
      <c r="AM34" s="613"/>
      <c r="AN34" s="613"/>
    </row>
    <row r="35" spans="1:44" ht="15" x14ac:dyDescent="0.2">
      <c r="A35" s="614" t="s">
        <v>95</v>
      </c>
      <c r="B35" s="614"/>
      <c r="C35" s="614"/>
      <c r="D35" s="614"/>
      <c r="E35" s="614"/>
      <c r="F35" s="614"/>
      <c r="G35" s="614"/>
      <c r="H35" s="614"/>
      <c r="I35" s="614"/>
      <c r="J35" s="614"/>
      <c r="K35" s="614"/>
      <c r="L35" s="614"/>
      <c r="M35" s="614"/>
      <c r="N35" s="614"/>
      <c r="O35" s="614"/>
      <c r="P35" s="614"/>
      <c r="Q35" s="614"/>
      <c r="R35" s="614"/>
      <c r="S35" s="614"/>
      <c r="T35" s="614"/>
      <c r="U35" s="614"/>
      <c r="V35" s="614"/>
      <c r="W35" s="614"/>
      <c r="X35" s="614"/>
      <c r="Y35" s="614"/>
      <c r="Z35" s="614"/>
      <c r="AA35" s="614"/>
      <c r="AB35" s="614"/>
      <c r="AC35" s="614"/>
      <c r="AD35" s="614"/>
      <c r="AE35" s="614"/>
      <c r="AF35" s="614"/>
      <c r="AG35" s="614"/>
      <c r="AH35" s="614"/>
      <c r="AI35" s="614"/>
      <c r="AJ35" s="614"/>
      <c r="AK35" s="614"/>
      <c r="AL35" s="614"/>
      <c r="AM35" s="614"/>
      <c r="AN35" s="614"/>
    </row>
    <row r="36" spans="1:44" ht="30" customHeight="1" x14ac:dyDescent="0.2">
      <c r="A36" s="615" t="e">
        <f>Name_4</f>
        <v>#REF!</v>
      </c>
      <c r="B36" s="615"/>
      <c r="C36" s="615"/>
      <c r="D36" s="615"/>
      <c r="E36" s="615"/>
      <c r="F36" s="615"/>
      <c r="G36" s="615"/>
      <c r="H36" s="615"/>
      <c r="I36" s="615"/>
      <c r="J36" s="615"/>
      <c r="K36" s="615"/>
      <c r="L36" s="615"/>
      <c r="M36" s="615"/>
      <c r="N36" s="615"/>
      <c r="O36" s="615"/>
      <c r="P36" s="615"/>
      <c r="Q36" s="615"/>
      <c r="R36" s="615"/>
      <c r="S36" s="615"/>
      <c r="T36" s="615"/>
      <c r="U36" s="615"/>
      <c r="V36" s="615"/>
      <c r="W36" s="615"/>
      <c r="X36" s="615"/>
      <c r="Y36" s="615"/>
      <c r="Z36" s="615"/>
      <c r="AA36" s="615"/>
      <c r="AB36" s="615"/>
      <c r="AC36" s="615"/>
      <c r="AD36" s="615"/>
      <c r="AE36" s="615"/>
      <c r="AF36" s="615"/>
      <c r="AG36" s="615"/>
      <c r="AH36" s="615"/>
      <c r="AI36" s="615"/>
      <c r="AJ36" s="615"/>
      <c r="AK36" s="615"/>
      <c r="AL36" s="615"/>
      <c r="AM36" s="615"/>
      <c r="AN36" s="615"/>
    </row>
    <row r="37" spans="1:44" x14ac:dyDescent="0.2">
      <c r="A37" s="53"/>
      <c r="B37" s="52"/>
      <c r="C37" s="9"/>
      <c r="D37" s="2"/>
      <c r="E37" s="634" t="s">
        <v>32</v>
      </c>
      <c r="F37" s="634"/>
      <c r="G37" s="634"/>
      <c r="H37" s="634"/>
      <c r="I37" s="634"/>
      <c r="J37" s="634"/>
      <c r="K37" s="634"/>
      <c r="L37" s="634"/>
      <c r="M37" s="634"/>
      <c r="N37" s="634"/>
      <c r="O37" s="634"/>
      <c r="P37" s="634"/>
      <c r="Q37" s="634"/>
      <c r="R37" s="634"/>
      <c r="S37" s="634"/>
      <c r="T37" s="634"/>
      <c r="U37" s="634"/>
    </row>
    <row r="38" spans="1:44" ht="15" x14ac:dyDescent="0.2">
      <c r="A38" s="635" t="s">
        <v>53</v>
      </c>
      <c r="B38" s="635"/>
      <c r="C38" s="9"/>
      <c r="D38" s="2"/>
      <c r="E38" s="636" t="s">
        <v>10</v>
      </c>
      <c r="F38" s="636"/>
      <c r="G38" s="636"/>
      <c r="H38" s="636"/>
      <c r="I38" s="636"/>
      <c r="J38" s="636"/>
      <c r="K38" s="636"/>
      <c r="L38" s="636"/>
      <c r="M38" s="636"/>
      <c r="N38" s="636"/>
      <c r="O38" s="636"/>
      <c r="P38" s="636"/>
      <c r="Q38" s="636"/>
      <c r="R38" s="636"/>
      <c r="S38" s="636"/>
      <c r="T38" s="636"/>
      <c r="U38" s="636"/>
      <c r="V38" s="636"/>
      <c r="W38" s="636"/>
      <c r="X38" s="636"/>
      <c r="Y38" s="636"/>
      <c r="Z38" s="636"/>
      <c r="AA38" s="636"/>
      <c r="AB38" s="636"/>
      <c r="AC38" s="636"/>
      <c r="AD38" s="636"/>
      <c r="AE38" s="636"/>
      <c r="AF38" s="636"/>
      <c r="AG38" s="636"/>
      <c r="AH38" s="636"/>
      <c r="AI38" s="636"/>
      <c r="AJ38" s="636"/>
      <c r="AK38" s="636"/>
      <c r="AL38" s="5" t="e">
        <f>d_2</f>
        <v>#REF!</v>
      </c>
    </row>
    <row r="39" spans="1:44" ht="12.75" customHeight="1" x14ac:dyDescent="0.2">
      <c r="A39" s="5" t="e">
        <f>d_4</f>
        <v>#REF!</v>
      </c>
      <c r="B39" s="12"/>
      <c r="C39" s="9"/>
      <c r="D39" s="2"/>
      <c r="W39" s="69"/>
      <c r="X39" s="67"/>
      <c r="AA39" s="135" t="e">
        <f>d_5</f>
        <v>#REF!</v>
      </c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M39" s="54"/>
      <c r="AN39" s="93" t="s">
        <v>393</v>
      </c>
    </row>
    <row r="40" spans="1:44" ht="18" customHeight="1" x14ac:dyDescent="0.2">
      <c r="A40" s="632" t="s">
        <v>33</v>
      </c>
      <c r="B40" s="628" t="s">
        <v>48</v>
      </c>
      <c r="C40" s="628" t="s">
        <v>62</v>
      </c>
      <c r="D40" s="628" t="s">
        <v>96</v>
      </c>
      <c r="E40" s="628" t="s">
        <v>34</v>
      </c>
      <c r="F40" s="627" t="s">
        <v>72</v>
      </c>
      <c r="G40" s="627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7"/>
      <c r="V40" s="627"/>
      <c r="W40" s="627"/>
      <c r="X40" s="627"/>
      <c r="Y40" s="627"/>
      <c r="Z40" s="627"/>
      <c r="AA40" s="627"/>
      <c r="AB40" s="627"/>
      <c r="AC40" s="627"/>
      <c r="AD40" s="627"/>
      <c r="AE40" s="627"/>
      <c r="AF40" s="627"/>
      <c r="AG40" s="627"/>
      <c r="AH40" s="627"/>
      <c r="AI40" s="627"/>
      <c r="AJ40" s="365"/>
      <c r="AK40" s="365"/>
      <c r="AL40" s="628" t="s">
        <v>6</v>
      </c>
      <c r="AM40" s="630" t="s">
        <v>49</v>
      </c>
      <c r="AN40" s="630" t="s">
        <v>67</v>
      </c>
    </row>
    <row r="41" spans="1:44" x14ac:dyDescent="0.2">
      <c r="A41" s="633"/>
      <c r="B41" s="629"/>
      <c r="C41" s="629"/>
      <c r="D41" s="629"/>
      <c r="E41" s="629"/>
      <c r="F41" s="626" t="s">
        <v>222</v>
      </c>
      <c r="G41" s="626"/>
      <c r="H41" s="626"/>
      <c r="I41" s="624" t="s">
        <v>191</v>
      </c>
      <c r="J41" s="624"/>
      <c r="K41" s="624"/>
      <c r="L41" s="626" t="s">
        <v>185</v>
      </c>
      <c r="M41" s="626"/>
      <c r="N41" s="626"/>
      <c r="O41" s="624" t="s">
        <v>143</v>
      </c>
      <c r="P41" s="624"/>
      <c r="Q41" s="624"/>
      <c r="R41" s="624" t="s">
        <v>127</v>
      </c>
      <c r="S41" s="624"/>
      <c r="T41" s="624"/>
      <c r="U41" s="624" t="s">
        <v>123</v>
      </c>
      <c r="V41" s="624"/>
      <c r="W41" s="624"/>
      <c r="X41" s="624" t="s">
        <v>134</v>
      </c>
      <c r="Y41" s="624"/>
      <c r="Z41" s="624"/>
      <c r="AA41" s="624" t="s">
        <v>318</v>
      </c>
      <c r="AB41" s="624"/>
      <c r="AC41" s="624"/>
      <c r="AD41" s="625" t="s">
        <v>182</v>
      </c>
      <c r="AE41" s="625"/>
      <c r="AF41" s="625"/>
      <c r="AG41" s="625" t="s">
        <v>369</v>
      </c>
      <c r="AH41" s="625"/>
      <c r="AI41" s="625"/>
      <c r="AJ41" s="365" t="s">
        <v>74</v>
      </c>
      <c r="AK41" s="365" t="s">
        <v>73</v>
      </c>
      <c r="AL41" s="629"/>
      <c r="AM41" s="631"/>
      <c r="AN41" s="631"/>
      <c r="AR41" s="50"/>
    </row>
    <row r="42" spans="1:44" ht="15.75" customHeight="1" x14ac:dyDescent="0.2">
      <c r="A42" s="363" t="s">
        <v>37</v>
      </c>
      <c r="B42" s="29" t="e">
        <f>VLOOKUP($E42,#REF!,3,FALSE)</f>
        <v>#REF!</v>
      </c>
      <c r="C42" s="11" t="e">
        <f>VLOOKUP($E42,#REF!,4,FALSE)</f>
        <v>#REF!</v>
      </c>
      <c r="D42" s="29" t="e">
        <f>VLOOKUP($E42,#REF!,5,FALSE)</f>
        <v>#REF!</v>
      </c>
      <c r="E42" s="364" t="s">
        <v>37</v>
      </c>
      <c r="F42" s="100"/>
      <c r="G42" s="100"/>
      <c r="H42" s="16"/>
      <c r="I42" s="100"/>
      <c r="J42" s="100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1"/>
      <c r="AR42" s="42"/>
    </row>
    <row r="43" spans="1:44" ht="15.75" customHeight="1" x14ac:dyDescent="0.2">
      <c r="A43" s="363" t="s">
        <v>38</v>
      </c>
      <c r="B43" s="29" t="e">
        <f>VLOOKUP($E43,#REF!,3,FALSE)</f>
        <v>#REF!</v>
      </c>
      <c r="C43" s="11" t="e">
        <f>VLOOKUP($E43,#REF!,4,FALSE)</f>
        <v>#REF!</v>
      </c>
      <c r="D43" s="29" t="e">
        <f>VLOOKUP($E43,#REF!,5,FALSE)</f>
        <v>#REF!</v>
      </c>
      <c r="E43" s="364" t="s">
        <v>30</v>
      </c>
      <c r="F43" s="100"/>
      <c r="G43" s="100"/>
      <c r="H43" s="16"/>
      <c r="I43" s="100"/>
      <c r="J43" s="100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1"/>
      <c r="AR43" s="370"/>
    </row>
    <row r="44" spans="1:44" ht="15.75" customHeight="1" x14ac:dyDescent="0.2">
      <c r="A44" s="363" t="s">
        <v>39</v>
      </c>
      <c r="B44" s="29" t="e">
        <f>VLOOKUP($E44,#REF!,3,FALSE)</f>
        <v>#REF!</v>
      </c>
      <c r="C44" s="11" t="e">
        <f>VLOOKUP($E44,#REF!,4,FALSE)</f>
        <v>#REF!</v>
      </c>
      <c r="D44" s="29" t="e">
        <f>VLOOKUP($E44,#REF!,5,FALSE)</f>
        <v>#REF!</v>
      </c>
      <c r="E44" s="364" t="s">
        <v>88</v>
      </c>
      <c r="F44" s="100"/>
      <c r="G44" s="100"/>
      <c r="H44" s="16"/>
      <c r="I44" s="100"/>
      <c r="J44" s="100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1"/>
      <c r="AR44" s="370"/>
    </row>
    <row r="45" spans="1:44" ht="15.75" customHeight="1" x14ac:dyDescent="0.2">
      <c r="A45" s="363" t="s">
        <v>40</v>
      </c>
      <c r="B45" s="248" t="e">
        <f>VLOOKUP($E45,#REF!,3,FALSE)</f>
        <v>#REF!</v>
      </c>
      <c r="C45" s="235" t="e">
        <f>VLOOKUP($E45,#REF!,4,FALSE)</f>
        <v>#REF!</v>
      </c>
      <c r="D45" s="248" t="e">
        <f>VLOOKUP($E45,#REF!,5,FALSE)</f>
        <v>#REF!</v>
      </c>
      <c r="E45" s="364"/>
      <c r="F45" s="100"/>
      <c r="G45" s="100"/>
      <c r="H45" s="16"/>
      <c r="I45" s="100"/>
      <c r="J45" s="100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1"/>
      <c r="AR45" s="370"/>
    </row>
    <row r="46" spans="1:44" ht="15.75" customHeight="1" x14ac:dyDescent="0.2">
      <c r="A46" s="363" t="s">
        <v>41</v>
      </c>
      <c r="B46" s="248" t="e">
        <f>VLOOKUP($E46,#REF!,3,FALSE)</f>
        <v>#REF!</v>
      </c>
      <c r="C46" s="235" t="e">
        <f>VLOOKUP($E46,#REF!,4,FALSE)</f>
        <v>#REF!</v>
      </c>
      <c r="D46" s="248" t="e">
        <f>VLOOKUP($E46,#REF!,5,FALSE)</f>
        <v>#REF!</v>
      </c>
      <c r="E46" s="364"/>
      <c r="F46" s="100"/>
      <c r="G46" s="100"/>
      <c r="H46" s="16"/>
      <c r="I46" s="100"/>
      <c r="J46" s="100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1"/>
      <c r="AR46" s="370"/>
    </row>
    <row r="47" spans="1:44" ht="15.75" customHeight="1" x14ac:dyDescent="0.2">
      <c r="A47" s="363" t="s">
        <v>42</v>
      </c>
      <c r="B47" s="248" t="e">
        <f>VLOOKUP($E47,#REF!,3,FALSE)</f>
        <v>#REF!</v>
      </c>
      <c r="C47" s="235" t="e">
        <f>VLOOKUP($E47,#REF!,4,FALSE)</f>
        <v>#REF!</v>
      </c>
      <c r="D47" s="248" t="e">
        <f>VLOOKUP($E47,#REF!,5,FALSE)</f>
        <v>#REF!</v>
      </c>
      <c r="E47" s="364"/>
      <c r="F47" s="100"/>
      <c r="G47" s="100"/>
      <c r="H47" s="16"/>
      <c r="I47" s="100"/>
      <c r="J47" s="100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1"/>
      <c r="AR47" s="370"/>
    </row>
    <row r="48" spans="1:44" ht="15.75" customHeight="1" x14ac:dyDescent="0.2">
      <c r="A48" s="363" t="s">
        <v>43</v>
      </c>
      <c r="B48" s="248" t="e">
        <f>VLOOKUP($E48,#REF!,3,FALSE)</f>
        <v>#REF!</v>
      </c>
      <c r="C48" s="235" t="e">
        <f>VLOOKUP($E48,#REF!,4,FALSE)</f>
        <v>#REF!</v>
      </c>
      <c r="D48" s="248" t="e">
        <f>VLOOKUP($E48,#REF!,5,FALSE)</f>
        <v>#REF!</v>
      </c>
      <c r="E48" s="364"/>
      <c r="F48" s="100"/>
      <c r="G48" s="100"/>
      <c r="H48" s="16"/>
      <c r="I48" s="100"/>
      <c r="J48" s="100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1"/>
      <c r="AR48" s="370"/>
    </row>
    <row r="49" spans="1:47" ht="15.75" customHeight="1" x14ac:dyDescent="0.2">
      <c r="A49" s="363" t="s">
        <v>79</v>
      </c>
      <c r="B49" s="248" t="e">
        <f>VLOOKUP($E49,#REF!,3,FALSE)</f>
        <v>#REF!</v>
      </c>
      <c r="C49" s="235" t="e">
        <f>VLOOKUP($E49,#REF!,4,FALSE)</f>
        <v>#REF!</v>
      </c>
      <c r="D49" s="248" t="e">
        <f>VLOOKUP($E49,#REF!,5,FALSE)</f>
        <v>#REF!</v>
      </c>
      <c r="E49" s="364"/>
      <c r="F49" s="100"/>
      <c r="G49" s="100"/>
      <c r="H49" s="16"/>
      <c r="I49" s="100"/>
      <c r="J49" s="100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1"/>
      <c r="AR49" s="370"/>
    </row>
    <row r="50" spans="1:47" ht="15.75" customHeight="1" x14ac:dyDescent="0.2">
      <c r="A50" s="363" t="s">
        <v>86</v>
      </c>
      <c r="B50" s="248" t="e">
        <f>VLOOKUP($E50,#REF!,3,FALSE)</f>
        <v>#REF!</v>
      </c>
      <c r="C50" s="235" t="e">
        <f>VLOOKUP($E50,#REF!,4,FALSE)</f>
        <v>#REF!</v>
      </c>
      <c r="D50" s="248" t="e">
        <f>VLOOKUP($E50,#REF!,5,FALSE)</f>
        <v>#REF!</v>
      </c>
      <c r="E50" s="364"/>
      <c r="F50" s="100"/>
      <c r="G50" s="100"/>
      <c r="H50" s="16"/>
      <c r="I50" s="100"/>
      <c r="J50" s="100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1"/>
      <c r="AR50" s="370"/>
    </row>
    <row r="51" spans="1:47" ht="15.75" customHeight="1" x14ac:dyDescent="0.2">
      <c r="A51" s="363" t="s">
        <v>85</v>
      </c>
      <c r="B51" s="248" t="e">
        <f>VLOOKUP($E51,#REF!,3,FALSE)</f>
        <v>#REF!</v>
      </c>
      <c r="C51" s="235" t="e">
        <f>VLOOKUP($E51,#REF!,4,FALSE)</f>
        <v>#REF!</v>
      </c>
      <c r="D51" s="248" t="e">
        <f>VLOOKUP($E51,#REF!,5,FALSE)</f>
        <v>#REF!</v>
      </c>
      <c r="E51" s="364"/>
      <c r="F51" s="100"/>
      <c r="G51" s="100"/>
      <c r="H51" s="16"/>
      <c r="I51" s="100"/>
      <c r="J51" s="100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1"/>
      <c r="AR51" s="370"/>
    </row>
    <row r="52" spans="1:47" ht="15.75" customHeight="1" x14ac:dyDescent="0.2">
      <c r="A52" s="363" t="s">
        <v>84</v>
      </c>
      <c r="B52" s="248" t="e">
        <f>VLOOKUP($E52,#REF!,3,FALSE)</f>
        <v>#REF!</v>
      </c>
      <c r="C52" s="235" t="e">
        <f>VLOOKUP($E52,#REF!,4,FALSE)</f>
        <v>#REF!</v>
      </c>
      <c r="D52" s="248" t="e">
        <f>VLOOKUP($E52,#REF!,5,FALSE)</f>
        <v>#REF!</v>
      </c>
      <c r="E52" s="364"/>
      <c r="F52" s="100"/>
      <c r="G52" s="100"/>
      <c r="H52" s="16"/>
      <c r="I52" s="100"/>
      <c r="J52" s="100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1"/>
      <c r="AR52" s="370"/>
    </row>
    <row r="53" spans="1:47" ht="15.75" customHeight="1" x14ac:dyDescent="0.2">
      <c r="A53" s="363" t="s">
        <v>83</v>
      </c>
      <c r="B53" s="248" t="e">
        <f>VLOOKUP($E53,#REF!,3,FALSE)</f>
        <v>#REF!</v>
      </c>
      <c r="C53" s="235" t="e">
        <f>VLOOKUP($E53,#REF!,4,FALSE)</f>
        <v>#REF!</v>
      </c>
      <c r="D53" s="248" t="e">
        <f>VLOOKUP($E53,#REF!,5,FALSE)</f>
        <v>#REF!</v>
      </c>
      <c r="E53" s="364"/>
      <c r="F53" s="100"/>
      <c r="G53" s="100"/>
      <c r="H53" s="16"/>
      <c r="I53" s="100"/>
      <c r="J53" s="100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1"/>
      <c r="AR53" s="370"/>
    </row>
    <row r="54" spans="1:47" ht="15.75" customHeight="1" x14ac:dyDescent="0.2">
      <c r="A54" s="363"/>
      <c r="B54" s="248" t="e">
        <f>VLOOKUP($E54,#REF!,3,FALSE)</f>
        <v>#REF!</v>
      </c>
      <c r="C54" s="235" t="e">
        <f>VLOOKUP($E54,#REF!,4,FALSE)</f>
        <v>#REF!</v>
      </c>
      <c r="D54" s="248" t="e">
        <f>VLOOKUP($E54,#REF!,5,FALSE)</f>
        <v>#REF!</v>
      </c>
      <c r="E54" s="364"/>
      <c r="F54" s="626"/>
      <c r="G54" s="626"/>
      <c r="H54" s="626"/>
      <c r="I54" s="624"/>
      <c r="J54" s="624"/>
      <c r="K54" s="624"/>
      <c r="L54" s="626"/>
      <c r="M54" s="626"/>
      <c r="N54" s="626"/>
      <c r="O54" s="624"/>
      <c r="P54" s="624"/>
      <c r="Q54" s="624"/>
      <c r="R54" s="624"/>
      <c r="S54" s="624"/>
      <c r="T54" s="624"/>
      <c r="U54" s="624"/>
      <c r="V54" s="624"/>
      <c r="W54" s="624"/>
      <c r="X54" s="624"/>
      <c r="Y54" s="624"/>
      <c r="Z54" s="624"/>
      <c r="AA54" s="624"/>
      <c r="AB54" s="624"/>
      <c r="AC54" s="624"/>
      <c r="AD54" s="625"/>
      <c r="AE54" s="625"/>
      <c r="AF54" s="625"/>
      <c r="AG54" s="625"/>
      <c r="AH54" s="625"/>
      <c r="AI54" s="625"/>
      <c r="AJ54" s="16"/>
      <c r="AK54" s="16"/>
      <c r="AL54" s="16"/>
      <c r="AM54" s="16"/>
      <c r="AN54" s="11"/>
      <c r="AR54" s="370"/>
    </row>
    <row r="55" spans="1:47" ht="15.75" customHeight="1" x14ac:dyDescent="0.2">
      <c r="A55" s="363"/>
      <c r="B55" s="248" t="e">
        <f>VLOOKUP($E55,#REF!,3,FALSE)</f>
        <v>#REF!</v>
      </c>
      <c r="C55" s="235" t="e">
        <f>VLOOKUP($E55,#REF!,4,FALSE)</f>
        <v>#REF!</v>
      </c>
      <c r="D55" s="248" t="e">
        <f>VLOOKUP($E55,#REF!,5,FALSE)</f>
        <v>#REF!</v>
      </c>
      <c r="E55" s="364"/>
      <c r="F55" s="100"/>
      <c r="G55" s="100"/>
      <c r="H55" s="16"/>
      <c r="I55" s="100"/>
      <c r="J55" s="100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1"/>
      <c r="AR55" s="370"/>
    </row>
    <row r="56" spans="1:47" ht="15.75" customHeight="1" x14ac:dyDescent="0.2">
      <c r="A56" s="363"/>
      <c r="B56" s="248" t="e">
        <f>VLOOKUP($E56,#REF!,3,FALSE)</f>
        <v>#REF!</v>
      </c>
      <c r="C56" s="235" t="e">
        <f>VLOOKUP($E56,#REF!,4,FALSE)</f>
        <v>#REF!</v>
      </c>
      <c r="D56" s="248" t="e">
        <f>VLOOKUP($E56,#REF!,5,FALSE)</f>
        <v>#REF!</v>
      </c>
      <c r="E56" s="364"/>
      <c r="F56" s="100"/>
      <c r="G56" s="100"/>
      <c r="H56" s="16"/>
      <c r="I56" s="100"/>
      <c r="J56" s="100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1"/>
      <c r="AR56" s="370"/>
    </row>
    <row r="57" spans="1:47" ht="15.75" customHeight="1" x14ac:dyDescent="0.2">
      <c r="A57" s="363"/>
      <c r="B57" s="248" t="e">
        <f>VLOOKUP($E57,#REF!,3,FALSE)</f>
        <v>#REF!</v>
      </c>
      <c r="C57" s="235" t="e">
        <f>VLOOKUP($E57,#REF!,4,FALSE)</f>
        <v>#REF!</v>
      </c>
      <c r="D57" s="248" t="e">
        <f>VLOOKUP($E57,#REF!,5,FALSE)</f>
        <v>#REF!</v>
      </c>
      <c r="E57" s="364"/>
      <c r="F57" s="100"/>
      <c r="G57" s="100"/>
      <c r="H57" s="16"/>
      <c r="I57" s="100"/>
      <c r="J57" s="100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1"/>
      <c r="AR57" s="370"/>
    </row>
    <row r="58" spans="1:47" ht="15.75" customHeight="1" x14ac:dyDescent="0.2">
      <c r="A58" s="363"/>
      <c r="B58" s="248" t="e">
        <f>VLOOKUP($E58,#REF!,3,FALSE)</f>
        <v>#REF!</v>
      </c>
      <c r="C58" s="235" t="e">
        <f>VLOOKUP($E58,#REF!,4,FALSE)</f>
        <v>#REF!</v>
      </c>
      <c r="D58" s="248" t="e">
        <f>VLOOKUP($E58,#REF!,5,FALSE)</f>
        <v>#REF!</v>
      </c>
      <c r="E58" s="364"/>
      <c r="F58" s="100"/>
      <c r="G58" s="100"/>
      <c r="H58" s="16"/>
      <c r="I58" s="100"/>
      <c r="J58" s="100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1"/>
      <c r="AR58" s="370"/>
    </row>
    <row r="59" spans="1:47" ht="15.75" customHeight="1" x14ac:dyDescent="0.2">
      <c r="A59" s="363"/>
      <c r="B59" s="248" t="e">
        <f>VLOOKUP($E59,#REF!,3,FALSE)</f>
        <v>#REF!</v>
      </c>
      <c r="C59" s="235" t="e">
        <f>VLOOKUP($E59,#REF!,4,FALSE)</f>
        <v>#REF!</v>
      </c>
      <c r="D59" s="248" t="e">
        <f>VLOOKUP($E59,#REF!,5,FALSE)</f>
        <v>#REF!</v>
      </c>
      <c r="E59" s="364"/>
      <c r="F59" s="100"/>
      <c r="G59" s="100"/>
      <c r="H59" s="16"/>
      <c r="I59" s="100"/>
      <c r="J59" s="100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1"/>
      <c r="AR59" s="370"/>
    </row>
    <row r="60" spans="1:47" ht="15.75" customHeight="1" x14ac:dyDescent="0.2">
      <c r="A60" s="363"/>
      <c r="B60" s="248" t="e">
        <f>VLOOKUP($E60,#REF!,3,FALSE)</f>
        <v>#REF!</v>
      </c>
      <c r="C60" s="235" t="e">
        <f>VLOOKUP($E60,#REF!,4,FALSE)</f>
        <v>#REF!</v>
      </c>
      <c r="D60" s="248" t="e">
        <f>VLOOKUP($E60,#REF!,5,FALSE)</f>
        <v>#REF!</v>
      </c>
      <c r="E60" s="364"/>
      <c r="F60" s="100"/>
      <c r="G60" s="100"/>
      <c r="H60" s="16"/>
      <c r="I60" s="100"/>
      <c r="J60" s="100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1"/>
      <c r="AR60" s="370"/>
    </row>
    <row r="61" spans="1:47" ht="15.75" customHeight="1" x14ac:dyDescent="0.2">
      <c r="A61" s="363"/>
      <c r="B61" s="248" t="e">
        <f>VLOOKUP($E61,#REF!,3,FALSE)</f>
        <v>#REF!</v>
      </c>
      <c r="C61" s="235" t="e">
        <f>VLOOKUP($E61,#REF!,4,FALSE)</f>
        <v>#REF!</v>
      </c>
      <c r="D61" s="248" t="e">
        <f>VLOOKUP($E61,#REF!,5,FALSE)</f>
        <v>#REF!</v>
      </c>
      <c r="E61" s="364"/>
      <c r="F61" s="100"/>
      <c r="G61" s="100"/>
      <c r="H61" s="16"/>
      <c r="I61" s="100"/>
      <c r="J61" s="100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1"/>
      <c r="AR61" s="370"/>
    </row>
    <row r="62" spans="1:47" ht="15.75" customHeight="1" x14ac:dyDescent="0.2">
      <c r="A62" s="33"/>
      <c r="B62" s="38"/>
      <c r="C62" s="72"/>
      <c r="D62" s="38"/>
      <c r="E62" s="65"/>
      <c r="F62" s="31"/>
      <c r="G62" s="31"/>
      <c r="H62" s="370"/>
      <c r="I62" s="31"/>
      <c r="J62" s="31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72"/>
      <c r="AR62" s="370"/>
    </row>
    <row r="63" spans="1:47" ht="15.75" customHeight="1" x14ac:dyDescent="0.2">
      <c r="A63" s="33"/>
      <c r="B63" s="55"/>
      <c r="C63" s="55"/>
      <c r="D63" s="55"/>
      <c r="E63" s="33"/>
      <c r="F63" s="33"/>
      <c r="G63" s="33"/>
      <c r="H63" s="33"/>
      <c r="I63" s="33"/>
      <c r="J63" s="7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  <c r="AO63" s="51"/>
      <c r="AR63" s="370"/>
    </row>
    <row r="64" spans="1:47" ht="15.75" customHeight="1" x14ac:dyDescent="0.2">
      <c r="A64" s="245" t="s">
        <v>7</v>
      </c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6"/>
      <c r="AC64" s="246"/>
      <c r="AD64" s="246"/>
      <c r="AE64" s="246"/>
      <c r="AF64" s="246"/>
      <c r="AG64" s="246"/>
      <c r="AH64" s="246"/>
      <c r="AI64" s="246"/>
      <c r="AJ64" s="246"/>
      <c r="AK64" s="246"/>
      <c r="AL64" s="246"/>
      <c r="AM64" s="246"/>
      <c r="AN64" s="246"/>
      <c r="AO64" s="246"/>
      <c r="AP64" s="246"/>
      <c r="AQ64" s="246"/>
      <c r="AR64" s="246"/>
      <c r="AS64" s="246"/>
      <c r="AT64" s="246"/>
      <c r="AU64" s="246"/>
    </row>
    <row r="65" spans="1:47" ht="15.75" customHeight="1" x14ac:dyDescent="0.2">
      <c r="A65" s="245" t="s">
        <v>8</v>
      </c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6"/>
      <c r="AU65" s="246"/>
    </row>
    <row r="66" spans="1:47" ht="15.75" customHeight="1" x14ac:dyDescent="0.2">
      <c r="A66" s="247" t="s">
        <v>9</v>
      </c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</row>
    <row r="67" spans="1:47" ht="15.75" customHeight="1" x14ac:dyDescent="0.2">
      <c r="A67" s="33"/>
      <c r="C67" s="38"/>
      <c r="D67" s="7"/>
      <c r="E67" s="33"/>
      <c r="F67" s="33"/>
      <c r="G67" s="33"/>
      <c r="H67" s="33"/>
      <c r="I67" s="33"/>
      <c r="J67" s="7"/>
    </row>
    <row r="68" spans="1:47" ht="15.75" customHeight="1" x14ac:dyDescent="0.2">
      <c r="A68" s="31"/>
      <c r="C68" s="38"/>
      <c r="D68" s="31"/>
      <c r="E68" s="31"/>
      <c r="F68" s="31"/>
      <c r="G68" s="31"/>
      <c r="H68" s="31"/>
      <c r="I68" s="31"/>
      <c r="J68" s="31"/>
    </row>
    <row r="69" spans="1:47" ht="15.75" customHeight="1" x14ac:dyDescent="0.2">
      <c r="A69" s="33"/>
      <c r="B69" s="7"/>
      <c r="C69" s="7"/>
      <c r="D69" s="7"/>
      <c r="E69" s="33"/>
      <c r="F69" s="33"/>
      <c r="G69" s="33"/>
      <c r="H69" s="33"/>
      <c r="I69" s="33"/>
      <c r="J69" s="7"/>
    </row>
    <row r="70" spans="1:47" ht="15.75" customHeight="1" x14ac:dyDescent="0.2">
      <c r="A70" s="33"/>
      <c r="B70" s="7"/>
      <c r="C70" s="7"/>
      <c r="D70" s="7"/>
      <c r="E70" s="33"/>
      <c r="F70" s="33"/>
      <c r="G70" s="33"/>
      <c r="H70" s="33"/>
      <c r="I70" s="33"/>
      <c r="J70" s="7"/>
    </row>
    <row r="71" spans="1:47" ht="15.75" customHeight="1" x14ac:dyDescent="0.2">
      <c r="A71" s="33"/>
      <c r="B71" s="7"/>
      <c r="C71" s="7"/>
      <c r="D71" s="7"/>
      <c r="E71" s="33"/>
      <c r="F71" s="33"/>
      <c r="G71" s="33"/>
      <c r="H71" s="33"/>
      <c r="I71" s="33"/>
      <c r="J71" s="7"/>
    </row>
    <row r="72" spans="1:47" ht="15.75" customHeight="1" x14ac:dyDescent="0.2">
      <c r="A72" s="33"/>
      <c r="B72" s="7"/>
      <c r="C72" s="7"/>
      <c r="D72" s="7"/>
      <c r="E72" s="33"/>
      <c r="F72" s="33"/>
      <c r="G72" s="33"/>
      <c r="H72" s="33"/>
      <c r="I72" s="33"/>
      <c r="J72" s="7"/>
    </row>
    <row r="73" spans="1:47" ht="15.75" customHeight="1" x14ac:dyDescent="0.2">
      <c r="A73" s="33"/>
      <c r="B73" s="7"/>
      <c r="C73" s="7"/>
      <c r="D73" s="7"/>
      <c r="E73" s="33"/>
      <c r="F73" s="33"/>
      <c r="G73" s="33"/>
      <c r="H73" s="33"/>
      <c r="I73" s="33"/>
      <c r="J73" s="7"/>
    </row>
    <row r="74" spans="1:47" ht="15.75" customHeight="1" x14ac:dyDescent="0.2">
      <c r="A74" s="33"/>
      <c r="B74" s="7"/>
      <c r="C74" s="7"/>
      <c r="D74" s="7"/>
      <c r="E74" s="33"/>
      <c r="F74" s="33"/>
      <c r="G74" s="33"/>
      <c r="H74" s="33"/>
      <c r="I74" s="33"/>
      <c r="J74" s="7"/>
    </row>
    <row r="75" spans="1:47" ht="15.75" customHeight="1" x14ac:dyDescent="0.2">
      <c r="A75" s="33"/>
      <c r="B75" s="7"/>
      <c r="C75" s="7"/>
      <c r="D75" s="7"/>
      <c r="E75" s="33"/>
      <c r="F75" s="33"/>
      <c r="G75" s="33"/>
      <c r="H75" s="33"/>
      <c r="I75" s="33"/>
      <c r="J75" s="7"/>
    </row>
    <row r="76" spans="1:47" ht="15" customHeight="1" x14ac:dyDescent="0.2">
      <c r="A76" s="33"/>
      <c r="B76" s="7"/>
      <c r="C76" s="7"/>
      <c r="D76" s="7"/>
      <c r="E76" s="33"/>
      <c r="F76" s="33"/>
      <c r="G76" s="33"/>
      <c r="H76" s="33"/>
      <c r="I76" s="33"/>
      <c r="J76" s="7"/>
    </row>
    <row r="77" spans="1:47" ht="15" customHeight="1" x14ac:dyDescent="0.2">
      <c r="A77" s="33"/>
      <c r="B77" s="7"/>
      <c r="C77" s="7"/>
      <c r="D77" s="7"/>
      <c r="E77" s="33"/>
      <c r="F77" s="33"/>
      <c r="G77" s="33"/>
      <c r="H77" s="33"/>
      <c r="I77" s="33"/>
      <c r="J77" s="7"/>
    </row>
    <row r="78" spans="1:47" ht="15.75" customHeight="1" x14ac:dyDescent="0.2">
      <c r="A78" s="31"/>
      <c r="B78" s="32"/>
      <c r="C78" s="31"/>
      <c r="D78" s="31"/>
      <c r="E78" s="31"/>
      <c r="F78" s="31"/>
      <c r="G78" s="31"/>
      <c r="H78" s="31"/>
      <c r="I78" s="31"/>
      <c r="J78" s="31"/>
    </row>
    <row r="79" spans="1:47" ht="15.75" customHeight="1" x14ac:dyDescent="0.2">
      <c r="A79" s="33"/>
      <c r="B79" s="7"/>
      <c r="C79" s="7"/>
      <c r="D79" s="7"/>
      <c r="E79" s="33"/>
      <c r="F79" s="33"/>
      <c r="G79" s="33"/>
      <c r="H79" s="33"/>
      <c r="I79" s="33"/>
      <c r="J79" s="7"/>
    </row>
    <row r="80" spans="1:47" ht="15.75" customHeight="1" x14ac:dyDescent="0.2">
      <c r="A80" s="33"/>
      <c r="B80" s="7"/>
      <c r="C80" s="7"/>
      <c r="D80" s="7"/>
      <c r="E80" s="33"/>
      <c r="F80" s="33"/>
      <c r="G80" s="33"/>
      <c r="H80" s="33"/>
      <c r="I80" s="33"/>
      <c r="J80" s="7"/>
    </row>
    <row r="81" spans="1:10" ht="15.75" customHeight="1" x14ac:dyDescent="0.2">
      <c r="A81" s="33"/>
      <c r="B81" s="7"/>
      <c r="C81" s="7"/>
      <c r="D81" s="7"/>
      <c r="E81" s="33"/>
      <c r="F81" s="33"/>
      <c r="G81" s="33"/>
      <c r="H81" s="33"/>
      <c r="I81" s="33"/>
      <c r="J81" s="7"/>
    </row>
    <row r="82" spans="1:10" ht="15.75" customHeight="1" x14ac:dyDescent="0.2">
      <c r="A82" s="33"/>
      <c r="B82" s="7"/>
      <c r="C82" s="7"/>
      <c r="D82" s="7"/>
      <c r="E82" s="33"/>
      <c r="F82" s="33"/>
      <c r="G82" s="33"/>
      <c r="H82" s="33"/>
      <c r="I82" s="33"/>
      <c r="J82" s="7"/>
    </row>
    <row r="83" spans="1:10" ht="15.75" customHeight="1" x14ac:dyDescent="0.2">
      <c r="A83" s="33"/>
      <c r="B83" s="7"/>
      <c r="C83" s="7"/>
      <c r="D83" s="7"/>
      <c r="E83" s="33"/>
      <c r="F83" s="33"/>
      <c r="G83" s="33"/>
      <c r="H83" s="33"/>
      <c r="I83" s="33"/>
      <c r="J83" s="7"/>
    </row>
    <row r="84" spans="1:10" ht="15.75" customHeight="1" x14ac:dyDescent="0.2">
      <c r="A84" s="33"/>
      <c r="B84" s="7"/>
      <c r="C84" s="7"/>
      <c r="D84" s="7"/>
      <c r="E84" s="33"/>
      <c r="F84" s="33"/>
      <c r="G84" s="33"/>
      <c r="H84" s="33"/>
      <c r="I84" s="33"/>
      <c r="J84" s="7"/>
    </row>
    <row r="85" spans="1:10" ht="15.75" customHeight="1" x14ac:dyDescent="0.2">
      <c r="A85" s="33"/>
      <c r="B85" s="7"/>
      <c r="C85" s="7"/>
      <c r="D85" s="7"/>
      <c r="E85" s="33"/>
      <c r="F85" s="33"/>
      <c r="G85" s="33"/>
      <c r="H85" s="33"/>
      <c r="I85" s="33"/>
      <c r="J85" s="7"/>
    </row>
    <row r="86" spans="1:10" ht="15.75" customHeight="1" x14ac:dyDescent="0.2">
      <c r="A86" s="33"/>
      <c r="B86" s="7"/>
      <c r="C86" s="7"/>
      <c r="D86" s="7"/>
      <c r="E86" s="33"/>
      <c r="F86" s="33"/>
      <c r="G86" s="33"/>
      <c r="H86" s="33"/>
      <c r="I86" s="33"/>
      <c r="J86" s="7"/>
    </row>
    <row r="87" spans="1:10" ht="15.75" customHeight="1" x14ac:dyDescent="0.2">
      <c r="A87" s="33"/>
      <c r="B87" s="56"/>
      <c r="C87" s="637"/>
      <c r="D87" s="637"/>
      <c r="E87" s="638"/>
      <c r="F87" s="638"/>
      <c r="G87" s="637"/>
      <c r="H87" s="637"/>
      <c r="I87" s="637"/>
      <c r="J87" s="33"/>
    </row>
    <row r="88" spans="1:10" ht="15.75" customHeight="1" x14ac:dyDescent="0.2">
      <c r="A88" s="33"/>
      <c r="B88" s="33"/>
      <c r="C88" s="33"/>
      <c r="D88" s="33"/>
      <c r="E88" s="33"/>
      <c r="F88" s="33"/>
      <c r="G88" s="33"/>
      <c r="H88" s="33"/>
      <c r="I88" s="33"/>
      <c r="J88" s="33"/>
    </row>
    <row r="89" spans="1:10" ht="15.75" customHeight="1" x14ac:dyDescent="0.2">
      <c r="A89" s="57"/>
      <c r="B89" s="58"/>
      <c r="C89" s="58"/>
      <c r="D89" s="58"/>
      <c r="E89" s="58"/>
      <c r="F89" s="58"/>
      <c r="G89" s="58"/>
      <c r="H89" s="58"/>
      <c r="I89" s="59"/>
      <c r="J89" s="58"/>
    </row>
    <row r="90" spans="1:10" ht="15.75" customHeight="1" x14ac:dyDescent="0.2">
      <c r="A90" s="60"/>
      <c r="B90" s="58"/>
      <c r="C90" s="58"/>
      <c r="D90" s="58"/>
      <c r="E90" s="60"/>
      <c r="F90" s="58"/>
      <c r="G90" s="58"/>
      <c r="H90" s="58"/>
      <c r="I90" s="60"/>
      <c r="J90" s="58"/>
    </row>
    <row r="91" spans="1:10" ht="15.75" customHeight="1" x14ac:dyDescent="0.2">
      <c r="A91" s="61"/>
      <c r="B91" s="61"/>
      <c r="C91" s="61"/>
      <c r="D91" s="61"/>
      <c r="E91" s="61"/>
      <c r="F91" s="62"/>
      <c r="G91" s="63"/>
      <c r="H91" s="64"/>
      <c r="I91" s="61"/>
      <c r="J91" s="61"/>
    </row>
    <row r="92" spans="1:10" ht="15.75" customHeight="1" x14ac:dyDescent="0.2">
      <c r="A92" s="61"/>
      <c r="B92" s="61"/>
      <c r="C92" s="61"/>
      <c r="D92" s="61"/>
      <c r="E92" s="61"/>
      <c r="F92" s="61"/>
      <c r="G92" s="61"/>
      <c r="H92" s="61"/>
      <c r="I92" s="61"/>
      <c r="J92" s="61"/>
    </row>
    <row r="93" spans="1:10" ht="15.75" customHeight="1" x14ac:dyDescent="0.2">
      <c r="A93" s="31"/>
      <c r="B93" s="32"/>
      <c r="C93" s="31"/>
      <c r="D93" s="31"/>
      <c r="E93" s="31"/>
      <c r="F93" s="31"/>
      <c r="G93" s="31"/>
      <c r="H93" s="31"/>
      <c r="I93" s="31"/>
      <c r="J93" s="31"/>
    </row>
    <row r="94" spans="1:10" ht="15.75" customHeight="1" x14ac:dyDescent="0.2">
      <c r="A94" s="33"/>
      <c r="B94" s="7"/>
      <c r="C94" s="7"/>
      <c r="D94" s="7"/>
      <c r="E94" s="33"/>
      <c r="F94" s="33"/>
      <c r="G94" s="33"/>
      <c r="H94" s="33"/>
      <c r="I94" s="33"/>
      <c r="J94" s="7"/>
    </row>
    <row r="95" spans="1:10" ht="15.75" customHeight="1" x14ac:dyDescent="0.2">
      <c r="A95" s="33"/>
      <c r="B95" s="7"/>
      <c r="C95" s="7"/>
      <c r="D95" s="7"/>
      <c r="E95" s="33"/>
      <c r="F95" s="33"/>
      <c r="G95" s="33"/>
      <c r="H95" s="33"/>
      <c r="I95" s="33"/>
      <c r="J95" s="7"/>
    </row>
    <row r="96" spans="1:10" ht="15.75" customHeight="1" x14ac:dyDescent="0.2">
      <c r="A96" s="33"/>
      <c r="B96" s="7"/>
      <c r="C96" s="7"/>
      <c r="D96" s="7"/>
      <c r="E96" s="33"/>
      <c r="F96" s="33"/>
      <c r="G96" s="33"/>
      <c r="H96" s="33"/>
      <c r="I96" s="33"/>
      <c r="J96" s="7"/>
    </row>
    <row r="97" spans="1:10" ht="15.75" customHeight="1" x14ac:dyDescent="0.2">
      <c r="A97" s="33"/>
      <c r="B97" s="7"/>
      <c r="C97" s="7"/>
      <c r="D97" s="7"/>
      <c r="E97" s="33"/>
      <c r="F97" s="33"/>
      <c r="G97" s="33"/>
      <c r="H97" s="33"/>
      <c r="I97" s="33"/>
      <c r="J97" s="7"/>
    </row>
    <row r="98" spans="1:10" ht="15" x14ac:dyDescent="0.2">
      <c r="A98" s="33"/>
      <c r="B98" s="7"/>
      <c r="C98" s="7"/>
      <c r="D98" s="7"/>
      <c r="E98" s="33"/>
      <c r="F98" s="33"/>
      <c r="G98" s="33"/>
      <c r="H98" s="33"/>
      <c r="I98" s="33"/>
      <c r="J98" s="7"/>
    </row>
    <row r="99" spans="1:10" ht="15" x14ac:dyDescent="0.2">
      <c r="A99" s="33"/>
      <c r="B99" s="7"/>
      <c r="C99" s="7"/>
      <c r="D99" s="7"/>
      <c r="E99" s="33"/>
      <c r="F99" s="33"/>
      <c r="G99" s="33"/>
      <c r="H99" s="33"/>
      <c r="I99" s="33"/>
      <c r="J99" s="7"/>
    </row>
    <row r="100" spans="1:10" ht="15" x14ac:dyDescent="0.2">
      <c r="A100" s="33"/>
      <c r="B100" s="7"/>
      <c r="C100" s="7"/>
      <c r="D100" s="7"/>
      <c r="E100" s="33"/>
      <c r="F100" s="33"/>
      <c r="G100" s="33"/>
      <c r="H100" s="33"/>
      <c r="I100" s="33"/>
      <c r="J100" s="7"/>
    </row>
    <row r="101" spans="1:10" ht="15" x14ac:dyDescent="0.2">
      <c r="A101" s="33"/>
      <c r="B101" s="7"/>
      <c r="C101" s="7"/>
      <c r="D101" s="7"/>
      <c r="E101" s="33"/>
      <c r="F101" s="33"/>
      <c r="G101" s="33"/>
      <c r="H101" s="33"/>
      <c r="I101" s="33"/>
      <c r="J101" s="7"/>
    </row>
    <row r="102" spans="1:10" ht="15" x14ac:dyDescent="0.2">
      <c r="A102" s="33"/>
      <c r="B102" s="7"/>
      <c r="C102" s="7"/>
      <c r="D102" s="7"/>
      <c r="E102" s="33"/>
      <c r="F102" s="33"/>
      <c r="G102" s="33"/>
      <c r="H102" s="33"/>
      <c r="I102" s="33"/>
      <c r="J102" s="7"/>
    </row>
    <row r="103" spans="1:10" x14ac:dyDescent="0.2">
      <c r="A103" s="31"/>
      <c r="B103" s="32"/>
      <c r="C103" s="31"/>
      <c r="D103" s="31"/>
      <c r="E103" s="31"/>
      <c r="F103" s="31"/>
      <c r="G103" s="31"/>
      <c r="H103" s="31"/>
      <c r="I103" s="31"/>
      <c r="J103" s="31"/>
    </row>
    <row r="104" spans="1:10" ht="15" x14ac:dyDescent="0.2">
      <c r="A104" s="33"/>
      <c r="B104" s="7"/>
      <c r="C104" s="7"/>
      <c r="D104" s="7"/>
      <c r="E104" s="33"/>
      <c r="F104" s="33"/>
      <c r="G104" s="33"/>
      <c r="H104" s="33"/>
      <c r="I104" s="33"/>
      <c r="J104" s="7"/>
    </row>
    <row r="105" spans="1:10" ht="15" x14ac:dyDescent="0.2">
      <c r="A105" s="33"/>
      <c r="B105" s="7"/>
      <c r="C105" s="7"/>
      <c r="D105" s="7"/>
      <c r="E105" s="33"/>
      <c r="F105" s="33"/>
      <c r="G105" s="33"/>
      <c r="H105" s="33"/>
      <c r="I105" s="33"/>
      <c r="J105" s="7"/>
    </row>
    <row r="106" spans="1:10" ht="15" x14ac:dyDescent="0.2">
      <c r="A106" s="33"/>
      <c r="B106" s="7"/>
      <c r="C106" s="7"/>
      <c r="D106" s="7"/>
      <c r="E106" s="33"/>
      <c r="F106" s="33"/>
      <c r="G106" s="33"/>
      <c r="H106" s="33"/>
      <c r="I106" s="33"/>
      <c r="J106" s="7"/>
    </row>
    <row r="107" spans="1:10" ht="15" x14ac:dyDescent="0.2">
      <c r="A107" s="33"/>
      <c r="B107" s="7"/>
      <c r="C107" s="7"/>
      <c r="D107" s="7"/>
      <c r="E107" s="33"/>
      <c r="F107" s="33"/>
      <c r="G107" s="33"/>
      <c r="H107" s="33"/>
      <c r="I107" s="33"/>
      <c r="J107" s="7"/>
    </row>
    <row r="108" spans="1:10" ht="15" x14ac:dyDescent="0.2">
      <c r="A108" s="33"/>
      <c r="B108" s="7"/>
      <c r="C108" s="7"/>
      <c r="D108" s="7"/>
      <c r="E108" s="33"/>
      <c r="F108" s="33"/>
      <c r="G108" s="33"/>
      <c r="H108" s="33"/>
      <c r="I108" s="33"/>
      <c r="J108" s="7"/>
    </row>
    <row r="109" spans="1:10" ht="15" x14ac:dyDescent="0.2">
      <c r="A109" s="33"/>
      <c r="B109" s="7"/>
      <c r="C109" s="7"/>
      <c r="D109" s="7"/>
      <c r="E109" s="33"/>
      <c r="F109" s="33"/>
      <c r="G109" s="33"/>
      <c r="H109" s="33"/>
      <c r="I109" s="33"/>
      <c r="J109" s="7"/>
    </row>
    <row r="110" spans="1:10" ht="15" x14ac:dyDescent="0.2">
      <c r="A110" s="33"/>
      <c r="B110" s="7"/>
      <c r="C110" s="7"/>
      <c r="D110" s="7"/>
      <c r="E110" s="33"/>
      <c r="F110" s="33"/>
      <c r="G110" s="33"/>
      <c r="H110" s="33"/>
      <c r="I110" s="33"/>
      <c r="J110" s="7"/>
    </row>
    <row r="111" spans="1:10" ht="15" x14ac:dyDescent="0.2">
      <c r="A111" s="33"/>
      <c r="B111" s="7"/>
      <c r="C111" s="7"/>
      <c r="D111" s="7"/>
      <c r="E111" s="33"/>
      <c r="F111" s="33"/>
      <c r="G111" s="33"/>
      <c r="H111" s="33"/>
      <c r="I111" s="33"/>
      <c r="J111" s="7"/>
    </row>
    <row r="112" spans="1:10" ht="15" x14ac:dyDescent="0.2">
      <c r="A112" s="33"/>
      <c r="B112" s="7"/>
      <c r="C112" s="7"/>
      <c r="D112" s="7"/>
      <c r="E112" s="33"/>
      <c r="F112" s="33"/>
      <c r="G112" s="33"/>
      <c r="H112" s="33"/>
      <c r="I112" s="33"/>
      <c r="J112" s="7"/>
    </row>
    <row r="113" spans="1:10" x14ac:dyDescent="0.2">
      <c r="A113" s="31"/>
      <c r="B113" s="32"/>
      <c r="C113" s="31"/>
      <c r="D113" s="31"/>
      <c r="E113" s="31"/>
      <c r="F113" s="31"/>
      <c r="G113" s="31"/>
      <c r="H113" s="31"/>
      <c r="I113" s="31"/>
      <c r="J113" s="31"/>
    </row>
    <row r="114" spans="1:10" ht="15" x14ac:dyDescent="0.2">
      <c r="A114" s="33"/>
      <c r="B114" s="7"/>
      <c r="C114" s="7"/>
      <c r="D114" s="7"/>
      <c r="E114" s="33"/>
      <c r="F114" s="33"/>
      <c r="G114" s="33"/>
      <c r="H114" s="33"/>
      <c r="I114" s="33"/>
      <c r="J114" s="7"/>
    </row>
    <row r="115" spans="1:10" ht="15" x14ac:dyDescent="0.2">
      <c r="A115" s="33"/>
      <c r="B115" s="7"/>
      <c r="C115" s="7"/>
      <c r="D115" s="7"/>
      <c r="E115" s="33"/>
      <c r="F115" s="33"/>
      <c r="G115" s="33"/>
      <c r="H115" s="33"/>
      <c r="I115" s="33"/>
      <c r="J115" s="7"/>
    </row>
    <row r="116" spans="1:10" ht="15" x14ac:dyDescent="0.2">
      <c r="A116" s="33"/>
      <c r="B116" s="7"/>
      <c r="C116" s="7"/>
      <c r="D116" s="7"/>
      <c r="E116" s="33"/>
      <c r="F116" s="33"/>
      <c r="G116" s="33"/>
      <c r="H116" s="33"/>
      <c r="I116" s="33"/>
      <c r="J116" s="7"/>
    </row>
    <row r="117" spans="1:10" ht="15" x14ac:dyDescent="0.2">
      <c r="A117" s="33"/>
      <c r="B117" s="7"/>
      <c r="C117" s="7"/>
      <c r="D117" s="7"/>
      <c r="E117" s="33"/>
      <c r="F117" s="33"/>
      <c r="G117" s="33"/>
      <c r="H117" s="33"/>
      <c r="I117" s="33"/>
      <c r="J117" s="7"/>
    </row>
    <row r="118" spans="1:10" ht="15" x14ac:dyDescent="0.2">
      <c r="A118" s="33"/>
      <c r="B118" s="7"/>
      <c r="C118" s="7"/>
      <c r="D118" s="7"/>
      <c r="E118" s="33"/>
      <c r="F118" s="33"/>
      <c r="G118" s="33"/>
      <c r="H118" s="33"/>
      <c r="I118" s="33"/>
      <c r="J118" s="7"/>
    </row>
    <row r="119" spans="1:10" ht="15" x14ac:dyDescent="0.2">
      <c r="A119" s="33"/>
      <c r="B119" s="7"/>
      <c r="C119" s="7"/>
      <c r="D119" s="7"/>
      <c r="E119" s="33"/>
      <c r="F119" s="33"/>
      <c r="G119" s="33"/>
      <c r="H119" s="33"/>
      <c r="I119" s="33"/>
      <c r="J119" s="7"/>
    </row>
    <row r="120" spans="1:10" ht="15" x14ac:dyDescent="0.2">
      <c r="A120" s="33"/>
      <c r="B120" s="7"/>
      <c r="C120" s="7"/>
      <c r="D120" s="7"/>
      <c r="E120" s="33"/>
      <c r="F120" s="33"/>
      <c r="G120" s="33"/>
      <c r="H120" s="33"/>
      <c r="I120" s="33"/>
      <c r="J120" s="7"/>
    </row>
    <row r="121" spans="1:10" ht="15" x14ac:dyDescent="0.2">
      <c r="A121" s="33"/>
      <c r="B121" s="7"/>
      <c r="C121" s="7"/>
      <c r="D121" s="7"/>
      <c r="E121" s="33"/>
      <c r="F121" s="33"/>
      <c r="G121" s="33"/>
      <c r="H121" s="33"/>
      <c r="I121" s="33"/>
      <c r="J121" s="7"/>
    </row>
    <row r="122" spans="1:10" ht="15" x14ac:dyDescent="0.2">
      <c r="A122" s="33"/>
      <c r="B122" s="7"/>
      <c r="C122" s="7"/>
      <c r="D122" s="7"/>
      <c r="E122" s="33"/>
      <c r="F122" s="33"/>
      <c r="G122" s="33"/>
      <c r="H122" s="33"/>
      <c r="I122" s="33"/>
      <c r="J122" s="7"/>
    </row>
    <row r="123" spans="1:10" x14ac:dyDescent="0.2">
      <c r="A123" s="31"/>
      <c r="B123" s="32"/>
      <c r="C123" s="31"/>
      <c r="D123" s="31"/>
      <c r="E123" s="31"/>
      <c r="F123" s="31"/>
      <c r="G123" s="31"/>
      <c r="H123" s="31"/>
      <c r="I123" s="31"/>
      <c r="J123" s="31"/>
    </row>
    <row r="124" spans="1:10" ht="15" x14ac:dyDescent="0.2">
      <c r="A124" s="33"/>
      <c r="B124" s="7"/>
      <c r="C124" s="7"/>
      <c r="D124" s="7"/>
      <c r="E124" s="33"/>
      <c r="F124" s="33"/>
      <c r="G124" s="33"/>
      <c r="H124" s="33"/>
      <c r="I124" s="33"/>
      <c r="J124" s="7"/>
    </row>
    <row r="125" spans="1:10" ht="15" x14ac:dyDescent="0.2">
      <c r="A125" s="33"/>
      <c r="B125" s="7"/>
      <c r="C125" s="7"/>
      <c r="D125" s="7"/>
      <c r="E125" s="33"/>
      <c r="F125" s="33"/>
      <c r="G125" s="33"/>
      <c r="H125" s="33"/>
      <c r="I125" s="33"/>
      <c r="J125" s="7"/>
    </row>
    <row r="126" spans="1:10" ht="15" x14ac:dyDescent="0.2">
      <c r="A126" s="33"/>
      <c r="B126" s="7"/>
      <c r="C126" s="7"/>
      <c r="D126" s="7"/>
      <c r="E126" s="33"/>
      <c r="F126" s="33"/>
      <c r="G126" s="33"/>
      <c r="H126" s="33"/>
      <c r="I126" s="33"/>
      <c r="J126" s="7"/>
    </row>
    <row r="127" spans="1:10" ht="15" x14ac:dyDescent="0.2">
      <c r="A127" s="33"/>
      <c r="B127" s="7"/>
      <c r="C127" s="7"/>
      <c r="D127" s="7"/>
      <c r="E127" s="33"/>
      <c r="F127" s="33"/>
      <c r="G127" s="33"/>
      <c r="H127" s="33"/>
      <c r="I127" s="33"/>
      <c r="J127" s="7"/>
    </row>
    <row r="128" spans="1:10" ht="15" x14ac:dyDescent="0.2">
      <c r="A128" s="33"/>
      <c r="B128" s="7"/>
      <c r="C128" s="7"/>
      <c r="D128" s="7"/>
      <c r="E128" s="33"/>
      <c r="F128" s="33"/>
      <c r="G128" s="33"/>
      <c r="H128" s="33"/>
      <c r="I128" s="33"/>
      <c r="J128" s="7"/>
    </row>
    <row r="129" spans="1:10" ht="15" x14ac:dyDescent="0.2">
      <c r="A129" s="33"/>
      <c r="B129" s="7"/>
      <c r="C129" s="7"/>
      <c r="D129" s="7"/>
      <c r="E129" s="33"/>
      <c r="F129" s="33"/>
      <c r="G129" s="33"/>
      <c r="H129" s="33"/>
      <c r="I129" s="33"/>
      <c r="J129" s="7"/>
    </row>
    <row r="130" spans="1:10" ht="15" x14ac:dyDescent="0.2">
      <c r="A130" s="33"/>
      <c r="B130" s="7"/>
      <c r="C130" s="7"/>
      <c r="D130" s="7"/>
      <c r="E130" s="33"/>
      <c r="F130" s="33"/>
      <c r="G130" s="33"/>
      <c r="H130" s="33"/>
      <c r="I130" s="33"/>
      <c r="J130" s="7"/>
    </row>
    <row r="131" spans="1:10" ht="15" x14ac:dyDescent="0.2">
      <c r="A131" s="33"/>
      <c r="B131" s="7"/>
      <c r="C131" s="7"/>
      <c r="D131" s="7"/>
      <c r="E131" s="33"/>
      <c r="F131" s="33"/>
      <c r="G131" s="33"/>
      <c r="H131" s="33"/>
      <c r="I131" s="33"/>
      <c r="J131" s="7"/>
    </row>
    <row r="132" spans="1:10" x14ac:dyDescent="0.2">
      <c r="A132" s="33"/>
      <c r="B132" s="56"/>
      <c r="C132" s="637"/>
      <c r="D132" s="637"/>
      <c r="E132" s="638"/>
      <c r="F132" s="638"/>
      <c r="G132" s="637"/>
      <c r="H132" s="637"/>
      <c r="I132" s="637"/>
      <c r="J132" s="33"/>
    </row>
    <row r="133" spans="1:10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</row>
    <row r="134" spans="1:10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</row>
    <row r="135" spans="1:10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</row>
    <row r="136" spans="1:10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</row>
    <row r="137" spans="1:10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</row>
    <row r="138" spans="1:10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</row>
    <row r="139" spans="1:10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</row>
    <row r="140" spans="1:10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</row>
    <row r="141" spans="1:10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</row>
    <row r="142" spans="1:10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</row>
    <row r="143" spans="1:10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</row>
    <row r="144" spans="1:10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</row>
    <row r="145" spans="1:10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</row>
    <row r="146" spans="1:10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</row>
    <row r="147" spans="1:10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</row>
    <row r="148" spans="1:10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</row>
    <row r="149" spans="1:10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</row>
    <row r="150" spans="1:10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</row>
    <row r="151" spans="1:10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</row>
    <row r="152" spans="1:10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</row>
    <row r="153" spans="1:10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</row>
    <row r="154" spans="1:10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</row>
    <row r="155" spans="1:10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</row>
    <row r="156" spans="1:10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</row>
    <row r="157" spans="1:10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</row>
    <row r="158" spans="1:10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</row>
    <row r="159" spans="1:10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</row>
    <row r="160" spans="1:10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</row>
    <row r="161" spans="1:10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</row>
    <row r="162" spans="1:10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</row>
    <row r="163" spans="1:10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</row>
    <row r="164" spans="1:10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</row>
    <row r="165" spans="1:10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</row>
    <row r="166" spans="1:10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</row>
    <row r="167" spans="1:10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</row>
    <row r="168" spans="1:10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</row>
    <row r="169" spans="1:10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</row>
    <row r="170" spans="1:10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</row>
    <row r="171" spans="1:10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</row>
    <row r="172" spans="1:10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</row>
    <row r="173" spans="1:10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</row>
    <row r="174" spans="1:10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</row>
    <row r="175" spans="1:10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</row>
    <row r="176" spans="1:10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</row>
    <row r="177" spans="1:10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</row>
    <row r="178" spans="1:10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</row>
    <row r="179" spans="1:10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</row>
    <row r="180" spans="1:10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</row>
    <row r="181" spans="1:10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</row>
    <row r="182" spans="1:10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</row>
    <row r="183" spans="1:10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</row>
    <row r="184" spans="1:10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</row>
    <row r="185" spans="1:10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</row>
    <row r="186" spans="1:10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</row>
    <row r="187" spans="1:10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</row>
    <row r="188" spans="1:10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</row>
    <row r="189" spans="1:10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</row>
    <row r="190" spans="1:10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</row>
    <row r="191" spans="1:10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</row>
    <row r="192" spans="1:10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</row>
    <row r="193" spans="1:10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</row>
    <row r="194" spans="1:10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</row>
    <row r="195" spans="1:10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</row>
    <row r="196" spans="1:10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</row>
    <row r="197" spans="1:10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</row>
    <row r="198" spans="1:10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</row>
    <row r="199" spans="1:10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</row>
    <row r="200" spans="1:10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</row>
    <row r="201" spans="1:10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</row>
    <row r="202" spans="1:10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</row>
    <row r="203" spans="1:10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</row>
    <row r="204" spans="1:10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</row>
    <row r="205" spans="1:10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</row>
    <row r="206" spans="1:10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</row>
    <row r="207" spans="1:10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</row>
    <row r="208" spans="1:10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</row>
    <row r="209" spans="1:10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</row>
    <row r="210" spans="1:10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</row>
    <row r="211" spans="1:10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</row>
    <row r="212" spans="1:10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</row>
    <row r="213" spans="1:10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</row>
    <row r="214" spans="1:10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</row>
    <row r="215" spans="1:10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</row>
    <row r="216" spans="1:10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</row>
    <row r="217" spans="1:10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</row>
    <row r="218" spans="1:10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</row>
    <row r="219" spans="1:10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</row>
    <row r="220" spans="1:10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</row>
    <row r="221" spans="1:10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</row>
    <row r="222" spans="1:10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</row>
    <row r="223" spans="1:10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</row>
    <row r="224" spans="1:10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</row>
    <row r="225" spans="1:10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</row>
    <row r="226" spans="1:10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</row>
    <row r="227" spans="1:10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</row>
    <row r="228" spans="1:10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</row>
    <row r="229" spans="1:10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</row>
    <row r="230" spans="1:10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</row>
    <row r="231" spans="1:10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</row>
    <row r="232" spans="1:10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</row>
    <row r="233" spans="1:10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</row>
    <row r="234" spans="1:10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</row>
    <row r="235" spans="1:10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</row>
    <row r="236" spans="1:10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</row>
    <row r="237" spans="1:10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</row>
    <row r="238" spans="1:10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</row>
    <row r="239" spans="1:10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</row>
    <row r="240" spans="1:10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</row>
    <row r="241" spans="1:10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</row>
    <row r="242" spans="1:10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</row>
    <row r="243" spans="1:10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</row>
    <row r="244" spans="1:10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</row>
    <row r="245" spans="1:10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</row>
    <row r="246" spans="1:10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</row>
    <row r="247" spans="1:10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</row>
    <row r="248" spans="1:10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</row>
    <row r="249" spans="1:10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</row>
    <row r="250" spans="1:10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</row>
    <row r="251" spans="1:10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</row>
    <row r="252" spans="1:10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</row>
    <row r="253" spans="1:10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</row>
    <row r="254" spans="1:10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</row>
    <row r="255" spans="1:10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</row>
    <row r="256" spans="1:10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</row>
    <row r="257" spans="1:10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</row>
    <row r="258" spans="1:10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</row>
    <row r="259" spans="1:10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</row>
    <row r="260" spans="1:10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</row>
    <row r="261" spans="1:10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</row>
    <row r="262" spans="1:10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</row>
    <row r="263" spans="1:10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</row>
    <row r="264" spans="1:10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</row>
    <row r="265" spans="1:10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</row>
    <row r="266" spans="1:10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</row>
    <row r="267" spans="1:10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</row>
    <row r="268" spans="1:10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</row>
    <row r="269" spans="1:10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</row>
    <row r="270" spans="1:10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</row>
    <row r="271" spans="1:10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</row>
    <row r="272" spans="1:10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</row>
    <row r="273" spans="1:10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</row>
    <row r="274" spans="1:10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</row>
    <row r="275" spans="1:10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</row>
    <row r="276" spans="1:10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</row>
    <row r="277" spans="1:10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</row>
    <row r="278" spans="1:10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</row>
    <row r="279" spans="1:10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</row>
    <row r="280" spans="1:10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</row>
    <row r="281" spans="1:10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</row>
    <row r="282" spans="1:10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</row>
    <row r="283" spans="1:10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</row>
    <row r="284" spans="1:10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</row>
    <row r="285" spans="1:10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</row>
    <row r="286" spans="1:10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</row>
    <row r="287" spans="1:10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</row>
    <row r="288" spans="1:10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</row>
    <row r="289" spans="1:10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</row>
    <row r="290" spans="1:10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</row>
    <row r="291" spans="1:10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</row>
    <row r="292" spans="1:10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</row>
    <row r="293" spans="1:10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</row>
    <row r="294" spans="1:10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</row>
    <row r="295" spans="1:10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</row>
    <row r="296" spans="1:10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</row>
    <row r="297" spans="1:10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</row>
    <row r="298" spans="1:10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</row>
    <row r="299" spans="1:10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</row>
    <row r="300" spans="1:10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</row>
    <row r="301" spans="1:10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</row>
    <row r="302" spans="1:10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</row>
    <row r="303" spans="1:10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</row>
    <row r="304" spans="1:10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</row>
    <row r="305" spans="1:10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</row>
    <row r="306" spans="1:10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</row>
    <row r="307" spans="1:10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</row>
    <row r="308" spans="1:10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</row>
    <row r="309" spans="1:10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</row>
    <row r="310" spans="1:10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</row>
    <row r="311" spans="1:10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</row>
    <row r="312" spans="1:10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</row>
    <row r="313" spans="1:10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</row>
    <row r="314" spans="1:10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</row>
    <row r="315" spans="1:10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</row>
    <row r="316" spans="1:10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</row>
    <row r="317" spans="1:10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</row>
    <row r="318" spans="1:10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</row>
    <row r="319" spans="1:10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</row>
    <row r="320" spans="1:10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</row>
    <row r="321" spans="1:10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</row>
    <row r="322" spans="1:10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</row>
    <row r="323" spans="1:10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</row>
    <row r="324" spans="1:10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</row>
    <row r="325" spans="1:10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</row>
    <row r="326" spans="1:10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</row>
    <row r="327" spans="1:10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</row>
    <row r="328" spans="1:10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</row>
    <row r="329" spans="1:10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</row>
    <row r="330" spans="1:10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</row>
    <row r="331" spans="1:10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</row>
    <row r="332" spans="1:10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</row>
    <row r="333" spans="1:10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</row>
    <row r="334" spans="1:10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</row>
    <row r="335" spans="1:10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</row>
    <row r="336" spans="1:10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</row>
    <row r="337" spans="1:10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</row>
    <row r="338" spans="1:10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</row>
    <row r="339" spans="1:10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</row>
    <row r="340" spans="1:10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</row>
    <row r="341" spans="1:10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</row>
    <row r="342" spans="1:10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</row>
    <row r="343" spans="1:10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</row>
    <row r="344" spans="1:10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</row>
    <row r="345" spans="1:10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</row>
    <row r="346" spans="1:10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</row>
    <row r="347" spans="1:10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</row>
    <row r="348" spans="1:10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</row>
    <row r="349" spans="1:10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</row>
    <row r="350" spans="1:10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</row>
    <row r="351" spans="1:10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</row>
    <row r="352" spans="1:10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</row>
    <row r="353" spans="1:10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</row>
    <row r="354" spans="1:10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</row>
    <row r="355" spans="1:10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</row>
    <row r="356" spans="1:10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</row>
    <row r="357" spans="1:10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</row>
    <row r="358" spans="1:10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</row>
    <row r="359" spans="1:10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</row>
    <row r="360" spans="1:10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</row>
    <row r="361" spans="1:10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</row>
    <row r="362" spans="1:10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</row>
    <row r="363" spans="1:10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</row>
    <row r="364" spans="1:10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</row>
    <row r="365" spans="1:10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</row>
    <row r="366" spans="1:10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</row>
    <row r="367" spans="1:10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</row>
    <row r="368" spans="1:10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</row>
    <row r="369" spans="1:10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</row>
    <row r="370" spans="1:10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</row>
    <row r="371" spans="1:10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</row>
    <row r="372" spans="1:10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</row>
    <row r="373" spans="1:10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</row>
    <row r="374" spans="1:10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</row>
    <row r="375" spans="1:10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</row>
    <row r="376" spans="1:10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</row>
    <row r="377" spans="1:10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</row>
    <row r="378" spans="1:10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</row>
    <row r="379" spans="1:10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</row>
    <row r="380" spans="1:10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</row>
    <row r="381" spans="1:10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</row>
    <row r="382" spans="1:10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</row>
    <row r="383" spans="1:10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</row>
    <row r="384" spans="1:10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</row>
    <row r="385" spans="1:10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</row>
    <row r="386" spans="1:10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</row>
    <row r="387" spans="1:10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</row>
    <row r="388" spans="1:10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</row>
    <row r="389" spans="1:10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</row>
    <row r="390" spans="1:10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</row>
    <row r="391" spans="1:10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</row>
    <row r="392" spans="1:10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</row>
    <row r="393" spans="1:10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</row>
    <row r="394" spans="1:10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</row>
    <row r="395" spans="1:10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</row>
    <row r="396" spans="1:10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</row>
    <row r="397" spans="1:10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</row>
    <row r="398" spans="1:10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</row>
    <row r="399" spans="1:10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</row>
    <row r="400" spans="1:10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</row>
    <row r="401" spans="1:10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</row>
    <row r="402" spans="1:10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</row>
    <row r="403" spans="1:10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</row>
    <row r="404" spans="1:10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</row>
    <row r="405" spans="1:10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</row>
    <row r="406" spans="1:10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</row>
    <row r="407" spans="1:10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</row>
    <row r="408" spans="1:10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</row>
    <row r="409" spans="1:10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</row>
    <row r="410" spans="1:10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</row>
    <row r="411" spans="1:10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</row>
    <row r="412" spans="1:10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</row>
    <row r="413" spans="1:10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</row>
    <row r="414" spans="1:10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</row>
    <row r="415" spans="1:10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</row>
    <row r="416" spans="1:10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</row>
    <row r="417" spans="1:10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</row>
    <row r="418" spans="1:10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</row>
    <row r="419" spans="1:10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</row>
    <row r="420" spans="1:10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</row>
    <row r="421" spans="1:10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</row>
    <row r="422" spans="1:10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</row>
    <row r="423" spans="1:10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</row>
    <row r="424" spans="1:10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</row>
    <row r="425" spans="1:10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</row>
    <row r="426" spans="1:10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</row>
    <row r="427" spans="1:10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</row>
    <row r="428" spans="1:10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</row>
    <row r="429" spans="1:10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</row>
    <row r="430" spans="1:10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</row>
    <row r="431" spans="1:10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</row>
    <row r="432" spans="1:10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</row>
    <row r="433" spans="1:10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</row>
    <row r="434" spans="1:10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</row>
    <row r="435" spans="1:10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</row>
    <row r="436" spans="1:10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</row>
    <row r="437" spans="1:10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</row>
    <row r="438" spans="1:10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</row>
    <row r="439" spans="1:10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</row>
    <row r="440" spans="1:10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</row>
    <row r="441" spans="1:10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</row>
    <row r="442" spans="1:10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</row>
    <row r="443" spans="1:10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</row>
    <row r="444" spans="1:10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</row>
    <row r="445" spans="1:10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</row>
    <row r="446" spans="1:10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</row>
    <row r="447" spans="1:10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</row>
    <row r="448" spans="1:10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</row>
    <row r="449" spans="1:10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</row>
    <row r="450" spans="1:10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</row>
    <row r="451" spans="1:10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</row>
    <row r="452" spans="1:10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</row>
    <row r="453" spans="1:10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</row>
    <row r="454" spans="1:10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</row>
    <row r="455" spans="1:10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</row>
    <row r="456" spans="1:10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</row>
    <row r="457" spans="1:10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</row>
    <row r="458" spans="1:10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</row>
    <row r="459" spans="1:10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</row>
    <row r="460" spans="1:10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</row>
    <row r="461" spans="1:10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</row>
    <row r="462" spans="1:10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</row>
    <row r="463" spans="1:10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</row>
    <row r="464" spans="1:10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</row>
    <row r="465" spans="1:10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</row>
    <row r="466" spans="1:10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</row>
    <row r="467" spans="1:10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</row>
    <row r="468" spans="1:10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</row>
    <row r="469" spans="1:10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</row>
    <row r="470" spans="1:10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</row>
    <row r="471" spans="1:10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</row>
    <row r="472" spans="1:10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</row>
    <row r="473" spans="1:10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</row>
    <row r="474" spans="1:10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</row>
    <row r="475" spans="1:10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</row>
    <row r="476" spans="1:10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</row>
    <row r="477" spans="1:10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</row>
    <row r="478" spans="1:10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</row>
    <row r="479" spans="1:10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</row>
    <row r="480" spans="1:10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</row>
    <row r="481" spans="1:10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</row>
    <row r="482" spans="1:10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</row>
    <row r="483" spans="1:10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</row>
    <row r="484" spans="1:10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</row>
    <row r="485" spans="1:10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</row>
    <row r="486" spans="1:10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</row>
    <row r="487" spans="1:10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</row>
    <row r="488" spans="1:10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</row>
    <row r="489" spans="1:10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</row>
    <row r="490" spans="1:10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</row>
    <row r="491" spans="1:10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</row>
    <row r="492" spans="1:10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</row>
    <row r="493" spans="1:10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</row>
    <row r="494" spans="1:10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</row>
    <row r="495" spans="1:10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</row>
    <row r="496" spans="1:10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</row>
    <row r="497" spans="1:10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</row>
    <row r="498" spans="1:10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</row>
    <row r="499" spans="1:10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</row>
    <row r="500" spans="1:10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</row>
    <row r="501" spans="1:10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</row>
    <row r="502" spans="1:10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</row>
    <row r="503" spans="1:10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</row>
    <row r="504" spans="1:10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</row>
    <row r="505" spans="1:10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</row>
    <row r="506" spans="1:10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</row>
    <row r="507" spans="1:10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</row>
    <row r="508" spans="1:10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</row>
    <row r="509" spans="1:10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</row>
    <row r="510" spans="1:10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</row>
    <row r="511" spans="1:10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</row>
    <row r="512" spans="1:10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</row>
    <row r="513" spans="1:10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</row>
    <row r="514" spans="1:10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</row>
    <row r="515" spans="1:10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</row>
    <row r="516" spans="1:10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</row>
    <row r="517" spans="1:10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</row>
    <row r="518" spans="1:10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</row>
    <row r="519" spans="1:10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</row>
    <row r="520" spans="1:10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</row>
    <row r="521" spans="1:10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</row>
    <row r="522" spans="1:10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</row>
    <row r="523" spans="1:10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</row>
    <row r="524" spans="1:10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</row>
    <row r="525" spans="1:10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</row>
    <row r="526" spans="1:10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</row>
    <row r="527" spans="1:10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</row>
    <row r="528" spans="1:10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</row>
    <row r="529" spans="1:10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</row>
    <row r="530" spans="1:10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</row>
    <row r="531" spans="1:10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</row>
    <row r="532" spans="1:10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</row>
    <row r="533" spans="1:10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</row>
    <row r="534" spans="1:10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</row>
    <row r="535" spans="1:10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</row>
    <row r="536" spans="1:10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</row>
    <row r="537" spans="1:10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</row>
    <row r="538" spans="1:10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</row>
    <row r="539" spans="1:10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</row>
    <row r="540" spans="1:10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</row>
    <row r="541" spans="1:10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</row>
    <row r="542" spans="1:10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</row>
    <row r="543" spans="1:10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</row>
    <row r="544" spans="1:10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</row>
    <row r="545" spans="1:10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</row>
    <row r="546" spans="1:10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</row>
    <row r="547" spans="1:10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</row>
    <row r="548" spans="1:10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</row>
    <row r="549" spans="1:10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</row>
    <row r="550" spans="1:10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</row>
    <row r="551" spans="1:10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</row>
    <row r="552" spans="1:10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</row>
    <row r="553" spans="1:10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</row>
    <row r="554" spans="1:10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</row>
    <row r="555" spans="1:10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</row>
    <row r="556" spans="1:10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</row>
    <row r="557" spans="1:10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</row>
    <row r="558" spans="1:10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</row>
    <row r="559" spans="1:10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</row>
    <row r="560" spans="1:10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</row>
    <row r="561" spans="1:10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</row>
    <row r="562" spans="1:10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</row>
    <row r="563" spans="1:10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</row>
    <row r="564" spans="1:10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</row>
    <row r="565" spans="1:10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</row>
    <row r="566" spans="1:10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</row>
    <row r="567" spans="1:10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</row>
    <row r="568" spans="1:10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</row>
    <row r="569" spans="1:10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</row>
    <row r="570" spans="1:10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</row>
    <row r="571" spans="1:10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</row>
    <row r="572" spans="1:10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</row>
    <row r="573" spans="1:10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</row>
    <row r="574" spans="1:10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</row>
    <row r="575" spans="1:10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</row>
    <row r="576" spans="1:10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</row>
    <row r="577" spans="1:10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</row>
    <row r="578" spans="1:10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</row>
    <row r="579" spans="1:10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</row>
    <row r="580" spans="1:10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</row>
    <row r="581" spans="1:10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</row>
    <row r="582" spans="1:10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</row>
    <row r="583" spans="1:10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</row>
    <row r="584" spans="1:10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</row>
    <row r="585" spans="1:10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</row>
    <row r="586" spans="1:10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</row>
    <row r="587" spans="1:10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</row>
    <row r="588" spans="1:10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</row>
    <row r="589" spans="1:10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</row>
    <row r="590" spans="1:10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</row>
    <row r="591" spans="1:10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</row>
    <row r="592" spans="1:10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</row>
    <row r="593" spans="1:10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</row>
    <row r="594" spans="1:10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</row>
    <row r="595" spans="1:10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</row>
    <row r="596" spans="1:10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</row>
    <row r="597" spans="1:10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</row>
    <row r="598" spans="1:10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</row>
    <row r="599" spans="1:10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</row>
    <row r="600" spans="1:10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</row>
    <row r="601" spans="1:10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</row>
    <row r="602" spans="1:10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</row>
    <row r="603" spans="1:10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</row>
    <row r="604" spans="1:10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</row>
    <row r="605" spans="1:10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</row>
    <row r="606" spans="1:10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</row>
    <row r="607" spans="1:10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</row>
    <row r="608" spans="1:10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</row>
    <row r="609" spans="1:10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</row>
    <row r="610" spans="1:10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</row>
    <row r="611" spans="1:10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</row>
    <row r="612" spans="1:10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</row>
    <row r="613" spans="1:10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</row>
    <row r="614" spans="1:10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</row>
    <row r="615" spans="1:10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</row>
    <row r="616" spans="1:10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</row>
    <row r="617" spans="1:10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</row>
    <row r="618" spans="1:10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</row>
    <row r="619" spans="1:10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</row>
    <row r="620" spans="1:10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</row>
    <row r="621" spans="1:10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</row>
    <row r="622" spans="1:10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</row>
    <row r="623" spans="1:10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</row>
    <row r="624" spans="1:10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</row>
    <row r="625" spans="1:10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</row>
    <row r="626" spans="1:10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</row>
    <row r="627" spans="1:10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</row>
    <row r="628" spans="1:10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</row>
    <row r="629" spans="1:10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</row>
    <row r="630" spans="1:10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</row>
    <row r="631" spans="1:10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</row>
    <row r="632" spans="1:10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</row>
    <row r="633" spans="1:10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</row>
    <row r="634" spans="1:10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</row>
    <row r="635" spans="1:10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</row>
    <row r="636" spans="1:10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</row>
    <row r="637" spans="1:10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</row>
    <row r="638" spans="1:10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</row>
    <row r="639" spans="1:10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</row>
    <row r="640" spans="1:10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</row>
    <row r="641" spans="1:10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</row>
    <row r="642" spans="1:10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</row>
    <row r="643" spans="1:10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</row>
    <row r="644" spans="1:10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</row>
    <row r="645" spans="1:10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</row>
    <row r="646" spans="1:10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</row>
    <row r="647" spans="1:10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</row>
    <row r="648" spans="1:10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</row>
    <row r="649" spans="1:10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</row>
    <row r="650" spans="1:10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</row>
    <row r="651" spans="1:10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</row>
    <row r="652" spans="1:10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</row>
    <row r="653" spans="1:10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</row>
    <row r="654" spans="1:10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</row>
    <row r="655" spans="1:10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</row>
    <row r="656" spans="1:10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</row>
    <row r="657" spans="1:10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</row>
    <row r="658" spans="1:10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</row>
    <row r="659" spans="1:10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</row>
    <row r="660" spans="1:10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</row>
    <row r="661" spans="1:10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</row>
    <row r="662" spans="1:10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</row>
    <row r="663" spans="1:10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</row>
    <row r="664" spans="1:10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</row>
    <row r="665" spans="1:10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</row>
    <row r="666" spans="1:10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</row>
    <row r="667" spans="1:10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</row>
    <row r="668" spans="1:10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</row>
    <row r="669" spans="1:10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</row>
    <row r="670" spans="1:10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</row>
    <row r="671" spans="1:10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</row>
    <row r="672" spans="1:10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</row>
    <row r="673" spans="1:10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</row>
    <row r="674" spans="1:10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</row>
    <row r="675" spans="1:10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</row>
    <row r="676" spans="1:10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</row>
    <row r="677" spans="1:10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</row>
    <row r="678" spans="1:10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</row>
    <row r="679" spans="1:10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</row>
    <row r="680" spans="1:10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</row>
    <row r="681" spans="1:10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</row>
    <row r="682" spans="1:10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</row>
    <row r="683" spans="1:10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</row>
    <row r="684" spans="1:10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</row>
    <row r="685" spans="1:10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</row>
    <row r="686" spans="1:10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</row>
    <row r="687" spans="1:10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</row>
    <row r="688" spans="1:10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</row>
    <row r="689" spans="1:10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</row>
    <row r="690" spans="1:10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</row>
    <row r="691" spans="1:10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</row>
    <row r="692" spans="1:10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</row>
    <row r="693" spans="1:10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</row>
    <row r="694" spans="1:10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</row>
    <row r="695" spans="1:10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</row>
    <row r="696" spans="1:10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</row>
    <row r="697" spans="1:10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</row>
    <row r="698" spans="1:10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</row>
    <row r="699" spans="1:10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</row>
    <row r="700" spans="1:10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</row>
    <row r="701" spans="1:10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</row>
    <row r="702" spans="1:10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</row>
    <row r="703" spans="1:10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</row>
    <row r="704" spans="1:10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</row>
    <row r="705" spans="1:10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</row>
    <row r="706" spans="1:10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</row>
    <row r="707" spans="1:10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</row>
    <row r="708" spans="1:10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</row>
    <row r="709" spans="1:10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</row>
    <row r="710" spans="1:10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</row>
    <row r="711" spans="1:10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</row>
    <row r="712" spans="1:10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</row>
    <row r="713" spans="1:10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</row>
    <row r="714" spans="1:10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</row>
    <row r="715" spans="1:10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</row>
    <row r="716" spans="1:10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</row>
    <row r="717" spans="1:10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</row>
    <row r="718" spans="1:10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</row>
    <row r="719" spans="1:10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</row>
    <row r="720" spans="1:10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</row>
    <row r="721" spans="1:10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</row>
    <row r="722" spans="1:10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</row>
    <row r="723" spans="1:10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</row>
    <row r="724" spans="1:10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</row>
    <row r="725" spans="1:10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</row>
    <row r="726" spans="1:10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</row>
    <row r="727" spans="1:10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</row>
    <row r="728" spans="1:10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</row>
    <row r="729" spans="1:10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</row>
    <row r="730" spans="1:10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</row>
    <row r="731" spans="1:10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</row>
    <row r="732" spans="1:10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</row>
    <row r="733" spans="1:10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</row>
    <row r="734" spans="1:10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</row>
    <row r="735" spans="1:10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</row>
    <row r="736" spans="1:10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</row>
    <row r="737" spans="1:10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</row>
    <row r="738" spans="1:10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</row>
    <row r="739" spans="1:10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</row>
    <row r="740" spans="1:10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</row>
    <row r="741" spans="1:10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</row>
    <row r="742" spans="1:10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</row>
    <row r="743" spans="1:10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</row>
    <row r="744" spans="1:10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</row>
    <row r="745" spans="1:10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</row>
    <row r="746" spans="1:10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</row>
    <row r="747" spans="1:10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</row>
    <row r="748" spans="1:10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</row>
    <row r="749" spans="1:10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</row>
    <row r="750" spans="1:10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</row>
    <row r="751" spans="1:10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</row>
    <row r="752" spans="1:10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</row>
    <row r="753" spans="1:10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</row>
    <row r="754" spans="1:10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</row>
    <row r="755" spans="1:10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</row>
    <row r="756" spans="1:10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</row>
    <row r="757" spans="1:10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</row>
    <row r="758" spans="1:10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</row>
    <row r="759" spans="1:10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</row>
    <row r="760" spans="1:10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</row>
    <row r="761" spans="1:10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</row>
    <row r="762" spans="1:10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</row>
    <row r="763" spans="1:10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</row>
    <row r="764" spans="1:10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</row>
    <row r="765" spans="1:10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</row>
    <row r="766" spans="1:10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</row>
    <row r="767" spans="1:10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</row>
    <row r="768" spans="1:10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</row>
    <row r="769" spans="1:10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</row>
    <row r="770" spans="1:10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</row>
    <row r="771" spans="1:10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</row>
    <row r="772" spans="1:10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</row>
    <row r="773" spans="1:10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</row>
    <row r="774" spans="1:10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</row>
    <row r="775" spans="1:10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</row>
    <row r="776" spans="1:10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</row>
    <row r="777" spans="1:10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</row>
    <row r="778" spans="1:10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</row>
    <row r="779" spans="1:10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</row>
    <row r="780" spans="1:10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</row>
    <row r="781" spans="1:10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</row>
    <row r="782" spans="1:10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</row>
    <row r="783" spans="1:10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</row>
    <row r="784" spans="1:10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</row>
    <row r="785" spans="1:10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</row>
    <row r="786" spans="1:10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</row>
    <row r="787" spans="1:10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</row>
    <row r="788" spans="1:10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</row>
    <row r="789" spans="1:10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</row>
    <row r="790" spans="1:10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</row>
    <row r="791" spans="1:10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</row>
    <row r="792" spans="1:10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</row>
    <row r="793" spans="1:10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</row>
    <row r="794" spans="1:10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</row>
    <row r="795" spans="1:10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</row>
    <row r="796" spans="1:10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</row>
    <row r="797" spans="1:10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</row>
    <row r="798" spans="1:10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</row>
    <row r="799" spans="1:10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</row>
    <row r="800" spans="1:10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</row>
    <row r="801" spans="1:10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</row>
    <row r="802" spans="1:10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</row>
    <row r="803" spans="1:10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</row>
    <row r="804" spans="1:10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</row>
    <row r="805" spans="1:10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</row>
    <row r="806" spans="1:10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</row>
    <row r="807" spans="1:10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</row>
    <row r="808" spans="1:10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</row>
    <row r="809" spans="1:10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</row>
    <row r="810" spans="1:10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</row>
    <row r="811" spans="1:10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</row>
    <row r="812" spans="1:10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</row>
    <row r="813" spans="1:10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</row>
    <row r="814" spans="1:10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</row>
    <row r="815" spans="1:10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</row>
    <row r="816" spans="1:10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</row>
    <row r="817" spans="1:10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</row>
    <row r="818" spans="1:10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</row>
    <row r="819" spans="1:10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</row>
    <row r="820" spans="1:10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</row>
    <row r="821" spans="1:10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</row>
    <row r="822" spans="1:10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</row>
    <row r="823" spans="1:10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</row>
    <row r="824" spans="1:10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</row>
    <row r="825" spans="1:10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</row>
    <row r="826" spans="1:10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</row>
    <row r="827" spans="1:10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</row>
    <row r="828" spans="1:10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</row>
    <row r="829" spans="1:10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</row>
    <row r="830" spans="1:10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</row>
    <row r="831" spans="1:10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</row>
    <row r="832" spans="1:10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</row>
    <row r="833" spans="1:10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</row>
    <row r="834" spans="1:10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</row>
    <row r="835" spans="1:10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</row>
    <row r="836" spans="1:10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</row>
    <row r="837" spans="1:10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</row>
    <row r="838" spans="1:10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</row>
    <row r="839" spans="1:10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</row>
    <row r="840" spans="1:10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</row>
    <row r="841" spans="1:10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</row>
    <row r="842" spans="1:10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</row>
    <row r="843" spans="1:10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</row>
    <row r="844" spans="1:10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</row>
    <row r="845" spans="1:10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</row>
    <row r="846" spans="1:10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</row>
    <row r="847" spans="1:10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</row>
    <row r="848" spans="1:10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</row>
    <row r="849" spans="1:10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</row>
    <row r="850" spans="1:10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</row>
    <row r="851" spans="1:10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</row>
    <row r="852" spans="1:10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</row>
    <row r="853" spans="1:10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</row>
    <row r="854" spans="1:10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</row>
    <row r="855" spans="1:10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</row>
    <row r="856" spans="1:10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</row>
    <row r="857" spans="1:10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</row>
    <row r="858" spans="1:10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</row>
    <row r="859" spans="1:10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</row>
    <row r="860" spans="1:10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</row>
    <row r="861" spans="1:10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</row>
    <row r="862" spans="1:10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</row>
    <row r="863" spans="1:10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</row>
    <row r="864" spans="1:10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</row>
    <row r="865" spans="1:10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</row>
    <row r="866" spans="1:10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</row>
    <row r="867" spans="1:10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</row>
    <row r="868" spans="1:10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</row>
    <row r="869" spans="1:10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</row>
    <row r="870" spans="1:10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</row>
    <row r="871" spans="1:10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</row>
    <row r="872" spans="1:10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</row>
    <row r="873" spans="1:10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</row>
    <row r="874" spans="1:10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</row>
    <row r="875" spans="1:10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</row>
    <row r="876" spans="1:10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</row>
    <row r="877" spans="1:10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</row>
    <row r="878" spans="1:10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</row>
    <row r="879" spans="1:10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</row>
    <row r="880" spans="1:10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</row>
    <row r="881" spans="1:10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</row>
    <row r="882" spans="1:10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</row>
    <row r="883" spans="1:10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</row>
    <row r="884" spans="1:10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</row>
    <row r="885" spans="1:10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</row>
    <row r="886" spans="1:10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</row>
    <row r="887" spans="1:10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</row>
    <row r="888" spans="1:10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</row>
    <row r="889" spans="1:10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</row>
    <row r="890" spans="1:10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</row>
    <row r="891" spans="1:10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</row>
    <row r="892" spans="1:10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</row>
    <row r="893" spans="1:10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</row>
    <row r="894" spans="1:10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</row>
    <row r="895" spans="1:10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</row>
    <row r="896" spans="1:10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</row>
    <row r="897" spans="1:10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</row>
    <row r="898" spans="1:10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</row>
    <row r="899" spans="1:10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</row>
    <row r="900" spans="1:10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</row>
    <row r="901" spans="1:10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</row>
    <row r="902" spans="1:10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</row>
    <row r="903" spans="1:10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</row>
    <row r="904" spans="1:10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</row>
    <row r="905" spans="1:10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</row>
    <row r="906" spans="1:10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</row>
    <row r="907" spans="1:10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</row>
    <row r="908" spans="1:10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</row>
    <row r="909" spans="1:10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</row>
    <row r="910" spans="1:10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</row>
    <row r="911" spans="1:10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</row>
    <row r="912" spans="1:10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</row>
    <row r="913" spans="1:10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</row>
    <row r="914" spans="1:10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</row>
    <row r="915" spans="1:10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</row>
    <row r="916" spans="1:10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</row>
    <row r="917" spans="1:10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</row>
    <row r="918" spans="1:10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</row>
    <row r="919" spans="1:10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</row>
    <row r="920" spans="1:10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</row>
    <row r="921" spans="1:10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</row>
    <row r="922" spans="1:10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</row>
    <row r="923" spans="1:10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</row>
    <row r="924" spans="1:10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</row>
    <row r="925" spans="1:10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</row>
    <row r="926" spans="1:10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</row>
    <row r="927" spans="1:10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</row>
    <row r="928" spans="1:10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</row>
    <row r="929" spans="1:10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</row>
    <row r="930" spans="1:10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</row>
    <row r="931" spans="1:10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</row>
    <row r="932" spans="1:10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</row>
    <row r="933" spans="1:10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</row>
    <row r="934" spans="1:10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</row>
    <row r="935" spans="1:10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</row>
    <row r="936" spans="1:10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</row>
    <row r="937" spans="1:10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</row>
    <row r="938" spans="1:10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</row>
    <row r="939" spans="1:10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</row>
    <row r="940" spans="1:10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</row>
    <row r="941" spans="1:10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</row>
    <row r="942" spans="1:10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</row>
    <row r="943" spans="1:10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</row>
    <row r="944" spans="1:10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</row>
    <row r="945" spans="1:10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</row>
    <row r="946" spans="1:10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</row>
    <row r="947" spans="1:10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</row>
    <row r="948" spans="1:10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</row>
    <row r="949" spans="1:10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</row>
    <row r="950" spans="1:10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</row>
    <row r="951" spans="1:10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</row>
    <row r="952" spans="1:10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</row>
    <row r="953" spans="1:10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</row>
    <row r="954" spans="1:10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</row>
    <row r="955" spans="1:10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</row>
    <row r="956" spans="1:10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</row>
    <row r="957" spans="1:10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</row>
    <row r="958" spans="1:10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</row>
    <row r="959" spans="1:10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</row>
    <row r="960" spans="1:10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</row>
    <row r="961" spans="1:10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</row>
    <row r="962" spans="1:10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</row>
    <row r="963" spans="1:10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</row>
    <row r="964" spans="1:10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</row>
    <row r="965" spans="1:10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</row>
    <row r="966" spans="1:10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</row>
    <row r="967" spans="1:10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</row>
    <row r="968" spans="1:10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</row>
    <row r="969" spans="1:10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</row>
    <row r="970" spans="1:10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</row>
    <row r="971" spans="1:10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</row>
    <row r="972" spans="1:10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</row>
    <row r="973" spans="1:10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</row>
    <row r="974" spans="1:10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</row>
    <row r="975" spans="1:10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</row>
    <row r="976" spans="1:10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</row>
    <row r="977" spans="1:10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</row>
    <row r="978" spans="1:10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</row>
    <row r="979" spans="1:10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</row>
    <row r="980" spans="1:10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</row>
    <row r="981" spans="1:10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</row>
    <row r="982" spans="1:10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</row>
    <row r="983" spans="1:10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</row>
    <row r="984" spans="1:10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</row>
    <row r="985" spans="1:10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</row>
    <row r="986" spans="1:10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</row>
    <row r="987" spans="1:10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</row>
    <row r="988" spans="1:10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</row>
    <row r="989" spans="1:10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</row>
    <row r="990" spans="1:10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</row>
    <row r="991" spans="1:10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</row>
    <row r="992" spans="1:10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</row>
    <row r="993" spans="1:10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</row>
    <row r="994" spans="1:10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</row>
    <row r="995" spans="1:10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</row>
    <row r="996" spans="1:10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</row>
    <row r="997" spans="1:10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</row>
    <row r="998" spans="1:10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</row>
    <row r="999" spans="1:10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</row>
    <row r="1000" spans="1:10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</row>
    <row r="1001" spans="1:10" x14ac:dyDescent="0.2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</row>
    <row r="1002" spans="1:10" x14ac:dyDescent="0.2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</row>
    <row r="1003" spans="1:10" x14ac:dyDescent="0.2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</row>
    <row r="1004" spans="1:10" x14ac:dyDescent="0.2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</row>
    <row r="1005" spans="1:10" x14ac:dyDescent="0.2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</row>
    <row r="1006" spans="1:10" x14ac:dyDescent="0.2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</row>
    <row r="1007" spans="1:10" x14ac:dyDescent="0.2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</row>
    <row r="1008" spans="1:10" x14ac:dyDescent="0.2">
      <c r="A1008" s="31"/>
      <c r="B1008" s="31"/>
      <c r="C1008" s="31"/>
      <c r="D1008" s="31"/>
      <c r="E1008" s="31"/>
      <c r="F1008" s="31"/>
      <c r="G1008" s="31"/>
      <c r="H1008" s="31"/>
      <c r="I1008" s="31"/>
      <c r="J1008" s="31"/>
    </row>
    <row r="1009" spans="1:10" x14ac:dyDescent="0.2">
      <c r="A1009" s="31"/>
      <c r="B1009" s="31"/>
      <c r="C1009" s="31"/>
      <c r="D1009" s="31"/>
      <c r="E1009" s="31"/>
      <c r="F1009" s="31"/>
      <c r="G1009" s="31"/>
      <c r="H1009" s="31"/>
      <c r="I1009" s="31"/>
      <c r="J1009" s="31"/>
    </row>
    <row r="1010" spans="1:10" x14ac:dyDescent="0.2">
      <c r="A1010" s="31"/>
      <c r="B1010" s="31"/>
      <c r="C1010" s="31"/>
      <c r="D1010" s="31"/>
      <c r="E1010" s="31"/>
      <c r="F1010" s="31"/>
      <c r="G1010" s="31"/>
      <c r="H1010" s="31"/>
      <c r="I1010" s="31"/>
      <c r="J1010" s="31"/>
    </row>
    <row r="1011" spans="1:10" x14ac:dyDescent="0.2">
      <c r="A1011" s="31"/>
      <c r="B1011" s="31"/>
      <c r="C1011" s="31"/>
      <c r="D1011" s="31"/>
      <c r="E1011" s="31"/>
      <c r="F1011" s="31"/>
      <c r="G1011" s="31"/>
      <c r="H1011" s="31"/>
      <c r="I1011" s="31"/>
      <c r="J1011" s="31"/>
    </row>
    <row r="1012" spans="1:10" x14ac:dyDescent="0.2">
      <c r="A1012" s="31"/>
      <c r="B1012" s="31"/>
      <c r="C1012" s="31"/>
      <c r="D1012" s="31"/>
      <c r="E1012" s="31"/>
      <c r="F1012" s="31"/>
      <c r="G1012" s="31"/>
      <c r="H1012" s="31"/>
      <c r="I1012" s="31"/>
      <c r="J1012" s="31"/>
    </row>
    <row r="1013" spans="1:10" x14ac:dyDescent="0.2">
      <c r="A1013" s="31"/>
      <c r="B1013" s="31"/>
      <c r="C1013" s="31"/>
      <c r="D1013" s="31"/>
      <c r="E1013" s="31"/>
      <c r="F1013" s="31"/>
      <c r="G1013" s="31"/>
      <c r="H1013" s="31"/>
      <c r="I1013" s="31"/>
      <c r="J1013" s="31"/>
    </row>
    <row r="1014" spans="1:10" x14ac:dyDescent="0.2">
      <c r="A1014" s="31"/>
      <c r="B1014" s="31"/>
      <c r="C1014" s="31"/>
      <c r="D1014" s="31"/>
      <c r="E1014" s="31"/>
      <c r="F1014" s="31"/>
      <c r="G1014" s="31"/>
      <c r="H1014" s="31"/>
      <c r="I1014" s="31"/>
      <c r="J1014" s="31"/>
    </row>
    <row r="1015" spans="1:10" x14ac:dyDescent="0.2">
      <c r="A1015" s="31"/>
      <c r="B1015" s="31"/>
      <c r="C1015" s="31"/>
      <c r="D1015" s="31"/>
      <c r="E1015" s="31"/>
      <c r="F1015" s="31"/>
      <c r="G1015" s="31"/>
      <c r="H1015" s="31"/>
      <c r="I1015" s="31"/>
      <c r="J1015" s="31"/>
    </row>
    <row r="1016" spans="1:10" x14ac:dyDescent="0.2">
      <c r="A1016" s="31"/>
      <c r="B1016" s="31"/>
      <c r="C1016" s="31"/>
      <c r="D1016" s="31"/>
      <c r="E1016" s="31"/>
      <c r="F1016" s="31"/>
      <c r="G1016" s="31"/>
      <c r="H1016" s="31"/>
      <c r="I1016" s="31"/>
      <c r="J1016" s="31"/>
    </row>
    <row r="1017" spans="1:10" x14ac:dyDescent="0.2">
      <c r="A1017" s="31"/>
      <c r="B1017" s="31"/>
      <c r="C1017" s="31"/>
      <c r="D1017" s="31"/>
      <c r="E1017" s="31"/>
      <c r="F1017" s="31"/>
      <c r="G1017" s="31"/>
      <c r="H1017" s="31"/>
      <c r="I1017" s="31"/>
      <c r="J1017" s="31"/>
    </row>
    <row r="1018" spans="1:10" x14ac:dyDescent="0.2">
      <c r="A1018" s="31"/>
      <c r="B1018" s="31"/>
      <c r="C1018" s="31"/>
      <c r="D1018" s="31"/>
      <c r="E1018" s="31"/>
      <c r="F1018" s="31"/>
      <c r="G1018" s="31"/>
      <c r="H1018" s="31"/>
      <c r="I1018" s="31"/>
      <c r="J1018" s="31"/>
    </row>
    <row r="1019" spans="1:10" x14ac:dyDescent="0.2">
      <c r="A1019" s="31"/>
      <c r="B1019" s="31"/>
      <c r="C1019" s="31"/>
      <c r="D1019" s="31"/>
      <c r="E1019" s="31"/>
      <c r="F1019" s="31"/>
      <c r="G1019" s="31"/>
      <c r="H1019" s="31"/>
      <c r="I1019" s="31"/>
      <c r="J1019" s="31"/>
    </row>
    <row r="1020" spans="1:10" x14ac:dyDescent="0.2">
      <c r="A1020" s="31"/>
      <c r="B1020" s="31"/>
      <c r="C1020" s="31"/>
      <c r="D1020" s="31"/>
      <c r="E1020" s="31"/>
      <c r="F1020" s="31"/>
      <c r="G1020" s="31"/>
      <c r="H1020" s="31"/>
      <c r="I1020" s="31"/>
      <c r="J1020" s="31"/>
    </row>
    <row r="1021" spans="1:10" x14ac:dyDescent="0.2">
      <c r="A1021" s="31"/>
      <c r="B1021" s="31"/>
      <c r="C1021" s="31"/>
      <c r="D1021" s="31"/>
      <c r="E1021" s="31"/>
      <c r="F1021" s="31"/>
      <c r="G1021" s="31"/>
      <c r="H1021" s="31"/>
      <c r="I1021" s="31"/>
      <c r="J1021" s="31"/>
    </row>
    <row r="1022" spans="1:10" x14ac:dyDescent="0.2">
      <c r="A1022" s="31"/>
      <c r="B1022" s="31"/>
      <c r="C1022" s="31"/>
      <c r="D1022" s="31"/>
      <c r="E1022" s="31"/>
      <c r="F1022" s="31"/>
      <c r="G1022" s="31"/>
      <c r="H1022" s="31"/>
      <c r="I1022" s="31"/>
      <c r="J1022" s="31"/>
    </row>
    <row r="1023" spans="1:10" x14ac:dyDescent="0.2">
      <c r="A1023" s="31"/>
      <c r="B1023" s="31"/>
      <c r="C1023" s="31"/>
      <c r="D1023" s="31"/>
      <c r="E1023" s="31"/>
      <c r="F1023" s="31"/>
      <c r="G1023" s="31"/>
      <c r="H1023" s="31"/>
      <c r="I1023" s="31"/>
      <c r="J1023" s="31"/>
    </row>
    <row r="1024" spans="1:10" x14ac:dyDescent="0.2">
      <c r="A1024" s="31"/>
      <c r="B1024" s="31"/>
      <c r="C1024" s="31"/>
      <c r="D1024" s="31"/>
      <c r="E1024" s="31"/>
      <c r="F1024" s="31"/>
      <c r="G1024" s="31"/>
      <c r="H1024" s="31"/>
      <c r="I1024" s="31"/>
      <c r="J1024" s="31"/>
    </row>
    <row r="1025" spans="1:10" x14ac:dyDescent="0.2">
      <c r="A1025" s="31"/>
      <c r="B1025" s="31"/>
      <c r="C1025" s="31"/>
      <c r="D1025" s="31"/>
      <c r="E1025" s="31"/>
      <c r="F1025" s="31"/>
      <c r="G1025" s="31"/>
      <c r="H1025" s="31"/>
      <c r="I1025" s="31"/>
      <c r="J1025" s="31"/>
    </row>
    <row r="1026" spans="1:10" x14ac:dyDescent="0.2">
      <c r="A1026" s="31"/>
      <c r="B1026" s="31"/>
      <c r="C1026" s="31"/>
      <c r="D1026" s="31"/>
      <c r="E1026" s="31"/>
      <c r="F1026" s="31"/>
      <c r="G1026" s="31"/>
      <c r="H1026" s="31"/>
      <c r="I1026" s="31"/>
      <c r="J1026" s="31"/>
    </row>
    <row r="1027" spans="1:10" x14ac:dyDescent="0.2">
      <c r="A1027" s="31"/>
      <c r="B1027" s="31"/>
      <c r="C1027" s="31"/>
      <c r="D1027" s="31"/>
      <c r="E1027" s="31"/>
      <c r="F1027" s="31"/>
      <c r="G1027" s="31"/>
      <c r="H1027" s="31"/>
      <c r="I1027" s="31"/>
      <c r="J1027" s="31"/>
    </row>
    <row r="1028" spans="1:10" x14ac:dyDescent="0.2">
      <c r="A1028" s="31"/>
      <c r="B1028" s="31"/>
      <c r="C1028" s="31"/>
      <c r="D1028" s="31"/>
      <c r="E1028" s="31"/>
      <c r="F1028" s="31"/>
      <c r="G1028" s="31"/>
      <c r="H1028" s="31"/>
      <c r="I1028" s="31"/>
      <c r="J1028" s="31"/>
    </row>
    <row r="1029" spans="1:10" x14ac:dyDescent="0.2">
      <c r="A1029" s="31"/>
      <c r="B1029" s="31"/>
      <c r="C1029" s="31"/>
      <c r="D1029" s="31"/>
      <c r="E1029" s="31"/>
      <c r="F1029" s="31"/>
      <c r="G1029" s="31"/>
      <c r="H1029" s="31"/>
      <c r="I1029" s="31"/>
      <c r="J1029" s="31"/>
    </row>
    <row r="1030" spans="1:10" x14ac:dyDescent="0.2">
      <c r="A1030" s="31"/>
      <c r="B1030" s="31"/>
      <c r="C1030" s="31"/>
      <c r="D1030" s="31"/>
      <c r="E1030" s="31"/>
      <c r="F1030" s="31"/>
      <c r="G1030" s="31"/>
      <c r="H1030" s="31"/>
      <c r="I1030" s="31"/>
      <c r="J1030" s="31"/>
    </row>
    <row r="1031" spans="1:10" x14ac:dyDescent="0.2">
      <c r="A1031" s="31"/>
      <c r="B1031" s="31"/>
      <c r="C1031" s="31"/>
      <c r="D1031" s="31"/>
      <c r="E1031" s="31"/>
      <c r="F1031" s="31"/>
      <c r="G1031" s="31"/>
      <c r="H1031" s="31"/>
      <c r="I1031" s="31"/>
      <c r="J1031" s="31"/>
    </row>
    <row r="1032" spans="1:10" x14ac:dyDescent="0.2">
      <c r="A1032" s="31"/>
      <c r="B1032" s="31"/>
      <c r="C1032" s="31"/>
      <c r="D1032" s="31"/>
      <c r="E1032" s="31"/>
      <c r="F1032" s="31"/>
      <c r="G1032" s="31"/>
      <c r="H1032" s="31"/>
      <c r="I1032" s="31"/>
      <c r="J1032" s="31"/>
    </row>
    <row r="1033" spans="1:10" x14ac:dyDescent="0.2">
      <c r="A1033" s="31"/>
      <c r="B1033" s="31"/>
      <c r="C1033" s="31"/>
      <c r="D1033" s="31"/>
      <c r="E1033" s="31"/>
      <c r="F1033" s="31"/>
      <c r="G1033" s="31"/>
      <c r="H1033" s="31"/>
      <c r="I1033" s="31"/>
      <c r="J1033" s="31"/>
    </row>
    <row r="1034" spans="1:10" x14ac:dyDescent="0.2">
      <c r="A1034" s="31"/>
      <c r="B1034" s="31"/>
      <c r="C1034" s="31"/>
      <c r="D1034" s="31"/>
      <c r="E1034" s="31"/>
      <c r="F1034" s="31"/>
      <c r="G1034" s="31"/>
      <c r="H1034" s="31"/>
      <c r="I1034" s="31"/>
      <c r="J1034" s="31"/>
    </row>
    <row r="1035" spans="1:10" x14ac:dyDescent="0.2">
      <c r="A1035" s="31"/>
      <c r="B1035" s="31"/>
      <c r="C1035" s="31"/>
      <c r="D1035" s="31"/>
      <c r="E1035" s="31"/>
      <c r="F1035" s="31"/>
      <c r="G1035" s="31"/>
      <c r="H1035" s="31"/>
      <c r="I1035" s="31"/>
      <c r="J1035" s="31"/>
    </row>
    <row r="1036" spans="1:10" x14ac:dyDescent="0.2">
      <c r="A1036" s="31"/>
      <c r="B1036" s="31"/>
      <c r="C1036" s="31"/>
      <c r="D1036" s="31"/>
      <c r="E1036" s="31"/>
      <c r="F1036" s="31"/>
      <c r="G1036" s="31"/>
      <c r="H1036" s="31"/>
      <c r="I1036" s="31"/>
      <c r="J1036" s="31"/>
    </row>
    <row r="1037" spans="1:10" x14ac:dyDescent="0.2">
      <c r="A1037" s="31"/>
      <c r="B1037" s="31"/>
      <c r="C1037" s="31"/>
      <c r="D1037" s="31"/>
      <c r="E1037" s="31"/>
      <c r="F1037" s="31"/>
      <c r="G1037" s="31"/>
      <c r="H1037" s="31"/>
      <c r="I1037" s="31"/>
      <c r="J1037" s="31"/>
    </row>
    <row r="1038" spans="1:10" x14ac:dyDescent="0.2">
      <c r="A1038" s="31"/>
      <c r="B1038" s="31"/>
      <c r="C1038" s="31"/>
      <c r="D1038" s="31"/>
      <c r="E1038" s="31"/>
      <c r="F1038" s="31"/>
      <c r="G1038" s="31"/>
      <c r="H1038" s="31"/>
      <c r="I1038" s="31"/>
      <c r="J1038" s="31"/>
    </row>
    <row r="1039" spans="1:10" x14ac:dyDescent="0.2">
      <c r="A1039" s="31"/>
      <c r="B1039" s="31"/>
      <c r="C1039" s="31"/>
      <c r="D1039" s="31"/>
      <c r="E1039" s="31"/>
      <c r="F1039" s="31"/>
      <c r="G1039" s="31"/>
      <c r="H1039" s="31"/>
      <c r="I1039" s="31"/>
      <c r="J1039" s="31"/>
    </row>
    <row r="1040" spans="1:10" x14ac:dyDescent="0.2">
      <c r="A1040" s="31"/>
      <c r="B1040" s="31"/>
      <c r="C1040" s="31"/>
      <c r="D1040" s="31"/>
      <c r="E1040" s="31"/>
      <c r="F1040" s="31"/>
      <c r="G1040" s="31"/>
      <c r="H1040" s="31"/>
      <c r="I1040" s="31"/>
      <c r="J1040" s="31"/>
    </row>
    <row r="1041" spans="1:10" x14ac:dyDescent="0.2">
      <c r="A1041" s="31"/>
      <c r="B1041" s="31"/>
      <c r="C1041" s="31"/>
      <c r="D1041" s="31"/>
      <c r="E1041" s="31"/>
      <c r="F1041" s="31"/>
      <c r="G1041" s="31"/>
      <c r="H1041" s="31"/>
      <c r="I1041" s="31"/>
      <c r="J1041" s="31"/>
    </row>
    <row r="1042" spans="1:10" x14ac:dyDescent="0.2">
      <c r="A1042" s="31"/>
      <c r="B1042" s="31"/>
      <c r="C1042" s="31"/>
      <c r="D1042" s="31"/>
      <c r="E1042" s="31"/>
      <c r="F1042" s="31"/>
      <c r="G1042" s="31"/>
      <c r="H1042" s="31"/>
      <c r="I1042" s="31"/>
      <c r="J1042" s="31"/>
    </row>
    <row r="1043" spans="1:10" x14ac:dyDescent="0.2">
      <c r="A1043" s="31"/>
      <c r="B1043" s="31"/>
      <c r="C1043" s="31"/>
      <c r="D1043" s="31"/>
      <c r="E1043" s="31"/>
      <c r="F1043" s="31"/>
      <c r="G1043" s="31"/>
      <c r="H1043" s="31"/>
      <c r="I1043" s="31"/>
      <c r="J1043" s="31"/>
    </row>
    <row r="1044" spans="1:10" x14ac:dyDescent="0.2">
      <c r="A1044" s="31"/>
      <c r="B1044" s="31"/>
      <c r="C1044" s="31"/>
      <c r="D1044" s="31"/>
      <c r="E1044" s="31"/>
      <c r="F1044" s="31"/>
      <c r="G1044" s="31"/>
      <c r="H1044" s="31"/>
      <c r="I1044" s="31"/>
      <c r="J1044" s="31"/>
    </row>
    <row r="1045" spans="1:10" x14ac:dyDescent="0.2">
      <c r="A1045" s="31"/>
      <c r="B1045" s="31"/>
      <c r="C1045" s="31"/>
      <c r="D1045" s="31"/>
      <c r="E1045" s="31"/>
      <c r="F1045" s="31"/>
      <c r="G1045" s="31"/>
      <c r="H1045" s="31"/>
      <c r="I1045" s="31"/>
      <c r="J1045" s="31"/>
    </row>
    <row r="1046" spans="1:10" x14ac:dyDescent="0.2">
      <c r="A1046" s="31"/>
      <c r="B1046" s="31"/>
      <c r="C1046" s="31"/>
      <c r="D1046" s="31"/>
      <c r="E1046" s="31"/>
      <c r="F1046" s="31"/>
      <c r="G1046" s="31"/>
      <c r="H1046" s="31"/>
      <c r="I1046" s="31"/>
      <c r="J1046" s="31"/>
    </row>
    <row r="1047" spans="1:10" x14ac:dyDescent="0.2">
      <c r="A1047" s="31"/>
      <c r="B1047" s="31"/>
      <c r="C1047" s="31"/>
      <c r="D1047" s="31"/>
      <c r="E1047" s="31"/>
      <c r="F1047" s="31"/>
      <c r="G1047" s="31"/>
      <c r="H1047" s="31"/>
      <c r="I1047" s="31"/>
      <c r="J1047" s="31"/>
    </row>
    <row r="1048" spans="1:10" x14ac:dyDescent="0.2">
      <c r="A1048" s="31"/>
      <c r="B1048" s="31"/>
      <c r="C1048" s="31"/>
      <c r="D1048" s="31"/>
      <c r="E1048" s="31"/>
      <c r="F1048" s="31"/>
      <c r="G1048" s="31"/>
      <c r="H1048" s="31"/>
      <c r="I1048" s="31"/>
      <c r="J1048" s="31"/>
    </row>
    <row r="1049" spans="1:10" x14ac:dyDescent="0.2">
      <c r="A1049" s="31"/>
      <c r="B1049" s="31"/>
      <c r="C1049" s="31"/>
      <c r="D1049" s="31"/>
      <c r="E1049" s="31"/>
      <c r="F1049" s="31"/>
      <c r="G1049" s="31"/>
      <c r="H1049" s="31"/>
      <c r="I1049" s="31"/>
      <c r="J1049" s="31"/>
    </row>
    <row r="1050" spans="1:10" x14ac:dyDescent="0.2">
      <c r="A1050" s="31"/>
      <c r="B1050" s="31"/>
      <c r="C1050" s="31"/>
      <c r="D1050" s="31"/>
      <c r="E1050" s="31"/>
      <c r="F1050" s="31"/>
      <c r="G1050" s="31"/>
      <c r="H1050" s="31"/>
      <c r="I1050" s="31"/>
      <c r="J1050" s="31"/>
    </row>
    <row r="1051" spans="1:10" x14ac:dyDescent="0.2">
      <c r="A1051" s="31"/>
      <c r="B1051" s="31"/>
      <c r="C1051" s="31"/>
      <c r="D1051" s="31"/>
      <c r="E1051" s="31"/>
      <c r="F1051" s="31"/>
      <c r="G1051" s="31"/>
      <c r="H1051" s="31"/>
      <c r="I1051" s="31"/>
      <c r="J1051" s="31"/>
    </row>
    <row r="1052" spans="1:10" x14ac:dyDescent="0.2">
      <c r="A1052" s="31"/>
      <c r="B1052" s="31"/>
      <c r="C1052" s="31"/>
      <c r="D1052" s="31"/>
      <c r="E1052" s="31"/>
      <c r="F1052" s="31"/>
      <c r="G1052" s="31"/>
      <c r="H1052" s="31"/>
      <c r="I1052" s="31"/>
      <c r="J1052" s="31"/>
    </row>
    <row r="1053" spans="1:10" x14ac:dyDescent="0.2">
      <c r="A1053" s="31"/>
      <c r="B1053" s="31"/>
      <c r="C1053" s="31"/>
      <c r="D1053" s="31"/>
      <c r="E1053" s="31"/>
      <c r="F1053" s="31"/>
      <c r="G1053" s="31"/>
      <c r="H1053" s="31"/>
      <c r="I1053" s="31"/>
      <c r="J1053" s="31"/>
    </row>
    <row r="1054" spans="1:10" x14ac:dyDescent="0.2">
      <c r="A1054" s="31"/>
      <c r="B1054" s="31"/>
      <c r="C1054" s="31"/>
      <c r="D1054" s="31"/>
      <c r="E1054" s="31"/>
      <c r="F1054" s="31"/>
      <c r="G1054" s="31"/>
      <c r="H1054" s="31"/>
      <c r="I1054" s="31"/>
      <c r="J1054" s="31"/>
    </row>
    <row r="1055" spans="1:10" x14ac:dyDescent="0.2">
      <c r="A1055" s="31"/>
      <c r="B1055" s="31"/>
      <c r="C1055" s="31"/>
      <c r="D1055" s="31"/>
      <c r="E1055" s="31"/>
      <c r="F1055" s="31"/>
      <c r="G1055" s="31"/>
      <c r="H1055" s="31"/>
      <c r="I1055" s="31"/>
      <c r="J1055" s="31"/>
    </row>
    <row r="1056" spans="1:10" x14ac:dyDescent="0.2">
      <c r="A1056" s="31"/>
      <c r="B1056" s="31"/>
      <c r="C1056" s="31"/>
      <c r="D1056" s="31"/>
      <c r="E1056" s="31"/>
      <c r="F1056" s="31"/>
      <c r="G1056" s="31"/>
      <c r="H1056" s="31"/>
      <c r="I1056" s="31"/>
      <c r="J1056" s="31"/>
    </row>
    <row r="1057" spans="1:10" x14ac:dyDescent="0.2">
      <c r="A1057" s="31"/>
      <c r="B1057" s="31"/>
      <c r="C1057" s="31"/>
      <c r="D1057" s="31"/>
      <c r="E1057" s="31"/>
      <c r="F1057" s="31"/>
      <c r="G1057" s="31"/>
      <c r="H1057" s="31"/>
      <c r="I1057" s="31"/>
      <c r="J1057" s="31"/>
    </row>
    <row r="1058" spans="1:10" x14ac:dyDescent="0.2">
      <c r="A1058" s="31"/>
      <c r="B1058" s="31"/>
      <c r="C1058" s="31"/>
      <c r="D1058" s="31"/>
      <c r="E1058" s="31"/>
      <c r="F1058" s="31"/>
      <c r="G1058" s="31"/>
      <c r="H1058" s="31"/>
      <c r="I1058" s="31"/>
      <c r="J1058" s="31"/>
    </row>
    <row r="1059" spans="1:10" x14ac:dyDescent="0.2">
      <c r="A1059" s="31"/>
      <c r="B1059" s="31"/>
      <c r="C1059" s="31"/>
      <c r="D1059" s="31"/>
      <c r="E1059" s="31"/>
      <c r="F1059" s="31"/>
      <c r="G1059" s="31"/>
      <c r="H1059" s="31"/>
      <c r="I1059" s="31"/>
      <c r="J1059" s="31"/>
    </row>
    <row r="1060" spans="1:10" x14ac:dyDescent="0.2">
      <c r="A1060" s="31"/>
      <c r="B1060" s="31"/>
      <c r="C1060" s="31"/>
      <c r="D1060" s="31"/>
      <c r="E1060" s="31"/>
      <c r="F1060" s="31"/>
      <c r="G1060" s="31"/>
      <c r="H1060" s="31"/>
      <c r="I1060" s="31"/>
      <c r="J1060" s="31"/>
    </row>
    <row r="1061" spans="1:10" x14ac:dyDescent="0.2">
      <c r="A1061" s="31"/>
      <c r="B1061" s="31"/>
      <c r="C1061" s="31"/>
      <c r="D1061" s="31"/>
      <c r="E1061" s="31"/>
      <c r="F1061" s="31"/>
      <c r="G1061" s="31"/>
      <c r="H1061" s="31"/>
      <c r="I1061" s="31"/>
      <c r="J1061" s="31"/>
    </row>
    <row r="1062" spans="1:10" x14ac:dyDescent="0.2">
      <c r="A1062" s="31"/>
      <c r="B1062" s="31"/>
      <c r="C1062" s="31"/>
      <c r="D1062" s="31"/>
      <c r="E1062" s="31"/>
      <c r="F1062" s="31"/>
      <c r="G1062" s="31"/>
      <c r="H1062" s="31"/>
      <c r="I1062" s="31"/>
      <c r="J1062" s="31"/>
    </row>
    <row r="1063" spans="1:10" x14ac:dyDescent="0.2">
      <c r="A1063" s="31"/>
      <c r="B1063" s="31"/>
      <c r="C1063" s="31"/>
      <c r="D1063" s="31"/>
      <c r="E1063" s="31"/>
      <c r="F1063" s="31"/>
      <c r="G1063" s="31"/>
      <c r="H1063" s="31"/>
      <c r="I1063" s="31"/>
      <c r="J1063" s="31"/>
    </row>
    <row r="1064" spans="1:10" x14ac:dyDescent="0.2">
      <c r="A1064" s="31"/>
      <c r="B1064" s="31"/>
      <c r="C1064" s="31"/>
      <c r="D1064" s="31"/>
      <c r="E1064" s="31"/>
      <c r="F1064" s="31"/>
      <c r="G1064" s="31"/>
      <c r="H1064" s="31"/>
      <c r="I1064" s="31"/>
      <c r="J1064" s="31"/>
    </row>
    <row r="1065" spans="1:10" x14ac:dyDescent="0.2">
      <c r="A1065" s="31"/>
      <c r="B1065" s="31"/>
      <c r="C1065" s="31"/>
      <c r="D1065" s="31"/>
      <c r="E1065" s="31"/>
      <c r="F1065" s="31"/>
      <c r="G1065" s="31"/>
      <c r="H1065" s="31"/>
      <c r="I1065" s="31"/>
      <c r="J1065" s="31"/>
    </row>
    <row r="1066" spans="1:10" x14ac:dyDescent="0.2">
      <c r="A1066" s="31"/>
      <c r="B1066" s="31"/>
      <c r="C1066" s="31"/>
      <c r="D1066" s="31"/>
      <c r="E1066" s="31"/>
      <c r="F1066" s="31"/>
      <c r="G1066" s="31"/>
      <c r="H1066" s="31"/>
      <c r="I1066" s="31"/>
      <c r="J1066" s="31"/>
    </row>
    <row r="1067" spans="1:10" x14ac:dyDescent="0.2">
      <c r="A1067" s="31"/>
      <c r="B1067" s="31"/>
      <c r="C1067" s="31"/>
      <c r="D1067" s="31"/>
      <c r="E1067" s="31"/>
      <c r="F1067" s="31"/>
      <c r="G1067" s="31"/>
      <c r="H1067" s="31"/>
      <c r="I1067" s="31"/>
      <c r="J1067" s="31"/>
    </row>
    <row r="1068" spans="1:10" x14ac:dyDescent="0.2">
      <c r="A1068" s="31"/>
      <c r="B1068" s="31"/>
      <c r="C1068" s="31"/>
      <c r="D1068" s="31"/>
      <c r="E1068" s="31"/>
      <c r="F1068" s="31"/>
      <c r="G1068" s="31"/>
      <c r="H1068" s="31"/>
      <c r="I1068" s="31"/>
      <c r="J1068" s="31"/>
    </row>
    <row r="1069" spans="1:10" x14ac:dyDescent="0.2">
      <c r="A1069" s="31"/>
      <c r="B1069" s="31"/>
      <c r="C1069" s="31"/>
      <c r="D1069" s="31"/>
      <c r="E1069" s="31"/>
      <c r="F1069" s="31"/>
      <c r="G1069" s="31"/>
      <c r="H1069" s="31"/>
      <c r="I1069" s="31"/>
      <c r="J1069" s="31"/>
    </row>
    <row r="1070" spans="1:10" x14ac:dyDescent="0.2">
      <c r="A1070" s="31"/>
      <c r="B1070" s="31"/>
      <c r="C1070" s="31"/>
      <c r="D1070" s="31"/>
      <c r="E1070" s="31"/>
      <c r="F1070" s="31"/>
      <c r="G1070" s="31"/>
      <c r="H1070" s="31"/>
      <c r="I1070" s="31"/>
      <c r="J1070" s="31"/>
    </row>
    <row r="1071" spans="1:10" x14ac:dyDescent="0.2">
      <c r="A1071" s="31"/>
      <c r="B1071" s="31"/>
      <c r="C1071" s="31"/>
      <c r="D1071" s="31"/>
      <c r="E1071" s="31"/>
      <c r="F1071" s="31"/>
      <c r="G1071" s="31"/>
      <c r="H1071" s="31"/>
      <c r="I1071" s="31"/>
      <c r="J1071" s="31"/>
    </row>
    <row r="1072" spans="1:10" x14ac:dyDescent="0.2">
      <c r="A1072" s="31"/>
      <c r="B1072" s="31"/>
      <c r="C1072" s="31"/>
      <c r="D1072" s="31"/>
      <c r="E1072" s="31"/>
      <c r="F1072" s="31"/>
      <c r="G1072" s="31"/>
      <c r="H1072" s="31"/>
      <c r="I1072" s="31"/>
      <c r="J1072" s="31"/>
    </row>
    <row r="1073" spans="1:10" x14ac:dyDescent="0.2">
      <c r="A1073" s="31"/>
      <c r="B1073" s="31"/>
      <c r="C1073" s="31"/>
      <c r="D1073" s="31"/>
      <c r="E1073" s="31"/>
      <c r="F1073" s="31"/>
      <c r="G1073" s="31"/>
      <c r="H1073" s="31"/>
      <c r="I1073" s="31"/>
      <c r="J1073" s="31"/>
    </row>
    <row r="1074" spans="1:10" x14ac:dyDescent="0.2">
      <c r="A1074" s="31"/>
      <c r="B1074" s="31"/>
      <c r="C1074" s="31"/>
      <c r="D1074" s="31"/>
      <c r="E1074" s="31"/>
      <c r="F1074" s="31"/>
      <c r="G1074" s="31"/>
      <c r="H1074" s="31"/>
      <c r="I1074" s="31"/>
      <c r="J1074" s="31"/>
    </row>
    <row r="1075" spans="1:10" x14ac:dyDescent="0.2">
      <c r="A1075" s="31"/>
      <c r="B1075" s="31"/>
      <c r="C1075" s="31"/>
      <c r="D1075" s="31"/>
      <c r="E1075" s="31"/>
      <c r="F1075" s="31"/>
      <c r="G1075" s="31"/>
      <c r="H1075" s="31"/>
      <c r="I1075" s="31"/>
      <c r="J1075" s="31"/>
    </row>
    <row r="1076" spans="1:10" x14ac:dyDescent="0.2">
      <c r="A1076" s="31"/>
      <c r="B1076" s="31"/>
      <c r="C1076" s="31"/>
      <c r="D1076" s="31"/>
      <c r="E1076" s="31"/>
      <c r="F1076" s="31"/>
      <c r="G1076" s="31"/>
      <c r="H1076" s="31"/>
      <c r="I1076" s="31"/>
      <c r="J1076" s="31"/>
    </row>
    <row r="1077" spans="1:10" x14ac:dyDescent="0.2">
      <c r="A1077" s="31"/>
      <c r="B1077" s="31"/>
      <c r="C1077" s="31"/>
      <c r="D1077" s="31"/>
      <c r="E1077" s="31"/>
      <c r="F1077" s="31"/>
      <c r="G1077" s="31"/>
      <c r="H1077" s="31"/>
      <c r="I1077" s="31"/>
      <c r="J1077" s="31"/>
    </row>
    <row r="1078" spans="1:10" x14ac:dyDescent="0.2">
      <c r="A1078" s="31"/>
      <c r="B1078" s="31"/>
      <c r="C1078" s="31"/>
      <c r="D1078" s="31"/>
      <c r="E1078" s="31"/>
      <c r="F1078" s="31"/>
      <c r="G1078" s="31"/>
      <c r="H1078" s="31"/>
      <c r="I1078" s="31"/>
      <c r="J1078" s="31"/>
    </row>
    <row r="1079" spans="1:10" x14ac:dyDescent="0.2">
      <c r="A1079" s="31"/>
      <c r="B1079" s="31"/>
      <c r="C1079" s="31"/>
      <c r="D1079" s="31"/>
      <c r="E1079" s="31"/>
      <c r="F1079" s="31"/>
      <c r="G1079" s="31"/>
      <c r="H1079" s="31"/>
      <c r="I1079" s="31"/>
      <c r="J1079" s="31"/>
    </row>
    <row r="1080" spans="1:10" x14ac:dyDescent="0.2">
      <c r="A1080" s="31"/>
      <c r="B1080" s="31"/>
      <c r="C1080" s="31"/>
      <c r="D1080" s="31"/>
      <c r="E1080" s="31"/>
      <c r="F1080" s="31"/>
      <c r="G1080" s="31"/>
      <c r="H1080" s="31"/>
      <c r="I1080" s="31"/>
      <c r="J1080" s="31"/>
    </row>
    <row r="1081" spans="1:10" x14ac:dyDescent="0.2">
      <c r="A1081" s="31"/>
      <c r="B1081" s="31"/>
      <c r="C1081" s="31"/>
      <c r="D1081" s="31"/>
      <c r="E1081" s="31"/>
      <c r="F1081" s="31"/>
      <c r="G1081" s="31"/>
      <c r="H1081" s="31"/>
      <c r="I1081" s="31"/>
      <c r="J1081" s="31"/>
    </row>
    <row r="1082" spans="1:10" x14ac:dyDescent="0.2">
      <c r="A1082" s="31"/>
      <c r="B1082" s="31"/>
      <c r="C1082" s="31"/>
      <c r="D1082" s="31"/>
      <c r="E1082" s="31"/>
      <c r="F1082" s="31"/>
      <c r="G1082" s="31"/>
      <c r="H1082" s="31"/>
      <c r="I1082" s="31"/>
      <c r="J1082" s="31"/>
    </row>
    <row r="1083" spans="1:10" x14ac:dyDescent="0.2">
      <c r="A1083" s="31"/>
      <c r="B1083" s="31"/>
      <c r="C1083" s="31"/>
      <c r="D1083" s="31"/>
      <c r="E1083" s="31"/>
      <c r="F1083" s="31"/>
      <c r="G1083" s="31"/>
      <c r="H1083" s="31"/>
      <c r="I1083" s="31"/>
      <c r="J1083" s="31"/>
    </row>
    <row r="1084" spans="1:10" x14ac:dyDescent="0.2">
      <c r="A1084" s="31"/>
      <c r="B1084" s="31"/>
      <c r="C1084" s="31"/>
      <c r="D1084" s="31"/>
      <c r="E1084" s="31"/>
      <c r="F1084" s="31"/>
      <c r="G1084" s="31"/>
      <c r="H1084" s="31"/>
      <c r="I1084" s="31"/>
      <c r="J1084" s="31"/>
    </row>
    <row r="1085" spans="1:10" x14ac:dyDescent="0.2">
      <c r="A1085" s="31"/>
      <c r="B1085" s="31"/>
      <c r="C1085" s="31"/>
      <c r="D1085" s="31"/>
      <c r="E1085" s="31"/>
      <c r="F1085" s="31"/>
      <c r="G1085" s="31"/>
      <c r="H1085" s="31"/>
      <c r="I1085" s="31"/>
      <c r="J1085" s="31"/>
    </row>
    <row r="1086" spans="1:10" x14ac:dyDescent="0.2">
      <c r="A1086" s="31"/>
      <c r="B1086" s="31"/>
      <c r="C1086" s="31"/>
      <c r="D1086" s="31"/>
      <c r="E1086" s="31"/>
      <c r="F1086" s="31"/>
      <c r="G1086" s="31"/>
      <c r="H1086" s="31"/>
      <c r="I1086" s="31"/>
      <c r="J1086" s="31"/>
    </row>
    <row r="1087" spans="1:10" x14ac:dyDescent="0.2">
      <c r="A1087" s="31"/>
      <c r="B1087" s="31"/>
      <c r="C1087" s="31"/>
      <c r="D1087" s="31"/>
      <c r="E1087" s="31"/>
      <c r="F1087" s="31"/>
      <c r="G1087" s="31"/>
      <c r="H1087" s="31"/>
      <c r="I1087" s="31"/>
      <c r="J1087" s="31"/>
    </row>
    <row r="1088" spans="1:10" x14ac:dyDescent="0.2">
      <c r="A1088" s="31"/>
      <c r="B1088" s="31"/>
      <c r="C1088" s="31"/>
      <c r="D1088" s="31"/>
      <c r="E1088" s="31"/>
      <c r="F1088" s="31"/>
      <c r="G1088" s="31"/>
      <c r="H1088" s="31"/>
      <c r="I1088" s="31"/>
      <c r="J1088" s="31"/>
    </row>
    <row r="1089" spans="1:10" x14ac:dyDescent="0.2">
      <c r="A1089" s="31"/>
      <c r="B1089" s="31"/>
      <c r="C1089" s="31"/>
      <c r="D1089" s="31"/>
      <c r="E1089" s="31"/>
      <c r="F1089" s="31"/>
      <c r="G1089" s="31"/>
      <c r="H1089" s="31"/>
      <c r="I1089" s="31"/>
      <c r="J1089" s="31"/>
    </row>
    <row r="1090" spans="1:10" x14ac:dyDescent="0.2">
      <c r="A1090" s="31"/>
      <c r="B1090" s="31"/>
      <c r="C1090" s="31"/>
      <c r="D1090" s="31"/>
      <c r="E1090" s="31"/>
      <c r="F1090" s="31"/>
      <c r="G1090" s="31"/>
      <c r="H1090" s="31"/>
      <c r="I1090" s="31"/>
      <c r="J1090" s="31"/>
    </row>
    <row r="1091" spans="1:10" x14ac:dyDescent="0.2">
      <c r="A1091" s="31"/>
      <c r="B1091" s="31"/>
      <c r="C1091" s="31"/>
      <c r="D1091" s="31"/>
      <c r="E1091" s="31"/>
      <c r="F1091" s="31"/>
      <c r="G1091" s="31"/>
      <c r="H1091" s="31"/>
      <c r="I1091" s="31"/>
      <c r="J1091" s="31"/>
    </row>
    <row r="1092" spans="1:10" x14ac:dyDescent="0.2">
      <c r="A1092" s="31"/>
      <c r="B1092" s="31"/>
      <c r="C1092" s="31"/>
      <c r="D1092" s="31"/>
      <c r="E1092" s="31"/>
      <c r="F1092" s="31"/>
      <c r="G1092" s="31"/>
      <c r="H1092" s="31"/>
      <c r="I1092" s="31"/>
      <c r="J1092" s="31"/>
    </row>
    <row r="1093" spans="1:10" x14ac:dyDescent="0.2">
      <c r="A1093" s="31"/>
      <c r="B1093" s="31"/>
      <c r="C1093" s="31"/>
      <c r="D1093" s="31"/>
      <c r="E1093" s="31"/>
      <c r="F1093" s="31"/>
      <c r="G1093" s="31"/>
      <c r="H1093" s="31"/>
      <c r="I1093" s="31"/>
      <c r="J1093" s="31"/>
    </row>
    <row r="1094" spans="1:10" x14ac:dyDescent="0.2">
      <c r="A1094" s="31"/>
      <c r="B1094" s="31"/>
      <c r="C1094" s="31"/>
      <c r="D1094" s="31"/>
      <c r="E1094" s="31"/>
      <c r="F1094" s="31"/>
      <c r="G1094" s="31"/>
      <c r="H1094" s="31"/>
      <c r="I1094" s="31"/>
      <c r="J1094" s="31"/>
    </row>
    <row r="1095" spans="1:10" x14ac:dyDescent="0.2">
      <c r="A1095" s="31"/>
      <c r="B1095" s="31"/>
      <c r="C1095" s="31"/>
      <c r="D1095" s="31"/>
      <c r="E1095" s="31"/>
      <c r="F1095" s="31"/>
      <c r="G1095" s="31"/>
      <c r="H1095" s="31"/>
      <c r="I1095" s="31"/>
      <c r="J1095" s="31"/>
    </row>
    <row r="1096" spans="1:10" x14ac:dyDescent="0.2">
      <c r="A1096" s="31"/>
      <c r="B1096" s="31"/>
      <c r="C1096" s="31"/>
      <c r="D1096" s="31"/>
      <c r="E1096" s="31"/>
      <c r="F1096" s="31"/>
      <c r="G1096" s="31"/>
      <c r="H1096" s="31"/>
      <c r="I1096" s="31"/>
      <c r="J1096" s="31"/>
    </row>
    <row r="1097" spans="1:10" x14ac:dyDescent="0.2">
      <c r="A1097" s="31"/>
      <c r="B1097" s="31"/>
      <c r="C1097" s="31"/>
      <c r="D1097" s="31"/>
      <c r="E1097" s="31"/>
      <c r="F1097" s="31"/>
      <c r="G1097" s="31"/>
      <c r="H1097" s="31"/>
      <c r="I1097" s="31"/>
      <c r="J1097" s="31"/>
    </row>
    <row r="1098" spans="1:10" x14ac:dyDescent="0.2">
      <c r="A1098" s="31"/>
      <c r="B1098" s="31"/>
      <c r="C1098" s="31"/>
      <c r="D1098" s="31"/>
      <c r="E1098" s="31"/>
      <c r="F1098" s="31"/>
      <c r="G1098" s="31"/>
      <c r="H1098" s="31"/>
      <c r="I1098" s="31"/>
      <c r="J1098" s="31"/>
    </row>
    <row r="1099" spans="1:10" x14ac:dyDescent="0.2">
      <c r="A1099" s="31"/>
      <c r="B1099" s="31"/>
      <c r="C1099" s="31"/>
      <c r="D1099" s="31"/>
      <c r="E1099" s="31"/>
      <c r="F1099" s="31"/>
      <c r="G1099" s="31"/>
      <c r="H1099" s="31"/>
      <c r="I1099" s="31"/>
      <c r="J1099" s="31"/>
    </row>
    <row r="1100" spans="1:10" x14ac:dyDescent="0.2">
      <c r="A1100" s="31"/>
      <c r="B1100" s="31"/>
      <c r="C1100" s="31"/>
      <c r="D1100" s="31"/>
      <c r="E1100" s="31"/>
      <c r="F1100" s="31"/>
      <c r="G1100" s="31"/>
      <c r="H1100" s="31"/>
      <c r="I1100" s="31"/>
      <c r="J1100" s="31"/>
    </row>
    <row r="1101" spans="1:10" x14ac:dyDescent="0.2">
      <c r="A1101" s="31"/>
      <c r="B1101" s="31"/>
      <c r="C1101" s="31"/>
      <c r="D1101" s="31"/>
      <c r="E1101" s="31"/>
      <c r="F1101" s="31"/>
      <c r="G1101" s="31"/>
      <c r="H1101" s="31"/>
      <c r="I1101" s="31"/>
      <c r="J1101" s="31"/>
    </row>
    <row r="1102" spans="1:10" x14ac:dyDescent="0.2">
      <c r="A1102" s="31"/>
      <c r="B1102" s="31"/>
      <c r="C1102" s="31"/>
      <c r="D1102" s="31"/>
      <c r="E1102" s="31"/>
      <c r="F1102" s="31"/>
      <c r="G1102" s="31"/>
      <c r="H1102" s="31"/>
      <c r="I1102" s="31"/>
      <c r="J1102" s="31"/>
    </row>
    <row r="1103" spans="1:10" x14ac:dyDescent="0.2">
      <c r="A1103" s="31"/>
      <c r="B1103" s="31"/>
      <c r="C1103" s="31"/>
      <c r="D1103" s="31"/>
      <c r="E1103" s="31"/>
      <c r="F1103" s="31"/>
      <c r="G1103" s="31"/>
      <c r="H1103" s="31"/>
      <c r="I1103" s="31"/>
      <c r="J1103" s="31"/>
    </row>
    <row r="1104" spans="1:10" x14ac:dyDescent="0.2">
      <c r="A1104" s="31"/>
      <c r="B1104" s="31"/>
      <c r="C1104" s="31"/>
      <c r="D1104" s="31"/>
      <c r="E1104" s="31"/>
      <c r="F1104" s="31"/>
      <c r="G1104" s="31"/>
      <c r="H1104" s="31"/>
      <c r="I1104" s="31"/>
      <c r="J1104" s="31"/>
    </row>
    <row r="1105" spans="1:10" x14ac:dyDescent="0.2">
      <c r="A1105" s="31"/>
      <c r="B1105" s="31"/>
      <c r="C1105" s="31"/>
      <c r="D1105" s="31"/>
      <c r="E1105" s="31"/>
      <c r="F1105" s="31"/>
      <c r="G1105" s="31"/>
      <c r="H1105" s="31"/>
      <c r="I1105" s="31"/>
      <c r="J1105" s="31"/>
    </row>
    <row r="1106" spans="1:10" x14ac:dyDescent="0.2">
      <c r="A1106" s="31"/>
      <c r="B1106" s="31"/>
      <c r="C1106" s="31"/>
      <c r="D1106" s="31"/>
      <c r="E1106" s="31"/>
      <c r="F1106" s="31"/>
      <c r="G1106" s="31"/>
      <c r="H1106" s="31"/>
      <c r="I1106" s="31"/>
      <c r="J1106" s="31"/>
    </row>
    <row r="1107" spans="1:10" x14ac:dyDescent="0.2">
      <c r="A1107" s="31"/>
      <c r="B1107" s="31"/>
      <c r="C1107" s="31"/>
      <c r="D1107" s="31"/>
      <c r="E1107" s="31"/>
      <c r="F1107" s="31"/>
      <c r="G1107" s="31"/>
      <c r="H1107" s="31"/>
      <c r="I1107" s="31"/>
      <c r="J1107" s="31"/>
    </row>
    <row r="1108" spans="1:10" x14ac:dyDescent="0.2">
      <c r="A1108" s="31"/>
      <c r="B1108" s="31"/>
      <c r="C1108" s="31"/>
      <c r="D1108" s="31"/>
      <c r="E1108" s="31"/>
      <c r="F1108" s="31"/>
      <c r="G1108" s="31"/>
      <c r="H1108" s="31"/>
      <c r="I1108" s="31"/>
      <c r="J1108" s="31"/>
    </row>
    <row r="1109" spans="1:10" x14ac:dyDescent="0.2">
      <c r="A1109" s="31"/>
      <c r="B1109" s="31"/>
      <c r="C1109" s="31"/>
      <c r="D1109" s="31"/>
      <c r="E1109" s="31"/>
      <c r="F1109" s="31"/>
      <c r="G1109" s="31"/>
      <c r="H1109" s="31"/>
      <c r="I1109" s="31"/>
      <c r="J1109" s="31"/>
    </row>
    <row r="1110" spans="1:10" x14ac:dyDescent="0.2">
      <c r="A1110" s="31"/>
      <c r="B1110" s="31"/>
      <c r="C1110" s="31"/>
      <c r="D1110" s="31"/>
      <c r="E1110" s="31"/>
      <c r="F1110" s="31"/>
      <c r="G1110" s="31"/>
      <c r="H1110" s="31"/>
      <c r="I1110" s="31"/>
      <c r="J1110" s="31"/>
    </row>
    <row r="1111" spans="1:10" x14ac:dyDescent="0.2">
      <c r="A1111" s="31"/>
      <c r="B1111" s="31"/>
      <c r="C1111" s="31"/>
      <c r="D1111" s="31"/>
      <c r="E1111" s="31"/>
      <c r="F1111" s="31"/>
      <c r="G1111" s="31"/>
      <c r="H1111" s="31"/>
      <c r="I1111" s="31"/>
      <c r="J1111" s="31"/>
    </row>
    <row r="1112" spans="1:10" x14ac:dyDescent="0.2">
      <c r="A1112" s="31"/>
      <c r="B1112" s="31"/>
      <c r="C1112" s="31"/>
      <c r="D1112" s="31"/>
      <c r="E1112" s="31"/>
      <c r="F1112" s="31"/>
      <c r="G1112" s="31"/>
      <c r="H1112" s="31"/>
      <c r="I1112" s="31"/>
      <c r="J1112" s="31"/>
    </row>
    <row r="1113" spans="1:10" x14ac:dyDescent="0.2">
      <c r="A1113" s="31"/>
      <c r="B1113" s="31"/>
      <c r="C1113" s="31"/>
      <c r="D1113" s="31"/>
      <c r="E1113" s="31"/>
      <c r="F1113" s="31"/>
      <c r="G1113" s="31"/>
      <c r="H1113" s="31"/>
      <c r="I1113" s="31"/>
      <c r="J1113" s="31"/>
    </row>
    <row r="1114" spans="1:10" x14ac:dyDescent="0.2">
      <c r="A1114" s="31"/>
      <c r="B1114" s="31"/>
      <c r="C1114" s="31"/>
      <c r="D1114" s="31"/>
      <c r="E1114" s="31"/>
      <c r="F1114" s="31"/>
      <c r="G1114" s="31"/>
      <c r="H1114" s="31"/>
      <c r="I1114" s="31"/>
      <c r="J1114" s="31"/>
    </row>
    <row r="1115" spans="1:10" x14ac:dyDescent="0.2">
      <c r="A1115" s="31"/>
      <c r="B1115" s="31"/>
      <c r="C1115" s="31"/>
      <c r="D1115" s="31"/>
      <c r="E1115" s="31"/>
      <c r="F1115" s="31"/>
      <c r="G1115" s="31"/>
      <c r="H1115" s="31"/>
      <c r="I1115" s="31"/>
      <c r="J1115" s="31"/>
    </row>
    <row r="1116" spans="1:10" x14ac:dyDescent="0.2">
      <c r="A1116" s="31"/>
      <c r="B1116" s="31"/>
      <c r="C1116" s="31"/>
      <c r="D1116" s="31"/>
      <c r="E1116" s="31"/>
      <c r="F1116" s="31"/>
      <c r="G1116" s="31"/>
      <c r="H1116" s="31"/>
      <c r="I1116" s="31"/>
      <c r="J1116" s="31"/>
    </row>
    <row r="1117" spans="1:10" x14ac:dyDescent="0.2">
      <c r="A1117" s="31"/>
      <c r="B1117" s="31"/>
      <c r="C1117" s="31"/>
      <c r="D1117" s="31"/>
      <c r="E1117" s="31"/>
      <c r="F1117" s="31"/>
      <c r="G1117" s="31"/>
      <c r="H1117" s="31"/>
      <c r="I1117" s="31"/>
      <c r="J1117" s="31"/>
    </row>
    <row r="1118" spans="1:10" x14ac:dyDescent="0.2">
      <c r="A1118" s="31"/>
      <c r="B1118" s="31"/>
      <c r="C1118" s="31"/>
      <c r="D1118" s="31"/>
      <c r="E1118" s="31"/>
      <c r="F1118" s="31"/>
      <c r="G1118" s="31"/>
      <c r="H1118" s="31"/>
      <c r="I1118" s="31"/>
      <c r="J1118" s="31"/>
    </row>
    <row r="1119" spans="1:10" x14ac:dyDescent="0.2">
      <c r="A1119" s="31"/>
      <c r="B1119" s="31"/>
      <c r="C1119" s="31"/>
      <c r="D1119" s="31"/>
      <c r="E1119" s="31"/>
      <c r="F1119" s="31"/>
      <c r="G1119" s="31"/>
      <c r="H1119" s="31"/>
      <c r="I1119" s="31"/>
      <c r="J1119" s="31"/>
    </row>
    <row r="1120" spans="1:10" x14ac:dyDescent="0.2">
      <c r="A1120" s="31"/>
      <c r="B1120" s="31"/>
      <c r="C1120" s="31"/>
      <c r="D1120" s="31"/>
      <c r="E1120" s="31"/>
      <c r="F1120" s="31"/>
      <c r="G1120" s="31"/>
      <c r="H1120" s="31"/>
      <c r="I1120" s="31"/>
      <c r="J1120" s="31"/>
    </row>
    <row r="1121" spans="1:10" x14ac:dyDescent="0.2">
      <c r="A1121" s="31"/>
      <c r="B1121" s="31"/>
      <c r="C1121" s="31"/>
      <c r="D1121" s="31"/>
      <c r="E1121" s="31"/>
      <c r="F1121" s="31"/>
      <c r="G1121" s="31"/>
      <c r="H1121" s="31"/>
      <c r="I1121" s="31"/>
      <c r="J1121" s="31"/>
    </row>
    <row r="1122" spans="1:10" x14ac:dyDescent="0.2">
      <c r="A1122" s="31"/>
      <c r="B1122" s="31"/>
      <c r="C1122" s="31"/>
      <c r="D1122" s="31"/>
      <c r="E1122" s="31"/>
      <c r="F1122" s="31"/>
      <c r="G1122" s="31"/>
      <c r="H1122" s="31"/>
      <c r="I1122" s="31"/>
      <c r="J1122" s="31"/>
    </row>
    <row r="1123" spans="1:10" x14ac:dyDescent="0.2">
      <c r="A1123" s="31"/>
      <c r="B1123" s="31"/>
      <c r="C1123" s="31"/>
      <c r="D1123" s="31"/>
      <c r="E1123" s="31"/>
      <c r="F1123" s="31"/>
      <c r="G1123" s="31"/>
      <c r="H1123" s="31"/>
      <c r="I1123" s="31"/>
      <c r="J1123" s="31"/>
    </row>
    <row r="1124" spans="1:10" x14ac:dyDescent="0.2">
      <c r="A1124" s="31"/>
      <c r="B1124" s="31"/>
      <c r="C1124" s="31"/>
      <c r="D1124" s="31"/>
      <c r="E1124" s="31"/>
      <c r="F1124" s="31"/>
      <c r="G1124" s="31"/>
      <c r="H1124" s="31"/>
      <c r="I1124" s="31"/>
      <c r="J1124" s="31"/>
    </row>
    <row r="1125" spans="1:10" x14ac:dyDescent="0.2">
      <c r="A1125" s="31"/>
      <c r="B1125" s="31"/>
      <c r="C1125" s="31"/>
      <c r="D1125" s="31"/>
      <c r="E1125" s="31"/>
      <c r="F1125" s="31"/>
      <c r="G1125" s="31"/>
      <c r="H1125" s="31"/>
      <c r="I1125" s="31"/>
      <c r="J1125" s="31"/>
    </row>
    <row r="1126" spans="1:10" x14ac:dyDescent="0.2">
      <c r="A1126" s="31"/>
      <c r="B1126" s="31"/>
      <c r="C1126" s="31"/>
      <c r="D1126" s="31"/>
      <c r="E1126" s="31"/>
      <c r="F1126" s="31"/>
      <c r="G1126" s="31"/>
      <c r="H1126" s="31"/>
      <c r="I1126" s="31"/>
      <c r="J1126" s="31"/>
    </row>
    <row r="1127" spans="1:10" x14ac:dyDescent="0.2">
      <c r="A1127" s="31"/>
      <c r="B1127" s="31"/>
      <c r="C1127" s="31"/>
      <c r="D1127" s="31"/>
      <c r="E1127" s="31"/>
      <c r="F1127" s="31"/>
      <c r="G1127" s="31"/>
      <c r="H1127" s="31"/>
      <c r="I1127" s="31"/>
      <c r="J1127" s="31"/>
    </row>
    <row r="1128" spans="1:10" x14ac:dyDescent="0.2">
      <c r="A1128" s="31"/>
      <c r="B1128" s="31"/>
      <c r="C1128" s="31"/>
      <c r="D1128" s="31"/>
      <c r="E1128" s="31"/>
      <c r="F1128" s="31"/>
      <c r="G1128" s="31"/>
      <c r="H1128" s="31"/>
      <c r="I1128" s="31"/>
      <c r="J1128" s="31"/>
    </row>
    <row r="1129" spans="1:10" x14ac:dyDescent="0.2">
      <c r="A1129" s="31"/>
      <c r="B1129" s="31"/>
      <c r="C1129" s="31"/>
      <c r="D1129" s="31"/>
      <c r="E1129" s="31"/>
      <c r="F1129" s="31"/>
      <c r="G1129" s="31"/>
      <c r="H1129" s="31"/>
      <c r="I1129" s="31"/>
      <c r="J1129" s="31"/>
    </row>
    <row r="1130" spans="1:10" x14ac:dyDescent="0.2">
      <c r="A1130" s="31"/>
      <c r="B1130" s="31"/>
      <c r="C1130" s="31"/>
      <c r="D1130" s="31"/>
      <c r="E1130" s="31"/>
      <c r="F1130" s="31"/>
      <c r="G1130" s="31"/>
      <c r="H1130" s="31"/>
      <c r="I1130" s="31"/>
      <c r="J1130" s="31"/>
    </row>
    <row r="1131" spans="1:10" x14ac:dyDescent="0.2">
      <c r="A1131" s="31"/>
      <c r="B1131" s="31"/>
      <c r="C1131" s="31"/>
      <c r="D1131" s="31"/>
      <c r="E1131" s="31"/>
      <c r="F1131" s="31"/>
      <c r="G1131" s="31"/>
      <c r="H1131" s="31"/>
      <c r="I1131" s="31"/>
      <c r="J1131" s="31"/>
    </row>
    <row r="1132" spans="1:10" x14ac:dyDescent="0.2">
      <c r="A1132" s="31"/>
      <c r="B1132" s="31"/>
      <c r="C1132" s="31"/>
      <c r="D1132" s="31"/>
      <c r="E1132" s="31"/>
      <c r="F1132" s="31"/>
      <c r="G1132" s="31"/>
      <c r="H1132" s="31"/>
      <c r="I1132" s="31"/>
      <c r="J1132" s="31"/>
    </row>
    <row r="1133" spans="1:10" x14ac:dyDescent="0.2">
      <c r="A1133" s="31"/>
      <c r="B1133" s="31"/>
      <c r="C1133" s="31"/>
      <c r="D1133" s="31"/>
      <c r="E1133" s="31"/>
      <c r="F1133" s="31"/>
      <c r="G1133" s="31"/>
      <c r="H1133" s="31"/>
      <c r="I1133" s="31"/>
      <c r="J1133" s="31"/>
    </row>
    <row r="1134" spans="1:10" x14ac:dyDescent="0.2">
      <c r="A1134" s="31"/>
      <c r="B1134" s="31"/>
      <c r="C1134" s="31"/>
      <c r="D1134" s="31"/>
      <c r="E1134" s="31"/>
      <c r="F1134" s="31"/>
      <c r="G1134" s="31"/>
      <c r="H1134" s="31"/>
      <c r="I1134" s="31"/>
      <c r="J1134" s="31"/>
    </row>
    <row r="1135" spans="1:10" x14ac:dyDescent="0.2">
      <c r="A1135" s="31"/>
      <c r="B1135" s="31"/>
      <c r="C1135" s="31"/>
      <c r="D1135" s="31"/>
      <c r="E1135" s="31"/>
      <c r="F1135" s="31"/>
      <c r="G1135" s="31"/>
      <c r="H1135" s="31"/>
      <c r="I1135" s="31"/>
      <c r="J1135" s="31"/>
    </row>
    <row r="1136" spans="1:10" x14ac:dyDescent="0.2">
      <c r="A1136" s="31"/>
      <c r="B1136" s="31"/>
      <c r="C1136" s="31"/>
      <c r="D1136" s="31"/>
      <c r="E1136" s="31"/>
      <c r="F1136" s="31"/>
      <c r="G1136" s="31"/>
      <c r="H1136" s="31"/>
      <c r="I1136" s="31"/>
      <c r="J1136" s="31"/>
    </row>
    <row r="1137" spans="1:10" x14ac:dyDescent="0.2">
      <c r="A1137" s="31"/>
      <c r="B1137" s="31"/>
      <c r="C1137" s="31"/>
      <c r="D1137" s="31"/>
      <c r="E1137" s="31"/>
      <c r="F1137" s="31"/>
      <c r="G1137" s="31"/>
      <c r="H1137" s="31"/>
      <c r="I1137" s="31"/>
      <c r="J1137" s="31"/>
    </row>
    <row r="1138" spans="1:10" x14ac:dyDescent="0.2">
      <c r="A1138" s="31"/>
      <c r="B1138" s="31"/>
      <c r="C1138" s="31"/>
      <c r="D1138" s="31"/>
      <c r="E1138" s="31"/>
      <c r="F1138" s="31"/>
      <c r="G1138" s="31"/>
      <c r="H1138" s="31"/>
      <c r="I1138" s="31"/>
      <c r="J1138" s="31"/>
    </row>
    <row r="1139" spans="1:10" x14ac:dyDescent="0.2">
      <c r="A1139" s="31"/>
      <c r="B1139" s="31"/>
      <c r="C1139" s="31"/>
      <c r="D1139" s="31"/>
      <c r="E1139" s="31"/>
      <c r="F1139" s="31"/>
      <c r="G1139" s="31"/>
      <c r="H1139" s="31"/>
      <c r="I1139" s="31"/>
      <c r="J1139" s="31"/>
    </row>
    <row r="1140" spans="1:10" x14ac:dyDescent="0.2">
      <c r="A1140" s="31"/>
      <c r="B1140" s="31"/>
      <c r="C1140" s="31"/>
      <c r="D1140" s="31"/>
      <c r="E1140" s="31"/>
      <c r="F1140" s="31"/>
      <c r="G1140" s="31"/>
      <c r="H1140" s="31"/>
      <c r="I1140" s="31"/>
      <c r="J1140" s="31"/>
    </row>
    <row r="1141" spans="1:10" x14ac:dyDescent="0.2">
      <c r="A1141" s="31"/>
      <c r="B1141" s="31"/>
      <c r="C1141" s="31"/>
      <c r="D1141" s="31"/>
      <c r="E1141" s="31"/>
      <c r="F1141" s="31"/>
      <c r="G1141" s="31"/>
      <c r="H1141" s="31"/>
      <c r="I1141" s="31"/>
      <c r="J1141" s="31"/>
    </row>
    <row r="1142" spans="1:10" x14ac:dyDescent="0.2">
      <c r="A1142" s="31"/>
      <c r="B1142" s="31"/>
      <c r="C1142" s="31"/>
      <c r="D1142" s="31"/>
      <c r="E1142" s="31"/>
      <c r="F1142" s="31"/>
      <c r="G1142" s="31"/>
      <c r="H1142" s="31"/>
      <c r="I1142" s="31"/>
      <c r="J1142" s="31"/>
    </row>
    <row r="1143" spans="1:10" x14ac:dyDescent="0.2">
      <c r="A1143" s="31"/>
      <c r="B1143" s="31"/>
      <c r="C1143" s="31"/>
      <c r="D1143" s="31"/>
      <c r="E1143" s="31"/>
      <c r="F1143" s="31"/>
      <c r="G1143" s="31"/>
      <c r="H1143" s="31"/>
      <c r="I1143" s="31"/>
      <c r="J1143" s="31"/>
    </row>
    <row r="1144" spans="1:10" x14ac:dyDescent="0.2">
      <c r="A1144" s="31"/>
      <c r="B1144" s="31"/>
      <c r="C1144" s="31"/>
      <c r="D1144" s="31"/>
      <c r="E1144" s="31"/>
      <c r="F1144" s="31"/>
      <c r="G1144" s="31"/>
      <c r="H1144" s="31"/>
      <c r="I1144" s="31"/>
      <c r="J1144" s="31"/>
    </row>
    <row r="1145" spans="1:10" x14ac:dyDescent="0.2">
      <c r="A1145" s="31"/>
      <c r="B1145" s="31"/>
      <c r="C1145" s="31"/>
      <c r="D1145" s="31"/>
      <c r="E1145" s="31"/>
      <c r="F1145" s="31"/>
      <c r="G1145" s="31"/>
      <c r="H1145" s="31"/>
      <c r="I1145" s="31"/>
      <c r="J1145" s="31"/>
    </row>
    <row r="1146" spans="1:10" x14ac:dyDescent="0.2">
      <c r="A1146" s="31"/>
      <c r="B1146" s="31"/>
      <c r="C1146" s="31"/>
      <c r="D1146" s="31"/>
      <c r="E1146" s="31"/>
      <c r="F1146" s="31"/>
      <c r="G1146" s="31"/>
      <c r="H1146" s="31"/>
      <c r="I1146" s="31"/>
      <c r="J1146" s="31"/>
    </row>
    <row r="1147" spans="1:10" x14ac:dyDescent="0.2">
      <c r="A1147" s="31"/>
      <c r="B1147" s="31"/>
      <c r="C1147" s="31"/>
      <c r="D1147" s="31"/>
      <c r="E1147" s="31"/>
      <c r="F1147" s="31"/>
      <c r="G1147" s="31"/>
      <c r="H1147" s="31"/>
      <c r="I1147" s="31"/>
      <c r="J1147" s="31"/>
    </row>
    <row r="1148" spans="1:10" x14ac:dyDescent="0.2">
      <c r="A1148" s="31"/>
      <c r="B1148" s="31"/>
      <c r="C1148" s="31"/>
      <c r="D1148" s="31"/>
      <c r="E1148" s="31"/>
      <c r="F1148" s="31"/>
      <c r="G1148" s="31"/>
      <c r="H1148" s="31"/>
      <c r="I1148" s="31"/>
      <c r="J1148" s="31"/>
    </row>
    <row r="1149" spans="1:10" x14ac:dyDescent="0.2">
      <c r="A1149" s="31"/>
      <c r="B1149" s="31"/>
      <c r="C1149" s="31"/>
      <c r="D1149" s="31"/>
      <c r="E1149" s="31"/>
      <c r="F1149" s="31"/>
      <c r="G1149" s="31"/>
      <c r="H1149" s="31"/>
      <c r="I1149" s="31"/>
      <c r="J1149" s="31"/>
    </row>
    <row r="1150" spans="1:10" x14ac:dyDescent="0.2">
      <c r="A1150" s="31"/>
      <c r="B1150" s="31"/>
      <c r="C1150" s="31"/>
      <c r="D1150" s="31"/>
      <c r="E1150" s="31"/>
      <c r="F1150" s="31"/>
      <c r="G1150" s="31"/>
      <c r="H1150" s="31"/>
      <c r="I1150" s="31"/>
      <c r="J1150" s="31"/>
    </row>
    <row r="1151" spans="1:10" x14ac:dyDescent="0.2">
      <c r="A1151" s="31"/>
      <c r="B1151" s="31"/>
      <c r="C1151" s="31"/>
      <c r="D1151" s="31"/>
      <c r="E1151" s="31"/>
      <c r="F1151" s="31"/>
      <c r="G1151" s="31"/>
      <c r="H1151" s="31"/>
      <c r="I1151" s="31"/>
      <c r="J1151" s="31"/>
    </row>
    <row r="1152" spans="1:10" x14ac:dyDescent="0.2">
      <c r="A1152" s="31"/>
      <c r="B1152" s="31"/>
      <c r="C1152" s="31"/>
      <c r="D1152" s="31"/>
      <c r="E1152" s="31"/>
      <c r="F1152" s="31"/>
      <c r="G1152" s="31"/>
      <c r="H1152" s="31"/>
      <c r="I1152" s="31"/>
      <c r="J1152" s="31"/>
    </row>
    <row r="1153" spans="1:10" x14ac:dyDescent="0.2">
      <c r="A1153" s="31"/>
      <c r="B1153" s="31"/>
      <c r="C1153" s="31"/>
      <c r="D1153" s="31"/>
      <c r="E1153" s="31"/>
      <c r="F1153" s="31"/>
      <c r="G1153" s="31"/>
      <c r="H1153" s="31"/>
      <c r="I1153" s="31"/>
      <c r="J1153" s="31"/>
    </row>
    <row r="1154" spans="1:10" x14ac:dyDescent="0.2">
      <c r="A1154" s="31"/>
      <c r="B1154" s="31"/>
      <c r="C1154" s="31"/>
      <c r="D1154" s="31"/>
      <c r="E1154" s="31"/>
      <c r="F1154" s="31"/>
      <c r="G1154" s="31"/>
      <c r="H1154" s="31"/>
      <c r="I1154" s="31"/>
      <c r="J1154" s="31"/>
    </row>
    <row r="1155" spans="1:10" x14ac:dyDescent="0.2">
      <c r="A1155" s="31"/>
      <c r="B1155" s="31"/>
      <c r="C1155" s="31"/>
      <c r="D1155" s="31"/>
      <c r="E1155" s="31"/>
      <c r="F1155" s="31"/>
      <c r="G1155" s="31"/>
      <c r="H1155" s="31"/>
      <c r="I1155" s="31"/>
      <c r="J1155" s="31"/>
    </row>
    <row r="1156" spans="1:10" x14ac:dyDescent="0.2">
      <c r="A1156" s="31"/>
      <c r="B1156" s="31"/>
      <c r="C1156" s="31"/>
      <c r="D1156" s="31"/>
      <c r="E1156" s="31"/>
      <c r="F1156" s="31"/>
      <c r="G1156" s="31"/>
      <c r="H1156" s="31"/>
      <c r="I1156" s="31"/>
      <c r="J1156" s="31"/>
    </row>
    <row r="1157" spans="1:10" x14ac:dyDescent="0.2">
      <c r="A1157" s="31"/>
      <c r="B1157" s="31"/>
      <c r="C1157" s="31"/>
      <c r="D1157" s="31"/>
      <c r="E1157" s="31"/>
      <c r="F1157" s="31"/>
      <c r="G1157" s="31"/>
      <c r="H1157" s="31"/>
      <c r="I1157" s="31"/>
      <c r="J1157" s="31"/>
    </row>
    <row r="1158" spans="1:10" x14ac:dyDescent="0.2">
      <c r="A1158" s="31"/>
      <c r="B1158" s="31"/>
      <c r="C1158" s="31"/>
      <c r="D1158" s="31"/>
      <c r="E1158" s="31"/>
      <c r="F1158" s="31"/>
      <c r="G1158" s="31"/>
      <c r="H1158" s="31"/>
      <c r="I1158" s="31"/>
      <c r="J1158" s="31"/>
    </row>
    <row r="1159" spans="1:10" x14ac:dyDescent="0.2">
      <c r="A1159" s="31"/>
      <c r="B1159" s="31"/>
      <c r="C1159" s="31"/>
      <c r="D1159" s="31"/>
      <c r="E1159" s="31"/>
      <c r="F1159" s="31"/>
      <c r="G1159" s="31"/>
      <c r="H1159" s="31"/>
      <c r="I1159" s="31"/>
      <c r="J1159" s="31"/>
    </row>
    <row r="1160" spans="1:10" x14ac:dyDescent="0.2">
      <c r="A1160" s="31"/>
      <c r="B1160" s="31"/>
      <c r="C1160" s="31"/>
      <c r="D1160" s="31"/>
      <c r="E1160" s="31"/>
      <c r="F1160" s="31"/>
      <c r="G1160" s="31"/>
      <c r="H1160" s="31"/>
      <c r="I1160" s="31"/>
      <c r="J1160" s="31"/>
    </row>
    <row r="1161" spans="1:10" x14ac:dyDescent="0.2">
      <c r="A1161" s="31"/>
      <c r="B1161" s="31"/>
      <c r="C1161" s="31"/>
      <c r="D1161" s="31"/>
      <c r="E1161" s="31"/>
      <c r="F1161" s="31"/>
      <c r="G1161" s="31"/>
      <c r="H1161" s="31"/>
      <c r="I1161" s="31"/>
      <c r="J1161" s="31"/>
    </row>
    <row r="1162" spans="1:10" x14ac:dyDescent="0.2">
      <c r="A1162" s="31"/>
      <c r="B1162" s="31"/>
      <c r="C1162" s="31"/>
      <c r="D1162" s="31"/>
      <c r="E1162" s="31"/>
      <c r="F1162" s="31"/>
      <c r="G1162" s="31"/>
      <c r="H1162" s="31"/>
      <c r="I1162" s="31"/>
      <c r="J1162" s="31"/>
    </row>
    <row r="1163" spans="1:10" x14ac:dyDescent="0.2">
      <c r="A1163" s="31"/>
      <c r="B1163" s="31"/>
      <c r="C1163" s="31"/>
      <c r="D1163" s="31"/>
      <c r="E1163" s="31"/>
      <c r="F1163" s="31"/>
      <c r="G1163" s="31"/>
      <c r="H1163" s="31"/>
      <c r="I1163" s="31"/>
      <c r="J1163" s="31"/>
    </row>
    <row r="1164" spans="1:10" x14ac:dyDescent="0.2">
      <c r="A1164" s="31"/>
      <c r="B1164" s="31"/>
      <c r="C1164" s="31"/>
      <c r="D1164" s="31"/>
      <c r="E1164" s="31"/>
      <c r="F1164" s="31"/>
      <c r="G1164" s="31"/>
      <c r="H1164" s="31"/>
      <c r="I1164" s="31"/>
      <c r="J1164" s="31"/>
    </row>
    <row r="1165" spans="1:10" x14ac:dyDescent="0.2">
      <c r="A1165" s="31"/>
      <c r="B1165" s="31"/>
      <c r="C1165" s="31"/>
      <c r="D1165" s="31"/>
      <c r="E1165" s="31"/>
      <c r="F1165" s="31"/>
      <c r="G1165" s="31"/>
      <c r="H1165" s="31"/>
      <c r="I1165" s="31"/>
      <c r="J1165" s="31"/>
    </row>
    <row r="1166" spans="1:10" x14ac:dyDescent="0.2">
      <c r="A1166" s="31"/>
      <c r="B1166" s="31"/>
      <c r="C1166" s="31"/>
      <c r="D1166" s="31"/>
      <c r="E1166" s="31"/>
      <c r="F1166" s="31"/>
      <c r="G1166" s="31"/>
      <c r="H1166" s="31"/>
      <c r="I1166" s="31"/>
      <c r="J1166" s="31"/>
    </row>
    <row r="1167" spans="1:10" x14ac:dyDescent="0.2">
      <c r="A1167" s="31"/>
      <c r="B1167" s="31"/>
      <c r="C1167" s="31"/>
      <c r="D1167" s="31"/>
      <c r="E1167" s="31"/>
      <c r="F1167" s="31"/>
      <c r="G1167" s="31"/>
      <c r="H1167" s="31"/>
      <c r="I1167" s="31"/>
      <c r="J1167" s="31"/>
    </row>
    <row r="1168" spans="1:10" x14ac:dyDescent="0.2">
      <c r="A1168" s="31"/>
      <c r="B1168" s="31"/>
      <c r="C1168" s="31"/>
      <c r="D1168" s="31"/>
      <c r="E1168" s="31"/>
      <c r="F1168" s="31"/>
      <c r="G1168" s="31"/>
      <c r="H1168" s="31"/>
      <c r="I1168" s="31"/>
      <c r="J1168" s="31"/>
    </row>
    <row r="1169" spans="1:10" x14ac:dyDescent="0.2">
      <c r="A1169" s="31"/>
      <c r="B1169" s="31"/>
      <c r="C1169" s="31"/>
      <c r="D1169" s="31"/>
      <c r="E1169" s="31"/>
      <c r="F1169" s="31"/>
      <c r="G1169" s="31"/>
      <c r="H1169" s="31"/>
      <c r="I1169" s="31"/>
      <c r="J1169" s="31"/>
    </row>
    <row r="1170" spans="1:10" x14ac:dyDescent="0.2">
      <c r="A1170" s="31"/>
      <c r="B1170" s="31"/>
      <c r="C1170" s="31"/>
      <c r="D1170" s="31"/>
      <c r="E1170" s="31"/>
      <c r="F1170" s="31"/>
      <c r="G1170" s="31"/>
      <c r="H1170" s="31"/>
      <c r="I1170" s="31"/>
      <c r="J1170" s="31"/>
    </row>
    <row r="1171" spans="1:10" x14ac:dyDescent="0.2">
      <c r="A1171" s="31"/>
      <c r="B1171" s="31"/>
      <c r="C1171" s="31"/>
      <c r="D1171" s="31"/>
      <c r="E1171" s="31"/>
      <c r="F1171" s="31"/>
      <c r="G1171" s="31"/>
      <c r="H1171" s="31"/>
      <c r="I1171" s="31"/>
      <c r="J1171" s="31"/>
    </row>
    <row r="1172" spans="1:10" x14ac:dyDescent="0.2">
      <c r="A1172" s="31"/>
      <c r="B1172" s="31"/>
      <c r="C1172" s="31"/>
      <c r="D1172" s="31"/>
      <c r="E1172" s="31"/>
      <c r="F1172" s="31"/>
      <c r="G1172" s="31"/>
      <c r="H1172" s="31"/>
      <c r="I1172" s="31"/>
      <c r="J1172" s="31"/>
    </row>
    <row r="1173" spans="1:10" x14ac:dyDescent="0.2">
      <c r="A1173" s="31"/>
      <c r="B1173" s="31"/>
      <c r="C1173" s="31"/>
      <c r="D1173" s="31"/>
      <c r="E1173" s="31"/>
      <c r="F1173" s="31"/>
      <c r="G1173" s="31"/>
      <c r="H1173" s="31"/>
      <c r="I1173" s="31"/>
      <c r="J1173" s="31"/>
    </row>
    <row r="1174" spans="1:10" x14ac:dyDescent="0.2">
      <c r="A1174" s="31"/>
      <c r="B1174" s="31"/>
      <c r="C1174" s="31"/>
      <c r="D1174" s="31"/>
      <c r="E1174" s="31"/>
      <c r="F1174" s="31"/>
      <c r="G1174" s="31"/>
      <c r="H1174" s="31"/>
      <c r="I1174" s="31"/>
      <c r="J1174" s="31"/>
    </row>
    <row r="1175" spans="1:10" x14ac:dyDescent="0.2">
      <c r="A1175" s="31"/>
      <c r="B1175" s="31"/>
      <c r="C1175" s="31"/>
      <c r="D1175" s="31"/>
      <c r="E1175" s="31"/>
      <c r="F1175" s="31"/>
      <c r="G1175" s="31"/>
      <c r="H1175" s="31"/>
      <c r="I1175" s="31"/>
      <c r="J1175" s="31"/>
    </row>
    <row r="1176" spans="1:10" x14ac:dyDescent="0.2">
      <c r="A1176" s="31"/>
      <c r="B1176" s="31"/>
      <c r="C1176" s="31"/>
      <c r="D1176" s="31"/>
      <c r="E1176" s="31"/>
      <c r="F1176" s="31"/>
      <c r="G1176" s="31"/>
      <c r="H1176" s="31"/>
      <c r="I1176" s="31"/>
      <c r="J1176" s="31"/>
    </row>
    <row r="1177" spans="1:10" x14ac:dyDescent="0.2">
      <c r="A1177" s="31"/>
      <c r="B1177" s="31"/>
      <c r="C1177" s="31"/>
      <c r="D1177" s="31"/>
      <c r="E1177" s="31"/>
      <c r="F1177" s="31"/>
      <c r="G1177" s="31"/>
      <c r="H1177" s="31"/>
      <c r="I1177" s="31"/>
      <c r="J1177" s="31"/>
    </row>
    <row r="1178" spans="1:10" x14ac:dyDescent="0.2">
      <c r="A1178" s="31"/>
      <c r="B1178" s="31"/>
      <c r="C1178" s="31"/>
      <c r="D1178" s="31"/>
      <c r="E1178" s="31"/>
      <c r="F1178" s="31"/>
      <c r="G1178" s="31"/>
      <c r="H1178" s="31"/>
      <c r="I1178" s="31"/>
      <c r="J1178" s="31"/>
    </row>
    <row r="1179" spans="1:10" x14ac:dyDescent="0.2">
      <c r="A1179" s="31"/>
      <c r="B1179" s="31"/>
      <c r="C1179" s="31"/>
      <c r="D1179" s="31"/>
      <c r="E1179" s="31"/>
      <c r="F1179" s="31"/>
      <c r="G1179" s="31"/>
      <c r="H1179" s="31"/>
      <c r="I1179" s="31"/>
      <c r="J1179" s="31"/>
    </row>
    <row r="1180" spans="1:10" x14ac:dyDescent="0.2">
      <c r="A1180" s="31"/>
      <c r="B1180" s="31"/>
      <c r="C1180" s="31"/>
      <c r="D1180" s="31"/>
      <c r="E1180" s="31"/>
      <c r="F1180" s="31"/>
      <c r="G1180" s="31"/>
      <c r="H1180" s="31"/>
      <c r="I1180" s="31"/>
      <c r="J1180" s="31"/>
    </row>
    <row r="1181" spans="1:10" x14ac:dyDescent="0.2">
      <c r="A1181" s="31"/>
      <c r="B1181" s="31"/>
      <c r="C1181" s="31"/>
      <c r="D1181" s="31"/>
      <c r="E1181" s="31"/>
      <c r="F1181" s="31"/>
      <c r="G1181" s="31"/>
      <c r="H1181" s="31"/>
      <c r="I1181" s="31"/>
      <c r="J1181" s="31"/>
    </row>
    <row r="1182" spans="1:10" x14ac:dyDescent="0.2">
      <c r="A1182" s="31"/>
      <c r="B1182" s="31"/>
      <c r="C1182" s="31"/>
      <c r="D1182" s="31"/>
      <c r="E1182" s="31"/>
      <c r="F1182" s="31"/>
      <c r="G1182" s="31"/>
      <c r="H1182" s="31"/>
      <c r="I1182" s="31"/>
      <c r="J1182" s="31"/>
    </row>
    <row r="1183" spans="1:10" x14ac:dyDescent="0.2">
      <c r="A1183" s="31"/>
      <c r="B1183" s="31"/>
      <c r="C1183" s="31"/>
      <c r="D1183" s="31"/>
      <c r="E1183" s="31"/>
      <c r="F1183" s="31"/>
      <c r="G1183" s="31"/>
      <c r="H1183" s="31"/>
      <c r="I1183" s="31"/>
      <c r="J1183" s="31"/>
    </row>
    <row r="1184" spans="1:10" x14ac:dyDescent="0.2">
      <c r="A1184" s="31"/>
      <c r="B1184" s="31"/>
      <c r="C1184" s="31"/>
      <c r="D1184" s="31"/>
      <c r="E1184" s="31"/>
      <c r="F1184" s="31"/>
      <c r="G1184" s="31"/>
      <c r="H1184" s="31"/>
      <c r="I1184" s="31"/>
      <c r="J1184" s="31"/>
    </row>
    <row r="1185" spans="1:10" x14ac:dyDescent="0.2">
      <c r="A1185" s="31"/>
      <c r="B1185" s="31"/>
      <c r="C1185" s="31"/>
      <c r="D1185" s="31"/>
      <c r="E1185" s="31"/>
      <c r="F1185" s="31"/>
      <c r="G1185" s="31"/>
      <c r="H1185" s="31"/>
      <c r="I1185" s="31"/>
      <c r="J1185" s="31"/>
    </row>
    <row r="1186" spans="1:10" x14ac:dyDescent="0.2">
      <c r="A1186" s="31"/>
      <c r="B1186" s="31"/>
      <c r="C1186" s="31"/>
      <c r="D1186" s="31"/>
      <c r="E1186" s="31"/>
      <c r="F1186" s="31"/>
      <c r="G1186" s="31"/>
      <c r="H1186" s="31"/>
      <c r="I1186" s="31"/>
      <c r="J1186" s="31"/>
    </row>
    <row r="1187" spans="1:10" x14ac:dyDescent="0.2">
      <c r="A1187" s="31"/>
      <c r="B1187" s="31"/>
      <c r="C1187" s="31"/>
      <c r="D1187" s="31"/>
      <c r="E1187" s="31"/>
      <c r="F1187" s="31"/>
      <c r="G1187" s="31"/>
      <c r="H1187" s="31"/>
      <c r="I1187" s="31"/>
      <c r="J1187" s="31"/>
    </row>
    <row r="1188" spans="1:10" x14ac:dyDescent="0.2">
      <c r="A1188" s="31"/>
      <c r="B1188" s="31"/>
      <c r="C1188" s="31"/>
      <c r="D1188" s="31"/>
      <c r="E1188" s="31"/>
      <c r="F1188" s="31"/>
      <c r="G1188" s="31"/>
      <c r="H1188" s="31"/>
      <c r="I1188" s="31"/>
      <c r="J1188" s="31"/>
    </row>
    <row r="1189" spans="1:10" x14ac:dyDescent="0.2">
      <c r="A1189" s="31"/>
      <c r="B1189" s="31"/>
      <c r="C1189" s="31"/>
      <c r="D1189" s="31"/>
      <c r="E1189" s="31"/>
      <c r="F1189" s="31"/>
      <c r="G1189" s="31"/>
      <c r="H1189" s="31"/>
      <c r="I1189" s="31"/>
      <c r="J1189" s="31"/>
    </row>
    <row r="1190" spans="1:10" x14ac:dyDescent="0.2">
      <c r="A1190" s="31"/>
      <c r="B1190" s="31"/>
      <c r="C1190" s="31"/>
      <c r="D1190" s="31"/>
      <c r="E1190" s="31"/>
      <c r="F1190" s="31"/>
      <c r="G1190" s="31"/>
      <c r="H1190" s="31"/>
      <c r="I1190" s="31"/>
      <c r="J1190" s="31"/>
    </row>
    <row r="1191" spans="1:10" x14ac:dyDescent="0.2">
      <c r="A1191" s="31"/>
      <c r="B1191" s="31"/>
      <c r="C1191" s="31"/>
      <c r="D1191" s="31"/>
      <c r="E1191" s="31"/>
      <c r="F1191" s="31"/>
      <c r="G1191" s="31"/>
      <c r="H1191" s="31"/>
      <c r="I1191" s="31"/>
      <c r="J1191" s="31"/>
    </row>
    <row r="1192" spans="1:10" x14ac:dyDescent="0.2">
      <c r="A1192" s="31"/>
      <c r="B1192" s="31"/>
      <c r="C1192" s="31"/>
      <c r="D1192" s="31"/>
      <c r="E1192" s="31"/>
      <c r="F1192" s="31"/>
      <c r="G1192" s="31"/>
      <c r="H1192" s="31"/>
      <c r="I1192" s="31"/>
      <c r="J1192" s="31"/>
    </row>
    <row r="1193" spans="1:10" x14ac:dyDescent="0.2">
      <c r="A1193" s="31"/>
      <c r="B1193" s="31"/>
      <c r="C1193" s="31"/>
      <c r="D1193" s="31"/>
      <c r="E1193" s="31"/>
      <c r="F1193" s="31"/>
      <c r="G1193" s="31"/>
      <c r="H1193" s="31"/>
      <c r="I1193" s="31"/>
      <c r="J1193" s="31"/>
    </row>
    <row r="1194" spans="1:10" x14ac:dyDescent="0.2">
      <c r="A1194" s="31"/>
      <c r="B1194" s="31"/>
      <c r="C1194" s="31"/>
      <c r="D1194" s="31"/>
      <c r="E1194" s="31"/>
      <c r="F1194" s="31"/>
      <c r="G1194" s="31"/>
      <c r="H1194" s="31"/>
      <c r="I1194" s="31"/>
      <c r="J1194" s="31"/>
    </row>
    <row r="1195" spans="1:10" x14ac:dyDescent="0.2">
      <c r="A1195" s="31"/>
      <c r="B1195" s="31"/>
      <c r="C1195" s="31"/>
      <c r="D1195" s="31"/>
      <c r="E1195" s="31"/>
      <c r="F1195" s="31"/>
      <c r="G1195" s="31"/>
      <c r="H1195" s="31"/>
      <c r="I1195" s="31"/>
      <c r="J1195" s="31"/>
    </row>
    <row r="1196" spans="1:10" x14ac:dyDescent="0.2">
      <c r="A1196" s="31"/>
      <c r="B1196" s="31"/>
      <c r="C1196" s="31"/>
      <c r="D1196" s="31"/>
      <c r="E1196" s="31"/>
      <c r="F1196" s="31"/>
      <c r="G1196" s="31"/>
      <c r="H1196" s="31"/>
      <c r="I1196" s="31"/>
      <c r="J1196" s="31"/>
    </row>
    <row r="1197" spans="1:10" x14ac:dyDescent="0.2">
      <c r="A1197" s="31"/>
      <c r="B1197" s="31"/>
      <c r="C1197" s="31"/>
      <c r="D1197" s="31"/>
      <c r="E1197" s="31"/>
      <c r="F1197" s="31"/>
      <c r="G1197" s="31"/>
      <c r="H1197" s="31"/>
      <c r="I1197" s="31"/>
      <c r="J1197" s="31"/>
    </row>
    <row r="1198" spans="1:10" x14ac:dyDescent="0.2">
      <c r="A1198" s="31"/>
      <c r="B1198" s="31"/>
      <c r="C1198" s="31"/>
      <c r="D1198" s="31"/>
      <c r="E1198" s="31"/>
      <c r="F1198" s="31"/>
      <c r="G1198" s="31"/>
      <c r="H1198" s="31"/>
      <c r="I1198" s="31"/>
      <c r="J1198" s="31"/>
    </row>
    <row r="1199" spans="1:10" x14ac:dyDescent="0.2">
      <c r="A1199" s="31"/>
      <c r="B1199" s="31"/>
      <c r="C1199" s="31"/>
      <c r="D1199" s="31"/>
      <c r="E1199" s="31"/>
      <c r="F1199" s="31"/>
      <c r="G1199" s="31"/>
      <c r="H1199" s="31"/>
      <c r="I1199" s="31"/>
      <c r="J1199" s="31"/>
    </row>
    <row r="1200" spans="1:10" x14ac:dyDescent="0.2">
      <c r="A1200" s="31"/>
      <c r="B1200" s="31"/>
      <c r="C1200" s="31"/>
      <c r="D1200" s="31"/>
      <c r="E1200" s="31"/>
      <c r="F1200" s="31"/>
      <c r="G1200" s="31"/>
      <c r="H1200" s="31"/>
      <c r="I1200" s="31"/>
      <c r="J1200" s="31"/>
    </row>
    <row r="1201" spans="1:10" x14ac:dyDescent="0.2">
      <c r="A1201" s="31"/>
      <c r="B1201" s="31"/>
      <c r="C1201" s="31"/>
      <c r="D1201" s="31"/>
      <c r="E1201" s="31"/>
      <c r="F1201" s="31"/>
      <c r="G1201" s="31"/>
      <c r="H1201" s="31"/>
      <c r="I1201" s="31"/>
      <c r="J1201" s="31"/>
    </row>
    <row r="1202" spans="1:10" x14ac:dyDescent="0.2">
      <c r="A1202" s="31"/>
      <c r="B1202" s="31"/>
      <c r="C1202" s="31"/>
      <c r="D1202" s="31"/>
      <c r="E1202" s="31"/>
      <c r="F1202" s="31"/>
      <c r="G1202" s="31"/>
      <c r="H1202" s="31"/>
      <c r="I1202" s="31"/>
      <c r="J1202" s="31"/>
    </row>
    <row r="1203" spans="1:10" x14ac:dyDescent="0.2">
      <c r="A1203" s="31"/>
      <c r="B1203" s="31"/>
      <c r="C1203" s="31"/>
      <c r="D1203" s="31"/>
      <c r="E1203" s="31"/>
      <c r="F1203" s="31"/>
      <c r="G1203" s="31"/>
      <c r="H1203" s="31"/>
      <c r="I1203" s="31"/>
      <c r="J1203" s="31"/>
    </row>
    <row r="1204" spans="1:10" x14ac:dyDescent="0.2">
      <c r="A1204" s="31"/>
      <c r="B1204" s="31"/>
      <c r="C1204" s="31"/>
      <c r="D1204" s="31"/>
      <c r="E1204" s="31"/>
      <c r="F1204" s="31"/>
      <c r="G1204" s="31"/>
      <c r="H1204" s="31"/>
      <c r="I1204" s="31"/>
      <c r="J1204" s="31"/>
    </row>
    <row r="1205" spans="1:10" x14ac:dyDescent="0.2">
      <c r="A1205" s="31"/>
      <c r="B1205" s="31"/>
      <c r="C1205" s="31"/>
      <c r="D1205" s="31"/>
      <c r="E1205" s="31"/>
      <c r="F1205" s="31"/>
      <c r="G1205" s="31"/>
      <c r="H1205" s="31"/>
      <c r="I1205" s="31"/>
      <c r="J1205" s="31"/>
    </row>
    <row r="1206" spans="1:10" x14ac:dyDescent="0.2">
      <c r="A1206" s="31"/>
      <c r="B1206" s="31"/>
      <c r="C1206" s="31"/>
      <c r="D1206" s="31"/>
      <c r="E1206" s="31"/>
      <c r="F1206" s="31"/>
      <c r="G1206" s="31"/>
      <c r="H1206" s="31"/>
      <c r="I1206" s="31"/>
      <c r="J1206" s="31"/>
    </row>
    <row r="1207" spans="1:10" x14ac:dyDescent="0.2">
      <c r="A1207" s="31"/>
      <c r="B1207" s="31"/>
      <c r="C1207" s="31"/>
      <c r="D1207" s="31"/>
      <c r="E1207" s="31"/>
      <c r="F1207" s="31"/>
      <c r="G1207" s="31"/>
      <c r="H1207" s="31"/>
      <c r="I1207" s="31"/>
      <c r="J1207" s="31"/>
    </row>
    <row r="1208" spans="1:10" x14ac:dyDescent="0.2">
      <c r="A1208" s="31"/>
      <c r="B1208" s="31"/>
      <c r="C1208" s="31"/>
      <c r="D1208" s="31"/>
      <c r="E1208" s="31"/>
      <c r="F1208" s="31"/>
      <c r="G1208" s="31"/>
      <c r="H1208" s="31"/>
      <c r="I1208" s="31"/>
      <c r="J1208" s="31"/>
    </row>
    <row r="1209" spans="1:10" x14ac:dyDescent="0.2">
      <c r="A1209" s="31"/>
      <c r="B1209" s="31"/>
      <c r="C1209" s="31"/>
      <c r="D1209" s="31"/>
      <c r="E1209" s="31"/>
      <c r="F1209" s="31"/>
      <c r="G1209" s="31"/>
      <c r="H1209" s="31"/>
      <c r="I1209" s="31"/>
      <c r="J1209" s="31"/>
    </row>
    <row r="1210" spans="1:10" x14ac:dyDescent="0.2">
      <c r="A1210" s="31"/>
      <c r="B1210" s="31"/>
      <c r="C1210" s="31"/>
      <c r="D1210" s="31"/>
      <c r="E1210" s="31"/>
      <c r="F1210" s="31"/>
      <c r="G1210" s="31"/>
      <c r="H1210" s="31"/>
      <c r="I1210" s="31"/>
      <c r="J1210" s="31"/>
    </row>
    <row r="1211" spans="1:10" x14ac:dyDescent="0.2">
      <c r="A1211" s="31"/>
      <c r="B1211" s="31"/>
      <c r="C1211" s="31"/>
      <c r="D1211" s="31"/>
      <c r="E1211" s="31"/>
      <c r="F1211" s="31"/>
      <c r="G1211" s="31"/>
      <c r="H1211" s="31"/>
      <c r="I1211" s="31"/>
      <c r="J1211" s="31"/>
    </row>
    <row r="1212" spans="1:10" x14ac:dyDescent="0.2">
      <c r="A1212" s="31"/>
      <c r="B1212" s="31"/>
      <c r="C1212" s="31"/>
      <c r="D1212" s="31"/>
      <c r="E1212" s="31"/>
      <c r="F1212" s="31"/>
      <c r="G1212" s="31"/>
      <c r="H1212" s="31"/>
      <c r="I1212" s="31"/>
      <c r="J1212" s="31"/>
    </row>
    <row r="1213" spans="1:10" x14ac:dyDescent="0.2">
      <c r="A1213" s="31"/>
      <c r="B1213" s="31"/>
      <c r="C1213" s="31"/>
      <c r="D1213" s="31"/>
      <c r="E1213" s="31"/>
      <c r="F1213" s="31"/>
      <c r="G1213" s="31"/>
      <c r="H1213" s="31"/>
      <c r="I1213" s="31"/>
      <c r="J1213" s="31"/>
    </row>
    <row r="1214" spans="1:10" x14ac:dyDescent="0.2">
      <c r="A1214" s="31"/>
      <c r="B1214" s="31"/>
      <c r="C1214" s="31"/>
      <c r="D1214" s="31"/>
      <c r="E1214" s="31"/>
      <c r="F1214" s="31"/>
      <c r="G1214" s="31"/>
      <c r="H1214" s="31"/>
      <c r="I1214" s="31"/>
      <c r="J1214" s="31"/>
    </row>
    <row r="1215" spans="1:10" x14ac:dyDescent="0.2">
      <c r="A1215" s="31"/>
      <c r="B1215" s="31"/>
      <c r="C1215" s="31"/>
      <c r="D1215" s="31"/>
      <c r="E1215" s="31"/>
      <c r="F1215" s="31"/>
      <c r="G1215" s="31"/>
      <c r="H1215" s="31"/>
      <c r="I1215" s="31"/>
      <c r="J1215" s="31"/>
    </row>
    <row r="1216" spans="1:10" x14ac:dyDescent="0.2">
      <c r="A1216" s="31"/>
      <c r="B1216" s="31"/>
      <c r="C1216" s="31"/>
      <c r="D1216" s="31"/>
      <c r="E1216" s="31"/>
      <c r="F1216" s="31"/>
      <c r="G1216" s="31"/>
      <c r="H1216" s="31"/>
      <c r="I1216" s="31"/>
      <c r="J1216" s="31"/>
    </row>
    <row r="1217" spans="1:10" x14ac:dyDescent="0.2">
      <c r="A1217" s="31"/>
      <c r="B1217" s="31"/>
      <c r="C1217" s="31"/>
      <c r="D1217" s="31"/>
      <c r="E1217" s="31"/>
      <c r="F1217" s="31"/>
      <c r="G1217" s="31"/>
      <c r="H1217" s="31"/>
      <c r="I1217" s="31"/>
      <c r="J1217" s="31"/>
    </row>
    <row r="1218" spans="1:10" x14ac:dyDescent="0.2">
      <c r="A1218" s="31"/>
      <c r="B1218" s="31"/>
      <c r="C1218" s="31"/>
      <c r="D1218" s="31"/>
      <c r="E1218" s="31"/>
      <c r="F1218" s="31"/>
      <c r="G1218" s="31"/>
      <c r="H1218" s="31"/>
      <c r="I1218" s="31"/>
      <c r="J1218" s="31"/>
    </row>
    <row r="1219" spans="1:10" x14ac:dyDescent="0.2">
      <c r="A1219" s="31"/>
      <c r="B1219" s="31"/>
      <c r="C1219" s="31"/>
      <c r="D1219" s="31"/>
      <c r="E1219" s="31"/>
      <c r="F1219" s="31"/>
      <c r="G1219" s="31"/>
      <c r="H1219" s="31"/>
      <c r="I1219" s="31"/>
      <c r="J1219" s="31"/>
    </row>
    <row r="1220" spans="1:10" x14ac:dyDescent="0.2">
      <c r="A1220" s="31"/>
      <c r="B1220" s="31"/>
      <c r="C1220" s="31"/>
      <c r="D1220" s="31"/>
      <c r="E1220" s="31"/>
      <c r="F1220" s="31"/>
      <c r="G1220" s="31"/>
      <c r="H1220" s="31"/>
      <c r="I1220" s="31"/>
      <c r="J1220" s="31"/>
    </row>
    <row r="1221" spans="1:10" x14ac:dyDescent="0.2">
      <c r="A1221" s="31"/>
      <c r="B1221" s="31"/>
      <c r="C1221" s="31"/>
      <c r="D1221" s="31"/>
      <c r="E1221" s="31"/>
      <c r="F1221" s="31"/>
      <c r="G1221" s="31"/>
      <c r="H1221" s="31"/>
      <c r="I1221" s="31"/>
      <c r="J1221" s="31"/>
    </row>
    <row r="1222" spans="1:10" x14ac:dyDescent="0.2">
      <c r="A1222" s="31"/>
      <c r="B1222" s="31"/>
      <c r="C1222" s="31"/>
      <c r="D1222" s="31"/>
      <c r="E1222" s="31"/>
      <c r="F1222" s="31"/>
      <c r="G1222" s="31"/>
      <c r="H1222" s="31"/>
      <c r="I1222" s="31"/>
      <c r="J1222" s="31"/>
    </row>
    <row r="1223" spans="1:10" x14ac:dyDescent="0.2">
      <c r="A1223" s="31"/>
      <c r="B1223" s="31"/>
      <c r="C1223" s="31"/>
      <c r="D1223" s="31"/>
      <c r="E1223" s="31"/>
      <c r="F1223" s="31"/>
      <c r="G1223" s="31"/>
      <c r="H1223" s="31"/>
      <c r="I1223" s="31"/>
      <c r="J1223" s="31"/>
    </row>
    <row r="1224" spans="1:10" x14ac:dyDescent="0.2">
      <c r="A1224" s="31"/>
      <c r="B1224" s="31"/>
      <c r="C1224" s="31"/>
      <c r="D1224" s="31"/>
      <c r="E1224" s="31"/>
      <c r="F1224" s="31"/>
      <c r="G1224" s="31"/>
      <c r="H1224" s="31"/>
      <c r="I1224" s="31"/>
      <c r="J1224" s="31"/>
    </row>
    <row r="1225" spans="1:10" x14ac:dyDescent="0.2">
      <c r="A1225" s="31"/>
      <c r="B1225" s="31"/>
      <c r="C1225" s="31"/>
      <c r="D1225" s="31"/>
      <c r="E1225" s="31"/>
      <c r="F1225" s="31"/>
      <c r="G1225" s="31"/>
      <c r="H1225" s="31"/>
      <c r="I1225" s="31"/>
      <c r="J1225" s="31"/>
    </row>
    <row r="1226" spans="1:10" x14ac:dyDescent="0.2">
      <c r="A1226" s="31"/>
      <c r="B1226" s="31"/>
      <c r="C1226" s="31"/>
      <c r="D1226" s="31"/>
      <c r="E1226" s="31"/>
      <c r="F1226" s="31"/>
      <c r="G1226" s="31"/>
      <c r="H1226" s="31"/>
      <c r="I1226" s="31"/>
      <c r="J1226" s="31"/>
    </row>
    <row r="1227" spans="1:10" x14ac:dyDescent="0.2">
      <c r="A1227" s="31"/>
      <c r="B1227" s="31"/>
      <c r="C1227" s="31"/>
      <c r="D1227" s="31"/>
      <c r="E1227" s="31"/>
      <c r="F1227" s="31"/>
      <c r="G1227" s="31"/>
      <c r="H1227" s="31"/>
      <c r="I1227" s="31"/>
      <c r="J1227" s="31"/>
    </row>
    <row r="1228" spans="1:10" x14ac:dyDescent="0.2">
      <c r="A1228" s="31"/>
      <c r="B1228" s="31"/>
      <c r="C1228" s="31"/>
      <c r="D1228" s="31"/>
      <c r="E1228" s="31"/>
      <c r="F1228" s="31"/>
      <c r="G1228" s="31"/>
      <c r="H1228" s="31"/>
      <c r="I1228" s="31"/>
      <c r="J1228" s="31"/>
    </row>
    <row r="1229" spans="1:10" x14ac:dyDescent="0.2">
      <c r="A1229" s="31"/>
      <c r="B1229" s="31"/>
      <c r="C1229" s="31"/>
      <c r="D1229" s="31"/>
      <c r="E1229" s="31"/>
      <c r="F1229" s="31"/>
      <c r="G1229" s="31"/>
      <c r="H1229" s="31"/>
      <c r="I1229" s="31"/>
      <c r="J1229" s="31"/>
    </row>
    <row r="1230" spans="1:10" x14ac:dyDescent="0.2">
      <c r="A1230" s="31"/>
      <c r="B1230" s="31"/>
      <c r="C1230" s="31"/>
      <c r="D1230" s="31"/>
      <c r="E1230" s="31"/>
      <c r="F1230" s="31"/>
      <c r="G1230" s="31"/>
      <c r="H1230" s="31"/>
      <c r="I1230" s="31"/>
      <c r="J1230" s="31"/>
    </row>
    <row r="1231" spans="1:10" x14ac:dyDescent="0.2">
      <c r="A1231" s="31"/>
      <c r="B1231" s="31"/>
      <c r="C1231" s="31"/>
      <c r="D1231" s="31"/>
      <c r="E1231" s="31"/>
      <c r="F1231" s="31"/>
      <c r="G1231" s="31"/>
      <c r="H1231" s="31"/>
      <c r="I1231" s="31"/>
      <c r="J1231" s="31"/>
    </row>
    <row r="1232" spans="1:10" x14ac:dyDescent="0.2">
      <c r="A1232" s="31"/>
      <c r="B1232" s="31"/>
      <c r="C1232" s="31"/>
      <c r="D1232" s="31"/>
      <c r="E1232" s="31"/>
      <c r="F1232" s="31"/>
      <c r="G1232" s="31"/>
      <c r="H1232" s="31"/>
      <c r="I1232" s="31"/>
      <c r="J1232" s="31"/>
    </row>
    <row r="1233" spans="1:10" x14ac:dyDescent="0.2">
      <c r="A1233" s="31"/>
      <c r="B1233" s="31"/>
      <c r="C1233" s="31"/>
      <c r="D1233" s="31"/>
      <c r="E1233" s="31"/>
      <c r="F1233" s="31"/>
      <c r="G1233" s="31"/>
      <c r="H1233" s="31"/>
      <c r="I1233" s="31"/>
      <c r="J1233" s="31"/>
    </row>
    <row r="1234" spans="1:10" x14ac:dyDescent="0.2">
      <c r="A1234" s="31"/>
      <c r="B1234" s="31"/>
      <c r="C1234" s="31"/>
      <c r="D1234" s="31"/>
      <c r="E1234" s="31"/>
      <c r="F1234" s="31"/>
      <c r="G1234" s="31"/>
      <c r="H1234" s="31"/>
      <c r="I1234" s="31"/>
      <c r="J1234" s="31"/>
    </row>
    <row r="1235" spans="1:10" x14ac:dyDescent="0.2">
      <c r="A1235" s="31"/>
      <c r="B1235" s="31"/>
      <c r="C1235" s="31"/>
      <c r="D1235" s="31"/>
      <c r="E1235" s="31"/>
      <c r="F1235" s="31"/>
      <c r="G1235" s="31"/>
      <c r="H1235" s="31"/>
      <c r="I1235" s="31"/>
      <c r="J1235" s="31"/>
    </row>
    <row r="1236" spans="1:10" x14ac:dyDescent="0.2">
      <c r="A1236" s="31"/>
      <c r="B1236" s="31"/>
      <c r="C1236" s="31"/>
      <c r="D1236" s="31"/>
      <c r="E1236" s="31"/>
      <c r="F1236" s="31"/>
      <c r="G1236" s="31"/>
      <c r="H1236" s="31"/>
      <c r="I1236" s="31"/>
      <c r="J1236" s="31"/>
    </row>
    <row r="1237" spans="1:10" x14ac:dyDescent="0.2">
      <c r="A1237" s="31"/>
      <c r="B1237" s="31"/>
      <c r="C1237" s="31"/>
      <c r="D1237" s="31"/>
      <c r="E1237" s="31"/>
      <c r="F1237" s="31"/>
      <c r="G1237" s="31"/>
      <c r="H1237" s="31"/>
      <c r="I1237" s="31"/>
      <c r="J1237" s="31"/>
    </row>
    <row r="1238" spans="1:10" x14ac:dyDescent="0.2">
      <c r="A1238" s="31"/>
      <c r="B1238" s="31"/>
      <c r="C1238" s="31"/>
      <c r="D1238" s="31"/>
      <c r="E1238" s="31"/>
      <c r="F1238" s="31"/>
      <c r="G1238" s="31"/>
      <c r="H1238" s="31"/>
      <c r="I1238" s="31"/>
      <c r="J1238" s="31"/>
    </row>
    <row r="1239" spans="1:10" x14ac:dyDescent="0.2">
      <c r="A1239" s="31"/>
      <c r="B1239" s="31"/>
      <c r="C1239" s="31"/>
      <c r="D1239" s="31"/>
      <c r="E1239" s="31"/>
      <c r="F1239" s="31"/>
      <c r="G1239" s="31"/>
      <c r="H1239" s="31"/>
      <c r="I1239" s="31"/>
      <c r="J1239" s="31"/>
    </row>
    <row r="1240" spans="1:10" x14ac:dyDescent="0.2">
      <c r="A1240" s="31"/>
      <c r="B1240" s="31"/>
      <c r="C1240" s="31"/>
      <c r="D1240" s="31"/>
      <c r="E1240" s="31"/>
      <c r="F1240" s="31"/>
      <c r="G1240" s="31"/>
      <c r="H1240" s="31"/>
      <c r="I1240" s="31"/>
      <c r="J1240" s="31"/>
    </row>
    <row r="1241" spans="1:10" x14ac:dyDescent="0.2">
      <c r="A1241" s="31"/>
      <c r="B1241" s="31"/>
      <c r="C1241" s="31"/>
      <c r="D1241" s="31"/>
      <c r="E1241" s="31"/>
      <c r="F1241" s="31"/>
      <c r="G1241" s="31"/>
      <c r="H1241" s="31"/>
      <c r="I1241" s="31"/>
      <c r="J1241" s="31"/>
    </row>
    <row r="1242" spans="1:10" x14ac:dyDescent="0.2">
      <c r="A1242" s="31"/>
      <c r="B1242" s="31"/>
      <c r="C1242" s="31"/>
      <c r="D1242" s="31"/>
      <c r="E1242" s="31"/>
      <c r="F1242" s="31"/>
      <c r="G1242" s="31"/>
      <c r="H1242" s="31"/>
      <c r="I1242" s="31"/>
      <c r="J1242" s="31"/>
    </row>
    <row r="1243" spans="1:10" x14ac:dyDescent="0.2">
      <c r="A1243" s="31"/>
      <c r="B1243" s="31"/>
      <c r="C1243" s="31"/>
      <c r="D1243" s="31"/>
      <c r="E1243" s="31"/>
      <c r="F1243" s="31"/>
      <c r="G1243" s="31"/>
      <c r="H1243" s="31"/>
      <c r="I1243" s="31"/>
      <c r="J1243" s="31"/>
    </row>
    <row r="1244" spans="1:10" x14ac:dyDescent="0.2">
      <c r="A1244" s="31"/>
      <c r="B1244" s="31"/>
      <c r="C1244" s="31"/>
      <c r="D1244" s="31"/>
      <c r="E1244" s="31"/>
      <c r="F1244" s="31"/>
      <c r="G1244" s="31"/>
      <c r="H1244" s="31"/>
      <c r="I1244" s="31"/>
      <c r="J1244" s="31"/>
    </row>
    <row r="1245" spans="1:10" x14ac:dyDescent="0.2">
      <c r="A1245" s="31"/>
      <c r="B1245" s="31"/>
      <c r="C1245" s="31"/>
      <c r="D1245" s="31"/>
      <c r="E1245" s="31"/>
      <c r="F1245" s="31"/>
      <c r="G1245" s="31"/>
      <c r="H1245" s="31"/>
      <c r="I1245" s="31"/>
      <c r="J1245" s="31"/>
    </row>
    <row r="1246" spans="1:10" x14ac:dyDescent="0.2">
      <c r="A1246" s="31"/>
      <c r="B1246" s="31"/>
      <c r="C1246" s="31"/>
      <c r="D1246" s="31"/>
      <c r="E1246" s="31"/>
      <c r="F1246" s="31"/>
      <c r="G1246" s="31"/>
      <c r="H1246" s="31"/>
      <c r="I1246" s="31"/>
      <c r="J1246" s="31"/>
    </row>
    <row r="1247" spans="1:10" x14ac:dyDescent="0.2">
      <c r="A1247" s="31"/>
      <c r="B1247" s="31"/>
      <c r="C1247" s="31"/>
      <c r="D1247" s="31"/>
      <c r="E1247" s="31"/>
      <c r="F1247" s="31"/>
      <c r="G1247" s="31"/>
      <c r="H1247" s="31"/>
      <c r="I1247" s="31"/>
      <c r="J1247" s="31"/>
    </row>
    <row r="1248" spans="1:10" x14ac:dyDescent="0.2">
      <c r="A1248" s="31"/>
      <c r="B1248" s="31"/>
      <c r="C1248" s="31"/>
      <c r="D1248" s="31"/>
      <c r="E1248" s="31"/>
      <c r="F1248" s="31"/>
      <c r="G1248" s="31"/>
      <c r="H1248" s="31"/>
      <c r="I1248" s="31"/>
      <c r="J1248" s="31"/>
    </row>
    <row r="1249" spans="1:10" x14ac:dyDescent="0.2">
      <c r="A1249" s="31"/>
      <c r="B1249" s="31"/>
      <c r="C1249" s="31"/>
      <c r="D1249" s="31"/>
      <c r="E1249" s="31"/>
      <c r="F1249" s="31"/>
      <c r="G1249" s="31"/>
      <c r="H1249" s="31"/>
      <c r="I1249" s="31"/>
      <c r="J1249" s="31"/>
    </row>
    <row r="1250" spans="1:10" x14ac:dyDescent="0.2">
      <c r="A1250" s="31"/>
      <c r="B1250" s="31"/>
      <c r="C1250" s="31"/>
      <c r="D1250" s="31"/>
      <c r="E1250" s="31"/>
      <c r="F1250" s="31"/>
      <c r="G1250" s="31"/>
      <c r="H1250" s="31"/>
      <c r="I1250" s="31"/>
      <c r="J1250" s="31"/>
    </row>
    <row r="1251" spans="1:10" x14ac:dyDescent="0.2">
      <c r="A1251" s="31"/>
      <c r="B1251" s="31"/>
      <c r="C1251" s="31"/>
      <c r="D1251" s="31"/>
      <c r="E1251" s="31"/>
      <c r="F1251" s="31"/>
      <c r="G1251" s="31"/>
      <c r="H1251" s="31"/>
      <c r="I1251" s="31"/>
      <c r="J1251" s="31"/>
    </row>
    <row r="1252" spans="1:10" x14ac:dyDescent="0.2">
      <c r="A1252" s="31"/>
      <c r="B1252" s="31"/>
      <c r="C1252" s="31"/>
      <c r="D1252" s="31"/>
      <c r="E1252" s="31"/>
      <c r="F1252" s="31"/>
      <c r="G1252" s="31"/>
      <c r="H1252" s="31"/>
      <c r="I1252" s="31"/>
      <c r="J1252" s="31"/>
    </row>
    <row r="1253" spans="1:10" x14ac:dyDescent="0.2">
      <c r="A1253" s="31"/>
      <c r="B1253" s="31"/>
      <c r="C1253" s="31"/>
      <c r="D1253" s="31"/>
      <c r="E1253" s="31"/>
      <c r="F1253" s="31"/>
      <c r="G1253" s="31"/>
      <c r="H1253" s="31"/>
      <c r="I1253" s="31"/>
      <c r="J1253" s="31"/>
    </row>
    <row r="1254" spans="1:10" x14ac:dyDescent="0.2">
      <c r="A1254" s="31"/>
      <c r="B1254" s="31"/>
      <c r="C1254" s="31"/>
      <c r="D1254" s="31"/>
      <c r="E1254" s="31"/>
      <c r="F1254" s="31"/>
      <c r="G1254" s="31"/>
      <c r="H1254" s="31"/>
      <c r="I1254" s="31"/>
      <c r="J1254" s="31"/>
    </row>
    <row r="1255" spans="1:10" x14ac:dyDescent="0.2">
      <c r="A1255" s="31"/>
      <c r="B1255" s="31"/>
      <c r="C1255" s="31"/>
      <c r="D1255" s="31"/>
      <c r="E1255" s="31"/>
      <c r="F1255" s="31"/>
      <c r="G1255" s="31"/>
      <c r="H1255" s="31"/>
      <c r="I1255" s="31"/>
      <c r="J1255" s="31"/>
    </row>
    <row r="1256" spans="1:10" x14ac:dyDescent="0.2">
      <c r="A1256" s="31"/>
      <c r="B1256" s="31"/>
      <c r="C1256" s="31"/>
      <c r="D1256" s="31"/>
      <c r="E1256" s="31"/>
      <c r="F1256" s="31"/>
      <c r="G1256" s="31"/>
      <c r="H1256" s="31"/>
      <c r="I1256" s="31"/>
      <c r="J1256" s="31"/>
    </row>
    <row r="1257" spans="1:10" x14ac:dyDescent="0.2">
      <c r="A1257" s="31"/>
      <c r="B1257" s="31"/>
      <c r="C1257" s="31"/>
      <c r="D1257" s="31"/>
      <c r="E1257" s="31"/>
      <c r="F1257" s="31"/>
      <c r="G1257" s="31"/>
      <c r="H1257" s="31"/>
      <c r="I1257" s="31"/>
      <c r="J1257" s="31"/>
    </row>
    <row r="1258" spans="1:10" x14ac:dyDescent="0.2">
      <c r="A1258" s="31"/>
      <c r="B1258" s="31"/>
      <c r="C1258" s="31"/>
      <c r="D1258" s="31"/>
      <c r="E1258" s="31"/>
      <c r="F1258" s="31"/>
      <c r="G1258" s="31"/>
      <c r="H1258" s="31"/>
      <c r="I1258" s="31"/>
      <c r="J1258" s="31"/>
    </row>
    <row r="1259" spans="1:10" x14ac:dyDescent="0.2">
      <c r="A1259" s="31"/>
      <c r="B1259" s="31"/>
      <c r="C1259" s="31"/>
      <c r="D1259" s="31"/>
      <c r="E1259" s="31"/>
      <c r="F1259" s="31"/>
      <c r="G1259" s="31"/>
      <c r="H1259" s="31"/>
      <c r="I1259" s="31"/>
      <c r="J1259" s="31"/>
    </row>
    <row r="1260" spans="1:10" x14ac:dyDescent="0.2">
      <c r="A1260" s="31"/>
      <c r="B1260" s="31"/>
      <c r="C1260" s="31"/>
      <c r="D1260" s="31"/>
      <c r="E1260" s="31"/>
      <c r="F1260" s="31"/>
      <c r="G1260" s="31"/>
      <c r="H1260" s="31"/>
      <c r="I1260" s="31"/>
      <c r="J1260" s="31"/>
    </row>
    <row r="1261" spans="1:10" x14ac:dyDescent="0.2">
      <c r="A1261" s="31"/>
      <c r="B1261" s="31"/>
      <c r="C1261" s="31"/>
      <c r="D1261" s="31"/>
      <c r="E1261" s="31"/>
      <c r="F1261" s="31"/>
      <c r="G1261" s="31"/>
      <c r="H1261" s="31"/>
      <c r="I1261" s="31"/>
      <c r="J1261" s="31"/>
    </row>
    <row r="1262" spans="1:10" x14ac:dyDescent="0.2">
      <c r="A1262" s="31"/>
      <c r="B1262" s="31"/>
      <c r="C1262" s="31"/>
      <c r="D1262" s="31"/>
      <c r="E1262" s="31"/>
      <c r="F1262" s="31"/>
      <c r="G1262" s="31"/>
      <c r="H1262" s="31"/>
      <c r="I1262" s="31"/>
      <c r="J1262" s="31"/>
    </row>
    <row r="1263" spans="1:10" x14ac:dyDescent="0.2">
      <c r="A1263" s="31"/>
      <c r="B1263" s="31"/>
      <c r="C1263" s="31"/>
      <c r="D1263" s="31"/>
      <c r="E1263" s="31"/>
      <c r="F1263" s="31"/>
      <c r="G1263" s="31"/>
      <c r="H1263" s="31"/>
      <c r="I1263" s="31"/>
      <c r="J1263" s="31"/>
    </row>
    <row r="1264" spans="1:10" x14ac:dyDescent="0.2">
      <c r="A1264" s="31"/>
      <c r="B1264" s="31"/>
      <c r="C1264" s="31"/>
      <c r="D1264" s="31"/>
      <c r="E1264" s="31"/>
      <c r="F1264" s="31"/>
      <c r="G1264" s="31"/>
      <c r="H1264" s="31"/>
      <c r="I1264" s="31"/>
      <c r="J1264" s="31"/>
    </row>
    <row r="1265" spans="1:10" x14ac:dyDescent="0.2">
      <c r="A1265" s="31"/>
      <c r="B1265" s="31"/>
      <c r="C1265" s="31"/>
      <c r="D1265" s="31"/>
      <c r="E1265" s="31"/>
      <c r="F1265" s="31"/>
      <c r="G1265" s="31"/>
      <c r="H1265" s="31"/>
      <c r="I1265" s="31"/>
      <c r="J1265" s="31"/>
    </row>
    <row r="1266" spans="1:10" x14ac:dyDescent="0.2">
      <c r="A1266" s="31"/>
      <c r="B1266" s="31"/>
      <c r="C1266" s="31"/>
      <c r="D1266" s="31"/>
      <c r="E1266" s="31"/>
      <c r="F1266" s="31"/>
      <c r="G1266" s="31"/>
      <c r="H1266" s="31"/>
      <c r="I1266" s="31"/>
      <c r="J1266" s="31"/>
    </row>
    <row r="1267" spans="1:10" x14ac:dyDescent="0.2">
      <c r="A1267" s="31"/>
      <c r="B1267" s="31"/>
      <c r="C1267" s="31"/>
      <c r="D1267" s="31"/>
      <c r="E1267" s="31"/>
      <c r="F1267" s="31"/>
      <c r="G1267" s="31"/>
      <c r="H1267" s="31"/>
      <c r="I1267" s="31"/>
      <c r="J1267" s="31"/>
    </row>
    <row r="1268" spans="1:10" x14ac:dyDescent="0.2">
      <c r="A1268" s="31"/>
      <c r="B1268" s="31"/>
      <c r="C1268" s="31"/>
      <c r="D1268" s="31"/>
      <c r="E1268" s="31"/>
      <c r="F1268" s="31"/>
      <c r="G1268" s="31"/>
      <c r="H1268" s="31"/>
      <c r="I1268" s="31"/>
      <c r="J1268" s="31"/>
    </row>
    <row r="1269" spans="1:10" x14ac:dyDescent="0.2">
      <c r="A1269" s="31"/>
      <c r="B1269" s="31"/>
      <c r="C1269" s="31"/>
      <c r="D1269" s="31"/>
      <c r="E1269" s="31"/>
      <c r="F1269" s="31"/>
      <c r="G1269" s="31"/>
      <c r="H1269" s="31"/>
      <c r="I1269" s="31"/>
      <c r="J1269" s="31"/>
    </row>
    <row r="1270" spans="1:10" x14ac:dyDescent="0.2">
      <c r="A1270" s="31"/>
      <c r="B1270" s="31"/>
      <c r="C1270" s="31"/>
      <c r="D1270" s="31"/>
      <c r="E1270" s="31"/>
      <c r="F1270" s="31"/>
      <c r="G1270" s="31"/>
      <c r="H1270" s="31"/>
      <c r="I1270" s="31"/>
      <c r="J1270" s="31"/>
    </row>
    <row r="1271" spans="1:10" x14ac:dyDescent="0.2">
      <c r="A1271" s="31"/>
      <c r="B1271" s="31"/>
      <c r="C1271" s="31"/>
      <c r="D1271" s="31"/>
      <c r="E1271" s="31"/>
      <c r="F1271" s="31"/>
      <c r="G1271" s="31"/>
      <c r="H1271" s="31"/>
      <c r="I1271" s="31"/>
      <c r="J1271" s="31"/>
    </row>
    <row r="1272" spans="1:10" x14ac:dyDescent="0.2">
      <c r="A1272" s="31"/>
      <c r="B1272" s="31"/>
      <c r="C1272" s="31"/>
      <c r="D1272" s="31"/>
      <c r="E1272" s="31"/>
      <c r="F1272" s="31"/>
      <c r="G1272" s="31"/>
      <c r="H1272" s="31"/>
      <c r="I1272" s="31"/>
      <c r="J1272" s="31"/>
    </row>
    <row r="1273" spans="1:10" x14ac:dyDescent="0.2">
      <c r="A1273" s="31"/>
      <c r="B1273" s="31"/>
      <c r="C1273" s="31"/>
      <c r="D1273" s="31"/>
      <c r="E1273" s="31"/>
      <c r="F1273" s="31"/>
      <c r="G1273" s="31"/>
      <c r="H1273" s="31"/>
      <c r="I1273" s="31"/>
      <c r="J1273" s="31"/>
    </row>
    <row r="1274" spans="1:10" x14ac:dyDescent="0.2">
      <c r="A1274" s="31"/>
      <c r="B1274" s="31"/>
      <c r="C1274" s="31"/>
      <c r="D1274" s="31"/>
      <c r="E1274" s="31"/>
      <c r="F1274" s="31"/>
      <c r="G1274" s="31"/>
      <c r="H1274" s="31"/>
      <c r="I1274" s="31"/>
      <c r="J1274" s="31"/>
    </row>
    <row r="1275" spans="1:10" x14ac:dyDescent="0.2">
      <c r="A1275" s="31"/>
      <c r="B1275" s="31"/>
      <c r="C1275" s="31"/>
      <c r="D1275" s="31"/>
      <c r="E1275" s="31"/>
      <c r="F1275" s="31"/>
      <c r="G1275" s="31"/>
      <c r="H1275" s="31"/>
      <c r="I1275" s="31"/>
      <c r="J1275" s="31"/>
    </row>
    <row r="1276" spans="1:10" x14ac:dyDescent="0.2">
      <c r="A1276" s="31"/>
      <c r="B1276" s="31"/>
      <c r="C1276" s="31"/>
      <c r="D1276" s="31"/>
      <c r="E1276" s="31"/>
      <c r="F1276" s="31"/>
      <c r="G1276" s="31"/>
      <c r="H1276" s="31"/>
      <c r="I1276" s="31"/>
      <c r="J1276" s="31"/>
    </row>
    <row r="1277" spans="1:10" x14ac:dyDescent="0.2">
      <c r="A1277" s="31"/>
      <c r="B1277" s="31"/>
      <c r="C1277" s="31"/>
      <c r="D1277" s="31"/>
      <c r="E1277" s="31"/>
      <c r="F1277" s="31"/>
      <c r="G1277" s="31"/>
      <c r="H1277" s="31"/>
      <c r="I1277" s="31"/>
      <c r="J1277" s="31"/>
    </row>
    <row r="1278" spans="1:10" x14ac:dyDescent="0.2">
      <c r="A1278" s="31"/>
      <c r="B1278" s="31"/>
      <c r="C1278" s="31"/>
      <c r="D1278" s="31"/>
      <c r="E1278" s="31"/>
      <c r="F1278" s="31"/>
      <c r="G1278" s="31"/>
      <c r="H1278" s="31"/>
      <c r="I1278" s="31"/>
      <c r="J1278" s="31"/>
    </row>
    <row r="1279" spans="1:10" x14ac:dyDescent="0.2">
      <c r="A1279" s="31"/>
      <c r="B1279" s="31"/>
      <c r="C1279" s="31"/>
      <c r="D1279" s="31"/>
      <c r="E1279" s="31"/>
      <c r="F1279" s="31"/>
      <c r="G1279" s="31"/>
      <c r="H1279" s="31"/>
      <c r="I1279" s="31"/>
      <c r="J1279" s="31"/>
    </row>
    <row r="1280" spans="1:10" x14ac:dyDescent="0.2">
      <c r="A1280" s="31"/>
      <c r="B1280" s="31"/>
      <c r="C1280" s="31"/>
      <c r="D1280" s="31"/>
      <c r="E1280" s="31"/>
      <c r="F1280" s="31"/>
      <c r="G1280" s="31"/>
      <c r="H1280" s="31"/>
      <c r="I1280" s="31"/>
      <c r="J1280" s="31"/>
    </row>
    <row r="1281" spans="1:10" x14ac:dyDescent="0.2">
      <c r="A1281" s="31"/>
      <c r="B1281" s="31"/>
      <c r="C1281" s="31"/>
      <c r="D1281" s="31"/>
      <c r="E1281" s="31"/>
      <c r="F1281" s="31"/>
      <c r="G1281" s="31"/>
      <c r="H1281" s="31"/>
      <c r="I1281" s="31"/>
      <c r="J1281" s="31"/>
    </row>
    <row r="1282" spans="1:10" x14ac:dyDescent="0.2">
      <c r="A1282" s="31"/>
      <c r="B1282" s="31"/>
      <c r="C1282" s="31"/>
      <c r="D1282" s="31"/>
      <c r="E1282" s="31"/>
      <c r="F1282" s="31"/>
      <c r="G1282" s="31"/>
      <c r="H1282" s="31"/>
      <c r="I1282" s="31"/>
      <c r="J1282" s="31"/>
    </row>
    <row r="1283" spans="1:10" x14ac:dyDescent="0.2">
      <c r="A1283" s="31"/>
      <c r="B1283" s="31"/>
      <c r="C1283" s="31"/>
      <c r="D1283" s="31"/>
      <c r="E1283" s="31"/>
      <c r="F1283" s="31"/>
      <c r="G1283" s="31"/>
      <c r="H1283" s="31"/>
      <c r="I1283" s="31"/>
      <c r="J1283" s="31"/>
    </row>
    <row r="1284" spans="1:10" x14ac:dyDescent="0.2">
      <c r="A1284" s="31"/>
      <c r="B1284" s="31"/>
      <c r="C1284" s="31"/>
      <c r="D1284" s="31"/>
      <c r="E1284" s="31"/>
      <c r="F1284" s="31"/>
      <c r="G1284" s="31"/>
      <c r="H1284" s="31"/>
      <c r="I1284" s="31"/>
      <c r="J1284" s="31"/>
    </row>
    <row r="1285" spans="1:10" x14ac:dyDescent="0.2">
      <c r="A1285" s="31"/>
      <c r="B1285" s="31"/>
      <c r="C1285" s="31"/>
      <c r="D1285" s="31"/>
      <c r="E1285" s="31"/>
      <c r="F1285" s="31"/>
      <c r="G1285" s="31"/>
      <c r="H1285" s="31"/>
      <c r="I1285" s="31"/>
      <c r="J1285" s="31"/>
    </row>
    <row r="1286" spans="1:10" x14ac:dyDescent="0.2">
      <c r="A1286" s="31"/>
      <c r="B1286" s="31"/>
      <c r="C1286" s="31"/>
      <c r="D1286" s="31"/>
      <c r="E1286" s="31"/>
      <c r="F1286" s="31"/>
      <c r="G1286" s="31"/>
      <c r="H1286" s="31"/>
      <c r="I1286" s="31"/>
      <c r="J1286" s="31"/>
    </row>
    <row r="1287" spans="1:10" x14ac:dyDescent="0.2">
      <c r="A1287" s="31"/>
      <c r="B1287" s="31"/>
      <c r="C1287" s="31"/>
      <c r="D1287" s="31"/>
      <c r="E1287" s="31"/>
      <c r="F1287" s="31"/>
      <c r="G1287" s="31"/>
      <c r="H1287" s="31"/>
      <c r="I1287" s="31"/>
      <c r="J1287" s="31"/>
    </row>
    <row r="1288" spans="1:10" x14ac:dyDescent="0.2">
      <c r="A1288" s="31"/>
      <c r="B1288" s="31"/>
      <c r="C1288" s="31"/>
      <c r="D1288" s="31"/>
      <c r="E1288" s="31"/>
      <c r="F1288" s="31"/>
      <c r="G1288" s="31"/>
      <c r="H1288" s="31"/>
      <c r="I1288" s="31"/>
      <c r="J1288" s="31"/>
    </row>
    <row r="1289" spans="1:10" x14ac:dyDescent="0.2">
      <c r="A1289" s="31"/>
      <c r="B1289" s="31"/>
      <c r="C1289" s="31"/>
      <c r="D1289" s="31"/>
      <c r="E1289" s="31"/>
      <c r="F1289" s="31"/>
      <c r="G1289" s="31"/>
      <c r="H1289" s="31"/>
      <c r="I1289" s="31"/>
      <c r="J1289" s="31"/>
    </row>
    <row r="1290" spans="1:10" x14ac:dyDescent="0.2">
      <c r="A1290" s="31"/>
      <c r="B1290" s="31"/>
      <c r="C1290" s="31"/>
      <c r="D1290" s="31"/>
      <c r="E1290" s="31"/>
      <c r="F1290" s="31"/>
      <c r="G1290" s="31"/>
      <c r="H1290" s="31"/>
      <c r="I1290" s="31"/>
      <c r="J1290" s="31"/>
    </row>
    <row r="1291" spans="1:10" x14ac:dyDescent="0.2">
      <c r="A1291" s="31"/>
      <c r="B1291" s="31"/>
      <c r="C1291" s="31"/>
      <c r="D1291" s="31"/>
      <c r="E1291" s="31"/>
      <c r="F1291" s="31"/>
      <c r="G1291" s="31"/>
      <c r="H1291" s="31"/>
      <c r="I1291" s="31"/>
      <c r="J1291" s="31"/>
    </row>
    <row r="1292" spans="1:10" x14ac:dyDescent="0.2">
      <c r="A1292" s="31"/>
      <c r="B1292" s="31"/>
      <c r="C1292" s="31"/>
      <c r="D1292" s="31"/>
      <c r="E1292" s="31"/>
      <c r="F1292" s="31"/>
      <c r="G1292" s="31"/>
      <c r="H1292" s="31"/>
      <c r="I1292" s="31"/>
      <c r="J1292" s="31"/>
    </row>
    <row r="1293" spans="1:10" x14ac:dyDescent="0.2">
      <c r="A1293" s="31"/>
      <c r="B1293" s="31"/>
      <c r="C1293" s="31"/>
      <c r="D1293" s="31"/>
      <c r="E1293" s="31"/>
      <c r="F1293" s="31"/>
      <c r="G1293" s="31"/>
      <c r="H1293" s="31"/>
      <c r="I1293" s="31"/>
      <c r="J1293" s="31"/>
    </row>
    <row r="1294" spans="1:10" x14ac:dyDescent="0.2">
      <c r="A1294" s="31"/>
      <c r="B1294" s="31"/>
      <c r="C1294" s="31"/>
      <c r="D1294" s="31"/>
      <c r="E1294" s="31"/>
      <c r="F1294" s="31"/>
      <c r="G1294" s="31"/>
      <c r="H1294" s="31"/>
      <c r="I1294" s="31"/>
      <c r="J1294" s="31"/>
    </row>
    <row r="1295" spans="1:10" x14ac:dyDescent="0.2">
      <c r="A1295" s="31"/>
      <c r="B1295" s="31"/>
      <c r="C1295" s="31"/>
      <c r="D1295" s="31"/>
      <c r="E1295" s="31"/>
      <c r="F1295" s="31"/>
      <c r="G1295" s="31"/>
      <c r="H1295" s="31"/>
      <c r="I1295" s="31"/>
      <c r="J1295" s="31"/>
    </row>
    <row r="1296" spans="1:10" x14ac:dyDescent="0.2">
      <c r="A1296" s="31"/>
      <c r="B1296" s="31"/>
      <c r="C1296" s="31"/>
      <c r="D1296" s="31"/>
      <c r="E1296" s="31"/>
      <c r="F1296" s="31"/>
      <c r="G1296" s="31"/>
      <c r="H1296" s="31"/>
      <c r="I1296" s="31"/>
      <c r="J1296" s="31"/>
    </row>
    <row r="1297" spans="1:10" x14ac:dyDescent="0.2">
      <c r="A1297" s="31"/>
      <c r="B1297" s="31"/>
      <c r="C1297" s="31"/>
      <c r="D1297" s="31"/>
      <c r="E1297" s="31"/>
      <c r="F1297" s="31"/>
      <c r="G1297" s="31"/>
      <c r="H1297" s="31"/>
      <c r="I1297" s="31"/>
      <c r="J1297" s="31"/>
    </row>
    <row r="1298" spans="1:10" x14ac:dyDescent="0.2">
      <c r="A1298" s="31"/>
      <c r="B1298" s="31"/>
      <c r="C1298" s="31"/>
      <c r="D1298" s="31"/>
      <c r="E1298" s="31"/>
      <c r="F1298" s="31"/>
      <c r="G1298" s="31"/>
      <c r="H1298" s="31"/>
      <c r="I1298" s="31"/>
      <c r="J1298" s="31"/>
    </row>
    <row r="1299" spans="1:10" x14ac:dyDescent="0.2">
      <c r="A1299" s="31"/>
      <c r="B1299" s="31"/>
      <c r="C1299" s="31"/>
      <c r="D1299" s="31"/>
      <c r="E1299" s="31"/>
      <c r="F1299" s="31"/>
      <c r="G1299" s="31"/>
      <c r="H1299" s="31"/>
      <c r="I1299" s="31"/>
      <c r="J1299" s="31"/>
    </row>
    <row r="1300" spans="1:10" x14ac:dyDescent="0.2">
      <c r="A1300" s="31"/>
      <c r="B1300" s="31"/>
      <c r="C1300" s="31"/>
      <c r="D1300" s="31"/>
      <c r="E1300" s="31"/>
      <c r="F1300" s="31"/>
      <c r="G1300" s="31"/>
      <c r="H1300" s="31"/>
      <c r="I1300" s="31"/>
      <c r="J1300" s="31"/>
    </row>
    <row r="1301" spans="1:10" x14ac:dyDescent="0.2">
      <c r="A1301" s="31"/>
      <c r="B1301" s="31"/>
      <c r="C1301" s="31"/>
      <c r="D1301" s="31"/>
      <c r="E1301" s="31"/>
      <c r="F1301" s="31"/>
      <c r="G1301" s="31"/>
      <c r="H1301" s="31"/>
      <c r="I1301" s="31"/>
      <c r="J1301" s="31"/>
    </row>
    <row r="1302" spans="1:10" x14ac:dyDescent="0.2">
      <c r="A1302" s="31"/>
      <c r="B1302" s="31"/>
      <c r="C1302" s="31"/>
      <c r="D1302" s="31"/>
      <c r="E1302" s="31"/>
      <c r="F1302" s="31"/>
      <c r="G1302" s="31"/>
      <c r="H1302" s="31"/>
      <c r="I1302" s="31"/>
      <c r="J1302" s="31"/>
    </row>
    <row r="1303" spans="1:10" x14ac:dyDescent="0.2">
      <c r="A1303" s="31"/>
      <c r="B1303" s="31"/>
      <c r="C1303" s="31"/>
      <c r="D1303" s="31"/>
      <c r="E1303" s="31"/>
      <c r="F1303" s="31"/>
      <c r="G1303" s="31"/>
      <c r="H1303" s="31"/>
      <c r="I1303" s="31"/>
      <c r="J1303" s="31"/>
    </row>
    <row r="1304" spans="1:10" x14ac:dyDescent="0.2">
      <c r="A1304" s="31"/>
      <c r="B1304" s="31"/>
      <c r="C1304" s="31"/>
      <c r="D1304" s="31"/>
      <c r="E1304" s="31"/>
      <c r="F1304" s="31"/>
      <c r="G1304" s="31"/>
      <c r="H1304" s="31"/>
      <c r="I1304" s="31"/>
      <c r="J1304" s="31"/>
    </row>
    <row r="1305" spans="1:10" x14ac:dyDescent="0.2">
      <c r="A1305" s="31"/>
      <c r="B1305" s="31"/>
      <c r="C1305" s="31"/>
      <c r="D1305" s="31"/>
      <c r="E1305" s="31"/>
      <c r="F1305" s="31"/>
      <c r="G1305" s="31"/>
      <c r="H1305" s="31"/>
      <c r="I1305" s="31"/>
      <c r="J1305" s="31"/>
    </row>
    <row r="1306" spans="1:10" x14ac:dyDescent="0.2">
      <c r="A1306" s="31"/>
      <c r="B1306" s="31"/>
      <c r="C1306" s="31"/>
      <c r="D1306" s="31"/>
      <c r="E1306" s="31"/>
      <c r="F1306" s="31"/>
      <c r="G1306" s="31"/>
      <c r="H1306" s="31"/>
      <c r="I1306" s="31"/>
      <c r="J1306" s="31"/>
    </row>
    <row r="1307" spans="1:10" x14ac:dyDescent="0.2">
      <c r="A1307" s="31"/>
      <c r="B1307" s="31"/>
      <c r="C1307" s="31"/>
      <c r="D1307" s="31"/>
      <c r="E1307" s="31"/>
      <c r="F1307" s="31"/>
      <c r="G1307" s="31"/>
      <c r="H1307" s="31"/>
      <c r="I1307" s="31"/>
      <c r="J1307" s="31"/>
    </row>
    <row r="1308" spans="1:10" x14ac:dyDescent="0.2">
      <c r="A1308" s="31"/>
      <c r="B1308" s="31"/>
      <c r="C1308" s="31"/>
      <c r="D1308" s="31"/>
      <c r="E1308" s="31"/>
      <c r="F1308" s="31"/>
      <c r="G1308" s="31"/>
      <c r="H1308" s="31"/>
      <c r="I1308" s="31"/>
      <c r="J1308" s="31"/>
    </row>
    <row r="1309" spans="1:10" x14ac:dyDescent="0.2">
      <c r="A1309" s="31"/>
      <c r="B1309" s="31"/>
      <c r="C1309" s="31"/>
      <c r="D1309" s="31"/>
      <c r="E1309" s="31"/>
      <c r="F1309" s="31"/>
      <c r="G1309" s="31"/>
      <c r="H1309" s="31"/>
      <c r="I1309" s="31"/>
      <c r="J1309" s="31"/>
    </row>
    <row r="1310" spans="1:10" x14ac:dyDescent="0.2">
      <c r="A1310" s="31"/>
      <c r="B1310" s="31"/>
      <c r="C1310" s="31"/>
      <c r="D1310" s="31"/>
      <c r="E1310" s="31"/>
      <c r="F1310" s="31"/>
      <c r="G1310" s="31"/>
      <c r="H1310" s="31"/>
      <c r="I1310" s="31"/>
      <c r="J1310" s="31"/>
    </row>
    <row r="1311" spans="1:10" x14ac:dyDescent="0.2">
      <c r="A1311" s="31"/>
      <c r="B1311" s="31"/>
      <c r="C1311" s="31"/>
      <c r="D1311" s="31"/>
      <c r="E1311" s="31"/>
      <c r="F1311" s="31"/>
      <c r="G1311" s="31"/>
      <c r="H1311" s="31"/>
      <c r="I1311" s="31"/>
      <c r="J1311" s="31"/>
    </row>
    <row r="1312" spans="1:10" x14ac:dyDescent="0.2">
      <c r="A1312" s="31"/>
      <c r="B1312" s="31"/>
      <c r="C1312" s="31"/>
      <c r="D1312" s="31"/>
      <c r="E1312" s="31"/>
      <c r="F1312" s="31"/>
      <c r="G1312" s="31"/>
      <c r="H1312" s="31"/>
      <c r="I1312" s="31"/>
      <c r="J1312" s="31"/>
    </row>
    <row r="1313" spans="1:10" x14ac:dyDescent="0.2">
      <c r="A1313" s="31"/>
      <c r="B1313" s="31"/>
      <c r="C1313" s="31"/>
      <c r="D1313" s="31"/>
      <c r="E1313" s="31"/>
      <c r="F1313" s="31"/>
      <c r="G1313" s="31"/>
      <c r="H1313" s="31"/>
      <c r="I1313" s="31"/>
      <c r="J1313" s="31"/>
    </row>
    <row r="1314" spans="1:10" x14ac:dyDescent="0.2">
      <c r="A1314" s="31"/>
      <c r="B1314" s="31"/>
      <c r="C1314" s="31"/>
      <c r="D1314" s="31"/>
      <c r="E1314" s="31"/>
      <c r="F1314" s="31"/>
      <c r="G1314" s="31"/>
      <c r="H1314" s="31"/>
      <c r="I1314" s="31"/>
      <c r="J1314" s="31"/>
    </row>
    <row r="1315" spans="1:10" x14ac:dyDescent="0.2">
      <c r="A1315" s="31"/>
      <c r="B1315" s="31"/>
      <c r="C1315" s="31"/>
      <c r="D1315" s="31"/>
      <c r="E1315" s="31"/>
      <c r="F1315" s="31"/>
      <c r="G1315" s="31"/>
      <c r="H1315" s="31"/>
      <c r="I1315" s="31"/>
      <c r="J1315" s="31"/>
    </row>
    <row r="1316" spans="1:10" x14ac:dyDescent="0.2">
      <c r="A1316" s="31"/>
      <c r="B1316" s="31"/>
      <c r="C1316" s="31"/>
      <c r="D1316" s="31"/>
      <c r="E1316" s="31"/>
      <c r="F1316" s="31"/>
      <c r="G1316" s="31"/>
      <c r="H1316" s="31"/>
      <c r="I1316" s="31"/>
      <c r="J1316" s="31"/>
    </row>
    <row r="1317" spans="1:10" x14ac:dyDescent="0.2">
      <c r="A1317" s="31"/>
      <c r="B1317" s="31"/>
      <c r="C1317" s="31"/>
      <c r="D1317" s="31"/>
      <c r="E1317" s="31"/>
      <c r="F1317" s="31"/>
      <c r="G1317" s="31"/>
      <c r="H1317" s="31"/>
      <c r="I1317" s="31"/>
      <c r="J1317" s="31"/>
    </row>
    <row r="1318" spans="1:10" x14ac:dyDescent="0.2">
      <c r="A1318" s="31"/>
      <c r="B1318" s="31"/>
      <c r="C1318" s="31"/>
      <c r="D1318" s="31"/>
      <c r="E1318" s="31"/>
      <c r="F1318" s="31"/>
      <c r="G1318" s="31"/>
      <c r="H1318" s="31"/>
      <c r="I1318" s="31"/>
      <c r="J1318" s="31"/>
    </row>
    <row r="1319" spans="1:10" x14ac:dyDescent="0.2">
      <c r="A1319" s="31"/>
      <c r="B1319" s="31"/>
      <c r="C1319" s="31"/>
      <c r="D1319" s="31"/>
      <c r="E1319" s="31"/>
      <c r="F1319" s="31"/>
      <c r="G1319" s="31"/>
      <c r="H1319" s="31"/>
      <c r="I1319" s="31"/>
      <c r="J1319" s="31"/>
    </row>
    <row r="1320" spans="1:10" x14ac:dyDescent="0.2">
      <c r="A1320" s="31"/>
      <c r="B1320" s="31"/>
      <c r="C1320" s="31"/>
      <c r="D1320" s="31"/>
      <c r="E1320" s="31"/>
      <c r="F1320" s="31"/>
      <c r="G1320" s="31"/>
      <c r="H1320" s="31"/>
      <c r="I1320" s="31"/>
      <c r="J1320" s="31"/>
    </row>
    <row r="1321" spans="1:10" x14ac:dyDescent="0.2">
      <c r="A1321" s="31"/>
      <c r="B1321" s="31"/>
      <c r="C1321" s="31"/>
      <c r="D1321" s="31"/>
      <c r="E1321" s="31"/>
      <c r="F1321" s="31"/>
      <c r="G1321" s="31"/>
      <c r="H1321" s="31"/>
      <c r="I1321" s="31"/>
      <c r="J1321" s="31"/>
    </row>
    <row r="1322" spans="1:10" x14ac:dyDescent="0.2">
      <c r="A1322" s="31"/>
      <c r="B1322" s="31"/>
      <c r="C1322" s="31"/>
      <c r="D1322" s="31"/>
      <c r="E1322" s="31"/>
      <c r="F1322" s="31"/>
      <c r="G1322" s="31"/>
      <c r="H1322" s="31"/>
      <c r="I1322" s="31"/>
      <c r="J1322" s="31"/>
    </row>
    <row r="1323" spans="1:10" x14ac:dyDescent="0.2">
      <c r="A1323" s="31"/>
      <c r="B1323" s="31"/>
      <c r="C1323" s="31"/>
      <c r="D1323" s="31"/>
      <c r="E1323" s="31"/>
      <c r="F1323" s="31"/>
      <c r="G1323" s="31"/>
      <c r="H1323" s="31"/>
      <c r="I1323" s="31"/>
      <c r="J1323" s="31"/>
    </row>
    <row r="1324" spans="1:10" x14ac:dyDescent="0.2">
      <c r="A1324" s="31"/>
      <c r="B1324" s="31"/>
      <c r="C1324" s="31"/>
      <c r="D1324" s="31"/>
      <c r="E1324" s="31"/>
      <c r="F1324" s="31"/>
      <c r="G1324" s="31"/>
      <c r="H1324" s="31"/>
      <c r="I1324" s="31"/>
      <c r="J1324" s="31"/>
    </row>
    <row r="1325" spans="1:10" x14ac:dyDescent="0.2">
      <c r="A1325" s="31"/>
      <c r="B1325" s="31"/>
      <c r="C1325" s="31"/>
      <c r="D1325" s="31"/>
      <c r="E1325" s="31"/>
      <c r="F1325" s="31"/>
      <c r="G1325" s="31"/>
      <c r="H1325" s="31"/>
      <c r="I1325" s="31"/>
      <c r="J1325" s="31"/>
    </row>
    <row r="1326" spans="1:10" x14ac:dyDescent="0.2">
      <c r="A1326" s="31"/>
      <c r="B1326" s="31"/>
      <c r="C1326" s="31"/>
      <c r="D1326" s="31"/>
      <c r="E1326" s="31"/>
      <c r="F1326" s="31"/>
      <c r="G1326" s="31"/>
      <c r="H1326" s="31"/>
      <c r="I1326" s="31"/>
      <c r="J1326" s="31"/>
    </row>
    <row r="1327" spans="1:10" x14ac:dyDescent="0.2">
      <c r="A1327" s="31"/>
      <c r="B1327" s="31"/>
      <c r="C1327" s="31"/>
      <c r="D1327" s="31"/>
      <c r="E1327" s="31"/>
      <c r="F1327" s="31"/>
      <c r="G1327" s="31"/>
      <c r="H1327" s="31"/>
      <c r="I1327" s="31"/>
      <c r="J1327" s="31"/>
    </row>
    <row r="1328" spans="1:10" x14ac:dyDescent="0.2">
      <c r="A1328" s="31"/>
      <c r="B1328" s="31"/>
      <c r="C1328" s="31"/>
      <c r="D1328" s="31"/>
      <c r="E1328" s="31"/>
      <c r="F1328" s="31"/>
      <c r="G1328" s="31"/>
      <c r="H1328" s="31"/>
      <c r="I1328" s="31"/>
      <c r="J1328" s="31"/>
    </row>
    <row r="1329" spans="1:10" x14ac:dyDescent="0.2">
      <c r="A1329" s="31"/>
      <c r="B1329" s="31"/>
      <c r="C1329" s="31"/>
      <c r="D1329" s="31"/>
      <c r="E1329" s="31"/>
      <c r="F1329" s="31"/>
      <c r="G1329" s="31"/>
      <c r="H1329" s="31"/>
      <c r="I1329" s="31"/>
      <c r="J1329" s="31"/>
    </row>
    <row r="1330" spans="1:10" x14ac:dyDescent="0.2">
      <c r="A1330" s="31"/>
      <c r="B1330" s="31"/>
      <c r="C1330" s="31"/>
      <c r="D1330" s="31"/>
      <c r="E1330" s="31"/>
      <c r="F1330" s="31"/>
      <c r="G1330" s="31"/>
      <c r="H1330" s="31"/>
      <c r="I1330" s="31"/>
      <c r="J1330" s="31"/>
    </row>
    <row r="1331" spans="1:10" x14ac:dyDescent="0.2">
      <c r="A1331" s="31"/>
      <c r="B1331" s="31"/>
      <c r="C1331" s="31"/>
      <c r="D1331" s="31"/>
      <c r="E1331" s="31"/>
      <c r="F1331" s="31"/>
      <c r="G1331" s="31"/>
      <c r="H1331" s="31"/>
      <c r="I1331" s="31"/>
      <c r="J1331" s="31"/>
    </row>
    <row r="1332" spans="1:10" x14ac:dyDescent="0.2">
      <c r="A1332" s="31"/>
      <c r="B1332" s="31"/>
      <c r="C1332" s="31"/>
      <c r="D1332" s="31"/>
      <c r="E1332" s="31"/>
      <c r="F1332" s="31"/>
      <c r="G1332" s="31"/>
      <c r="H1332" s="31"/>
      <c r="I1332" s="31"/>
      <c r="J1332" s="31"/>
    </row>
    <row r="1333" spans="1:10" x14ac:dyDescent="0.2">
      <c r="A1333" s="31"/>
      <c r="B1333" s="31"/>
      <c r="C1333" s="31"/>
      <c r="D1333" s="31"/>
      <c r="E1333" s="31"/>
      <c r="F1333" s="31"/>
      <c r="G1333" s="31"/>
      <c r="H1333" s="31"/>
      <c r="I1333" s="31"/>
      <c r="J1333" s="31"/>
    </row>
    <row r="1334" spans="1:10" x14ac:dyDescent="0.2">
      <c r="A1334" s="31"/>
      <c r="B1334" s="31"/>
      <c r="C1334" s="31"/>
      <c r="D1334" s="31"/>
      <c r="E1334" s="31"/>
      <c r="F1334" s="31"/>
      <c r="G1334" s="31"/>
      <c r="H1334" s="31"/>
      <c r="I1334" s="31"/>
      <c r="J1334" s="31"/>
    </row>
    <row r="1335" spans="1:10" x14ac:dyDescent="0.2">
      <c r="A1335" s="31"/>
      <c r="B1335" s="31"/>
      <c r="C1335" s="31"/>
      <c r="D1335" s="31"/>
      <c r="E1335" s="31"/>
      <c r="F1335" s="31"/>
      <c r="G1335" s="31"/>
      <c r="H1335" s="31"/>
      <c r="I1335" s="31"/>
      <c r="J1335" s="31"/>
    </row>
    <row r="1336" spans="1:10" x14ac:dyDescent="0.2">
      <c r="A1336" s="31"/>
      <c r="B1336" s="31"/>
      <c r="C1336" s="31"/>
      <c r="D1336" s="31"/>
      <c r="E1336" s="31"/>
      <c r="F1336" s="31"/>
      <c r="G1336" s="31"/>
      <c r="H1336" s="31"/>
      <c r="I1336" s="31"/>
      <c r="J1336" s="31"/>
    </row>
    <row r="1337" spans="1:10" x14ac:dyDescent="0.2">
      <c r="A1337" s="31"/>
      <c r="B1337" s="31"/>
      <c r="C1337" s="31"/>
      <c r="D1337" s="31"/>
      <c r="E1337" s="31"/>
      <c r="F1337" s="31"/>
      <c r="G1337" s="31"/>
      <c r="H1337" s="31"/>
      <c r="I1337" s="31"/>
      <c r="J1337" s="31"/>
    </row>
    <row r="1338" spans="1:10" x14ac:dyDescent="0.2">
      <c r="A1338" s="31"/>
      <c r="B1338" s="31"/>
      <c r="C1338" s="31"/>
      <c r="D1338" s="31"/>
      <c r="E1338" s="31"/>
      <c r="F1338" s="31"/>
      <c r="G1338" s="31"/>
      <c r="H1338" s="31"/>
      <c r="I1338" s="31"/>
      <c r="J1338" s="31"/>
    </row>
    <row r="1339" spans="1:10" x14ac:dyDescent="0.2">
      <c r="A1339" s="31"/>
      <c r="B1339" s="31"/>
      <c r="C1339" s="31"/>
      <c r="D1339" s="31"/>
      <c r="E1339" s="31"/>
      <c r="F1339" s="31"/>
      <c r="G1339" s="31"/>
      <c r="H1339" s="31"/>
      <c r="I1339" s="31"/>
      <c r="J1339" s="31"/>
    </row>
    <row r="1340" spans="1:10" x14ac:dyDescent="0.2">
      <c r="A1340" s="31"/>
      <c r="B1340" s="31"/>
      <c r="C1340" s="31"/>
      <c r="D1340" s="31"/>
      <c r="E1340" s="31"/>
      <c r="F1340" s="31"/>
      <c r="G1340" s="31"/>
      <c r="H1340" s="31"/>
      <c r="I1340" s="31"/>
      <c r="J1340" s="31"/>
    </row>
    <row r="1341" spans="1:10" x14ac:dyDescent="0.2">
      <c r="A1341" s="31"/>
      <c r="B1341" s="31"/>
      <c r="C1341" s="31"/>
      <c r="D1341" s="31"/>
      <c r="E1341" s="31"/>
      <c r="F1341" s="31"/>
      <c r="G1341" s="31"/>
      <c r="H1341" s="31"/>
      <c r="I1341" s="31"/>
      <c r="J1341" s="31"/>
    </row>
    <row r="1342" spans="1:10" x14ac:dyDescent="0.2">
      <c r="A1342" s="31"/>
      <c r="B1342" s="31"/>
      <c r="C1342" s="31"/>
      <c r="D1342" s="31"/>
      <c r="E1342" s="31"/>
      <c r="F1342" s="31"/>
      <c r="G1342" s="31"/>
      <c r="H1342" s="31"/>
      <c r="I1342" s="31"/>
      <c r="J1342" s="31"/>
    </row>
    <row r="1343" spans="1:10" x14ac:dyDescent="0.2">
      <c r="A1343" s="31"/>
      <c r="B1343" s="31"/>
      <c r="C1343" s="31"/>
      <c r="D1343" s="31"/>
      <c r="E1343" s="31"/>
      <c r="F1343" s="31"/>
      <c r="G1343" s="31"/>
      <c r="H1343" s="31"/>
      <c r="I1343" s="31"/>
      <c r="J1343" s="31"/>
    </row>
    <row r="1344" spans="1:10" x14ac:dyDescent="0.2">
      <c r="A1344" s="31"/>
      <c r="B1344" s="31"/>
      <c r="C1344" s="31"/>
      <c r="D1344" s="31"/>
      <c r="E1344" s="31"/>
      <c r="F1344" s="31"/>
      <c r="G1344" s="31"/>
      <c r="H1344" s="31"/>
      <c r="I1344" s="31"/>
      <c r="J1344" s="31"/>
    </row>
    <row r="1345" spans="1:10" x14ac:dyDescent="0.2">
      <c r="A1345" s="31"/>
      <c r="B1345" s="31"/>
      <c r="C1345" s="31"/>
      <c r="D1345" s="31"/>
      <c r="E1345" s="31"/>
      <c r="F1345" s="31"/>
      <c r="G1345" s="31"/>
      <c r="H1345" s="31"/>
      <c r="I1345" s="31"/>
      <c r="J1345" s="31"/>
    </row>
    <row r="1346" spans="1:10" x14ac:dyDescent="0.2">
      <c r="A1346" s="31"/>
      <c r="B1346" s="31"/>
      <c r="C1346" s="31"/>
      <c r="D1346" s="31"/>
      <c r="E1346" s="31"/>
      <c r="F1346" s="31"/>
      <c r="G1346" s="31"/>
      <c r="H1346" s="31"/>
      <c r="I1346" s="31"/>
      <c r="J1346" s="31"/>
    </row>
    <row r="1347" spans="1:10" x14ac:dyDescent="0.2">
      <c r="A1347" s="31"/>
      <c r="B1347" s="31"/>
      <c r="C1347" s="31"/>
      <c r="D1347" s="31"/>
      <c r="E1347" s="31"/>
      <c r="F1347" s="31"/>
      <c r="G1347" s="31"/>
      <c r="H1347" s="31"/>
      <c r="I1347" s="31"/>
      <c r="J1347" s="31"/>
    </row>
    <row r="1348" spans="1:10" x14ac:dyDescent="0.2">
      <c r="A1348" s="31"/>
      <c r="B1348" s="31"/>
      <c r="C1348" s="31"/>
      <c r="D1348" s="31"/>
      <c r="E1348" s="31"/>
      <c r="F1348" s="31"/>
      <c r="G1348" s="31"/>
      <c r="H1348" s="31"/>
      <c r="I1348" s="31"/>
      <c r="J1348" s="31"/>
    </row>
    <row r="1349" spans="1:10" x14ac:dyDescent="0.2">
      <c r="A1349" s="31"/>
      <c r="B1349" s="31"/>
      <c r="C1349" s="31"/>
      <c r="D1349" s="31"/>
      <c r="E1349" s="31"/>
      <c r="F1349" s="31"/>
      <c r="G1349" s="31"/>
      <c r="H1349" s="31"/>
      <c r="I1349" s="31"/>
      <c r="J1349" s="31"/>
    </row>
    <row r="1350" spans="1:10" x14ac:dyDescent="0.2">
      <c r="A1350" s="31"/>
      <c r="B1350" s="31"/>
      <c r="C1350" s="31"/>
      <c r="D1350" s="31"/>
      <c r="E1350" s="31"/>
      <c r="F1350" s="31"/>
      <c r="G1350" s="31"/>
      <c r="H1350" s="31"/>
      <c r="I1350" s="31"/>
      <c r="J1350" s="31"/>
    </row>
    <row r="1351" spans="1:10" x14ac:dyDescent="0.2">
      <c r="A1351" s="31"/>
      <c r="B1351" s="31"/>
      <c r="C1351" s="31"/>
      <c r="D1351" s="31"/>
      <c r="E1351" s="31"/>
      <c r="F1351" s="31"/>
      <c r="G1351" s="31"/>
      <c r="H1351" s="31"/>
      <c r="I1351" s="31"/>
      <c r="J1351" s="31"/>
    </row>
    <row r="1352" spans="1:10" x14ac:dyDescent="0.2">
      <c r="A1352" s="31"/>
      <c r="B1352" s="31"/>
      <c r="C1352" s="31"/>
      <c r="D1352" s="31"/>
      <c r="E1352" s="31"/>
      <c r="F1352" s="31"/>
      <c r="G1352" s="31"/>
      <c r="H1352" s="31"/>
      <c r="I1352" s="31"/>
      <c r="J1352" s="31"/>
    </row>
    <row r="1353" spans="1:10" x14ac:dyDescent="0.2">
      <c r="A1353" s="31"/>
      <c r="B1353" s="31"/>
      <c r="C1353" s="31"/>
      <c r="D1353" s="31"/>
      <c r="E1353" s="31"/>
      <c r="F1353" s="31"/>
      <c r="G1353" s="31"/>
      <c r="H1353" s="31"/>
      <c r="I1353" s="31"/>
      <c r="J1353" s="31"/>
    </row>
    <row r="1354" spans="1:10" x14ac:dyDescent="0.2">
      <c r="A1354" s="31"/>
      <c r="B1354" s="31"/>
      <c r="C1354" s="31"/>
      <c r="D1354" s="31"/>
      <c r="E1354" s="31"/>
      <c r="F1354" s="31"/>
      <c r="G1354" s="31"/>
      <c r="H1354" s="31"/>
      <c r="I1354" s="31"/>
      <c r="J1354" s="31"/>
    </row>
    <row r="1355" spans="1:10" x14ac:dyDescent="0.2">
      <c r="A1355" s="31"/>
      <c r="B1355" s="31"/>
      <c r="C1355" s="31"/>
      <c r="D1355" s="31"/>
      <c r="E1355" s="31"/>
      <c r="F1355" s="31"/>
      <c r="G1355" s="31"/>
      <c r="H1355" s="31"/>
      <c r="I1355" s="31"/>
      <c r="J1355" s="31"/>
    </row>
    <row r="1356" spans="1:10" x14ac:dyDescent="0.2">
      <c r="A1356" s="31"/>
      <c r="B1356" s="31"/>
      <c r="C1356" s="31"/>
      <c r="D1356" s="31"/>
      <c r="E1356" s="31"/>
      <c r="F1356" s="31"/>
      <c r="G1356" s="31"/>
      <c r="H1356" s="31"/>
      <c r="I1356" s="31"/>
      <c r="J1356" s="31"/>
    </row>
    <row r="1357" spans="1:10" x14ac:dyDescent="0.2">
      <c r="A1357" s="31"/>
      <c r="B1357" s="31"/>
      <c r="C1357" s="31"/>
      <c r="D1357" s="31"/>
      <c r="E1357" s="31"/>
      <c r="F1357" s="31"/>
      <c r="G1357" s="31"/>
      <c r="H1357" s="31"/>
      <c r="I1357" s="31"/>
      <c r="J1357" s="31"/>
    </row>
    <row r="1358" spans="1:10" x14ac:dyDescent="0.2">
      <c r="A1358" s="31"/>
      <c r="B1358" s="31"/>
      <c r="C1358" s="31"/>
      <c r="D1358" s="31"/>
      <c r="E1358" s="31"/>
      <c r="F1358" s="31"/>
      <c r="G1358" s="31"/>
      <c r="H1358" s="31"/>
      <c r="I1358" s="31"/>
      <c r="J1358" s="31"/>
    </row>
    <row r="1359" spans="1:10" x14ac:dyDescent="0.2">
      <c r="A1359" s="31"/>
      <c r="B1359" s="31"/>
      <c r="C1359" s="31"/>
      <c r="D1359" s="31"/>
      <c r="E1359" s="31"/>
      <c r="F1359" s="31"/>
      <c r="G1359" s="31"/>
      <c r="H1359" s="31"/>
      <c r="I1359" s="31"/>
      <c r="J1359" s="31"/>
    </row>
    <row r="1360" spans="1:10" x14ac:dyDescent="0.2">
      <c r="A1360" s="31"/>
      <c r="B1360" s="31"/>
      <c r="C1360" s="31"/>
      <c r="D1360" s="31"/>
      <c r="E1360" s="31"/>
      <c r="F1360" s="31"/>
      <c r="G1360" s="31"/>
      <c r="H1360" s="31"/>
      <c r="I1360" s="31"/>
      <c r="J1360" s="31"/>
    </row>
    <row r="1361" spans="1:10" x14ac:dyDescent="0.2">
      <c r="A1361" s="31"/>
      <c r="B1361" s="31"/>
      <c r="C1361" s="31"/>
      <c r="D1361" s="31"/>
      <c r="E1361" s="31"/>
      <c r="F1361" s="31"/>
      <c r="G1361" s="31"/>
      <c r="H1361" s="31"/>
      <c r="I1361" s="31"/>
      <c r="J1361" s="31"/>
    </row>
    <row r="1362" spans="1:10" x14ac:dyDescent="0.2">
      <c r="A1362" s="31"/>
      <c r="B1362" s="31"/>
      <c r="C1362" s="31"/>
      <c r="D1362" s="31"/>
      <c r="E1362" s="31"/>
      <c r="F1362" s="31"/>
      <c r="G1362" s="31"/>
      <c r="H1362" s="31"/>
      <c r="I1362" s="31"/>
      <c r="J1362" s="31"/>
    </row>
    <row r="1363" spans="1:10" x14ac:dyDescent="0.2">
      <c r="A1363" s="31"/>
      <c r="B1363" s="31"/>
      <c r="C1363" s="31"/>
      <c r="D1363" s="31"/>
      <c r="E1363" s="31"/>
      <c r="F1363" s="31"/>
      <c r="G1363" s="31"/>
      <c r="H1363" s="31"/>
      <c r="I1363" s="31"/>
      <c r="J1363" s="31"/>
    </row>
    <row r="1364" spans="1:10" x14ac:dyDescent="0.2">
      <c r="A1364" s="31"/>
      <c r="B1364" s="31"/>
      <c r="C1364" s="31"/>
      <c r="D1364" s="31"/>
      <c r="E1364" s="31"/>
      <c r="F1364" s="31"/>
      <c r="G1364" s="31"/>
      <c r="H1364" s="31"/>
      <c r="I1364" s="31"/>
      <c r="J1364" s="31"/>
    </row>
    <row r="1365" spans="1:10" x14ac:dyDescent="0.2">
      <c r="A1365" s="31"/>
      <c r="B1365" s="31"/>
      <c r="C1365" s="31"/>
      <c r="D1365" s="31"/>
      <c r="E1365" s="31"/>
      <c r="F1365" s="31"/>
      <c r="G1365" s="31"/>
      <c r="H1365" s="31"/>
      <c r="I1365" s="31"/>
      <c r="J1365" s="31"/>
    </row>
    <row r="1366" spans="1:10" x14ac:dyDescent="0.2">
      <c r="A1366" s="31"/>
      <c r="B1366" s="31"/>
      <c r="C1366" s="31"/>
      <c r="D1366" s="31"/>
      <c r="E1366" s="31"/>
      <c r="F1366" s="31"/>
      <c r="G1366" s="31"/>
      <c r="H1366" s="31"/>
      <c r="I1366" s="31"/>
      <c r="J1366" s="31"/>
    </row>
  </sheetData>
  <customSheetViews>
    <customSheetView guid="{B28A55F2-F506-44F5-8B45-C06C81F4E83D}" showRuler="0" topLeftCell="B1">
      <selection activeCell="AM6" sqref="AM6"/>
      <pageMargins left="0" right="0" top="0.39370078740157483" bottom="0.39370078740157483" header="0.51181102362204722" footer="0.51181102362204722"/>
      <pageSetup paperSize="9" orientation="landscape" horizontalDpi="300" verticalDpi="300" r:id="rId1"/>
      <headerFooter alignWithMargins="0"/>
    </customSheetView>
  </customSheetViews>
  <mergeCells count="76">
    <mergeCell ref="A3:AN3"/>
    <mergeCell ref="A1:AN1"/>
    <mergeCell ref="A2:AN2"/>
    <mergeCell ref="E4:U4"/>
    <mergeCell ref="A5:B5"/>
    <mergeCell ref="E5:AK5"/>
    <mergeCell ref="B7:B8"/>
    <mergeCell ref="AL7:AL8"/>
    <mergeCell ref="AM7:AM8"/>
    <mergeCell ref="I8:K8"/>
    <mergeCell ref="A7:A8"/>
    <mergeCell ref="C7:C8"/>
    <mergeCell ref="C132:D132"/>
    <mergeCell ref="E132:F132"/>
    <mergeCell ref="G132:I132"/>
    <mergeCell ref="AA8:AC8"/>
    <mergeCell ref="R8:T8"/>
    <mergeCell ref="X8:Z8"/>
    <mergeCell ref="C87:D87"/>
    <mergeCell ref="D7:D8"/>
    <mergeCell ref="E87:F87"/>
    <mergeCell ref="G87:I87"/>
    <mergeCell ref="F22:H22"/>
    <mergeCell ref="I22:K22"/>
    <mergeCell ref="L22:N22"/>
    <mergeCell ref="O22:Q22"/>
    <mergeCell ref="R22:T22"/>
    <mergeCell ref="U22:W22"/>
    <mergeCell ref="AN7:AN8"/>
    <mergeCell ref="E7:E8"/>
    <mergeCell ref="F7:AI7"/>
    <mergeCell ref="F8:H8"/>
    <mergeCell ref="AG8:AI8"/>
    <mergeCell ref="O8:Q8"/>
    <mergeCell ref="U8:W8"/>
    <mergeCell ref="AD8:AF8"/>
    <mergeCell ref="L8:N8"/>
    <mergeCell ref="X22:Z22"/>
    <mergeCell ref="AA22:AC22"/>
    <mergeCell ref="AD22:AF22"/>
    <mergeCell ref="AG22:AI22"/>
    <mergeCell ref="A34:AN34"/>
    <mergeCell ref="A35:AN35"/>
    <mergeCell ref="A36:AN36"/>
    <mergeCell ref="E37:U37"/>
    <mergeCell ref="A38:B38"/>
    <mergeCell ref="E38:AK38"/>
    <mergeCell ref="A40:A41"/>
    <mergeCell ref="B40:B41"/>
    <mergeCell ref="C40:C41"/>
    <mergeCell ref="D40:D41"/>
    <mergeCell ref="E40:E41"/>
    <mergeCell ref="F40:AI40"/>
    <mergeCell ref="AL40:AL41"/>
    <mergeCell ref="AM40:AM41"/>
    <mergeCell ref="AN40:AN41"/>
    <mergeCell ref="F41:H41"/>
    <mergeCell ref="I41:K41"/>
    <mergeCell ref="L41:N41"/>
    <mergeCell ref="O41:Q41"/>
    <mergeCell ref="R41:T41"/>
    <mergeCell ref="U41:W41"/>
    <mergeCell ref="X41:Z41"/>
    <mergeCell ref="AA41:AC41"/>
    <mergeCell ref="AD41:AF41"/>
    <mergeCell ref="AG41:AI41"/>
    <mergeCell ref="F54:H54"/>
    <mergeCell ref="I54:K54"/>
    <mergeCell ref="L54:N54"/>
    <mergeCell ref="O54:Q54"/>
    <mergeCell ref="R54:T54"/>
    <mergeCell ref="U54:W54"/>
    <mergeCell ref="X54:Z54"/>
    <mergeCell ref="AA54:AC54"/>
    <mergeCell ref="AD54:AF54"/>
    <mergeCell ref="AG54:AI54"/>
  </mergeCells>
  <phoneticPr fontId="1" type="noConversion"/>
  <printOptions horizontalCentered="1"/>
  <pageMargins left="0" right="0" top="0.39370078740157483" bottom="0.39370078740157483" header="0.51181102362204722" footer="0.51181102362204722"/>
  <pageSetup paperSize="9" scale="96" orientation="landscape" verticalDpi="300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indexed="10"/>
  </sheetPr>
  <dimension ref="A1:AU1342"/>
  <sheetViews>
    <sheetView workbookViewId="0">
      <selection sqref="A1:AN40"/>
    </sheetView>
  </sheetViews>
  <sheetFormatPr defaultColWidth="9.140625" defaultRowHeight="12.75" x14ac:dyDescent="0.2"/>
  <cols>
    <col min="1" max="1" width="3.85546875" style="23" customWidth="1"/>
    <col min="2" max="2" width="23.85546875" style="23" customWidth="1"/>
    <col min="3" max="3" width="12.140625" style="23" customWidth="1"/>
    <col min="4" max="4" width="20.140625" style="23" customWidth="1"/>
    <col min="5" max="5" width="5.7109375" style="23" customWidth="1"/>
    <col min="6" max="6" width="2.140625" style="23" customWidth="1"/>
    <col min="7" max="7" width="1.85546875" style="23" customWidth="1"/>
    <col min="8" max="8" width="2.28515625" style="23" customWidth="1"/>
    <col min="9" max="36" width="2.140625" style="23" customWidth="1"/>
    <col min="37" max="37" width="2.140625" style="23" bestFit="1" customWidth="1"/>
    <col min="38" max="38" width="7" style="23" customWidth="1"/>
    <col min="39" max="39" width="4.28515625" style="23" customWidth="1"/>
    <col min="40" max="40" width="6.140625" style="23" customWidth="1"/>
    <col min="41" max="41" width="5.85546875" style="23" hidden="1" customWidth="1"/>
    <col min="42" max="16384" width="9.140625" style="23"/>
  </cols>
  <sheetData>
    <row r="1" spans="1:44" x14ac:dyDescent="0.2">
      <c r="A1" s="613" t="e">
        <f>#REF!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A1" s="613"/>
      <c r="AB1" s="613"/>
      <c r="AC1" s="613"/>
      <c r="AD1" s="613"/>
      <c r="AE1" s="613"/>
      <c r="AF1" s="613"/>
      <c r="AG1" s="613"/>
      <c r="AH1" s="613"/>
      <c r="AI1" s="613"/>
      <c r="AJ1" s="613"/>
      <c r="AK1" s="613"/>
      <c r="AL1" s="613"/>
      <c r="AM1" s="613"/>
      <c r="AN1" s="613"/>
    </row>
    <row r="2" spans="1:44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  <c r="Q2" s="614"/>
      <c r="R2" s="614"/>
      <c r="S2" s="614"/>
      <c r="T2" s="614"/>
      <c r="U2" s="614"/>
      <c r="V2" s="614"/>
      <c r="W2" s="614"/>
      <c r="X2" s="614"/>
      <c r="Y2" s="614"/>
      <c r="Z2" s="614"/>
      <c r="AA2" s="614"/>
      <c r="AB2" s="614"/>
      <c r="AC2" s="614"/>
      <c r="AD2" s="614"/>
      <c r="AE2" s="614"/>
      <c r="AF2" s="614"/>
      <c r="AG2" s="614"/>
      <c r="AH2" s="614"/>
      <c r="AI2" s="614"/>
      <c r="AJ2" s="614"/>
      <c r="AK2" s="614"/>
      <c r="AL2" s="614"/>
      <c r="AM2" s="614"/>
      <c r="AN2" s="614"/>
    </row>
    <row r="3" spans="1:44" ht="28.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5"/>
      <c r="R3" s="615"/>
      <c r="S3" s="615"/>
      <c r="T3" s="615"/>
      <c r="U3" s="615"/>
      <c r="V3" s="615"/>
      <c r="W3" s="615"/>
      <c r="X3" s="615"/>
      <c r="Y3" s="615"/>
      <c r="Z3" s="615"/>
      <c r="AA3" s="615"/>
      <c r="AB3" s="615"/>
      <c r="AC3" s="615"/>
      <c r="AD3" s="615"/>
      <c r="AE3" s="615"/>
      <c r="AF3" s="615"/>
      <c r="AG3" s="615"/>
      <c r="AH3" s="615"/>
      <c r="AI3" s="615"/>
      <c r="AJ3" s="615"/>
      <c r="AK3" s="615"/>
      <c r="AL3" s="615"/>
      <c r="AM3" s="615"/>
      <c r="AN3" s="615"/>
    </row>
    <row r="4" spans="1:44" x14ac:dyDescent="0.2">
      <c r="A4" s="53"/>
      <c r="B4" s="52"/>
      <c r="C4" s="9"/>
      <c r="D4" s="2"/>
      <c r="E4" s="634" t="s">
        <v>32</v>
      </c>
      <c r="F4" s="634"/>
      <c r="G4" s="634"/>
      <c r="H4" s="634"/>
      <c r="I4" s="634"/>
      <c r="J4" s="634"/>
      <c r="K4" s="634"/>
      <c r="L4" s="634"/>
      <c r="M4" s="634"/>
      <c r="N4" s="634"/>
      <c r="O4" s="634"/>
      <c r="P4" s="634"/>
      <c r="Q4" s="634"/>
      <c r="R4" s="634"/>
      <c r="S4" s="634"/>
      <c r="T4" s="634"/>
      <c r="U4" s="634"/>
    </row>
    <row r="5" spans="1:44" ht="15" x14ac:dyDescent="0.2">
      <c r="A5" s="635" t="s">
        <v>104</v>
      </c>
      <c r="B5" s="635"/>
      <c r="C5" s="9"/>
      <c r="D5" s="2"/>
      <c r="E5" s="636" t="s">
        <v>10</v>
      </c>
      <c r="F5" s="636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  <c r="S5" s="636"/>
      <c r="T5" s="636"/>
      <c r="U5" s="636"/>
      <c r="V5" s="636"/>
      <c r="W5" s="636"/>
      <c r="X5" s="636"/>
      <c r="Y5" s="636"/>
      <c r="Z5" s="636"/>
      <c r="AA5" s="636"/>
      <c r="AB5" s="636"/>
      <c r="AC5" s="636"/>
      <c r="AD5" s="636"/>
      <c r="AE5" s="636"/>
      <c r="AF5" s="636"/>
      <c r="AG5" s="636"/>
      <c r="AH5" s="636"/>
      <c r="AI5" s="636"/>
      <c r="AJ5" s="636"/>
      <c r="AK5" s="636"/>
      <c r="AL5" s="5" t="e">
        <f>d_2</f>
        <v>#REF!</v>
      </c>
    </row>
    <row r="6" spans="1:44" ht="12.75" customHeight="1" x14ac:dyDescent="0.2">
      <c r="A6" s="5" t="e">
        <f>d_4</f>
        <v>#REF!</v>
      </c>
      <c r="B6" s="12"/>
      <c r="C6" s="9"/>
      <c r="D6" s="2"/>
      <c r="W6" s="69"/>
      <c r="X6" s="67"/>
      <c r="AA6" s="135" t="e">
        <f>d_5</f>
        <v>#REF!</v>
      </c>
      <c r="AB6" s="19"/>
      <c r="AC6" s="19"/>
      <c r="AD6" s="19"/>
      <c r="AE6" s="19"/>
      <c r="AF6" s="19"/>
      <c r="AG6" s="19"/>
      <c r="AH6" s="19"/>
      <c r="AI6" s="19"/>
      <c r="AJ6" s="19"/>
      <c r="AK6" s="19"/>
      <c r="AM6" s="54"/>
      <c r="AN6" s="93" t="s">
        <v>563</v>
      </c>
    </row>
    <row r="7" spans="1:44" ht="18" customHeight="1" x14ac:dyDescent="0.2">
      <c r="A7" s="632" t="s">
        <v>33</v>
      </c>
      <c r="B7" s="628" t="s">
        <v>48</v>
      </c>
      <c r="C7" s="628" t="s">
        <v>62</v>
      </c>
      <c r="D7" s="628" t="s">
        <v>96</v>
      </c>
      <c r="E7" s="628" t="s">
        <v>34</v>
      </c>
      <c r="F7" s="627" t="s">
        <v>72</v>
      </c>
      <c r="G7" s="627"/>
      <c r="H7" s="627"/>
      <c r="I7" s="627"/>
      <c r="J7" s="627"/>
      <c r="K7" s="627"/>
      <c r="L7" s="627"/>
      <c r="M7" s="627"/>
      <c r="N7" s="627"/>
      <c r="O7" s="627"/>
      <c r="P7" s="627"/>
      <c r="Q7" s="627"/>
      <c r="R7" s="627"/>
      <c r="S7" s="627"/>
      <c r="T7" s="627"/>
      <c r="U7" s="627"/>
      <c r="V7" s="627"/>
      <c r="W7" s="627"/>
      <c r="X7" s="627"/>
      <c r="Y7" s="627"/>
      <c r="Z7" s="627"/>
      <c r="AA7" s="627"/>
      <c r="AB7" s="627"/>
      <c r="AC7" s="627"/>
      <c r="AD7" s="627"/>
      <c r="AE7" s="627"/>
      <c r="AF7" s="627"/>
      <c r="AG7" s="627"/>
      <c r="AH7" s="627"/>
      <c r="AI7" s="627"/>
      <c r="AJ7" s="118"/>
      <c r="AK7" s="118"/>
      <c r="AL7" s="628" t="s">
        <v>6</v>
      </c>
      <c r="AM7" s="630" t="s">
        <v>49</v>
      </c>
      <c r="AN7" s="630" t="s">
        <v>67</v>
      </c>
    </row>
    <row r="8" spans="1:44" x14ac:dyDescent="0.2">
      <c r="A8" s="633"/>
      <c r="B8" s="629"/>
      <c r="C8" s="629"/>
      <c r="D8" s="629"/>
      <c r="E8" s="629"/>
      <c r="F8" s="626"/>
      <c r="G8" s="626"/>
      <c r="H8" s="626"/>
      <c r="I8" s="624"/>
      <c r="J8" s="624"/>
      <c r="K8" s="624"/>
      <c r="L8" s="626"/>
      <c r="M8" s="626"/>
      <c r="N8" s="626"/>
      <c r="O8" s="624"/>
      <c r="P8" s="624"/>
      <c r="Q8" s="624"/>
      <c r="R8" s="624"/>
      <c r="S8" s="624"/>
      <c r="T8" s="624"/>
      <c r="U8" s="624"/>
      <c r="V8" s="624"/>
      <c r="W8" s="624"/>
      <c r="X8" s="624"/>
      <c r="Y8" s="624"/>
      <c r="Z8" s="624"/>
      <c r="AA8" s="624"/>
      <c r="AB8" s="624"/>
      <c r="AC8" s="624"/>
      <c r="AD8" s="625"/>
      <c r="AE8" s="625"/>
      <c r="AF8" s="625"/>
      <c r="AG8" s="625"/>
      <c r="AH8" s="625"/>
      <c r="AI8" s="625"/>
      <c r="AJ8" s="118" t="s">
        <v>74</v>
      </c>
      <c r="AK8" s="118" t="s">
        <v>73</v>
      </c>
      <c r="AL8" s="629"/>
      <c r="AM8" s="631"/>
      <c r="AN8" s="631"/>
      <c r="AR8" s="50"/>
    </row>
    <row r="9" spans="1:44" ht="15.75" customHeight="1" x14ac:dyDescent="0.2">
      <c r="A9" s="15"/>
      <c r="B9" s="142" t="e">
        <f>VLOOKUP($E9,#REF!,3,FALSE)</f>
        <v>#REF!</v>
      </c>
      <c r="C9" s="143" t="e">
        <f>VLOOKUP($E9,#REF!,4,FALSE)</f>
        <v>#REF!</v>
      </c>
      <c r="D9" s="144" t="e">
        <f>VLOOKUP($E9,#REF!,5,FALSE)</f>
        <v>#REF!</v>
      </c>
      <c r="E9" s="145" t="s">
        <v>349</v>
      </c>
      <c r="F9" s="100"/>
      <c r="G9" s="100"/>
      <c r="H9" s="16"/>
      <c r="I9" s="100"/>
      <c r="J9" s="100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1"/>
      <c r="AO9" s="379"/>
      <c r="AR9" s="42"/>
    </row>
    <row r="10" spans="1:44" ht="15.75" customHeight="1" x14ac:dyDescent="0.2">
      <c r="A10" s="313" t="s">
        <v>38</v>
      </c>
      <c r="B10" s="142" t="e">
        <f>VLOOKUP($E10,#REF!,3,FALSE)</f>
        <v>#REF!</v>
      </c>
      <c r="C10" s="143" t="e">
        <f>VLOOKUP($E10,#REF!,4,FALSE)</f>
        <v>#REF!</v>
      </c>
      <c r="D10" s="144" t="e">
        <f>VLOOKUP($E10,#REF!,5,FALSE)</f>
        <v>#REF!</v>
      </c>
      <c r="E10" s="145" t="s">
        <v>530</v>
      </c>
      <c r="F10" s="100"/>
      <c r="G10" s="100"/>
      <c r="H10" s="16"/>
      <c r="I10" s="100"/>
      <c r="J10" s="100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1"/>
      <c r="AO10" s="379"/>
      <c r="AR10" s="42"/>
    </row>
    <row r="11" spans="1:44" ht="15.75" customHeight="1" x14ac:dyDescent="0.2">
      <c r="A11" s="313" t="s">
        <v>39</v>
      </c>
      <c r="B11" s="142" t="e">
        <f>VLOOKUP($E11,#REF!,3,FALSE)</f>
        <v>#REF!</v>
      </c>
      <c r="C11" s="143" t="e">
        <f>VLOOKUP($E11,#REF!,4,FALSE)</f>
        <v>#REF!</v>
      </c>
      <c r="D11" s="144" t="e">
        <f>VLOOKUP($E11,#REF!,5,FALSE)</f>
        <v>#REF!</v>
      </c>
      <c r="E11" s="145" t="s">
        <v>529</v>
      </c>
      <c r="F11" s="100"/>
      <c r="G11" s="100"/>
      <c r="H11" s="16"/>
      <c r="I11" s="100"/>
      <c r="J11" s="100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1"/>
      <c r="AO11" s="379"/>
      <c r="AR11" s="42"/>
    </row>
    <row r="12" spans="1:44" ht="15.75" customHeight="1" x14ac:dyDescent="0.2">
      <c r="A12" s="313" t="s">
        <v>40</v>
      </c>
      <c r="B12" s="142" t="e">
        <f>VLOOKUP($E12,#REF!,3,FALSE)</f>
        <v>#REF!</v>
      </c>
      <c r="C12" s="143" t="e">
        <f>VLOOKUP($E12,#REF!,4,FALSE)</f>
        <v>#REF!</v>
      </c>
      <c r="D12" s="144" t="e">
        <f>VLOOKUP($E12,#REF!,5,FALSE)</f>
        <v>#REF!</v>
      </c>
      <c r="E12" s="145" t="s">
        <v>446</v>
      </c>
      <c r="F12" s="100"/>
      <c r="G12" s="100"/>
      <c r="H12" s="16"/>
      <c r="I12" s="100"/>
      <c r="J12" s="100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1"/>
      <c r="AO12" s="379"/>
      <c r="AR12" s="42"/>
    </row>
    <row r="13" spans="1:44" ht="15.75" customHeight="1" x14ac:dyDescent="0.2">
      <c r="A13" s="313" t="s">
        <v>41</v>
      </c>
      <c r="B13" s="142" t="e">
        <f>VLOOKUP($E13,#REF!,3,FALSE)</f>
        <v>#REF!</v>
      </c>
      <c r="C13" s="143" t="e">
        <f>VLOOKUP($E13,#REF!,4,FALSE)</f>
        <v>#REF!</v>
      </c>
      <c r="D13" s="144" t="e">
        <f>VLOOKUP($E13,#REF!,5,FALSE)</f>
        <v>#REF!</v>
      </c>
      <c r="E13" s="145" t="s">
        <v>531</v>
      </c>
      <c r="F13" s="100"/>
      <c r="G13" s="100"/>
      <c r="H13" s="16"/>
      <c r="I13" s="100"/>
      <c r="J13" s="100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1"/>
      <c r="AO13" s="445"/>
      <c r="AR13" s="42"/>
    </row>
    <row r="14" spans="1:44" ht="15.75" customHeight="1" x14ac:dyDescent="0.2">
      <c r="A14" s="313" t="s">
        <v>42</v>
      </c>
      <c r="B14" s="142" t="e">
        <f>VLOOKUP($E14,#REF!,3,FALSE)</f>
        <v>#REF!</v>
      </c>
      <c r="C14" s="143" t="e">
        <f>VLOOKUP($E14,#REF!,4,FALSE)</f>
        <v>#REF!</v>
      </c>
      <c r="D14" s="144" t="e">
        <f>VLOOKUP($E14,#REF!,5,FALSE)</f>
        <v>#REF!</v>
      </c>
      <c r="E14" s="145" t="s">
        <v>223</v>
      </c>
      <c r="F14" s="100"/>
      <c r="G14" s="100"/>
      <c r="H14" s="16"/>
      <c r="I14" s="100"/>
      <c r="J14" s="100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1"/>
      <c r="AO14" s="379"/>
      <c r="AR14" s="42"/>
    </row>
    <row r="15" spans="1:44" ht="15.75" customHeight="1" x14ac:dyDescent="0.2">
      <c r="A15" s="313" t="s">
        <v>43</v>
      </c>
      <c r="B15" s="142" t="e">
        <f>VLOOKUP($E15,#REF!,3,FALSE)</f>
        <v>#REF!</v>
      </c>
      <c r="C15" s="143" t="e">
        <f>VLOOKUP($E15,#REF!,4,FALSE)</f>
        <v>#REF!</v>
      </c>
      <c r="D15" s="144" t="e">
        <f>VLOOKUP($E15,#REF!,5,FALSE)</f>
        <v>#REF!</v>
      </c>
      <c r="E15" s="480" t="s">
        <v>532</v>
      </c>
      <c r="F15" s="100"/>
      <c r="G15" s="100"/>
      <c r="H15" s="16"/>
      <c r="I15" s="100"/>
      <c r="J15" s="100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1"/>
      <c r="AO15" s="379"/>
      <c r="AR15" s="42"/>
    </row>
    <row r="16" spans="1:44" ht="15.75" customHeight="1" x14ac:dyDescent="0.2">
      <c r="A16" s="313" t="s">
        <v>79</v>
      </c>
      <c r="B16" s="315" t="e">
        <f>VLOOKUP($E16,#REF!,3,FALSE)</f>
        <v>#REF!</v>
      </c>
      <c r="C16" s="316" t="e">
        <f>VLOOKUP($E16,#REF!,4,FALSE)</f>
        <v>#REF!</v>
      </c>
      <c r="D16" s="317" t="e">
        <f>VLOOKUP($E16,#REF!,5,FALSE)</f>
        <v>#REF!</v>
      </c>
      <c r="E16" s="145"/>
      <c r="F16" s="100"/>
      <c r="G16" s="100"/>
      <c r="H16" s="16"/>
      <c r="I16" s="100"/>
      <c r="J16" s="100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1"/>
      <c r="AO16" s="379"/>
      <c r="AR16" s="48"/>
    </row>
    <row r="17" spans="1:44" ht="15.75" customHeight="1" x14ac:dyDescent="0.2">
      <c r="A17" s="313" t="s">
        <v>86</v>
      </c>
      <c r="B17" s="315" t="e">
        <f>VLOOKUP($E17,#REF!,3,FALSE)</f>
        <v>#REF!</v>
      </c>
      <c r="C17" s="316" t="e">
        <f>VLOOKUP($E17,#REF!,4,FALSE)</f>
        <v>#REF!</v>
      </c>
      <c r="D17" s="317" t="e">
        <f>VLOOKUP($E17,#REF!,5,FALSE)</f>
        <v>#REF!</v>
      </c>
      <c r="E17" s="145"/>
      <c r="F17" s="100"/>
      <c r="G17" s="100"/>
      <c r="H17" s="16"/>
      <c r="I17" s="100"/>
      <c r="J17" s="100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1"/>
      <c r="AO17" s="379"/>
      <c r="AR17" s="48"/>
    </row>
    <row r="18" spans="1:44" ht="15.75" customHeight="1" x14ac:dyDescent="0.2">
      <c r="A18" s="313" t="s">
        <v>85</v>
      </c>
      <c r="B18" s="315" t="e">
        <f>VLOOKUP($E18,#REF!,3,FALSE)</f>
        <v>#REF!</v>
      </c>
      <c r="C18" s="316" t="e">
        <f>VLOOKUP($E18,#REF!,4,FALSE)</f>
        <v>#REF!</v>
      </c>
      <c r="D18" s="317" t="e">
        <f>VLOOKUP($E18,#REF!,5,FALSE)</f>
        <v>#REF!</v>
      </c>
      <c r="E18" s="145"/>
      <c r="F18" s="100"/>
      <c r="G18" s="100"/>
      <c r="H18" s="16"/>
      <c r="I18" s="100"/>
      <c r="J18" s="100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1"/>
      <c r="AO18" s="379"/>
      <c r="AR18" s="48"/>
    </row>
    <row r="19" spans="1:44" x14ac:dyDescent="0.2">
      <c r="A19" s="313" t="s">
        <v>84</v>
      </c>
      <c r="B19" s="315" t="e">
        <f>VLOOKUP($E19,#REF!,3,FALSE)</f>
        <v>#REF!</v>
      </c>
      <c r="C19" s="316" t="e">
        <f>VLOOKUP($E19,#REF!,4,FALSE)</f>
        <v>#REF!</v>
      </c>
      <c r="D19" s="317" t="e">
        <f>VLOOKUP($E19,#REF!,5,FALSE)</f>
        <v>#REF!</v>
      </c>
      <c r="E19" s="484"/>
      <c r="F19" s="100"/>
      <c r="G19" s="100"/>
      <c r="H19" s="16"/>
      <c r="I19" s="100"/>
      <c r="J19" s="100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1"/>
      <c r="AO19" s="445"/>
      <c r="AR19" s="48"/>
    </row>
    <row r="20" spans="1:44" ht="15.75" customHeight="1" x14ac:dyDescent="0.2">
      <c r="A20" s="433" t="s">
        <v>83</v>
      </c>
      <c r="B20" s="315" t="e">
        <f>VLOOKUP($E20,#REF!,3,FALSE)</f>
        <v>#REF!</v>
      </c>
      <c r="C20" s="316" t="e">
        <f>VLOOKUP($E20,#REF!,4,FALSE)</f>
        <v>#REF!</v>
      </c>
      <c r="D20" s="317" t="e">
        <f>VLOOKUP($E20,#REF!,5,FALSE)</f>
        <v>#REF!</v>
      </c>
      <c r="E20" s="145"/>
      <c r="F20" s="100"/>
      <c r="G20" s="100"/>
      <c r="H20" s="16"/>
      <c r="I20" s="100"/>
      <c r="J20" s="100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1"/>
      <c r="AO20" s="433"/>
      <c r="AR20" s="434"/>
    </row>
    <row r="21" spans="1:44" ht="15.75" customHeight="1" x14ac:dyDescent="0.2">
      <c r="A21" s="433" t="s">
        <v>82</v>
      </c>
      <c r="B21" s="315" t="e">
        <f>VLOOKUP($E21,#REF!,3,FALSE)</f>
        <v>#REF!</v>
      </c>
      <c r="C21" s="316" t="e">
        <f>VLOOKUP($E21,#REF!,4,FALSE)</f>
        <v>#REF!</v>
      </c>
      <c r="D21" s="317" t="e">
        <f>VLOOKUP($E21,#REF!,5,FALSE)</f>
        <v>#REF!</v>
      </c>
      <c r="E21" s="145"/>
      <c r="F21" s="100"/>
      <c r="G21" s="100"/>
      <c r="H21" s="16"/>
      <c r="I21" s="100"/>
      <c r="J21" s="100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1"/>
      <c r="AO21" s="433"/>
      <c r="AR21" s="434"/>
    </row>
    <row r="22" spans="1:44" ht="15.75" hidden="1" customHeight="1" x14ac:dyDescent="0.2">
      <c r="A22" s="433" t="s">
        <v>81</v>
      </c>
      <c r="B22" s="315" t="e">
        <f>VLOOKUP($E22,#REF!,3,FALSE)</f>
        <v>#REF!</v>
      </c>
      <c r="C22" s="316" t="e">
        <f>VLOOKUP($E22,#REF!,4,FALSE)</f>
        <v>#REF!</v>
      </c>
      <c r="D22" s="317" t="e">
        <f>VLOOKUP($E22,#REF!,5,FALSE)</f>
        <v>#REF!</v>
      </c>
      <c r="E22" s="145"/>
      <c r="F22" s="626"/>
      <c r="G22" s="626"/>
      <c r="H22" s="626"/>
      <c r="I22" s="624"/>
      <c r="J22" s="624"/>
      <c r="K22" s="624"/>
      <c r="L22" s="626"/>
      <c r="M22" s="626"/>
      <c r="N22" s="626"/>
      <c r="O22" s="624"/>
      <c r="P22" s="624"/>
      <c r="Q22" s="624"/>
      <c r="R22" s="624"/>
      <c r="S22" s="624"/>
      <c r="T22" s="624"/>
      <c r="U22" s="624"/>
      <c r="V22" s="624"/>
      <c r="W22" s="624"/>
      <c r="X22" s="624"/>
      <c r="Y22" s="624"/>
      <c r="Z22" s="624"/>
      <c r="AA22" s="624"/>
      <c r="AB22" s="624"/>
      <c r="AC22" s="624"/>
      <c r="AD22" s="625"/>
      <c r="AE22" s="625"/>
      <c r="AF22" s="625"/>
      <c r="AG22" s="625"/>
      <c r="AH22" s="625"/>
      <c r="AI22" s="625"/>
      <c r="AJ22" s="365" t="s">
        <v>74</v>
      </c>
      <c r="AK22" s="365" t="s">
        <v>73</v>
      </c>
      <c r="AL22" s="16"/>
      <c r="AM22" s="16"/>
      <c r="AN22" s="11"/>
      <c r="AO22" s="379"/>
      <c r="AR22" s="48"/>
    </row>
    <row r="23" spans="1:44" ht="15.75" hidden="1" customHeight="1" x14ac:dyDescent="0.2">
      <c r="A23" s="433" t="s">
        <v>80</v>
      </c>
      <c r="B23" s="315" t="e">
        <f>VLOOKUP($E23,#REF!,3,FALSE)</f>
        <v>#REF!</v>
      </c>
      <c r="C23" s="316" t="e">
        <f>VLOOKUP($E23,#REF!,4,FALSE)</f>
        <v>#REF!</v>
      </c>
      <c r="D23" s="317" t="e">
        <f>VLOOKUP($E23,#REF!,5,FALSE)</f>
        <v>#REF!</v>
      </c>
      <c r="E23" s="145"/>
      <c r="F23" s="100"/>
      <c r="G23" s="100"/>
      <c r="H23" s="16"/>
      <c r="I23" s="100"/>
      <c r="J23" s="100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1"/>
      <c r="AO23" s="269"/>
      <c r="AR23" s="48"/>
    </row>
    <row r="24" spans="1:44" ht="15.75" hidden="1" customHeight="1" x14ac:dyDescent="0.2">
      <c r="A24" s="433" t="s">
        <v>87</v>
      </c>
      <c r="B24" s="315" t="e">
        <f>VLOOKUP($E24,#REF!,3,FALSE)</f>
        <v>#REF!</v>
      </c>
      <c r="C24" s="316" t="e">
        <f>VLOOKUP($E24,#REF!,4,FALSE)</f>
        <v>#REF!</v>
      </c>
      <c r="D24" s="317" t="e">
        <f>VLOOKUP($E24,#REF!,5,FALSE)</f>
        <v>#REF!</v>
      </c>
      <c r="E24" s="145"/>
      <c r="F24" s="100"/>
      <c r="G24" s="100"/>
      <c r="H24" s="16"/>
      <c r="I24" s="100"/>
      <c r="J24" s="100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1"/>
      <c r="AO24" s="445"/>
      <c r="AR24" s="48"/>
    </row>
    <row r="25" spans="1:44" ht="15.75" hidden="1" customHeight="1" x14ac:dyDescent="0.2">
      <c r="A25" s="433" t="s">
        <v>88</v>
      </c>
      <c r="B25" s="315" t="e">
        <f>VLOOKUP($E25,#REF!,3,FALSE)</f>
        <v>#REF!</v>
      </c>
      <c r="C25" s="316" t="e">
        <f>VLOOKUP($E25,#REF!,4,FALSE)</f>
        <v>#REF!</v>
      </c>
      <c r="D25" s="317" t="e">
        <f>VLOOKUP($E25,#REF!,5,FALSE)</f>
        <v>#REF!</v>
      </c>
      <c r="E25" s="145"/>
      <c r="F25" s="100"/>
      <c r="G25" s="100"/>
      <c r="H25" s="16"/>
      <c r="I25" s="100"/>
      <c r="J25" s="100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1"/>
      <c r="AO25" s="379"/>
      <c r="AR25" s="48"/>
    </row>
    <row r="26" spans="1:44" ht="15.75" hidden="1" customHeight="1" x14ac:dyDescent="0.2">
      <c r="A26" s="433" t="s">
        <v>89</v>
      </c>
      <c r="B26" s="315" t="e">
        <f>VLOOKUP($E26,#REF!,3,FALSE)</f>
        <v>#REF!</v>
      </c>
      <c r="C26" s="316" t="e">
        <f>VLOOKUP($E26,#REF!,4,FALSE)</f>
        <v>#REF!</v>
      </c>
      <c r="D26" s="317" t="e">
        <f>VLOOKUP($E26,#REF!,5,FALSE)</f>
        <v>#REF!</v>
      </c>
      <c r="E26" s="145"/>
      <c r="F26" s="100"/>
      <c r="G26" s="100"/>
      <c r="H26" s="16"/>
      <c r="I26" s="100"/>
      <c r="J26" s="100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1"/>
      <c r="AO26" s="269"/>
      <c r="AR26" s="48"/>
    </row>
    <row r="27" spans="1:44" ht="15.75" hidden="1" customHeight="1" x14ac:dyDescent="0.2">
      <c r="A27" s="433" t="s">
        <v>90</v>
      </c>
      <c r="B27" s="315" t="e">
        <f>VLOOKUP($E27,#REF!,3,FALSE)</f>
        <v>#REF!</v>
      </c>
      <c r="C27" s="316" t="e">
        <f>VLOOKUP($E27,#REF!,4,FALSE)</f>
        <v>#REF!</v>
      </c>
      <c r="D27" s="317" t="e">
        <f>VLOOKUP($E27,#REF!,5,FALSE)</f>
        <v>#REF!</v>
      </c>
      <c r="E27" s="145"/>
      <c r="F27" s="100"/>
      <c r="G27" s="100"/>
      <c r="H27" s="16"/>
      <c r="I27" s="100"/>
      <c r="J27" s="100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1"/>
      <c r="AO27" s="379"/>
      <c r="AR27" s="48"/>
    </row>
    <row r="28" spans="1:44" ht="15.75" hidden="1" customHeight="1" x14ac:dyDescent="0.2">
      <c r="A28" s="433" t="s">
        <v>91</v>
      </c>
      <c r="B28" s="315" t="e">
        <f>VLOOKUP($E28,#REF!,3,FALSE)</f>
        <v>#REF!</v>
      </c>
      <c r="C28" s="316" t="e">
        <f>VLOOKUP($E28,#REF!,4,FALSE)</f>
        <v>#REF!</v>
      </c>
      <c r="D28" s="317" t="e">
        <f>VLOOKUP($E28,#REF!,5,FALSE)</f>
        <v>#REF!</v>
      </c>
      <c r="E28" s="352"/>
      <c r="F28" s="100"/>
      <c r="G28" s="100"/>
      <c r="H28" s="16"/>
      <c r="I28" s="100"/>
      <c r="J28" s="100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1"/>
      <c r="AO28" s="379"/>
      <c r="AR28" s="48"/>
    </row>
    <row r="29" spans="1:44" ht="16.5" hidden="1" customHeight="1" x14ac:dyDescent="0.2">
      <c r="A29" s="313" t="s">
        <v>154</v>
      </c>
      <c r="B29" s="315" t="e">
        <f>VLOOKUP($E29,#REF!,3,FALSE)</f>
        <v>#REF!</v>
      </c>
      <c r="C29" s="316" t="e">
        <f>VLOOKUP($E29,#REF!,4,FALSE)</f>
        <v>#REF!</v>
      </c>
      <c r="D29" s="317" t="e">
        <f>VLOOKUP($E29,#REF!,5,FALSE)</f>
        <v>#REF!</v>
      </c>
      <c r="E29" s="145"/>
      <c r="F29" s="100"/>
      <c r="G29" s="100"/>
      <c r="H29" s="16"/>
      <c r="I29" s="100"/>
      <c r="J29" s="100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1"/>
      <c r="AO29" s="379" t="s">
        <v>307</v>
      </c>
      <c r="AR29" s="48"/>
    </row>
    <row r="30" spans="1:44" ht="15" hidden="1" customHeight="1" x14ac:dyDescent="0.2">
      <c r="A30" s="313" t="s">
        <v>217</v>
      </c>
      <c r="B30" s="315" t="e">
        <f>VLOOKUP($E30,#REF!,3,FALSE)</f>
        <v>#REF!</v>
      </c>
      <c r="C30" s="316" t="e">
        <f>VLOOKUP($E30,#REF!,4,FALSE)</f>
        <v>#REF!</v>
      </c>
      <c r="D30" s="317" t="e">
        <f>VLOOKUP($E30,#REF!,5,FALSE)</f>
        <v>#REF!</v>
      </c>
      <c r="E30" s="145"/>
      <c r="F30" s="100"/>
      <c r="G30" s="100"/>
      <c r="H30" s="16"/>
      <c r="I30" s="100"/>
      <c r="J30" s="100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1"/>
      <c r="AR30" s="48"/>
    </row>
    <row r="31" spans="1:44" ht="17.25" hidden="1" customHeight="1" x14ac:dyDescent="0.2">
      <c r="A31" s="313" t="s">
        <v>189</v>
      </c>
      <c r="B31" s="315" t="e">
        <f>VLOOKUP($E31,#REF!,3,FALSE)</f>
        <v>#REF!</v>
      </c>
      <c r="C31" s="316" t="e">
        <f>VLOOKUP($E31,#REF!,4,FALSE)</f>
        <v>#REF!</v>
      </c>
      <c r="D31" s="317" t="e">
        <f>VLOOKUP($E31,#REF!,5,FALSE)</f>
        <v>#REF!</v>
      </c>
      <c r="E31" s="145"/>
      <c r="F31" s="100"/>
      <c r="G31" s="100"/>
      <c r="H31" s="16"/>
      <c r="I31" s="100"/>
      <c r="J31" s="100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1"/>
      <c r="AR31" s="48"/>
    </row>
    <row r="32" spans="1:44" ht="11.25" hidden="1" customHeight="1" x14ac:dyDescent="0.2">
      <c r="A32" s="313" t="s">
        <v>202</v>
      </c>
      <c r="B32" s="315" t="e">
        <f>VLOOKUP($E32,#REF!,3,FALSE)</f>
        <v>#REF!</v>
      </c>
      <c r="C32" s="316" t="e">
        <f>VLOOKUP($E32,#REF!,4,FALSE)</f>
        <v>#REF!</v>
      </c>
      <c r="D32" s="317" t="e">
        <f>VLOOKUP($E32,#REF!,5,FALSE)</f>
        <v>#REF!</v>
      </c>
      <c r="E32" s="145"/>
      <c r="F32" s="100"/>
      <c r="G32" s="100"/>
      <c r="H32" s="16"/>
      <c r="I32" s="100"/>
      <c r="J32" s="100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1"/>
      <c r="AR32" s="48"/>
    </row>
    <row r="33" spans="1:47" ht="11.25" hidden="1" customHeight="1" x14ac:dyDescent="0.2">
      <c r="A33" s="313" t="s">
        <v>209</v>
      </c>
      <c r="B33" s="315" t="e">
        <f>VLOOKUP($E33,#REF!,3,FALSE)</f>
        <v>#REF!</v>
      </c>
      <c r="C33" s="316" t="e">
        <f>VLOOKUP($E33,#REF!,4,FALSE)</f>
        <v>#REF!</v>
      </c>
      <c r="D33" s="317" t="e">
        <f>VLOOKUP($E33,#REF!,5,FALSE)</f>
        <v>#REF!</v>
      </c>
      <c r="E33" s="145"/>
      <c r="F33" s="100"/>
      <c r="G33" s="100"/>
      <c r="H33" s="16"/>
      <c r="I33" s="100"/>
      <c r="J33" s="100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1"/>
      <c r="AR33" s="48"/>
    </row>
    <row r="34" spans="1:47" ht="11.25" hidden="1" customHeight="1" x14ac:dyDescent="0.2">
      <c r="A34" s="313" t="s">
        <v>125</v>
      </c>
      <c r="B34" s="315" t="e">
        <f>VLOOKUP($E34,#REF!,3,FALSE)</f>
        <v>#REF!</v>
      </c>
      <c r="C34" s="316" t="e">
        <f>VLOOKUP($E34,#REF!,4,FALSE)</f>
        <v>#REF!</v>
      </c>
      <c r="D34" s="317" t="e">
        <f>VLOOKUP($E34,#REF!,5,FALSE)</f>
        <v>#REF!</v>
      </c>
      <c r="E34" s="145"/>
      <c r="F34" s="100"/>
      <c r="G34" s="100"/>
      <c r="H34" s="16"/>
      <c r="I34" s="100"/>
      <c r="J34" s="100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1"/>
      <c r="AR34" s="48"/>
    </row>
    <row r="35" spans="1:47" ht="11.25" hidden="1" customHeight="1" x14ac:dyDescent="0.2">
      <c r="A35" s="313" t="s">
        <v>139</v>
      </c>
      <c r="B35" s="315" t="e">
        <f>VLOOKUP($E35,#REF!,3,FALSE)</f>
        <v>#REF!</v>
      </c>
      <c r="C35" s="316" t="e">
        <f>VLOOKUP($E35,#REF!,4,FALSE)</f>
        <v>#REF!</v>
      </c>
      <c r="D35" s="317" t="e">
        <f>VLOOKUP($E35,#REF!,5,FALSE)</f>
        <v>#REF!</v>
      </c>
      <c r="E35" s="145"/>
      <c r="F35" s="100"/>
      <c r="G35" s="100"/>
      <c r="H35" s="16"/>
      <c r="I35" s="100"/>
      <c r="J35" s="100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1"/>
      <c r="AR35" s="48"/>
    </row>
    <row r="36" spans="1:47" ht="15.75" hidden="1" customHeight="1" x14ac:dyDescent="0.2">
      <c r="A36" s="313" t="s">
        <v>126</v>
      </c>
      <c r="B36" s="315" t="e">
        <f>VLOOKUP($E36,#REF!,3,FALSE)</f>
        <v>#REF!</v>
      </c>
      <c r="C36" s="316" t="e">
        <f>VLOOKUP($E36,#REF!,4,FALSE)</f>
        <v>#REF!</v>
      </c>
      <c r="D36" s="317" t="e">
        <f>VLOOKUP($E36,#REF!,5,FALSE)</f>
        <v>#REF!</v>
      </c>
      <c r="E36" s="145"/>
      <c r="F36" s="100"/>
      <c r="G36" s="100"/>
      <c r="H36" s="16"/>
      <c r="I36" s="100"/>
      <c r="J36" s="100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1"/>
      <c r="AR36" s="48"/>
    </row>
    <row r="37" spans="1:47" ht="15.75" hidden="1" customHeight="1" x14ac:dyDescent="0.2">
      <c r="A37" s="313" t="s">
        <v>218</v>
      </c>
      <c r="B37" s="315" t="e">
        <f>VLOOKUP($E37,#REF!,3,FALSE)</f>
        <v>#REF!</v>
      </c>
      <c r="C37" s="316" t="e">
        <f>VLOOKUP($E37,#REF!,4,FALSE)</f>
        <v>#REF!</v>
      </c>
      <c r="D37" s="317" t="e">
        <f>VLOOKUP($E37,#REF!,5,FALSE)</f>
        <v>#REF!</v>
      </c>
      <c r="E37" s="145"/>
      <c r="F37" s="100"/>
      <c r="G37" s="100"/>
      <c r="H37" s="16"/>
      <c r="I37" s="100"/>
      <c r="J37" s="100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1"/>
      <c r="AR37" s="48"/>
    </row>
    <row r="38" spans="1:47" ht="15.75" customHeight="1" x14ac:dyDescent="0.2">
      <c r="A38" s="245" t="s">
        <v>7</v>
      </c>
      <c r="B38" s="246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  <c r="Z38" s="246"/>
      <c r="AA38" s="246"/>
      <c r="AB38" s="246"/>
      <c r="AC38" s="246"/>
      <c r="AD38" s="246"/>
      <c r="AE38" s="246"/>
      <c r="AF38" s="246"/>
      <c r="AG38" s="246"/>
      <c r="AH38" s="246"/>
      <c r="AI38" s="246"/>
      <c r="AJ38" s="246"/>
      <c r="AK38" s="246"/>
      <c r="AL38" s="246"/>
      <c r="AM38" s="246"/>
      <c r="AN38" s="246"/>
      <c r="AO38" s="246"/>
      <c r="AP38" s="246"/>
      <c r="AQ38" s="246"/>
      <c r="AR38" s="246"/>
      <c r="AS38" s="246"/>
      <c r="AT38" s="246"/>
      <c r="AU38" s="246"/>
    </row>
    <row r="39" spans="1:47" ht="15.75" customHeight="1" x14ac:dyDescent="0.2">
      <c r="A39" s="245" t="s">
        <v>8</v>
      </c>
      <c r="B39" s="246"/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</row>
    <row r="40" spans="1:47" ht="15.75" customHeight="1" x14ac:dyDescent="0.2">
      <c r="A40" s="247" t="s">
        <v>9</v>
      </c>
      <c r="B40" s="247"/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47"/>
    </row>
    <row r="41" spans="1:47" ht="15.75" customHeight="1" x14ac:dyDescent="0.2">
      <c r="A41" s="33"/>
      <c r="B41" s="38"/>
      <c r="C41" s="38"/>
      <c r="D41" s="7"/>
      <c r="E41" s="33"/>
      <c r="F41" s="33"/>
      <c r="G41" s="33"/>
      <c r="H41" s="33"/>
      <c r="I41" s="33"/>
      <c r="J41" s="7"/>
    </row>
    <row r="42" spans="1:47" ht="15.75" customHeight="1" x14ac:dyDescent="0.2">
      <c r="A42" s="33"/>
      <c r="C42" s="38"/>
      <c r="D42" s="7"/>
      <c r="E42" s="33"/>
      <c r="F42" s="33"/>
      <c r="G42" s="33"/>
      <c r="H42" s="33"/>
      <c r="I42" s="33"/>
      <c r="J42" s="7"/>
    </row>
    <row r="43" spans="1:47" ht="15.75" customHeight="1" x14ac:dyDescent="0.2">
      <c r="A43" s="33"/>
      <c r="C43" s="38"/>
      <c r="D43" s="7"/>
      <c r="E43" s="33"/>
      <c r="F43" s="33"/>
      <c r="G43" s="33"/>
      <c r="H43" s="33"/>
      <c r="I43" s="33"/>
      <c r="J43" s="7"/>
    </row>
    <row r="44" spans="1:47" ht="15.75" customHeight="1" x14ac:dyDescent="0.2">
      <c r="A44" s="31"/>
      <c r="C44" s="38"/>
      <c r="D44" s="31"/>
      <c r="E44" s="31"/>
      <c r="F44" s="31"/>
      <c r="G44" s="31"/>
      <c r="H44" s="31"/>
      <c r="I44" s="31"/>
      <c r="J44" s="31"/>
    </row>
    <row r="45" spans="1:47" ht="15.75" customHeight="1" x14ac:dyDescent="0.2">
      <c r="A45" s="33"/>
      <c r="B45" s="7"/>
      <c r="C45" s="7"/>
      <c r="D45" s="7"/>
      <c r="E45" s="33"/>
      <c r="F45" s="33"/>
      <c r="G45" s="33"/>
      <c r="H45" s="33"/>
      <c r="I45" s="33"/>
      <c r="J45" s="7"/>
    </row>
    <row r="46" spans="1:47" ht="15.75" customHeight="1" x14ac:dyDescent="0.2">
      <c r="A46" s="33"/>
      <c r="B46" s="7"/>
      <c r="C46" s="7"/>
      <c r="D46" s="7"/>
      <c r="E46" s="33"/>
      <c r="F46" s="33"/>
      <c r="G46" s="33"/>
      <c r="H46" s="33"/>
      <c r="I46" s="33"/>
      <c r="J46" s="7"/>
    </row>
    <row r="47" spans="1:47" ht="15.75" customHeight="1" x14ac:dyDescent="0.2">
      <c r="A47" s="33"/>
      <c r="B47" s="7"/>
      <c r="C47" s="7"/>
      <c r="D47" s="7"/>
      <c r="E47" s="33"/>
      <c r="F47" s="33"/>
      <c r="G47" s="33"/>
      <c r="H47" s="33"/>
      <c r="I47" s="33"/>
      <c r="J47" s="7"/>
    </row>
    <row r="48" spans="1:47" ht="15.75" customHeight="1" x14ac:dyDescent="0.2">
      <c r="A48" s="33"/>
      <c r="B48" s="7"/>
      <c r="C48" s="7"/>
      <c r="D48" s="7"/>
      <c r="E48" s="33"/>
      <c r="F48" s="33"/>
      <c r="G48" s="33"/>
      <c r="H48" s="33"/>
      <c r="I48" s="33"/>
      <c r="J48" s="7"/>
    </row>
    <row r="49" spans="1:10" ht="15.75" customHeight="1" x14ac:dyDescent="0.2">
      <c r="A49" s="33"/>
      <c r="B49" s="7"/>
      <c r="C49" s="7"/>
      <c r="D49" s="7"/>
      <c r="E49" s="33"/>
      <c r="F49" s="33"/>
      <c r="G49" s="33"/>
      <c r="H49" s="33"/>
      <c r="I49" s="33"/>
      <c r="J49" s="7"/>
    </row>
    <row r="50" spans="1:10" ht="15.75" customHeight="1" x14ac:dyDescent="0.2">
      <c r="A50" s="33"/>
      <c r="B50" s="7"/>
      <c r="C50" s="7"/>
      <c r="D50" s="7"/>
      <c r="E50" s="33"/>
      <c r="F50" s="33"/>
      <c r="G50" s="33"/>
      <c r="H50" s="33"/>
      <c r="I50" s="33"/>
      <c r="J50" s="7"/>
    </row>
    <row r="51" spans="1:10" ht="15.75" customHeight="1" x14ac:dyDescent="0.2">
      <c r="A51" s="33"/>
      <c r="B51" s="7"/>
      <c r="C51" s="7"/>
      <c r="D51" s="7"/>
      <c r="E51" s="33"/>
      <c r="F51" s="33"/>
      <c r="G51" s="33"/>
      <c r="H51" s="33"/>
      <c r="I51" s="33"/>
      <c r="J51" s="7"/>
    </row>
    <row r="52" spans="1:10" ht="15" customHeight="1" x14ac:dyDescent="0.2">
      <c r="A52" s="33"/>
      <c r="B52" s="7"/>
      <c r="C52" s="7"/>
      <c r="D52" s="7"/>
      <c r="E52" s="33"/>
      <c r="F52" s="33"/>
      <c r="G52" s="33"/>
      <c r="H52" s="33"/>
      <c r="I52" s="33"/>
      <c r="J52" s="7"/>
    </row>
    <row r="53" spans="1:10" ht="15" customHeight="1" x14ac:dyDescent="0.2">
      <c r="A53" s="33"/>
      <c r="B53" s="7"/>
      <c r="C53" s="7"/>
      <c r="D53" s="7"/>
      <c r="E53" s="33"/>
      <c r="F53" s="33"/>
      <c r="G53" s="33"/>
      <c r="H53" s="33"/>
      <c r="I53" s="33"/>
      <c r="J53" s="7"/>
    </row>
    <row r="54" spans="1:10" ht="15.75" customHeight="1" x14ac:dyDescent="0.2">
      <c r="A54" s="31"/>
      <c r="B54" s="32"/>
      <c r="C54" s="31"/>
      <c r="D54" s="31"/>
      <c r="E54" s="31"/>
      <c r="F54" s="31"/>
      <c r="G54" s="31"/>
      <c r="H54" s="31"/>
      <c r="I54" s="31"/>
      <c r="J54" s="31"/>
    </row>
    <row r="55" spans="1:10" ht="15.75" customHeight="1" x14ac:dyDescent="0.2">
      <c r="A55" s="33"/>
      <c r="B55" s="7"/>
      <c r="C55" s="7"/>
      <c r="D55" s="7"/>
      <c r="E55" s="33"/>
      <c r="F55" s="33"/>
      <c r="G55" s="33"/>
      <c r="H55" s="33"/>
      <c r="I55" s="33"/>
      <c r="J55" s="7"/>
    </row>
    <row r="56" spans="1:10" ht="15.75" customHeight="1" x14ac:dyDescent="0.2">
      <c r="A56" s="33"/>
      <c r="B56" s="7"/>
      <c r="C56" s="7"/>
      <c r="D56" s="7"/>
      <c r="E56" s="33"/>
      <c r="F56" s="33"/>
      <c r="G56" s="33"/>
      <c r="H56" s="33"/>
      <c r="I56" s="33"/>
      <c r="J56" s="7"/>
    </row>
    <row r="57" spans="1:10" ht="15.75" customHeight="1" x14ac:dyDescent="0.2">
      <c r="A57" s="33"/>
      <c r="B57" s="7"/>
      <c r="C57" s="7"/>
      <c r="D57" s="7"/>
      <c r="E57" s="33"/>
      <c r="F57" s="33"/>
      <c r="G57" s="33"/>
      <c r="H57" s="33"/>
      <c r="I57" s="33"/>
      <c r="J57" s="7"/>
    </row>
    <row r="58" spans="1:10" ht="15.75" customHeight="1" x14ac:dyDescent="0.2">
      <c r="A58" s="33"/>
      <c r="B58" s="7"/>
      <c r="C58" s="7"/>
      <c r="D58" s="7"/>
      <c r="E58" s="33"/>
      <c r="F58" s="33"/>
      <c r="G58" s="33"/>
      <c r="H58" s="33"/>
      <c r="I58" s="33"/>
      <c r="J58" s="7"/>
    </row>
    <row r="59" spans="1:10" ht="15.75" customHeight="1" x14ac:dyDescent="0.2">
      <c r="A59" s="33"/>
      <c r="B59" s="7"/>
      <c r="C59" s="7"/>
      <c r="D59" s="7"/>
      <c r="E59" s="33"/>
      <c r="F59" s="33"/>
      <c r="G59" s="33"/>
      <c r="H59" s="33"/>
      <c r="I59" s="33"/>
      <c r="J59" s="7"/>
    </row>
    <row r="60" spans="1:10" ht="15.75" customHeight="1" x14ac:dyDescent="0.2">
      <c r="A60" s="33"/>
      <c r="B60" s="7"/>
      <c r="C60" s="7"/>
      <c r="D60" s="7"/>
      <c r="E60" s="33"/>
      <c r="F60" s="33"/>
      <c r="G60" s="33"/>
      <c r="H60" s="33"/>
      <c r="I60" s="33"/>
      <c r="J60" s="7"/>
    </row>
    <row r="61" spans="1:10" ht="15.75" customHeight="1" x14ac:dyDescent="0.2">
      <c r="A61" s="33"/>
      <c r="B61" s="7"/>
      <c r="C61" s="7"/>
      <c r="D61" s="7"/>
      <c r="E61" s="33"/>
      <c r="F61" s="33"/>
      <c r="G61" s="33"/>
      <c r="H61" s="33"/>
      <c r="I61" s="33"/>
      <c r="J61" s="7"/>
    </row>
    <row r="62" spans="1:10" ht="15.75" customHeight="1" x14ac:dyDescent="0.2">
      <c r="A62" s="33"/>
      <c r="B62" s="7"/>
      <c r="C62" s="7"/>
      <c r="D62" s="7"/>
      <c r="E62" s="33"/>
      <c r="F62" s="33"/>
      <c r="G62" s="33"/>
      <c r="H62" s="33"/>
      <c r="I62" s="33"/>
      <c r="J62" s="7"/>
    </row>
    <row r="63" spans="1:10" ht="15.75" customHeight="1" x14ac:dyDescent="0.2">
      <c r="A63" s="33"/>
      <c r="B63" s="56"/>
      <c r="C63" s="637"/>
      <c r="D63" s="637"/>
      <c r="E63" s="638"/>
      <c r="F63" s="638"/>
      <c r="G63" s="637"/>
      <c r="H63" s="637"/>
      <c r="I63" s="637"/>
      <c r="J63" s="33"/>
    </row>
    <row r="64" spans="1:10" ht="15.75" customHeight="1" x14ac:dyDescent="0.2">
      <c r="A64" s="33"/>
      <c r="B64" s="33"/>
      <c r="C64" s="33"/>
      <c r="D64" s="33"/>
      <c r="E64" s="33"/>
      <c r="F64" s="33"/>
      <c r="G64" s="33"/>
      <c r="H64" s="33"/>
      <c r="I64" s="33"/>
      <c r="J64" s="33"/>
    </row>
    <row r="65" spans="1:10" ht="15.75" customHeight="1" x14ac:dyDescent="0.2">
      <c r="A65" s="57"/>
      <c r="B65" s="58"/>
      <c r="C65" s="58"/>
      <c r="D65" s="58"/>
      <c r="E65" s="58"/>
      <c r="F65" s="58"/>
      <c r="G65" s="58"/>
      <c r="H65" s="58"/>
      <c r="I65" s="59"/>
      <c r="J65" s="58"/>
    </row>
    <row r="66" spans="1:10" ht="15.75" customHeight="1" x14ac:dyDescent="0.2">
      <c r="A66" s="60"/>
      <c r="B66" s="58"/>
      <c r="C66" s="58"/>
      <c r="D66" s="58"/>
      <c r="E66" s="60"/>
      <c r="F66" s="58"/>
      <c r="G66" s="58"/>
      <c r="H66" s="58"/>
      <c r="I66" s="60"/>
      <c r="J66" s="58"/>
    </row>
    <row r="67" spans="1:10" ht="15.75" customHeight="1" x14ac:dyDescent="0.2">
      <c r="A67" s="61"/>
      <c r="B67" s="61"/>
      <c r="C67" s="61"/>
      <c r="D67" s="61"/>
      <c r="E67" s="61"/>
      <c r="F67" s="62"/>
      <c r="G67" s="63"/>
      <c r="H67" s="64"/>
      <c r="I67" s="61"/>
      <c r="J67" s="61"/>
    </row>
    <row r="68" spans="1:10" ht="15.75" customHeight="1" x14ac:dyDescent="0.2">
      <c r="A68" s="61"/>
      <c r="B68" s="61"/>
      <c r="C68" s="61"/>
      <c r="D68" s="61"/>
      <c r="E68" s="61"/>
      <c r="F68" s="61"/>
      <c r="G68" s="61"/>
      <c r="H68" s="61"/>
      <c r="I68" s="61"/>
      <c r="J68" s="61"/>
    </row>
    <row r="69" spans="1:10" ht="15.75" customHeight="1" x14ac:dyDescent="0.2">
      <c r="A69" s="31"/>
      <c r="B69" s="32"/>
      <c r="C69" s="31"/>
      <c r="D69" s="31"/>
      <c r="E69" s="31"/>
      <c r="F69" s="31"/>
      <c r="G69" s="31"/>
      <c r="H69" s="31"/>
      <c r="I69" s="31"/>
      <c r="J69" s="31"/>
    </row>
    <row r="70" spans="1:10" ht="15.75" customHeight="1" x14ac:dyDescent="0.2">
      <c r="A70" s="33"/>
      <c r="B70" s="7"/>
      <c r="C70" s="7"/>
      <c r="D70" s="7"/>
      <c r="E70" s="33"/>
      <c r="F70" s="33"/>
      <c r="G70" s="33"/>
      <c r="H70" s="33"/>
      <c r="I70" s="33"/>
      <c r="J70" s="7"/>
    </row>
    <row r="71" spans="1:10" ht="15.75" customHeight="1" x14ac:dyDescent="0.2">
      <c r="A71" s="33"/>
      <c r="B71" s="7"/>
      <c r="C71" s="7"/>
      <c r="D71" s="7"/>
      <c r="E71" s="33"/>
      <c r="F71" s="33"/>
      <c r="G71" s="33"/>
      <c r="H71" s="33"/>
      <c r="I71" s="33"/>
      <c r="J71" s="7"/>
    </row>
    <row r="72" spans="1:10" ht="15.75" customHeight="1" x14ac:dyDescent="0.2">
      <c r="A72" s="33"/>
      <c r="B72" s="7"/>
      <c r="C72" s="7"/>
      <c r="D72" s="7"/>
      <c r="E72" s="33"/>
      <c r="F72" s="33"/>
      <c r="G72" s="33"/>
      <c r="H72" s="33"/>
      <c r="I72" s="33"/>
      <c r="J72" s="7"/>
    </row>
    <row r="73" spans="1:10" ht="15.75" customHeight="1" x14ac:dyDescent="0.2">
      <c r="A73" s="33"/>
      <c r="B73" s="7"/>
      <c r="C73" s="7"/>
      <c r="D73" s="7"/>
      <c r="E73" s="33"/>
      <c r="F73" s="33"/>
      <c r="G73" s="33"/>
      <c r="H73" s="33"/>
      <c r="I73" s="33"/>
      <c r="J73" s="7"/>
    </row>
    <row r="74" spans="1:10" ht="15" x14ac:dyDescent="0.2">
      <c r="A74" s="33"/>
      <c r="B74" s="7"/>
      <c r="C74" s="7"/>
      <c r="D74" s="7"/>
      <c r="E74" s="33"/>
      <c r="F74" s="33"/>
      <c r="G74" s="33"/>
      <c r="H74" s="33"/>
      <c r="I74" s="33"/>
      <c r="J74" s="7"/>
    </row>
    <row r="75" spans="1:10" ht="15" x14ac:dyDescent="0.2">
      <c r="A75" s="33"/>
      <c r="B75" s="7"/>
      <c r="C75" s="7"/>
      <c r="D75" s="7"/>
      <c r="E75" s="33"/>
      <c r="F75" s="33"/>
      <c r="G75" s="33"/>
      <c r="H75" s="33"/>
      <c r="I75" s="33"/>
      <c r="J75" s="7"/>
    </row>
    <row r="76" spans="1:10" ht="15" x14ac:dyDescent="0.2">
      <c r="A76" s="33"/>
      <c r="B76" s="7"/>
      <c r="C76" s="7"/>
      <c r="D76" s="7"/>
      <c r="E76" s="33"/>
      <c r="F76" s="33"/>
      <c r="G76" s="33"/>
      <c r="H76" s="33"/>
      <c r="I76" s="33"/>
      <c r="J76" s="7"/>
    </row>
    <row r="77" spans="1:10" ht="15" x14ac:dyDescent="0.2">
      <c r="A77" s="33"/>
      <c r="B77" s="7"/>
      <c r="C77" s="7"/>
      <c r="D77" s="7"/>
      <c r="E77" s="33"/>
      <c r="F77" s="33"/>
      <c r="G77" s="33"/>
      <c r="H77" s="33"/>
      <c r="I77" s="33"/>
      <c r="J77" s="7"/>
    </row>
    <row r="78" spans="1:10" ht="15" x14ac:dyDescent="0.2">
      <c r="A78" s="33"/>
      <c r="B78" s="7"/>
      <c r="C78" s="7"/>
      <c r="D78" s="7"/>
      <c r="E78" s="33"/>
      <c r="F78" s="33"/>
      <c r="G78" s="33"/>
      <c r="H78" s="33"/>
      <c r="I78" s="33"/>
      <c r="J78" s="7"/>
    </row>
    <row r="79" spans="1:10" x14ac:dyDescent="0.2">
      <c r="A79" s="31"/>
      <c r="B79" s="32"/>
      <c r="C79" s="31"/>
      <c r="D79" s="31"/>
      <c r="E79" s="31"/>
      <c r="F79" s="31"/>
      <c r="G79" s="31"/>
      <c r="H79" s="31"/>
      <c r="I79" s="31"/>
      <c r="J79" s="31"/>
    </row>
    <row r="80" spans="1:10" ht="15" x14ac:dyDescent="0.2">
      <c r="A80" s="33"/>
      <c r="B80" s="7"/>
      <c r="C80" s="7"/>
      <c r="D80" s="7"/>
      <c r="E80" s="33"/>
      <c r="F80" s="33"/>
      <c r="G80" s="33"/>
      <c r="H80" s="33"/>
      <c r="I80" s="33"/>
      <c r="J80" s="7"/>
    </row>
    <row r="81" spans="1:10" ht="15" x14ac:dyDescent="0.2">
      <c r="A81" s="33"/>
      <c r="B81" s="7"/>
      <c r="C81" s="7"/>
      <c r="D81" s="7"/>
      <c r="E81" s="33"/>
      <c r="F81" s="33"/>
      <c r="G81" s="33"/>
      <c r="H81" s="33"/>
      <c r="I81" s="33"/>
      <c r="J81" s="7"/>
    </row>
    <row r="82" spans="1:10" ht="15" x14ac:dyDescent="0.2">
      <c r="A82" s="33"/>
      <c r="B82" s="7"/>
      <c r="C82" s="7"/>
      <c r="D82" s="7"/>
      <c r="E82" s="33"/>
      <c r="F82" s="33"/>
      <c r="G82" s="33"/>
      <c r="H82" s="33"/>
      <c r="I82" s="33"/>
      <c r="J82" s="7"/>
    </row>
    <row r="83" spans="1:10" ht="15" x14ac:dyDescent="0.2">
      <c r="A83" s="33"/>
      <c r="B83" s="7"/>
      <c r="C83" s="7"/>
      <c r="D83" s="7"/>
      <c r="E83" s="33"/>
      <c r="F83" s="33"/>
      <c r="G83" s="33"/>
      <c r="H83" s="33"/>
      <c r="I83" s="33"/>
      <c r="J83" s="7"/>
    </row>
    <row r="84" spans="1:10" ht="15" x14ac:dyDescent="0.2">
      <c r="A84" s="33"/>
      <c r="B84" s="7"/>
      <c r="C84" s="7"/>
      <c r="D84" s="7"/>
      <c r="E84" s="33"/>
      <c r="F84" s="33"/>
      <c r="G84" s="33"/>
      <c r="H84" s="33"/>
      <c r="I84" s="33"/>
      <c r="J84" s="7"/>
    </row>
    <row r="85" spans="1:10" ht="15" x14ac:dyDescent="0.2">
      <c r="A85" s="33"/>
      <c r="B85" s="7"/>
      <c r="C85" s="7"/>
      <c r="D85" s="7"/>
      <c r="E85" s="33"/>
      <c r="F85" s="33"/>
      <c r="G85" s="33"/>
      <c r="H85" s="33"/>
      <c r="I85" s="33"/>
      <c r="J85" s="7"/>
    </row>
    <row r="86" spans="1:10" ht="15" x14ac:dyDescent="0.2">
      <c r="A86" s="33"/>
      <c r="B86" s="7"/>
      <c r="C86" s="7"/>
      <c r="D86" s="7"/>
      <c r="E86" s="33"/>
      <c r="F86" s="33"/>
      <c r="G86" s="33"/>
      <c r="H86" s="33"/>
      <c r="I86" s="33"/>
      <c r="J86" s="7"/>
    </row>
    <row r="87" spans="1:10" ht="15" x14ac:dyDescent="0.2">
      <c r="A87" s="33"/>
      <c r="B87" s="7"/>
      <c r="C87" s="7"/>
      <c r="D87" s="7"/>
      <c r="E87" s="33"/>
      <c r="F87" s="33"/>
      <c r="G87" s="33"/>
      <c r="H87" s="33"/>
      <c r="I87" s="33"/>
      <c r="J87" s="7"/>
    </row>
    <row r="88" spans="1:10" ht="15" x14ac:dyDescent="0.2">
      <c r="A88" s="33"/>
      <c r="B88" s="7"/>
      <c r="C88" s="7"/>
      <c r="D88" s="7"/>
      <c r="E88" s="33"/>
      <c r="F88" s="33"/>
      <c r="G88" s="33"/>
      <c r="H88" s="33"/>
      <c r="I88" s="33"/>
      <c r="J88" s="7"/>
    </row>
    <row r="89" spans="1:10" x14ac:dyDescent="0.2">
      <c r="A89" s="31"/>
      <c r="B89" s="32"/>
      <c r="C89" s="31"/>
      <c r="D89" s="31"/>
      <c r="E89" s="31"/>
      <c r="F89" s="31"/>
      <c r="G89" s="31"/>
      <c r="H89" s="31"/>
      <c r="I89" s="31"/>
      <c r="J89" s="31"/>
    </row>
    <row r="90" spans="1:10" ht="15" x14ac:dyDescent="0.2">
      <c r="A90" s="33"/>
      <c r="B90" s="7"/>
      <c r="C90" s="7"/>
      <c r="D90" s="7"/>
      <c r="E90" s="33"/>
      <c r="F90" s="33"/>
      <c r="G90" s="33"/>
      <c r="H90" s="33"/>
      <c r="I90" s="33"/>
      <c r="J90" s="7"/>
    </row>
    <row r="91" spans="1:10" ht="15" x14ac:dyDescent="0.2">
      <c r="A91" s="33"/>
      <c r="B91" s="7"/>
      <c r="C91" s="7"/>
      <c r="D91" s="7"/>
      <c r="E91" s="33"/>
      <c r="F91" s="33"/>
      <c r="G91" s="33"/>
      <c r="H91" s="33"/>
      <c r="I91" s="33"/>
      <c r="J91" s="7"/>
    </row>
    <row r="92" spans="1:10" ht="15" x14ac:dyDescent="0.2">
      <c r="A92" s="33"/>
      <c r="B92" s="7"/>
      <c r="C92" s="7"/>
      <c r="D92" s="7"/>
      <c r="E92" s="33"/>
      <c r="F92" s="33"/>
      <c r="G92" s="33"/>
      <c r="H92" s="33"/>
      <c r="I92" s="33"/>
      <c r="J92" s="7"/>
    </row>
    <row r="93" spans="1:10" ht="15" x14ac:dyDescent="0.2">
      <c r="A93" s="33"/>
      <c r="B93" s="7"/>
      <c r="C93" s="7"/>
      <c r="D93" s="7"/>
      <c r="E93" s="33"/>
      <c r="F93" s="33"/>
      <c r="G93" s="33"/>
      <c r="H93" s="33"/>
      <c r="I93" s="33"/>
      <c r="J93" s="7"/>
    </row>
    <row r="94" spans="1:10" ht="15" x14ac:dyDescent="0.2">
      <c r="A94" s="33"/>
      <c r="B94" s="7"/>
      <c r="C94" s="7"/>
      <c r="D94" s="7"/>
      <c r="E94" s="33"/>
      <c r="F94" s="33"/>
      <c r="G94" s="33"/>
      <c r="H94" s="33"/>
      <c r="I94" s="33"/>
      <c r="J94" s="7"/>
    </row>
    <row r="95" spans="1:10" ht="15" x14ac:dyDescent="0.2">
      <c r="A95" s="33"/>
      <c r="B95" s="7"/>
      <c r="C95" s="7"/>
      <c r="D95" s="7"/>
      <c r="E95" s="33"/>
      <c r="F95" s="33"/>
      <c r="G95" s="33"/>
      <c r="H95" s="33"/>
      <c r="I95" s="33"/>
      <c r="J95" s="7"/>
    </row>
    <row r="96" spans="1:10" ht="15" x14ac:dyDescent="0.2">
      <c r="A96" s="33"/>
      <c r="B96" s="7"/>
      <c r="C96" s="7"/>
      <c r="D96" s="7"/>
      <c r="E96" s="33"/>
      <c r="F96" s="33"/>
      <c r="G96" s="33"/>
      <c r="H96" s="33"/>
      <c r="I96" s="33"/>
      <c r="J96" s="7"/>
    </row>
    <row r="97" spans="1:10" ht="15" x14ac:dyDescent="0.2">
      <c r="A97" s="33"/>
      <c r="B97" s="7"/>
      <c r="C97" s="7"/>
      <c r="D97" s="7"/>
      <c r="E97" s="33"/>
      <c r="F97" s="33"/>
      <c r="G97" s="33"/>
      <c r="H97" s="33"/>
      <c r="I97" s="33"/>
      <c r="J97" s="7"/>
    </row>
    <row r="98" spans="1:10" ht="15" x14ac:dyDescent="0.2">
      <c r="A98" s="33"/>
      <c r="B98" s="7"/>
      <c r="C98" s="7"/>
      <c r="D98" s="7"/>
      <c r="E98" s="33"/>
      <c r="F98" s="33"/>
      <c r="G98" s="33"/>
      <c r="H98" s="33"/>
      <c r="I98" s="33"/>
      <c r="J98" s="7"/>
    </row>
    <row r="99" spans="1:10" x14ac:dyDescent="0.2">
      <c r="A99" s="31"/>
      <c r="B99" s="32"/>
      <c r="C99" s="31"/>
      <c r="D99" s="31"/>
      <c r="E99" s="31"/>
      <c r="F99" s="31"/>
      <c r="G99" s="31"/>
      <c r="H99" s="31"/>
      <c r="I99" s="31"/>
      <c r="J99" s="31"/>
    </row>
    <row r="100" spans="1:10" ht="15" x14ac:dyDescent="0.2">
      <c r="A100" s="33"/>
      <c r="B100" s="7"/>
      <c r="C100" s="7"/>
      <c r="D100" s="7"/>
      <c r="E100" s="33"/>
      <c r="F100" s="33"/>
      <c r="G100" s="33"/>
      <c r="H100" s="33"/>
      <c r="I100" s="33"/>
      <c r="J100" s="7"/>
    </row>
    <row r="101" spans="1:10" ht="15" x14ac:dyDescent="0.2">
      <c r="A101" s="33"/>
      <c r="B101" s="7"/>
      <c r="C101" s="7"/>
      <c r="D101" s="7"/>
      <c r="E101" s="33"/>
      <c r="F101" s="33"/>
      <c r="G101" s="33"/>
      <c r="H101" s="33"/>
      <c r="I101" s="33"/>
      <c r="J101" s="7"/>
    </row>
    <row r="102" spans="1:10" ht="15" x14ac:dyDescent="0.2">
      <c r="A102" s="33"/>
      <c r="B102" s="7"/>
      <c r="C102" s="7"/>
      <c r="D102" s="7"/>
      <c r="E102" s="33"/>
      <c r="F102" s="33"/>
      <c r="G102" s="33"/>
      <c r="H102" s="33"/>
      <c r="I102" s="33"/>
      <c r="J102" s="7"/>
    </row>
    <row r="103" spans="1:10" ht="15" x14ac:dyDescent="0.2">
      <c r="A103" s="33"/>
      <c r="B103" s="7"/>
      <c r="C103" s="7"/>
      <c r="D103" s="7"/>
      <c r="E103" s="33"/>
      <c r="F103" s="33"/>
      <c r="G103" s="33"/>
      <c r="H103" s="33"/>
      <c r="I103" s="33"/>
      <c r="J103" s="7"/>
    </row>
    <row r="104" spans="1:10" ht="15" x14ac:dyDescent="0.2">
      <c r="A104" s="33"/>
      <c r="B104" s="7"/>
      <c r="C104" s="7"/>
      <c r="D104" s="7"/>
      <c r="E104" s="33"/>
      <c r="F104" s="33"/>
      <c r="G104" s="33"/>
      <c r="H104" s="33"/>
      <c r="I104" s="33"/>
      <c r="J104" s="7"/>
    </row>
    <row r="105" spans="1:10" ht="15" x14ac:dyDescent="0.2">
      <c r="A105" s="33"/>
      <c r="B105" s="7"/>
      <c r="C105" s="7"/>
      <c r="D105" s="7"/>
      <c r="E105" s="33"/>
      <c r="F105" s="33"/>
      <c r="G105" s="33"/>
      <c r="H105" s="33"/>
      <c r="I105" s="33"/>
      <c r="J105" s="7"/>
    </row>
    <row r="106" spans="1:10" ht="15" x14ac:dyDescent="0.2">
      <c r="A106" s="33"/>
      <c r="B106" s="7"/>
      <c r="C106" s="7"/>
      <c r="D106" s="7"/>
      <c r="E106" s="33"/>
      <c r="F106" s="33"/>
      <c r="G106" s="33"/>
      <c r="H106" s="33"/>
      <c r="I106" s="33"/>
      <c r="J106" s="7"/>
    </row>
    <row r="107" spans="1:10" ht="15" x14ac:dyDescent="0.2">
      <c r="A107" s="33"/>
      <c r="B107" s="7"/>
      <c r="C107" s="7"/>
      <c r="D107" s="7"/>
      <c r="E107" s="33"/>
      <c r="F107" s="33"/>
      <c r="G107" s="33"/>
      <c r="H107" s="33"/>
      <c r="I107" s="33"/>
      <c r="J107" s="7"/>
    </row>
    <row r="108" spans="1:10" x14ac:dyDescent="0.2">
      <c r="A108" s="33"/>
      <c r="B108" s="56"/>
      <c r="C108" s="637"/>
      <c r="D108" s="637"/>
      <c r="E108" s="638"/>
      <c r="F108" s="638"/>
      <c r="G108" s="637"/>
      <c r="H108" s="637"/>
      <c r="I108" s="637"/>
      <c r="J108" s="33"/>
    </row>
    <row r="109" spans="1:10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</row>
    <row r="110" spans="1:10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</row>
    <row r="111" spans="1:10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</row>
    <row r="112" spans="1:10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</row>
    <row r="113" spans="1:10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</row>
    <row r="114" spans="1:10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</row>
    <row r="115" spans="1:10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</row>
    <row r="116" spans="1:10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</row>
    <row r="117" spans="1:10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</row>
    <row r="118" spans="1:10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</row>
    <row r="119" spans="1:10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</row>
    <row r="120" spans="1:10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</row>
    <row r="121" spans="1:10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</row>
    <row r="122" spans="1:10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</row>
    <row r="123" spans="1:10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</row>
    <row r="124" spans="1:10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</row>
    <row r="125" spans="1:10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</row>
    <row r="126" spans="1:10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</row>
    <row r="127" spans="1:10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</row>
    <row r="128" spans="1:10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</row>
    <row r="129" spans="1:10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</row>
    <row r="130" spans="1:10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</row>
    <row r="131" spans="1:10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</row>
    <row r="132" spans="1:10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</row>
    <row r="133" spans="1:10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</row>
    <row r="134" spans="1:10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</row>
    <row r="135" spans="1:10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</row>
    <row r="136" spans="1:10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</row>
    <row r="137" spans="1:10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</row>
    <row r="138" spans="1:10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</row>
    <row r="139" spans="1:10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</row>
    <row r="140" spans="1:10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</row>
    <row r="141" spans="1:10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</row>
    <row r="142" spans="1:10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</row>
    <row r="143" spans="1:10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</row>
    <row r="144" spans="1:10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</row>
    <row r="145" spans="1:10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</row>
    <row r="146" spans="1:10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</row>
    <row r="147" spans="1:10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</row>
    <row r="148" spans="1:10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</row>
    <row r="149" spans="1:10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</row>
    <row r="150" spans="1:10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</row>
    <row r="151" spans="1:10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</row>
    <row r="152" spans="1:10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</row>
    <row r="153" spans="1:10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</row>
    <row r="154" spans="1:10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</row>
    <row r="155" spans="1:10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</row>
    <row r="156" spans="1:10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</row>
    <row r="157" spans="1:10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</row>
    <row r="158" spans="1:10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</row>
    <row r="159" spans="1:10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</row>
    <row r="160" spans="1:10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</row>
    <row r="161" spans="1:10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</row>
    <row r="162" spans="1:10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</row>
    <row r="163" spans="1:10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</row>
    <row r="164" spans="1:10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</row>
    <row r="165" spans="1:10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</row>
    <row r="166" spans="1:10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</row>
    <row r="167" spans="1:10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</row>
    <row r="168" spans="1:10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</row>
    <row r="169" spans="1:10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</row>
    <row r="170" spans="1:10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</row>
    <row r="171" spans="1:10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</row>
    <row r="172" spans="1:10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</row>
    <row r="173" spans="1:10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</row>
    <row r="174" spans="1:10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</row>
    <row r="175" spans="1:10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</row>
    <row r="176" spans="1:10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</row>
    <row r="177" spans="1:10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</row>
    <row r="178" spans="1:10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</row>
    <row r="179" spans="1:10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</row>
    <row r="180" spans="1:10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</row>
    <row r="181" spans="1:10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</row>
    <row r="182" spans="1:10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</row>
    <row r="183" spans="1:10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</row>
    <row r="184" spans="1:10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</row>
    <row r="185" spans="1:10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</row>
    <row r="186" spans="1:10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</row>
    <row r="187" spans="1:10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</row>
    <row r="188" spans="1:10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</row>
    <row r="189" spans="1:10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</row>
    <row r="190" spans="1:10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</row>
    <row r="191" spans="1:10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</row>
    <row r="192" spans="1:10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</row>
    <row r="193" spans="1:10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</row>
    <row r="194" spans="1:10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</row>
    <row r="195" spans="1:10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</row>
    <row r="196" spans="1:10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</row>
    <row r="197" spans="1:10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</row>
    <row r="198" spans="1:10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</row>
    <row r="199" spans="1:10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</row>
    <row r="200" spans="1:10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</row>
    <row r="201" spans="1:10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</row>
    <row r="202" spans="1:10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</row>
    <row r="203" spans="1:10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</row>
    <row r="204" spans="1:10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</row>
    <row r="205" spans="1:10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</row>
    <row r="206" spans="1:10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</row>
    <row r="207" spans="1:10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</row>
    <row r="208" spans="1:10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</row>
    <row r="209" spans="1:10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</row>
    <row r="210" spans="1:10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</row>
    <row r="211" spans="1:10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</row>
    <row r="212" spans="1:10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</row>
    <row r="213" spans="1:10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</row>
    <row r="214" spans="1:10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</row>
    <row r="215" spans="1:10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</row>
    <row r="216" spans="1:10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</row>
    <row r="217" spans="1:10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</row>
    <row r="218" spans="1:10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</row>
    <row r="219" spans="1:10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</row>
    <row r="220" spans="1:10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</row>
    <row r="221" spans="1:10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</row>
    <row r="222" spans="1:10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</row>
    <row r="223" spans="1:10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</row>
    <row r="224" spans="1:10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</row>
    <row r="225" spans="1:10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</row>
    <row r="226" spans="1:10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</row>
    <row r="227" spans="1:10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</row>
    <row r="228" spans="1:10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</row>
    <row r="229" spans="1:10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</row>
    <row r="230" spans="1:10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</row>
    <row r="231" spans="1:10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</row>
    <row r="232" spans="1:10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</row>
    <row r="233" spans="1:10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</row>
    <row r="234" spans="1:10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</row>
    <row r="235" spans="1:10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</row>
    <row r="236" spans="1:10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</row>
    <row r="237" spans="1:10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</row>
    <row r="238" spans="1:10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</row>
    <row r="239" spans="1:10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</row>
    <row r="240" spans="1:10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</row>
    <row r="241" spans="1:10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</row>
    <row r="242" spans="1:10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</row>
    <row r="243" spans="1:10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</row>
    <row r="244" spans="1:10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</row>
    <row r="245" spans="1:10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</row>
    <row r="246" spans="1:10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</row>
    <row r="247" spans="1:10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</row>
    <row r="248" spans="1:10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</row>
    <row r="249" spans="1:10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</row>
    <row r="250" spans="1:10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</row>
    <row r="251" spans="1:10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</row>
    <row r="252" spans="1:10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</row>
    <row r="253" spans="1:10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</row>
    <row r="254" spans="1:10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</row>
    <row r="255" spans="1:10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</row>
    <row r="256" spans="1:10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</row>
    <row r="257" spans="1:10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</row>
    <row r="258" spans="1:10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</row>
    <row r="259" spans="1:10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</row>
    <row r="260" spans="1:10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</row>
    <row r="261" spans="1:10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</row>
    <row r="262" spans="1:10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</row>
    <row r="263" spans="1:10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</row>
    <row r="264" spans="1:10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</row>
    <row r="265" spans="1:10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</row>
    <row r="266" spans="1:10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</row>
    <row r="267" spans="1:10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</row>
    <row r="268" spans="1:10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</row>
    <row r="269" spans="1:10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</row>
    <row r="270" spans="1:10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</row>
    <row r="271" spans="1:10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</row>
    <row r="272" spans="1:10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</row>
    <row r="273" spans="1:10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</row>
    <row r="274" spans="1:10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</row>
    <row r="275" spans="1:10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</row>
    <row r="276" spans="1:10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</row>
    <row r="277" spans="1:10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</row>
    <row r="278" spans="1:10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</row>
    <row r="279" spans="1:10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</row>
    <row r="280" spans="1:10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</row>
    <row r="281" spans="1:10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</row>
    <row r="282" spans="1:10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</row>
    <row r="283" spans="1:10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</row>
    <row r="284" spans="1:10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</row>
    <row r="285" spans="1:10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</row>
    <row r="286" spans="1:10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</row>
    <row r="287" spans="1:10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</row>
    <row r="288" spans="1:10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</row>
    <row r="289" spans="1:10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</row>
    <row r="290" spans="1:10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</row>
    <row r="291" spans="1:10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</row>
    <row r="292" spans="1:10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</row>
    <row r="293" spans="1:10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</row>
    <row r="294" spans="1:10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</row>
    <row r="295" spans="1:10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</row>
    <row r="296" spans="1:10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</row>
    <row r="297" spans="1:10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</row>
    <row r="298" spans="1:10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</row>
    <row r="299" spans="1:10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</row>
    <row r="300" spans="1:10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</row>
    <row r="301" spans="1:10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</row>
    <row r="302" spans="1:10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</row>
    <row r="303" spans="1:10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</row>
    <row r="304" spans="1:10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</row>
    <row r="305" spans="1:10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</row>
    <row r="306" spans="1:10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</row>
    <row r="307" spans="1:10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</row>
    <row r="308" spans="1:10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</row>
    <row r="309" spans="1:10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</row>
    <row r="310" spans="1:10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</row>
    <row r="311" spans="1:10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</row>
    <row r="312" spans="1:10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</row>
    <row r="313" spans="1:10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</row>
    <row r="314" spans="1:10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</row>
    <row r="315" spans="1:10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</row>
    <row r="316" spans="1:10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</row>
    <row r="317" spans="1:10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</row>
    <row r="318" spans="1:10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</row>
    <row r="319" spans="1:10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</row>
    <row r="320" spans="1:10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</row>
    <row r="321" spans="1:10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</row>
    <row r="322" spans="1:10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</row>
    <row r="323" spans="1:10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</row>
    <row r="324" spans="1:10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</row>
    <row r="325" spans="1:10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</row>
    <row r="326" spans="1:10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</row>
    <row r="327" spans="1:10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</row>
    <row r="328" spans="1:10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</row>
    <row r="329" spans="1:10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</row>
    <row r="330" spans="1:10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</row>
    <row r="331" spans="1:10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</row>
    <row r="332" spans="1:10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</row>
    <row r="333" spans="1:10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</row>
    <row r="334" spans="1:10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</row>
    <row r="335" spans="1:10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</row>
    <row r="336" spans="1:10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</row>
    <row r="337" spans="1:10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</row>
    <row r="338" spans="1:10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</row>
    <row r="339" spans="1:10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</row>
    <row r="340" spans="1:10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</row>
    <row r="341" spans="1:10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</row>
    <row r="342" spans="1:10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</row>
    <row r="343" spans="1:10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</row>
    <row r="344" spans="1:10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</row>
    <row r="345" spans="1:10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</row>
    <row r="346" spans="1:10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</row>
    <row r="347" spans="1:10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</row>
    <row r="348" spans="1:10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</row>
    <row r="349" spans="1:10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</row>
    <row r="350" spans="1:10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</row>
    <row r="351" spans="1:10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</row>
    <row r="352" spans="1:10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</row>
    <row r="353" spans="1:10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</row>
    <row r="354" spans="1:10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</row>
    <row r="355" spans="1:10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</row>
    <row r="356" spans="1:10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</row>
    <row r="357" spans="1:10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</row>
    <row r="358" spans="1:10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</row>
    <row r="359" spans="1:10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</row>
    <row r="360" spans="1:10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</row>
    <row r="361" spans="1:10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</row>
    <row r="362" spans="1:10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</row>
    <row r="363" spans="1:10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</row>
    <row r="364" spans="1:10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</row>
    <row r="365" spans="1:10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</row>
    <row r="366" spans="1:10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</row>
    <row r="367" spans="1:10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</row>
    <row r="368" spans="1:10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</row>
    <row r="369" spans="1:10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</row>
    <row r="370" spans="1:10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</row>
    <row r="371" spans="1:10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</row>
    <row r="372" spans="1:10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</row>
    <row r="373" spans="1:10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</row>
    <row r="374" spans="1:10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</row>
    <row r="375" spans="1:10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</row>
    <row r="376" spans="1:10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</row>
    <row r="377" spans="1:10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</row>
    <row r="378" spans="1:10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</row>
    <row r="379" spans="1:10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</row>
    <row r="380" spans="1:10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</row>
    <row r="381" spans="1:10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</row>
    <row r="382" spans="1:10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</row>
    <row r="383" spans="1:10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</row>
    <row r="384" spans="1:10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</row>
    <row r="385" spans="1:10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</row>
    <row r="386" spans="1:10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</row>
    <row r="387" spans="1:10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</row>
    <row r="388" spans="1:10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</row>
    <row r="389" spans="1:10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</row>
    <row r="390" spans="1:10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</row>
    <row r="391" spans="1:10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</row>
    <row r="392" spans="1:10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</row>
    <row r="393" spans="1:10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</row>
    <row r="394" spans="1:10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</row>
    <row r="395" spans="1:10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</row>
    <row r="396" spans="1:10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</row>
    <row r="397" spans="1:10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</row>
    <row r="398" spans="1:10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</row>
    <row r="399" spans="1:10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</row>
    <row r="400" spans="1:10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</row>
    <row r="401" spans="1:10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</row>
    <row r="402" spans="1:10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</row>
    <row r="403" spans="1:10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</row>
    <row r="404" spans="1:10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</row>
    <row r="405" spans="1:10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</row>
    <row r="406" spans="1:10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</row>
    <row r="407" spans="1:10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</row>
    <row r="408" spans="1:10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</row>
    <row r="409" spans="1:10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</row>
    <row r="410" spans="1:10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</row>
    <row r="411" spans="1:10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</row>
    <row r="412" spans="1:10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</row>
    <row r="413" spans="1:10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</row>
    <row r="414" spans="1:10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</row>
    <row r="415" spans="1:10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</row>
    <row r="416" spans="1:10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</row>
    <row r="417" spans="1:10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</row>
    <row r="418" spans="1:10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</row>
    <row r="419" spans="1:10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</row>
    <row r="420" spans="1:10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</row>
    <row r="421" spans="1:10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</row>
    <row r="422" spans="1:10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</row>
    <row r="423" spans="1:10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</row>
    <row r="424" spans="1:10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</row>
    <row r="425" spans="1:10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</row>
    <row r="426" spans="1:10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</row>
    <row r="427" spans="1:10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</row>
    <row r="428" spans="1:10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</row>
    <row r="429" spans="1:10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</row>
    <row r="430" spans="1:10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</row>
    <row r="431" spans="1:10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</row>
    <row r="432" spans="1:10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</row>
    <row r="433" spans="1:10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</row>
    <row r="434" spans="1:10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</row>
    <row r="435" spans="1:10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</row>
    <row r="436" spans="1:10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</row>
    <row r="437" spans="1:10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</row>
    <row r="438" spans="1:10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</row>
    <row r="439" spans="1:10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</row>
    <row r="440" spans="1:10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</row>
    <row r="441" spans="1:10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</row>
    <row r="442" spans="1:10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</row>
    <row r="443" spans="1:10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</row>
    <row r="444" spans="1:10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</row>
    <row r="445" spans="1:10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</row>
    <row r="446" spans="1:10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</row>
    <row r="447" spans="1:10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</row>
    <row r="448" spans="1:10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</row>
    <row r="449" spans="1:10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</row>
    <row r="450" spans="1:10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</row>
    <row r="451" spans="1:10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</row>
    <row r="452" spans="1:10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</row>
    <row r="453" spans="1:10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</row>
    <row r="454" spans="1:10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</row>
    <row r="455" spans="1:10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</row>
    <row r="456" spans="1:10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</row>
    <row r="457" spans="1:10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</row>
    <row r="458" spans="1:10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</row>
    <row r="459" spans="1:10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</row>
    <row r="460" spans="1:10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</row>
    <row r="461" spans="1:10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</row>
    <row r="462" spans="1:10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</row>
    <row r="463" spans="1:10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</row>
    <row r="464" spans="1:10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</row>
    <row r="465" spans="1:10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</row>
    <row r="466" spans="1:10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</row>
    <row r="467" spans="1:10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</row>
    <row r="468" spans="1:10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</row>
    <row r="469" spans="1:10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</row>
    <row r="470" spans="1:10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</row>
    <row r="471" spans="1:10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</row>
    <row r="472" spans="1:10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</row>
    <row r="473" spans="1:10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</row>
    <row r="474" spans="1:10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</row>
    <row r="475" spans="1:10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</row>
    <row r="476" spans="1:10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</row>
    <row r="477" spans="1:10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</row>
    <row r="478" spans="1:10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</row>
    <row r="479" spans="1:10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</row>
    <row r="480" spans="1:10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</row>
    <row r="481" spans="1:10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</row>
    <row r="482" spans="1:10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</row>
    <row r="483" spans="1:10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</row>
    <row r="484" spans="1:10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</row>
    <row r="485" spans="1:10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</row>
    <row r="486" spans="1:10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</row>
    <row r="487" spans="1:10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</row>
    <row r="488" spans="1:10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</row>
    <row r="489" spans="1:10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</row>
    <row r="490" spans="1:10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</row>
    <row r="491" spans="1:10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</row>
    <row r="492" spans="1:10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</row>
    <row r="493" spans="1:10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</row>
    <row r="494" spans="1:10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</row>
    <row r="495" spans="1:10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</row>
    <row r="496" spans="1:10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</row>
    <row r="497" spans="1:10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</row>
    <row r="498" spans="1:10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</row>
    <row r="499" spans="1:10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</row>
    <row r="500" spans="1:10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</row>
    <row r="501" spans="1:10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</row>
    <row r="502" spans="1:10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</row>
    <row r="503" spans="1:10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</row>
    <row r="504" spans="1:10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</row>
    <row r="505" spans="1:10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</row>
    <row r="506" spans="1:10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</row>
    <row r="507" spans="1:10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</row>
    <row r="508" spans="1:10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</row>
    <row r="509" spans="1:10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</row>
    <row r="510" spans="1:10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</row>
    <row r="511" spans="1:10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</row>
    <row r="512" spans="1:10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</row>
    <row r="513" spans="1:10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</row>
    <row r="514" spans="1:10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</row>
    <row r="515" spans="1:10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</row>
    <row r="516" spans="1:10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</row>
    <row r="517" spans="1:10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</row>
    <row r="518" spans="1:10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</row>
    <row r="519" spans="1:10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</row>
    <row r="520" spans="1:10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</row>
    <row r="521" spans="1:10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</row>
    <row r="522" spans="1:10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</row>
    <row r="523" spans="1:10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</row>
    <row r="524" spans="1:10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</row>
    <row r="525" spans="1:10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</row>
    <row r="526" spans="1:10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</row>
    <row r="527" spans="1:10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</row>
    <row r="528" spans="1:10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</row>
    <row r="529" spans="1:10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</row>
    <row r="530" spans="1:10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</row>
    <row r="531" spans="1:10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</row>
    <row r="532" spans="1:10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</row>
    <row r="533" spans="1:10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</row>
    <row r="534" spans="1:10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</row>
    <row r="535" spans="1:10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</row>
    <row r="536" spans="1:10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</row>
    <row r="537" spans="1:10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</row>
    <row r="538" spans="1:10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</row>
    <row r="539" spans="1:10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</row>
    <row r="540" spans="1:10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</row>
    <row r="541" spans="1:10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</row>
    <row r="542" spans="1:10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</row>
    <row r="543" spans="1:10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</row>
    <row r="544" spans="1:10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</row>
    <row r="545" spans="1:10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</row>
    <row r="546" spans="1:10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</row>
    <row r="547" spans="1:10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</row>
    <row r="548" spans="1:10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</row>
    <row r="549" spans="1:10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</row>
    <row r="550" spans="1:10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</row>
    <row r="551" spans="1:10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</row>
    <row r="552" spans="1:10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</row>
    <row r="553" spans="1:10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</row>
    <row r="554" spans="1:10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</row>
    <row r="555" spans="1:10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</row>
    <row r="556" spans="1:10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</row>
    <row r="557" spans="1:10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</row>
    <row r="558" spans="1:10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</row>
    <row r="559" spans="1:10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</row>
    <row r="560" spans="1:10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</row>
    <row r="561" spans="1:10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</row>
    <row r="562" spans="1:10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</row>
    <row r="563" spans="1:10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</row>
    <row r="564" spans="1:10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</row>
    <row r="565" spans="1:10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</row>
    <row r="566" spans="1:10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</row>
    <row r="567" spans="1:10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</row>
    <row r="568" spans="1:10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</row>
    <row r="569" spans="1:10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</row>
    <row r="570" spans="1:10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</row>
    <row r="571" spans="1:10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</row>
    <row r="572" spans="1:10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</row>
    <row r="573" spans="1:10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</row>
    <row r="574" spans="1:10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</row>
    <row r="575" spans="1:10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</row>
    <row r="576" spans="1:10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</row>
    <row r="577" spans="1:10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</row>
    <row r="578" spans="1:10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</row>
    <row r="579" spans="1:10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</row>
    <row r="580" spans="1:10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</row>
    <row r="581" spans="1:10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</row>
    <row r="582" spans="1:10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</row>
    <row r="583" spans="1:10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</row>
    <row r="584" spans="1:10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</row>
    <row r="585" spans="1:10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</row>
    <row r="586" spans="1:10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</row>
    <row r="587" spans="1:10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</row>
    <row r="588" spans="1:10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</row>
    <row r="589" spans="1:10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</row>
    <row r="590" spans="1:10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</row>
    <row r="591" spans="1:10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</row>
    <row r="592" spans="1:10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</row>
    <row r="593" spans="1:10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</row>
    <row r="594" spans="1:10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</row>
    <row r="595" spans="1:10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</row>
    <row r="596" spans="1:10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</row>
    <row r="597" spans="1:10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</row>
    <row r="598" spans="1:10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</row>
    <row r="599" spans="1:10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</row>
    <row r="600" spans="1:10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</row>
    <row r="601" spans="1:10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</row>
    <row r="602" spans="1:10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</row>
    <row r="603" spans="1:10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</row>
    <row r="604" spans="1:10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</row>
    <row r="605" spans="1:10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</row>
    <row r="606" spans="1:10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</row>
    <row r="607" spans="1:10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</row>
    <row r="608" spans="1:10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</row>
    <row r="609" spans="1:10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</row>
    <row r="610" spans="1:10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</row>
    <row r="611" spans="1:10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</row>
    <row r="612" spans="1:10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</row>
    <row r="613" spans="1:10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</row>
    <row r="614" spans="1:10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</row>
    <row r="615" spans="1:10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</row>
    <row r="616" spans="1:10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</row>
    <row r="617" spans="1:10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</row>
    <row r="618" spans="1:10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</row>
    <row r="619" spans="1:10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</row>
    <row r="620" spans="1:10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</row>
    <row r="621" spans="1:10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</row>
    <row r="622" spans="1:10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</row>
    <row r="623" spans="1:10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</row>
    <row r="624" spans="1:10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</row>
    <row r="625" spans="1:10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</row>
    <row r="626" spans="1:10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</row>
    <row r="627" spans="1:10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</row>
    <row r="628" spans="1:10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</row>
    <row r="629" spans="1:10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</row>
    <row r="630" spans="1:10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</row>
    <row r="631" spans="1:10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</row>
    <row r="632" spans="1:10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</row>
    <row r="633" spans="1:10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</row>
    <row r="634" spans="1:10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</row>
    <row r="635" spans="1:10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</row>
    <row r="636" spans="1:10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</row>
    <row r="637" spans="1:10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</row>
    <row r="638" spans="1:10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</row>
    <row r="639" spans="1:10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</row>
    <row r="640" spans="1:10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</row>
    <row r="641" spans="1:10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</row>
    <row r="642" spans="1:10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</row>
    <row r="643" spans="1:10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</row>
    <row r="644" spans="1:10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</row>
    <row r="645" spans="1:10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</row>
    <row r="646" spans="1:10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</row>
    <row r="647" spans="1:10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</row>
    <row r="648" spans="1:10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</row>
    <row r="649" spans="1:10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</row>
    <row r="650" spans="1:10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</row>
    <row r="651" spans="1:10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</row>
    <row r="652" spans="1:10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</row>
    <row r="653" spans="1:10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</row>
    <row r="654" spans="1:10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</row>
    <row r="655" spans="1:10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</row>
    <row r="656" spans="1:10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</row>
    <row r="657" spans="1:10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</row>
    <row r="658" spans="1:10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</row>
    <row r="659" spans="1:10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</row>
    <row r="660" spans="1:10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</row>
    <row r="661" spans="1:10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</row>
    <row r="662" spans="1:10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</row>
    <row r="663" spans="1:10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</row>
    <row r="664" spans="1:10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</row>
    <row r="665" spans="1:10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</row>
    <row r="666" spans="1:10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</row>
    <row r="667" spans="1:10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</row>
    <row r="668" spans="1:10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</row>
    <row r="669" spans="1:10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</row>
    <row r="670" spans="1:10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</row>
    <row r="671" spans="1:10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</row>
    <row r="672" spans="1:10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</row>
    <row r="673" spans="1:10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</row>
    <row r="674" spans="1:10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</row>
    <row r="675" spans="1:10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</row>
    <row r="676" spans="1:10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</row>
    <row r="677" spans="1:10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</row>
    <row r="678" spans="1:10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</row>
    <row r="679" spans="1:10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</row>
    <row r="680" spans="1:10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</row>
    <row r="681" spans="1:10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</row>
    <row r="682" spans="1:10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</row>
    <row r="683" spans="1:10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</row>
    <row r="684" spans="1:10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</row>
    <row r="685" spans="1:10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</row>
    <row r="686" spans="1:10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</row>
    <row r="687" spans="1:10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</row>
    <row r="688" spans="1:10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</row>
    <row r="689" spans="1:10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</row>
    <row r="690" spans="1:10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</row>
    <row r="691" spans="1:10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</row>
    <row r="692" spans="1:10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</row>
    <row r="693" spans="1:10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</row>
    <row r="694" spans="1:10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</row>
    <row r="695" spans="1:10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</row>
    <row r="696" spans="1:10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</row>
    <row r="697" spans="1:10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</row>
    <row r="698" spans="1:10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</row>
    <row r="699" spans="1:10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</row>
    <row r="700" spans="1:10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</row>
    <row r="701" spans="1:10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</row>
    <row r="702" spans="1:10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</row>
    <row r="703" spans="1:10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</row>
    <row r="704" spans="1:10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</row>
    <row r="705" spans="1:10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</row>
    <row r="706" spans="1:10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</row>
    <row r="707" spans="1:10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</row>
    <row r="708" spans="1:10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</row>
    <row r="709" spans="1:10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</row>
    <row r="710" spans="1:10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</row>
    <row r="711" spans="1:10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</row>
    <row r="712" spans="1:10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</row>
    <row r="713" spans="1:10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</row>
    <row r="714" spans="1:10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</row>
    <row r="715" spans="1:10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</row>
    <row r="716" spans="1:10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</row>
    <row r="717" spans="1:10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</row>
    <row r="718" spans="1:10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</row>
    <row r="719" spans="1:10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</row>
    <row r="720" spans="1:10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</row>
    <row r="721" spans="1:10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</row>
    <row r="722" spans="1:10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</row>
    <row r="723" spans="1:10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</row>
    <row r="724" spans="1:10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</row>
    <row r="725" spans="1:10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</row>
    <row r="726" spans="1:10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</row>
    <row r="727" spans="1:10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</row>
    <row r="728" spans="1:10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</row>
    <row r="729" spans="1:10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</row>
    <row r="730" spans="1:10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</row>
    <row r="731" spans="1:10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</row>
    <row r="732" spans="1:10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</row>
    <row r="733" spans="1:10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</row>
    <row r="734" spans="1:10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</row>
    <row r="735" spans="1:10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</row>
    <row r="736" spans="1:10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</row>
    <row r="737" spans="1:10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</row>
    <row r="738" spans="1:10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</row>
    <row r="739" spans="1:10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</row>
    <row r="740" spans="1:10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</row>
    <row r="741" spans="1:10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</row>
    <row r="742" spans="1:10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</row>
    <row r="743" spans="1:10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</row>
    <row r="744" spans="1:10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</row>
    <row r="745" spans="1:10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</row>
    <row r="746" spans="1:10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</row>
    <row r="747" spans="1:10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</row>
    <row r="748" spans="1:10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</row>
    <row r="749" spans="1:10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</row>
    <row r="750" spans="1:10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</row>
    <row r="751" spans="1:10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</row>
    <row r="752" spans="1:10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</row>
    <row r="753" spans="1:10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</row>
    <row r="754" spans="1:10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</row>
    <row r="755" spans="1:10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</row>
    <row r="756" spans="1:10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</row>
    <row r="757" spans="1:10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</row>
    <row r="758" spans="1:10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</row>
    <row r="759" spans="1:10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</row>
    <row r="760" spans="1:10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</row>
    <row r="761" spans="1:10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</row>
    <row r="762" spans="1:10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</row>
    <row r="763" spans="1:10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</row>
    <row r="764" spans="1:10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</row>
    <row r="765" spans="1:10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</row>
    <row r="766" spans="1:10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</row>
    <row r="767" spans="1:10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</row>
    <row r="768" spans="1:10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</row>
    <row r="769" spans="1:10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</row>
    <row r="770" spans="1:10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</row>
    <row r="771" spans="1:10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</row>
    <row r="772" spans="1:10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</row>
    <row r="773" spans="1:10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</row>
    <row r="774" spans="1:10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</row>
    <row r="775" spans="1:10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</row>
    <row r="776" spans="1:10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</row>
    <row r="777" spans="1:10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</row>
    <row r="778" spans="1:10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</row>
    <row r="779" spans="1:10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</row>
    <row r="780" spans="1:10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</row>
    <row r="781" spans="1:10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</row>
    <row r="782" spans="1:10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</row>
    <row r="783" spans="1:10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</row>
    <row r="784" spans="1:10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</row>
    <row r="785" spans="1:10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</row>
    <row r="786" spans="1:10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</row>
    <row r="787" spans="1:10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</row>
    <row r="788" spans="1:10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</row>
    <row r="789" spans="1:10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</row>
    <row r="790" spans="1:10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</row>
    <row r="791" spans="1:10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</row>
    <row r="792" spans="1:10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</row>
    <row r="793" spans="1:10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</row>
    <row r="794" spans="1:10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</row>
    <row r="795" spans="1:10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</row>
    <row r="796" spans="1:10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</row>
    <row r="797" spans="1:10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</row>
    <row r="798" spans="1:10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</row>
    <row r="799" spans="1:10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</row>
    <row r="800" spans="1:10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</row>
    <row r="801" spans="1:10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</row>
    <row r="802" spans="1:10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</row>
    <row r="803" spans="1:10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</row>
    <row r="804" spans="1:10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</row>
    <row r="805" spans="1:10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</row>
    <row r="806" spans="1:10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</row>
    <row r="807" spans="1:10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</row>
    <row r="808" spans="1:10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</row>
    <row r="809" spans="1:10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</row>
    <row r="810" spans="1:10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</row>
    <row r="811" spans="1:10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</row>
    <row r="812" spans="1:10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</row>
    <row r="813" spans="1:10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</row>
    <row r="814" spans="1:10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</row>
    <row r="815" spans="1:10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</row>
    <row r="816" spans="1:10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</row>
    <row r="817" spans="1:10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</row>
    <row r="818" spans="1:10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</row>
    <row r="819" spans="1:10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</row>
    <row r="820" spans="1:10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</row>
    <row r="821" spans="1:10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</row>
    <row r="822" spans="1:10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</row>
    <row r="823" spans="1:10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</row>
    <row r="824" spans="1:10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</row>
    <row r="825" spans="1:10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</row>
    <row r="826" spans="1:10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</row>
    <row r="827" spans="1:10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</row>
    <row r="828" spans="1:10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</row>
    <row r="829" spans="1:10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</row>
    <row r="830" spans="1:10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</row>
    <row r="831" spans="1:10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</row>
    <row r="832" spans="1:10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</row>
    <row r="833" spans="1:10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</row>
    <row r="834" spans="1:10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</row>
    <row r="835" spans="1:10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</row>
    <row r="836" spans="1:10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</row>
    <row r="837" spans="1:10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</row>
    <row r="838" spans="1:10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</row>
    <row r="839" spans="1:10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</row>
    <row r="840" spans="1:10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</row>
    <row r="841" spans="1:10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</row>
    <row r="842" spans="1:10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</row>
    <row r="843" spans="1:10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</row>
    <row r="844" spans="1:10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</row>
    <row r="845" spans="1:10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</row>
    <row r="846" spans="1:10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</row>
    <row r="847" spans="1:10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</row>
    <row r="848" spans="1:10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</row>
    <row r="849" spans="1:10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</row>
    <row r="850" spans="1:10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</row>
    <row r="851" spans="1:10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</row>
    <row r="852" spans="1:10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</row>
    <row r="853" spans="1:10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</row>
    <row r="854" spans="1:10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</row>
    <row r="855" spans="1:10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</row>
    <row r="856" spans="1:10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</row>
    <row r="857" spans="1:10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</row>
    <row r="858" spans="1:10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</row>
    <row r="859" spans="1:10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</row>
    <row r="860" spans="1:10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</row>
    <row r="861" spans="1:10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</row>
    <row r="862" spans="1:10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</row>
    <row r="863" spans="1:10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</row>
    <row r="864" spans="1:10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</row>
    <row r="865" spans="1:10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</row>
    <row r="866" spans="1:10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</row>
    <row r="867" spans="1:10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</row>
    <row r="868" spans="1:10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</row>
    <row r="869" spans="1:10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</row>
    <row r="870" spans="1:10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</row>
    <row r="871" spans="1:10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</row>
    <row r="872" spans="1:10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</row>
    <row r="873" spans="1:10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</row>
    <row r="874" spans="1:10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</row>
    <row r="875" spans="1:10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</row>
    <row r="876" spans="1:10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</row>
    <row r="877" spans="1:10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</row>
    <row r="878" spans="1:10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</row>
    <row r="879" spans="1:10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</row>
    <row r="880" spans="1:10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</row>
    <row r="881" spans="1:10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</row>
    <row r="882" spans="1:10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</row>
    <row r="883" spans="1:10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</row>
    <row r="884" spans="1:10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</row>
    <row r="885" spans="1:10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</row>
    <row r="886" spans="1:10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</row>
    <row r="887" spans="1:10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</row>
    <row r="888" spans="1:10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</row>
    <row r="889" spans="1:10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</row>
    <row r="890" spans="1:10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</row>
    <row r="891" spans="1:10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</row>
    <row r="892" spans="1:10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</row>
    <row r="893" spans="1:10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</row>
    <row r="894" spans="1:10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</row>
    <row r="895" spans="1:10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</row>
    <row r="896" spans="1:10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</row>
    <row r="897" spans="1:10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</row>
    <row r="898" spans="1:10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</row>
    <row r="899" spans="1:10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</row>
    <row r="900" spans="1:10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</row>
    <row r="901" spans="1:10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</row>
    <row r="902" spans="1:10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</row>
    <row r="903" spans="1:10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</row>
    <row r="904" spans="1:10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</row>
    <row r="905" spans="1:10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</row>
    <row r="906" spans="1:10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</row>
    <row r="907" spans="1:10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</row>
    <row r="908" spans="1:10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</row>
    <row r="909" spans="1:10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</row>
    <row r="910" spans="1:10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</row>
    <row r="911" spans="1:10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</row>
    <row r="912" spans="1:10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</row>
    <row r="913" spans="1:10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</row>
    <row r="914" spans="1:10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</row>
    <row r="915" spans="1:10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</row>
    <row r="916" spans="1:10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</row>
    <row r="917" spans="1:10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</row>
    <row r="918" spans="1:10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</row>
    <row r="919" spans="1:10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</row>
    <row r="920" spans="1:10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</row>
    <row r="921" spans="1:10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</row>
    <row r="922" spans="1:10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</row>
    <row r="923" spans="1:10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</row>
    <row r="924" spans="1:10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</row>
    <row r="925" spans="1:10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</row>
    <row r="926" spans="1:10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</row>
    <row r="927" spans="1:10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</row>
    <row r="928" spans="1:10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</row>
    <row r="929" spans="1:10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</row>
    <row r="930" spans="1:10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</row>
    <row r="931" spans="1:10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</row>
    <row r="932" spans="1:10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</row>
    <row r="933" spans="1:10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</row>
    <row r="934" spans="1:10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</row>
    <row r="935" spans="1:10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</row>
    <row r="936" spans="1:10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</row>
    <row r="937" spans="1:10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</row>
    <row r="938" spans="1:10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</row>
    <row r="939" spans="1:10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</row>
    <row r="940" spans="1:10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</row>
    <row r="941" spans="1:10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</row>
    <row r="942" spans="1:10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</row>
    <row r="943" spans="1:10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</row>
    <row r="944" spans="1:10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</row>
    <row r="945" spans="1:10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</row>
    <row r="946" spans="1:10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</row>
    <row r="947" spans="1:10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</row>
    <row r="948" spans="1:10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</row>
    <row r="949" spans="1:10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</row>
    <row r="950" spans="1:10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</row>
    <row r="951" spans="1:10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</row>
    <row r="952" spans="1:10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</row>
    <row r="953" spans="1:10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</row>
    <row r="954" spans="1:10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</row>
    <row r="955" spans="1:10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</row>
    <row r="956" spans="1:10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</row>
    <row r="957" spans="1:10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</row>
    <row r="958" spans="1:10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</row>
    <row r="959" spans="1:10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</row>
    <row r="960" spans="1:10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</row>
    <row r="961" spans="1:10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</row>
    <row r="962" spans="1:10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</row>
    <row r="963" spans="1:10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</row>
    <row r="964" spans="1:10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</row>
    <row r="965" spans="1:10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</row>
    <row r="966" spans="1:10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</row>
    <row r="967" spans="1:10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</row>
    <row r="968" spans="1:10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</row>
    <row r="969" spans="1:10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</row>
    <row r="970" spans="1:10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</row>
    <row r="971" spans="1:10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</row>
    <row r="972" spans="1:10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</row>
    <row r="973" spans="1:10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</row>
    <row r="974" spans="1:10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</row>
    <row r="975" spans="1:10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</row>
    <row r="976" spans="1:10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</row>
    <row r="977" spans="1:10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</row>
    <row r="978" spans="1:10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</row>
    <row r="979" spans="1:10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</row>
    <row r="980" spans="1:10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</row>
    <row r="981" spans="1:10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</row>
    <row r="982" spans="1:10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</row>
    <row r="983" spans="1:10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</row>
    <row r="984" spans="1:10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</row>
    <row r="985" spans="1:10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</row>
    <row r="986" spans="1:10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</row>
    <row r="987" spans="1:10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</row>
    <row r="988" spans="1:10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</row>
    <row r="989" spans="1:10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</row>
    <row r="990" spans="1:10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</row>
    <row r="991" spans="1:10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</row>
    <row r="992" spans="1:10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</row>
    <row r="993" spans="1:10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</row>
    <row r="994" spans="1:10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</row>
    <row r="995" spans="1:10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</row>
    <row r="996" spans="1:10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</row>
    <row r="997" spans="1:10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</row>
    <row r="998" spans="1:10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</row>
    <row r="999" spans="1:10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</row>
    <row r="1000" spans="1:10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</row>
    <row r="1001" spans="1:10" x14ac:dyDescent="0.2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</row>
    <row r="1002" spans="1:10" x14ac:dyDescent="0.2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</row>
    <row r="1003" spans="1:10" x14ac:dyDescent="0.2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</row>
    <row r="1004" spans="1:10" x14ac:dyDescent="0.2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</row>
    <row r="1005" spans="1:10" x14ac:dyDescent="0.2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</row>
    <row r="1006" spans="1:10" x14ac:dyDescent="0.2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</row>
    <row r="1007" spans="1:10" x14ac:dyDescent="0.2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</row>
    <row r="1008" spans="1:10" x14ac:dyDescent="0.2">
      <c r="A1008" s="31"/>
      <c r="B1008" s="31"/>
      <c r="C1008" s="31"/>
      <c r="D1008" s="31"/>
      <c r="E1008" s="31"/>
      <c r="F1008" s="31"/>
      <c r="G1008" s="31"/>
      <c r="H1008" s="31"/>
      <c r="I1008" s="31"/>
      <c r="J1008" s="31"/>
    </row>
    <row r="1009" spans="1:10" x14ac:dyDescent="0.2">
      <c r="A1009" s="31"/>
      <c r="B1009" s="31"/>
      <c r="C1009" s="31"/>
      <c r="D1009" s="31"/>
      <c r="E1009" s="31"/>
      <c r="F1009" s="31"/>
      <c r="G1009" s="31"/>
      <c r="H1009" s="31"/>
      <c r="I1009" s="31"/>
      <c r="J1009" s="31"/>
    </row>
    <row r="1010" spans="1:10" x14ac:dyDescent="0.2">
      <c r="A1010" s="31"/>
      <c r="B1010" s="31"/>
      <c r="C1010" s="31"/>
      <c r="D1010" s="31"/>
      <c r="E1010" s="31"/>
      <c r="F1010" s="31"/>
      <c r="G1010" s="31"/>
      <c r="H1010" s="31"/>
      <c r="I1010" s="31"/>
      <c r="J1010" s="31"/>
    </row>
    <row r="1011" spans="1:10" x14ac:dyDescent="0.2">
      <c r="A1011" s="31"/>
      <c r="B1011" s="31"/>
      <c r="C1011" s="31"/>
      <c r="D1011" s="31"/>
      <c r="E1011" s="31"/>
      <c r="F1011" s="31"/>
      <c r="G1011" s="31"/>
      <c r="H1011" s="31"/>
      <c r="I1011" s="31"/>
      <c r="J1011" s="31"/>
    </row>
    <row r="1012" spans="1:10" x14ac:dyDescent="0.2">
      <c r="A1012" s="31"/>
      <c r="B1012" s="31"/>
      <c r="C1012" s="31"/>
      <c r="D1012" s="31"/>
      <c r="E1012" s="31"/>
      <c r="F1012" s="31"/>
      <c r="G1012" s="31"/>
      <c r="H1012" s="31"/>
      <c r="I1012" s="31"/>
      <c r="J1012" s="31"/>
    </row>
    <row r="1013" spans="1:10" x14ac:dyDescent="0.2">
      <c r="A1013" s="31"/>
      <c r="B1013" s="31"/>
      <c r="C1013" s="31"/>
      <c r="D1013" s="31"/>
      <c r="E1013" s="31"/>
      <c r="F1013" s="31"/>
      <c r="G1013" s="31"/>
      <c r="H1013" s="31"/>
      <c r="I1013" s="31"/>
      <c r="J1013" s="31"/>
    </row>
    <row r="1014" spans="1:10" x14ac:dyDescent="0.2">
      <c r="A1014" s="31"/>
      <c r="B1014" s="31"/>
      <c r="C1014" s="31"/>
      <c r="D1014" s="31"/>
      <c r="E1014" s="31"/>
      <c r="F1014" s="31"/>
      <c r="G1014" s="31"/>
      <c r="H1014" s="31"/>
      <c r="I1014" s="31"/>
      <c r="J1014" s="31"/>
    </row>
    <row r="1015" spans="1:10" x14ac:dyDescent="0.2">
      <c r="A1015" s="31"/>
      <c r="B1015" s="31"/>
      <c r="C1015" s="31"/>
      <c r="D1015" s="31"/>
      <c r="E1015" s="31"/>
      <c r="F1015" s="31"/>
      <c r="G1015" s="31"/>
      <c r="H1015" s="31"/>
      <c r="I1015" s="31"/>
      <c r="J1015" s="31"/>
    </row>
    <row r="1016" spans="1:10" x14ac:dyDescent="0.2">
      <c r="A1016" s="31"/>
      <c r="B1016" s="31"/>
      <c r="C1016" s="31"/>
      <c r="D1016" s="31"/>
      <c r="E1016" s="31"/>
      <c r="F1016" s="31"/>
      <c r="G1016" s="31"/>
      <c r="H1016" s="31"/>
      <c r="I1016" s="31"/>
      <c r="J1016" s="31"/>
    </row>
    <row r="1017" spans="1:10" x14ac:dyDescent="0.2">
      <c r="A1017" s="31"/>
      <c r="B1017" s="31"/>
      <c r="C1017" s="31"/>
      <c r="D1017" s="31"/>
      <c r="E1017" s="31"/>
      <c r="F1017" s="31"/>
      <c r="G1017" s="31"/>
      <c r="H1017" s="31"/>
      <c r="I1017" s="31"/>
      <c r="J1017" s="31"/>
    </row>
    <row r="1018" spans="1:10" x14ac:dyDescent="0.2">
      <c r="A1018" s="31"/>
      <c r="B1018" s="31"/>
      <c r="C1018" s="31"/>
      <c r="D1018" s="31"/>
      <c r="E1018" s="31"/>
      <c r="F1018" s="31"/>
      <c r="G1018" s="31"/>
      <c r="H1018" s="31"/>
      <c r="I1018" s="31"/>
      <c r="J1018" s="31"/>
    </row>
    <row r="1019" spans="1:10" x14ac:dyDescent="0.2">
      <c r="A1019" s="31"/>
      <c r="B1019" s="31"/>
      <c r="C1019" s="31"/>
      <c r="D1019" s="31"/>
      <c r="E1019" s="31"/>
      <c r="F1019" s="31"/>
      <c r="G1019" s="31"/>
      <c r="H1019" s="31"/>
      <c r="I1019" s="31"/>
      <c r="J1019" s="31"/>
    </row>
    <row r="1020" spans="1:10" x14ac:dyDescent="0.2">
      <c r="A1020" s="31"/>
      <c r="B1020" s="31"/>
      <c r="C1020" s="31"/>
      <c r="D1020" s="31"/>
      <c r="E1020" s="31"/>
      <c r="F1020" s="31"/>
      <c r="G1020" s="31"/>
      <c r="H1020" s="31"/>
      <c r="I1020" s="31"/>
      <c r="J1020" s="31"/>
    </row>
    <row r="1021" spans="1:10" x14ac:dyDescent="0.2">
      <c r="A1021" s="31"/>
      <c r="B1021" s="31"/>
      <c r="C1021" s="31"/>
      <c r="D1021" s="31"/>
      <c r="E1021" s="31"/>
      <c r="F1021" s="31"/>
      <c r="G1021" s="31"/>
      <c r="H1021" s="31"/>
      <c r="I1021" s="31"/>
      <c r="J1021" s="31"/>
    </row>
    <row r="1022" spans="1:10" x14ac:dyDescent="0.2">
      <c r="A1022" s="31"/>
      <c r="B1022" s="31"/>
      <c r="C1022" s="31"/>
      <c r="D1022" s="31"/>
      <c r="E1022" s="31"/>
      <c r="F1022" s="31"/>
      <c r="G1022" s="31"/>
      <c r="H1022" s="31"/>
      <c r="I1022" s="31"/>
      <c r="J1022" s="31"/>
    </row>
    <row r="1023" spans="1:10" x14ac:dyDescent="0.2">
      <c r="A1023" s="31"/>
      <c r="B1023" s="31"/>
      <c r="C1023" s="31"/>
      <c r="D1023" s="31"/>
      <c r="E1023" s="31"/>
      <c r="F1023" s="31"/>
      <c r="G1023" s="31"/>
      <c r="H1023" s="31"/>
      <c r="I1023" s="31"/>
      <c r="J1023" s="31"/>
    </row>
    <row r="1024" spans="1:10" x14ac:dyDescent="0.2">
      <c r="A1024" s="31"/>
      <c r="B1024" s="31"/>
      <c r="C1024" s="31"/>
      <c r="D1024" s="31"/>
      <c r="E1024" s="31"/>
      <c r="F1024" s="31"/>
      <c r="G1024" s="31"/>
      <c r="H1024" s="31"/>
      <c r="I1024" s="31"/>
      <c r="J1024" s="31"/>
    </row>
    <row r="1025" spans="1:10" x14ac:dyDescent="0.2">
      <c r="A1025" s="31"/>
      <c r="B1025" s="31"/>
      <c r="C1025" s="31"/>
      <c r="D1025" s="31"/>
      <c r="E1025" s="31"/>
      <c r="F1025" s="31"/>
      <c r="G1025" s="31"/>
      <c r="H1025" s="31"/>
      <c r="I1025" s="31"/>
      <c r="J1025" s="31"/>
    </row>
    <row r="1026" spans="1:10" x14ac:dyDescent="0.2">
      <c r="A1026" s="31"/>
      <c r="B1026" s="31"/>
      <c r="C1026" s="31"/>
      <c r="D1026" s="31"/>
      <c r="E1026" s="31"/>
      <c r="F1026" s="31"/>
      <c r="G1026" s="31"/>
      <c r="H1026" s="31"/>
      <c r="I1026" s="31"/>
      <c r="J1026" s="31"/>
    </row>
    <row r="1027" spans="1:10" x14ac:dyDescent="0.2">
      <c r="A1027" s="31"/>
      <c r="B1027" s="31"/>
      <c r="C1027" s="31"/>
      <c r="D1027" s="31"/>
      <c r="E1027" s="31"/>
      <c r="F1027" s="31"/>
      <c r="G1027" s="31"/>
      <c r="H1027" s="31"/>
      <c r="I1027" s="31"/>
      <c r="J1027" s="31"/>
    </row>
    <row r="1028" spans="1:10" x14ac:dyDescent="0.2">
      <c r="A1028" s="31"/>
      <c r="B1028" s="31"/>
      <c r="C1028" s="31"/>
      <c r="D1028" s="31"/>
      <c r="E1028" s="31"/>
      <c r="F1028" s="31"/>
      <c r="G1028" s="31"/>
      <c r="H1028" s="31"/>
      <c r="I1028" s="31"/>
      <c r="J1028" s="31"/>
    </row>
    <row r="1029" spans="1:10" x14ac:dyDescent="0.2">
      <c r="A1029" s="31"/>
      <c r="B1029" s="31"/>
      <c r="C1029" s="31"/>
      <c r="D1029" s="31"/>
      <c r="E1029" s="31"/>
      <c r="F1029" s="31"/>
      <c r="G1029" s="31"/>
      <c r="H1029" s="31"/>
      <c r="I1029" s="31"/>
      <c r="J1029" s="31"/>
    </row>
    <row r="1030" spans="1:10" x14ac:dyDescent="0.2">
      <c r="A1030" s="31"/>
      <c r="B1030" s="31"/>
      <c r="C1030" s="31"/>
      <c r="D1030" s="31"/>
      <c r="E1030" s="31"/>
      <c r="F1030" s="31"/>
      <c r="G1030" s="31"/>
      <c r="H1030" s="31"/>
      <c r="I1030" s="31"/>
      <c r="J1030" s="31"/>
    </row>
    <row r="1031" spans="1:10" x14ac:dyDescent="0.2">
      <c r="A1031" s="31"/>
      <c r="B1031" s="31"/>
      <c r="C1031" s="31"/>
      <c r="D1031" s="31"/>
      <c r="E1031" s="31"/>
      <c r="F1031" s="31"/>
      <c r="G1031" s="31"/>
      <c r="H1031" s="31"/>
      <c r="I1031" s="31"/>
      <c r="J1031" s="31"/>
    </row>
    <row r="1032" spans="1:10" x14ac:dyDescent="0.2">
      <c r="A1032" s="31"/>
      <c r="B1032" s="31"/>
      <c r="C1032" s="31"/>
      <c r="D1032" s="31"/>
      <c r="E1032" s="31"/>
      <c r="F1032" s="31"/>
      <c r="G1032" s="31"/>
      <c r="H1032" s="31"/>
      <c r="I1032" s="31"/>
      <c r="J1032" s="31"/>
    </row>
    <row r="1033" spans="1:10" x14ac:dyDescent="0.2">
      <c r="A1033" s="31"/>
      <c r="B1033" s="31"/>
      <c r="C1033" s="31"/>
      <c r="D1033" s="31"/>
      <c r="E1033" s="31"/>
      <c r="F1033" s="31"/>
      <c r="G1033" s="31"/>
      <c r="H1033" s="31"/>
      <c r="I1033" s="31"/>
      <c r="J1033" s="31"/>
    </row>
    <row r="1034" spans="1:10" x14ac:dyDescent="0.2">
      <c r="A1034" s="31"/>
      <c r="B1034" s="31"/>
      <c r="C1034" s="31"/>
      <c r="D1034" s="31"/>
      <c r="E1034" s="31"/>
      <c r="F1034" s="31"/>
      <c r="G1034" s="31"/>
      <c r="H1034" s="31"/>
      <c r="I1034" s="31"/>
      <c r="J1034" s="31"/>
    </row>
    <row r="1035" spans="1:10" x14ac:dyDescent="0.2">
      <c r="A1035" s="31"/>
      <c r="B1035" s="31"/>
      <c r="C1035" s="31"/>
      <c r="D1035" s="31"/>
      <c r="E1035" s="31"/>
      <c r="F1035" s="31"/>
      <c r="G1035" s="31"/>
      <c r="H1035" s="31"/>
      <c r="I1035" s="31"/>
      <c r="J1035" s="31"/>
    </row>
    <row r="1036" spans="1:10" x14ac:dyDescent="0.2">
      <c r="A1036" s="31"/>
      <c r="B1036" s="31"/>
      <c r="C1036" s="31"/>
      <c r="D1036" s="31"/>
      <c r="E1036" s="31"/>
      <c r="F1036" s="31"/>
      <c r="G1036" s="31"/>
      <c r="H1036" s="31"/>
      <c r="I1036" s="31"/>
      <c r="J1036" s="31"/>
    </row>
    <row r="1037" spans="1:10" x14ac:dyDescent="0.2">
      <c r="A1037" s="31"/>
      <c r="B1037" s="31"/>
      <c r="C1037" s="31"/>
      <c r="D1037" s="31"/>
      <c r="E1037" s="31"/>
      <c r="F1037" s="31"/>
      <c r="G1037" s="31"/>
      <c r="H1037" s="31"/>
      <c r="I1037" s="31"/>
      <c r="J1037" s="31"/>
    </row>
    <row r="1038" spans="1:10" x14ac:dyDescent="0.2">
      <c r="A1038" s="31"/>
      <c r="B1038" s="31"/>
      <c r="C1038" s="31"/>
      <c r="D1038" s="31"/>
      <c r="E1038" s="31"/>
      <c r="F1038" s="31"/>
      <c r="G1038" s="31"/>
      <c r="H1038" s="31"/>
      <c r="I1038" s="31"/>
      <c r="J1038" s="31"/>
    </row>
    <row r="1039" spans="1:10" x14ac:dyDescent="0.2">
      <c r="A1039" s="31"/>
      <c r="B1039" s="31"/>
      <c r="C1039" s="31"/>
      <c r="D1039" s="31"/>
      <c r="E1039" s="31"/>
      <c r="F1039" s="31"/>
      <c r="G1039" s="31"/>
      <c r="H1039" s="31"/>
      <c r="I1039" s="31"/>
      <c r="J1039" s="31"/>
    </row>
    <row r="1040" spans="1:10" x14ac:dyDescent="0.2">
      <c r="A1040" s="31"/>
      <c r="B1040" s="31"/>
      <c r="C1040" s="31"/>
      <c r="D1040" s="31"/>
      <c r="E1040" s="31"/>
      <c r="F1040" s="31"/>
      <c r="G1040" s="31"/>
      <c r="H1040" s="31"/>
      <c r="I1040" s="31"/>
      <c r="J1040" s="31"/>
    </row>
    <row r="1041" spans="1:10" x14ac:dyDescent="0.2">
      <c r="A1041" s="31"/>
      <c r="B1041" s="31"/>
      <c r="C1041" s="31"/>
      <c r="D1041" s="31"/>
      <c r="E1041" s="31"/>
      <c r="F1041" s="31"/>
      <c r="G1041" s="31"/>
      <c r="H1041" s="31"/>
      <c r="I1041" s="31"/>
      <c r="J1041" s="31"/>
    </row>
    <row r="1042" spans="1:10" x14ac:dyDescent="0.2">
      <c r="A1042" s="31"/>
      <c r="B1042" s="31"/>
      <c r="C1042" s="31"/>
      <c r="D1042" s="31"/>
      <c r="E1042" s="31"/>
      <c r="F1042" s="31"/>
      <c r="G1042" s="31"/>
      <c r="H1042" s="31"/>
      <c r="I1042" s="31"/>
      <c r="J1042" s="31"/>
    </row>
    <row r="1043" spans="1:10" x14ac:dyDescent="0.2">
      <c r="A1043" s="31"/>
      <c r="B1043" s="31"/>
      <c r="C1043" s="31"/>
      <c r="D1043" s="31"/>
      <c r="E1043" s="31"/>
      <c r="F1043" s="31"/>
      <c r="G1043" s="31"/>
      <c r="H1043" s="31"/>
      <c r="I1043" s="31"/>
      <c r="J1043" s="31"/>
    </row>
    <row r="1044" spans="1:10" x14ac:dyDescent="0.2">
      <c r="A1044" s="31"/>
      <c r="B1044" s="31"/>
      <c r="C1044" s="31"/>
      <c r="D1044" s="31"/>
      <c r="E1044" s="31"/>
      <c r="F1044" s="31"/>
      <c r="G1044" s="31"/>
      <c r="H1044" s="31"/>
      <c r="I1044" s="31"/>
      <c r="J1044" s="31"/>
    </row>
    <row r="1045" spans="1:10" x14ac:dyDescent="0.2">
      <c r="A1045" s="31"/>
      <c r="B1045" s="31"/>
      <c r="C1045" s="31"/>
      <c r="D1045" s="31"/>
      <c r="E1045" s="31"/>
      <c r="F1045" s="31"/>
      <c r="G1045" s="31"/>
      <c r="H1045" s="31"/>
      <c r="I1045" s="31"/>
      <c r="J1045" s="31"/>
    </row>
    <row r="1046" spans="1:10" x14ac:dyDescent="0.2">
      <c r="A1046" s="31"/>
      <c r="B1046" s="31"/>
      <c r="C1046" s="31"/>
      <c r="D1046" s="31"/>
      <c r="E1046" s="31"/>
      <c r="F1046" s="31"/>
      <c r="G1046" s="31"/>
      <c r="H1046" s="31"/>
      <c r="I1046" s="31"/>
      <c r="J1046" s="31"/>
    </row>
    <row r="1047" spans="1:10" x14ac:dyDescent="0.2">
      <c r="A1047" s="31"/>
      <c r="B1047" s="31"/>
      <c r="C1047" s="31"/>
      <c r="D1047" s="31"/>
      <c r="E1047" s="31"/>
      <c r="F1047" s="31"/>
      <c r="G1047" s="31"/>
      <c r="H1047" s="31"/>
      <c r="I1047" s="31"/>
      <c r="J1047" s="31"/>
    </row>
    <row r="1048" spans="1:10" x14ac:dyDescent="0.2">
      <c r="A1048" s="31"/>
      <c r="B1048" s="31"/>
      <c r="C1048" s="31"/>
      <c r="D1048" s="31"/>
      <c r="E1048" s="31"/>
      <c r="F1048" s="31"/>
      <c r="G1048" s="31"/>
      <c r="H1048" s="31"/>
      <c r="I1048" s="31"/>
      <c r="J1048" s="31"/>
    </row>
    <row r="1049" spans="1:10" x14ac:dyDescent="0.2">
      <c r="A1049" s="31"/>
      <c r="B1049" s="31"/>
      <c r="C1049" s="31"/>
      <c r="D1049" s="31"/>
      <c r="E1049" s="31"/>
      <c r="F1049" s="31"/>
      <c r="G1049" s="31"/>
      <c r="H1049" s="31"/>
      <c r="I1049" s="31"/>
      <c r="J1049" s="31"/>
    </row>
    <row r="1050" spans="1:10" x14ac:dyDescent="0.2">
      <c r="A1050" s="31"/>
      <c r="B1050" s="31"/>
      <c r="C1050" s="31"/>
      <c r="D1050" s="31"/>
      <c r="E1050" s="31"/>
      <c r="F1050" s="31"/>
      <c r="G1050" s="31"/>
      <c r="H1050" s="31"/>
      <c r="I1050" s="31"/>
      <c r="J1050" s="31"/>
    </row>
    <row r="1051" spans="1:10" x14ac:dyDescent="0.2">
      <c r="A1051" s="31"/>
      <c r="B1051" s="31"/>
      <c r="C1051" s="31"/>
      <c r="D1051" s="31"/>
      <c r="E1051" s="31"/>
      <c r="F1051" s="31"/>
      <c r="G1051" s="31"/>
      <c r="H1051" s="31"/>
      <c r="I1051" s="31"/>
      <c r="J1051" s="31"/>
    </row>
    <row r="1052" spans="1:10" x14ac:dyDescent="0.2">
      <c r="A1052" s="31"/>
      <c r="B1052" s="31"/>
      <c r="C1052" s="31"/>
      <c r="D1052" s="31"/>
      <c r="E1052" s="31"/>
      <c r="F1052" s="31"/>
      <c r="G1052" s="31"/>
      <c r="H1052" s="31"/>
      <c r="I1052" s="31"/>
      <c r="J1052" s="31"/>
    </row>
    <row r="1053" spans="1:10" x14ac:dyDescent="0.2">
      <c r="A1053" s="31"/>
      <c r="B1053" s="31"/>
      <c r="C1053" s="31"/>
      <c r="D1053" s="31"/>
      <c r="E1053" s="31"/>
      <c r="F1053" s="31"/>
      <c r="G1053" s="31"/>
      <c r="H1053" s="31"/>
      <c r="I1053" s="31"/>
      <c r="J1053" s="31"/>
    </row>
    <row r="1054" spans="1:10" x14ac:dyDescent="0.2">
      <c r="A1054" s="31"/>
      <c r="B1054" s="31"/>
      <c r="C1054" s="31"/>
      <c r="D1054" s="31"/>
      <c r="E1054" s="31"/>
      <c r="F1054" s="31"/>
      <c r="G1054" s="31"/>
      <c r="H1054" s="31"/>
      <c r="I1054" s="31"/>
      <c r="J1054" s="31"/>
    </row>
    <row r="1055" spans="1:10" x14ac:dyDescent="0.2">
      <c r="A1055" s="31"/>
      <c r="B1055" s="31"/>
      <c r="C1055" s="31"/>
      <c r="D1055" s="31"/>
      <c r="E1055" s="31"/>
      <c r="F1055" s="31"/>
      <c r="G1055" s="31"/>
      <c r="H1055" s="31"/>
      <c r="I1055" s="31"/>
      <c r="J1055" s="31"/>
    </row>
    <row r="1056" spans="1:10" x14ac:dyDescent="0.2">
      <c r="A1056" s="31"/>
      <c r="B1056" s="31"/>
      <c r="C1056" s="31"/>
      <c r="D1056" s="31"/>
      <c r="E1056" s="31"/>
      <c r="F1056" s="31"/>
      <c r="G1056" s="31"/>
      <c r="H1056" s="31"/>
      <c r="I1056" s="31"/>
      <c r="J1056" s="31"/>
    </row>
    <row r="1057" spans="1:10" x14ac:dyDescent="0.2">
      <c r="A1057" s="31"/>
      <c r="B1057" s="31"/>
      <c r="C1057" s="31"/>
      <c r="D1057" s="31"/>
      <c r="E1057" s="31"/>
      <c r="F1057" s="31"/>
      <c r="G1057" s="31"/>
      <c r="H1057" s="31"/>
      <c r="I1057" s="31"/>
      <c r="J1057" s="31"/>
    </row>
    <row r="1058" spans="1:10" x14ac:dyDescent="0.2">
      <c r="A1058" s="31"/>
      <c r="B1058" s="31"/>
      <c r="C1058" s="31"/>
      <c r="D1058" s="31"/>
      <c r="E1058" s="31"/>
      <c r="F1058" s="31"/>
      <c r="G1058" s="31"/>
      <c r="H1058" s="31"/>
      <c r="I1058" s="31"/>
      <c r="J1058" s="31"/>
    </row>
    <row r="1059" spans="1:10" x14ac:dyDescent="0.2">
      <c r="A1059" s="31"/>
      <c r="B1059" s="31"/>
      <c r="C1059" s="31"/>
      <c r="D1059" s="31"/>
      <c r="E1059" s="31"/>
      <c r="F1059" s="31"/>
      <c r="G1059" s="31"/>
      <c r="H1059" s="31"/>
      <c r="I1059" s="31"/>
      <c r="J1059" s="31"/>
    </row>
    <row r="1060" spans="1:10" x14ac:dyDescent="0.2">
      <c r="A1060" s="31"/>
      <c r="B1060" s="31"/>
      <c r="C1060" s="31"/>
      <c r="D1060" s="31"/>
      <c r="E1060" s="31"/>
      <c r="F1060" s="31"/>
      <c r="G1060" s="31"/>
      <c r="H1060" s="31"/>
      <c r="I1060" s="31"/>
      <c r="J1060" s="31"/>
    </row>
    <row r="1061" spans="1:10" x14ac:dyDescent="0.2">
      <c r="A1061" s="31"/>
      <c r="B1061" s="31"/>
      <c r="C1061" s="31"/>
      <c r="D1061" s="31"/>
      <c r="E1061" s="31"/>
      <c r="F1061" s="31"/>
      <c r="G1061" s="31"/>
      <c r="H1061" s="31"/>
      <c r="I1061" s="31"/>
      <c r="J1061" s="31"/>
    </row>
    <row r="1062" spans="1:10" x14ac:dyDescent="0.2">
      <c r="A1062" s="31"/>
      <c r="B1062" s="31"/>
      <c r="C1062" s="31"/>
      <c r="D1062" s="31"/>
      <c r="E1062" s="31"/>
      <c r="F1062" s="31"/>
      <c r="G1062" s="31"/>
      <c r="H1062" s="31"/>
      <c r="I1062" s="31"/>
      <c r="J1062" s="31"/>
    </row>
    <row r="1063" spans="1:10" x14ac:dyDescent="0.2">
      <c r="A1063" s="31"/>
      <c r="B1063" s="31"/>
      <c r="C1063" s="31"/>
      <c r="D1063" s="31"/>
      <c r="E1063" s="31"/>
      <c r="F1063" s="31"/>
      <c r="G1063" s="31"/>
      <c r="H1063" s="31"/>
      <c r="I1063" s="31"/>
      <c r="J1063" s="31"/>
    </row>
    <row r="1064" spans="1:10" x14ac:dyDescent="0.2">
      <c r="A1064" s="31"/>
      <c r="B1064" s="31"/>
      <c r="C1064" s="31"/>
      <c r="D1064" s="31"/>
      <c r="E1064" s="31"/>
      <c r="F1064" s="31"/>
      <c r="G1064" s="31"/>
      <c r="H1064" s="31"/>
      <c r="I1064" s="31"/>
      <c r="J1064" s="31"/>
    </row>
    <row r="1065" spans="1:10" x14ac:dyDescent="0.2">
      <c r="A1065" s="31"/>
      <c r="B1065" s="31"/>
      <c r="C1065" s="31"/>
      <c r="D1065" s="31"/>
      <c r="E1065" s="31"/>
      <c r="F1065" s="31"/>
      <c r="G1065" s="31"/>
      <c r="H1065" s="31"/>
      <c r="I1065" s="31"/>
      <c r="J1065" s="31"/>
    </row>
    <row r="1066" spans="1:10" x14ac:dyDescent="0.2">
      <c r="A1066" s="31"/>
      <c r="B1066" s="31"/>
      <c r="C1066" s="31"/>
      <c r="D1066" s="31"/>
      <c r="E1066" s="31"/>
      <c r="F1066" s="31"/>
      <c r="G1066" s="31"/>
      <c r="H1066" s="31"/>
      <c r="I1066" s="31"/>
      <c r="J1066" s="31"/>
    </row>
    <row r="1067" spans="1:10" x14ac:dyDescent="0.2">
      <c r="A1067" s="31"/>
      <c r="B1067" s="31"/>
      <c r="C1067" s="31"/>
      <c r="D1067" s="31"/>
      <c r="E1067" s="31"/>
      <c r="F1067" s="31"/>
      <c r="G1067" s="31"/>
      <c r="H1067" s="31"/>
      <c r="I1067" s="31"/>
      <c r="J1067" s="31"/>
    </row>
    <row r="1068" spans="1:10" x14ac:dyDescent="0.2">
      <c r="A1068" s="31"/>
      <c r="B1068" s="31"/>
      <c r="C1068" s="31"/>
      <c r="D1068" s="31"/>
      <c r="E1068" s="31"/>
      <c r="F1068" s="31"/>
      <c r="G1068" s="31"/>
      <c r="H1068" s="31"/>
      <c r="I1068" s="31"/>
      <c r="J1068" s="31"/>
    </row>
    <row r="1069" spans="1:10" x14ac:dyDescent="0.2">
      <c r="A1069" s="31"/>
      <c r="B1069" s="31"/>
      <c r="C1069" s="31"/>
      <c r="D1069" s="31"/>
      <c r="E1069" s="31"/>
      <c r="F1069" s="31"/>
      <c r="G1069" s="31"/>
      <c r="H1069" s="31"/>
      <c r="I1069" s="31"/>
      <c r="J1069" s="31"/>
    </row>
    <row r="1070" spans="1:10" x14ac:dyDescent="0.2">
      <c r="A1070" s="31"/>
      <c r="B1070" s="31"/>
      <c r="C1070" s="31"/>
      <c r="D1070" s="31"/>
      <c r="E1070" s="31"/>
      <c r="F1070" s="31"/>
      <c r="G1070" s="31"/>
      <c r="H1070" s="31"/>
      <c r="I1070" s="31"/>
      <c r="J1070" s="31"/>
    </row>
    <row r="1071" spans="1:10" x14ac:dyDescent="0.2">
      <c r="A1071" s="31"/>
      <c r="B1071" s="31"/>
      <c r="C1071" s="31"/>
      <c r="D1071" s="31"/>
      <c r="E1071" s="31"/>
      <c r="F1071" s="31"/>
      <c r="G1071" s="31"/>
      <c r="H1071" s="31"/>
      <c r="I1071" s="31"/>
      <c r="J1071" s="31"/>
    </row>
    <row r="1072" spans="1:10" x14ac:dyDescent="0.2">
      <c r="A1072" s="31"/>
      <c r="B1072" s="31"/>
      <c r="C1072" s="31"/>
      <c r="D1072" s="31"/>
      <c r="E1072" s="31"/>
      <c r="F1072" s="31"/>
      <c r="G1072" s="31"/>
      <c r="H1072" s="31"/>
      <c r="I1072" s="31"/>
      <c r="J1072" s="31"/>
    </row>
    <row r="1073" spans="1:10" x14ac:dyDescent="0.2">
      <c r="A1073" s="31"/>
      <c r="B1073" s="31"/>
      <c r="C1073" s="31"/>
      <c r="D1073" s="31"/>
      <c r="E1073" s="31"/>
      <c r="F1073" s="31"/>
      <c r="G1073" s="31"/>
      <c r="H1073" s="31"/>
      <c r="I1073" s="31"/>
      <c r="J1073" s="31"/>
    </row>
    <row r="1074" spans="1:10" x14ac:dyDescent="0.2">
      <c r="A1074" s="31"/>
      <c r="B1074" s="31"/>
      <c r="C1074" s="31"/>
      <c r="D1074" s="31"/>
      <c r="E1074" s="31"/>
      <c r="F1074" s="31"/>
      <c r="G1074" s="31"/>
      <c r="H1074" s="31"/>
      <c r="I1074" s="31"/>
      <c r="J1074" s="31"/>
    </row>
    <row r="1075" spans="1:10" x14ac:dyDescent="0.2">
      <c r="A1075" s="31"/>
      <c r="B1075" s="31"/>
      <c r="C1075" s="31"/>
      <c r="D1075" s="31"/>
      <c r="E1075" s="31"/>
      <c r="F1075" s="31"/>
      <c r="G1075" s="31"/>
      <c r="H1075" s="31"/>
      <c r="I1075" s="31"/>
      <c r="J1075" s="31"/>
    </row>
    <row r="1076" spans="1:10" x14ac:dyDescent="0.2">
      <c r="A1076" s="31"/>
      <c r="B1076" s="31"/>
      <c r="C1076" s="31"/>
      <c r="D1076" s="31"/>
      <c r="E1076" s="31"/>
      <c r="F1076" s="31"/>
      <c r="G1076" s="31"/>
      <c r="H1076" s="31"/>
      <c r="I1076" s="31"/>
      <c r="J1076" s="31"/>
    </row>
    <row r="1077" spans="1:10" x14ac:dyDescent="0.2">
      <c r="A1077" s="31"/>
      <c r="B1077" s="31"/>
      <c r="C1077" s="31"/>
      <c r="D1077" s="31"/>
      <c r="E1077" s="31"/>
      <c r="F1077" s="31"/>
      <c r="G1077" s="31"/>
      <c r="H1077" s="31"/>
      <c r="I1077" s="31"/>
      <c r="J1077" s="31"/>
    </row>
    <row r="1078" spans="1:10" x14ac:dyDescent="0.2">
      <c r="A1078" s="31"/>
      <c r="B1078" s="31"/>
      <c r="C1078" s="31"/>
      <c r="D1078" s="31"/>
      <c r="E1078" s="31"/>
      <c r="F1078" s="31"/>
      <c r="G1078" s="31"/>
      <c r="H1078" s="31"/>
      <c r="I1078" s="31"/>
      <c r="J1078" s="31"/>
    </row>
    <row r="1079" spans="1:10" x14ac:dyDescent="0.2">
      <c r="A1079" s="31"/>
      <c r="B1079" s="31"/>
      <c r="C1079" s="31"/>
      <c r="D1079" s="31"/>
      <c r="E1079" s="31"/>
      <c r="F1079" s="31"/>
      <c r="G1079" s="31"/>
      <c r="H1079" s="31"/>
      <c r="I1079" s="31"/>
      <c r="J1079" s="31"/>
    </row>
    <row r="1080" spans="1:10" x14ac:dyDescent="0.2">
      <c r="A1080" s="31"/>
      <c r="B1080" s="31"/>
      <c r="C1080" s="31"/>
      <c r="D1080" s="31"/>
      <c r="E1080" s="31"/>
      <c r="F1080" s="31"/>
      <c r="G1080" s="31"/>
      <c r="H1080" s="31"/>
      <c r="I1080" s="31"/>
      <c r="J1080" s="31"/>
    </row>
    <row r="1081" spans="1:10" x14ac:dyDescent="0.2">
      <c r="A1081" s="31"/>
      <c r="B1081" s="31"/>
      <c r="C1081" s="31"/>
      <c r="D1081" s="31"/>
      <c r="E1081" s="31"/>
      <c r="F1081" s="31"/>
      <c r="G1081" s="31"/>
      <c r="H1081" s="31"/>
      <c r="I1081" s="31"/>
      <c r="J1081" s="31"/>
    </row>
    <row r="1082" spans="1:10" x14ac:dyDescent="0.2">
      <c r="A1082" s="31"/>
      <c r="B1082" s="31"/>
      <c r="C1082" s="31"/>
      <c r="D1082" s="31"/>
      <c r="E1082" s="31"/>
      <c r="F1082" s="31"/>
      <c r="G1082" s="31"/>
      <c r="H1082" s="31"/>
      <c r="I1082" s="31"/>
      <c r="J1082" s="31"/>
    </row>
    <row r="1083" spans="1:10" x14ac:dyDescent="0.2">
      <c r="A1083" s="31"/>
      <c r="B1083" s="31"/>
      <c r="C1083" s="31"/>
      <c r="D1083" s="31"/>
      <c r="E1083" s="31"/>
      <c r="F1083" s="31"/>
      <c r="G1083" s="31"/>
      <c r="H1083" s="31"/>
      <c r="I1083" s="31"/>
      <c r="J1083" s="31"/>
    </row>
    <row r="1084" spans="1:10" x14ac:dyDescent="0.2">
      <c r="A1084" s="31"/>
      <c r="B1084" s="31"/>
      <c r="C1084" s="31"/>
      <c r="D1084" s="31"/>
      <c r="E1084" s="31"/>
      <c r="F1084" s="31"/>
      <c r="G1084" s="31"/>
      <c r="H1084" s="31"/>
      <c r="I1084" s="31"/>
      <c r="J1084" s="31"/>
    </row>
    <row r="1085" spans="1:10" x14ac:dyDescent="0.2">
      <c r="A1085" s="31"/>
      <c r="B1085" s="31"/>
      <c r="C1085" s="31"/>
      <c r="D1085" s="31"/>
      <c r="E1085" s="31"/>
      <c r="F1085" s="31"/>
      <c r="G1085" s="31"/>
      <c r="H1085" s="31"/>
      <c r="I1085" s="31"/>
      <c r="J1085" s="31"/>
    </row>
    <row r="1086" spans="1:10" x14ac:dyDescent="0.2">
      <c r="A1086" s="31"/>
      <c r="B1086" s="31"/>
      <c r="C1086" s="31"/>
      <c r="D1086" s="31"/>
      <c r="E1086" s="31"/>
      <c r="F1086" s="31"/>
      <c r="G1086" s="31"/>
      <c r="H1086" s="31"/>
      <c r="I1086" s="31"/>
      <c r="J1086" s="31"/>
    </row>
    <row r="1087" spans="1:10" x14ac:dyDescent="0.2">
      <c r="A1087" s="31"/>
      <c r="B1087" s="31"/>
      <c r="C1087" s="31"/>
      <c r="D1087" s="31"/>
      <c r="E1087" s="31"/>
      <c r="F1087" s="31"/>
      <c r="G1087" s="31"/>
      <c r="H1087" s="31"/>
      <c r="I1087" s="31"/>
      <c r="J1087" s="31"/>
    </row>
    <row r="1088" spans="1:10" x14ac:dyDescent="0.2">
      <c r="A1088" s="31"/>
      <c r="B1088" s="31"/>
      <c r="C1088" s="31"/>
      <c r="D1088" s="31"/>
      <c r="E1088" s="31"/>
      <c r="F1088" s="31"/>
      <c r="G1088" s="31"/>
      <c r="H1088" s="31"/>
      <c r="I1088" s="31"/>
      <c r="J1088" s="31"/>
    </row>
    <row r="1089" spans="1:10" x14ac:dyDescent="0.2">
      <c r="A1089" s="31"/>
      <c r="B1089" s="31"/>
      <c r="C1089" s="31"/>
      <c r="D1089" s="31"/>
      <c r="E1089" s="31"/>
      <c r="F1089" s="31"/>
      <c r="G1089" s="31"/>
      <c r="H1089" s="31"/>
      <c r="I1089" s="31"/>
      <c r="J1089" s="31"/>
    </row>
    <row r="1090" spans="1:10" x14ac:dyDescent="0.2">
      <c r="A1090" s="31"/>
      <c r="B1090" s="31"/>
      <c r="C1090" s="31"/>
      <c r="D1090" s="31"/>
      <c r="E1090" s="31"/>
      <c r="F1090" s="31"/>
      <c r="G1090" s="31"/>
      <c r="H1090" s="31"/>
      <c r="I1090" s="31"/>
      <c r="J1090" s="31"/>
    </row>
    <row r="1091" spans="1:10" x14ac:dyDescent="0.2">
      <c r="A1091" s="31"/>
      <c r="B1091" s="31"/>
      <c r="C1091" s="31"/>
      <c r="D1091" s="31"/>
      <c r="E1091" s="31"/>
      <c r="F1091" s="31"/>
      <c r="G1091" s="31"/>
      <c r="H1091" s="31"/>
      <c r="I1091" s="31"/>
      <c r="J1091" s="31"/>
    </row>
    <row r="1092" spans="1:10" x14ac:dyDescent="0.2">
      <c r="A1092" s="31"/>
      <c r="B1092" s="31"/>
      <c r="C1092" s="31"/>
      <c r="D1092" s="31"/>
      <c r="E1092" s="31"/>
      <c r="F1092" s="31"/>
      <c r="G1092" s="31"/>
      <c r="H1092" s="31"/>
      <c r="I1092" s="31"/>
      <c r="J1092" s="31"/>
    </row>
    <row r="1093" spans="1:10" x14ac:dyDescent="0.2">
      <c r="A1093" s="31"/>
      <c r="B1093" s="31"/>
      <c r="C1093" s="31"/>
      <c r="D1093" s="31"/>
      <c r="E1093" s="31"/>
      <c r="F1093" s="31"/>
      <c r="G1093" s="31"/>
      <c r="H1093" s="31"/>
      <c r="I1093" s="31"/>
      <c r="J1093" s="31"/>
    </row>
    <row r="1094" spans="1:10" x14ac:dyDescent="0.2">
      <c r="A1094" s="31"/>
      <c r="B1094" s="31"/>
      <c r="C1094" s="31"/>
      <c r="D1094" s="31"/>
      <c r="E1094" s="31"/>
      <c r="F1094" s="31"/>
      <c r="G1094" s="31"/>
      <c r="H1094" s="31"/>
      <c r="I1094" s="31"/>
      <c r="J1094" s="31"/>
    </row>
    <row r="1095" spans="1:10" x14ac:dyDescent="0.2">
      <c r="A1095" s="31"/>
      <c r="B1095" s="31"/>
      <c r="C1095" s="31"/>
      <c r="D1095" s="31"/>
      <c r="E1095" s="31"/>
      <c r="F1095" s="31"/>
      <c r="G1095" s="31"/>
      <c r="H1095" s="31"/>
      <c r="I1095" s="31"/>
      <c r="J1095" s="31"/>
    </row>
    <row r="1096" spans="1:10" x14ac:dyDescent="0.2">
      <c r="A1096" s="31"/>
      <c r="B1096" s="31"/>
      <c r="C1096" s="31"/>
      <c r="D1096" s="31"/>
      <c r="E1096" s="31"/>
      <c r="F1096" s="31"/>
      <c r="G1096" s="31"/>
      <c r="H1096" s="31"/>
      <c r="I1096" s="31"/>
      <c r="J1096" s="31"/>
    </row>
    <row r="1097" spans="1:10" x14ac:dyDescent="0.2">
      <c r="A1097" s="31"/>
      <c r="B1097" s="31"/>
      <c r="C1097" s="31"/>
      <c r="D1097" s="31"/>
      <c r="E1097" s="31"/>
      <c r="F1097" s="31"/>
      <c r="G1097" s="31"/>
      <c r="H1097" s="31"/>
      <c r="I1097" s="31"/>
      <c r="J1097" s="31"/>
    </row>
    <row r="1098" spans="1:10" x14ac:dyDescent="0.2">
      <c r="A1098" s="31"/>
      <c r="B1098" s="31"/>
      <c r="C1098" s="31"/>
      <c r="D1098" s="31"/>
      <c r="E1098" s="31"/>
      <c r="F1098" s="31"/>
      <c r="G1098" s="31"/>
      <c r="H1098" s="31"/>
      <c r="I1098" s="31"/>
      <c r="J1098" s="31"/>
    </row>
    <row r="1099" spans="1:10" x14ac:dyDescent="0.2">
      <c r="A1099" s="31"/>
      <c r="B1099" s="31"/>
      <c r="C1099" s="31"/>
      <c r="D1099" s="31"/>
      <c r="E1099" s="31"/>
      <c r="F1099" s="31"/>
      <c r="G1099" s="31"/>
      <c r="H1099" s="31"/>
      <c r="I1099" s="31"/>
      <c r="J1099" s="31"/>
    </row>
    <row r="1100" spans="1:10" x14ac:dyDescent="0.2">
      <c r="A1100" s="31"/>
      <c r="B1100" s="31"/>
      <c r="C1100" s="31"/>
      <c r="D1100" s="31"/>
      <c r="E1100" s="31"/>
      <c r="F1100" s="31"/>
      <c r="G1100" s="31"/>
      <c r="H1100" s="31"/>
      <c r="I1100" s="31"/>
      <c r="J1100" s="31"/>
    </row>
    <row r="1101" spans="1:10" x14ac:dyDescent="0.2">
      <c r="A1101" s="31"/>
      <c r="B1101" s="31"/>
      <c r="C1101" s="31"/>
      <c r="D1101" s="31"/>
      <c r="E1101" s="31"/>
      <c r="F1101" s="31"/>
      <c r="G1101" s="31"/>
      <c r="H1101" s="31"/>
      <c r="I1101" s="31"/>
      <c r="J1101" s="31"/>
    </row>
    <row r="1102" spans="1:10" x14ac:dyDescent="0.2">
      <c r="A1102" s="31"/>
      <c r="B1102" s="31"/>
      <c r="C1102" s="31"/>
      <c r="D1102" s="31"/>
      <c r="E1102" s="31"/>
      <c r="F1102" s="31"/>
      <c r="G1102" s="31"/>
      <c r="H1102" s="31"/>
      <c r="I1102" s="31"/>
      <c r="J1102" s="31"/>
    </row>
    <row r="1103" spans="1:10" x14ac:dyDescent="0.2">
      <c r="A1103" s="31"/>
      <c r="B1103" s="31"/>
      <c r="C1103" s="31"/>
      <c r="D1103" s="31"/>
      <c r="E1103" s="31"/>
      <c r="F1103" s="31"/>
      <c r="G1103" s="31"/>
      <c r="H1103" s="31"/>
      <c r="I1103" s="31"/>
      <c r="J1103" s="31"/>
    </row>
    <row r="1104" spans="1:10" x14ac:dyDescent="0.2">
      <c r="A1104" s="31"/>
      <c r="B1104" s="31"/>
      <c r="C1104" s="31"/>
      <c r="D1104" s="31"/>
      <c r="E1104" s="31"/>
      <c r="F1104" s="31"/>
      <c r="G1104" s="31"/>
      <c r="H1104" s="31"/>
      <c r="I1104" s="31"/>
      <c r="J1104" s="31"/>
    </row>
    <row r="1105" spans="1:10" x14ac:dyDescent="0.2">
      <c r="A1105" s="31"/>
      <c r="B1105" s="31"/>
      <c r="C1105" s="31"/>
      <c r="D1105" s="31"/>
      <c r="E1105" s="31"/>
      <c r="F1105" s="31"/>
      <c r="G1105" s="31"/>
      <c r="H1105" s="31"/>
      <c r="I1105" s="31"/>
      <c r="J1105" s="31"/>
    </row>
    <row r="1106" spans="1:10" x14ac:dyDescent="0.2">
      <c r="A1106" s="31"/>
      <c r="B1106" s="31"/>
      <c r="C1106" s="31"/>
      <c r="D1106" s="31"/>
      <c r="E1106" s="31"/>
      <c r="F1106" s="31"/>
      <c r="G1106" s="31"/>
      <c r="H1106" s="31"/>
      <c r="I1106" s="31"/>
      <c r="J1106" s="31"/>
    </row>
    <row r="1107" spans="1:10" x14ac:dyDescent="0.2">
      <c r="A1107" s="31"/>
      <c r="B1107" s="31"/>
      <c r="C1107" s="31"/>
      <c r="D1107" s="31"/>
      <c r="E1107" s="31"/>
      <c r="F1107" s="31"/>
      <c r="G1107" s="31"/>
      <c r="H1107" s="31"/>
      <c r="I1107" s="31"/>
      <c r="J1107" s="31"/>
    </row>
    <row r="1108" spans="1:10" x14ac:dyDescent="0.2">
      <c r="A1108" s="31"/>
      <c r="B1108" s="31"/>
      <c r="C1108" s="31"/>
      <c r="D1108" s="31"/>
      <c r="E1108" s="31"/>
      <c r="F1108" s="31"/>
      <c r="G1108" s="31"/>
      <c r="H1108" s="31"/>
      <c r="I1108" s="31"/>
      <c r="J1108" s="31"/>
    </row>
    <row r="1109" spans="1:10" x14ac:dyDescent="0.2">
      <c r="A1109" s="31"/>
      <c r="B1109" s="31"/>
      <c r="C1109" s="31"/>
      <c r="D1109" s="31"/>
      <c r="E1109" s="31"/>
      <c r="F1109" s="31"/>
      <c r="G1109" s="31"/>
      <c r="H1109" s="31"/>
      <c r="I1109" s="31"/>
      <c r="J1109" s="31"/>
    </row>
    <row r="1110" spans="1:10" x14ac:dyDescent="0.2">
      <c r="A1110" s="31"/>
      <c r="B1110" s="31"/>
      <c r="C1110" s="31"/>
      <c r="D1110" s="31"/>
      <c r="E1110" s="31"/>
      <c r="F1110" s="31"/>
      <c r="G1110" s="31"/>
      <c r="H1110" s="31"/>
      <c r="I1110" s="31"/>
      <c r="J1110" s="31"/>
    </row>
    <row r="1111" spans="1:10" x14ac:dyDescent="0.2">
      <c r="A1111" s="31"/>
      <c r="B1111" s="31"/>
      <c r="C1111" s="31"/>
      <c r="D1111" s="31"/>
      <c r="E1111" s="31"/>
      <c r="F1111" s="31"/>
      <c r="G1111" s="31"/>
      <c r="H1111" s="31"/>
      <c r="I1111" s="31"/>
      <c r="J1111" s="31"/>
    </row>
    <row r="1112" spans="1:10" x14ac:dyDescent="0.2">
      <c r="A1112" s="31"/>
      <c r="B1112" s="31"/>
      <c r="C1112" s="31"/>
      <c r="D1112" s="31"/>
      <c r="E1112" s="31"/>
      <c r="F1112" s="31"/>
      <c r="G1112" s="31"/>
      <c r="H1112" s="31"/>
      <c r="I1112" s="31"/>
      <c r="J1112" s="31"/>
    </row>
    <row r="1113" spans="1:10" x14ac:dyDescent="0.2">
      <c r="A1113" s="31"/>
      <c r="B1113" s="31"/>
      <c r="C1113" s="31"/>
      <c r="D1113" s="31"/>
      <c r="E1113" s="31"/>
      <c r="F1113" s="31"/>
      <c r="G1113" s="31"/>
      <c r="H1113" s="31"/>
      <c r="I1113" s="31"/>
      <c r="J1113" s="31"/>
    </row>
    <row r="1114" spans="1:10" x14ac:dyDescent="0.2">
      <c r="A1114" s="31"/>
      <c r="B1114" s="31"/>
      <c r="C1114" s="31"/>
      <c r="D1114" s="31"/>
      <c r="E1114" s="31"/>
      <c r="F1114" s="31"/>
      <c r="G1114" s="31"/>
      <c r="H1114" s="31"/>
      <c r="I1114" s="31"/>
      <c r="J1114" s="31"/>
    </row>
    <row r="1115" spans="1:10" x14ac:dyDescent="0.2">
      <c r="A1115" s="31"/>
      <c r="B1115" s="31"/>
      <c r="C1115" s="31"/>
      <c r="D1115" s="31"/>
      <c r="E1115" s="31"/>
      <c r="F1115" s="31"/>
      <c r="G1115" s="31"/>
      <c r="H1115" s="31"/>
      <c r="I1115" s="31"/>
      <c r="J1115" s="31"/>
    </row>
    <row r="1116" spans="1:10" x14ac:dyDescent="0.2">
      <c r="A1116" s="31"/>
      <c r="B1116" s="31"/>
      <c r="C1116" s="31"/>
      <c r="D1116" s="31"/>
      <c r="E1116" s="31"/>
      <c r="F1116" s="31"/>
      <c r="G1116" s="31"/>
      <c r="H1116" s="31"/>
      <c r="I1116" s="31"/>
      <c r="J1116" s="31"/>
    </row>
    <row r="1117" spans="1:10" x14ac:dyDescent="0.2">
      <c r="A1117" s="31"/>
      <c r="B1117" s="31"/>
      <c r="C1117" s="31"/>
      <c r="D1117" s="31"/>
      <c r="E1117" s="31"/>
      <c r="F1117" s="31"/>
      <c r="G1117" s="31"/>
      <c r="H1117" s="31"/>
      <c r="I1117" s="31"/>
      <c r="J1117" s="31"/>
    </row>
    <row r="1118" spans="1:10" x14ac:dyDescent="0.2">
      <c r="A1118" s="31"/>
      <c r="B1118" s="31"/>
      <c r="C1118" s="31"/>
      <c r="D1118" s="31"/>
      <c r="E1118" s="31"/>
      <c r="F1118" s="31"/>
      <c r="G1118" s="31"/>
      <c r="H1118" s="31"/>
      <c r="I1118" s="31"/>
      <c r="J1118" s="31"/>
    </row>
    <row r="1119" spans="1:10" x14ac:dyDescent="0.2">
      <c r="A1119" s="31"/>
      <c r="B1119" s="31"/>
      <c r="C1119" s="31"/>
      <c r="D1119" s="31"/>
      <c r="E1119" s="31"/>
      <c r="F1119" s="31"/>
      <c r="G1119" s="31"/>
      <c r="H1119" s="31"/>
      <c r="I1119" s="31"/>
      <c r="J1119" s="31"/>
    </row>
    <row r="1120" spans="1:10" x14ac:dyDescent="0.2">
      <c r="A1120" s="31"/>
      <c r="B1120" s="31"/>
      <c r="C1120" s="31"/>
      <c r="D1120" s="31"/>
      <c r="E1120" s="31"/>
      <c r="F1120" s="31"/>
      <c r="G1120" s="31"/>
      <c r="H1120" s="31"/>
      <c r="I1120" s="31"/>
      <c r="J1120" s="31"/>
    </row>
    <row r="1121" spans="1:10" x14ac:dyDescent="0.2">
      <c r="A1121" s="31"/>
      <c r="B1121" s="31"/>
      <c r="C1121" s="31"/>
      <c r="D1121" s="31"/>
      <c r="E1121" s="31"/>
      <c r="F1121" s="31"/>
      <c r="G1121" s="31"/>
      <c r="H1121" s="31"/>
      <c r="I1121" s="31"/>
      <c r="J1121" s="31"/>
    </row>
    <row r="1122" spans="1:10" x14ac:dyDescent="0.2">
      <c r="A1122" s="31"/>
      <c r="B1122" s="31"/>
      <c r="C1122" s="31"/>
      <c r="D1122" s="31"/>
      <c r="E1122" s="31"/>
      <c r="F1122" s="31"/>
      <c r="G1122" s="31"/>
      <c r="H1122" s="31"/>
      <c r="I1122" s="31"/>
      <c r="J1122" s="31"/>
    </row>
    <row r="1123" spans="1:10" x14ac:dyDescent="0.2">
      <c r="A1123" s="31"/>
      <c r="B1123" s="31"/>
      <c r="C1123" s="31"/>
      <c r="D1123" s="31"/>
      <c r="E1123" s="31"/>
      <c r="F1123" s="31"/>
      <c r="G1123" s="31"/>
      <c r="H1123" s="31"/>
      <c r="I1123" s="31"/>
      <c r="J1123" s="31"/>
    </row>
    <row r="1124" spans="1:10" x14ac:dyDescent="0.2">
      <c r="A1124" s="31"/>
      <c r="B1124" s="31"/>
      <c r="C1124" s="31"/>
      <c r="D1124" s="31"/>
      <c r="E1124" s="31"/>
      <c r="F1124" s="31"/>
      <c r="G1124" s="31"/>
      <c r="H1124" s="31"/>
      <c r="I1124" s="31"/>
      <c r="J1124" s="31"/>
    </row>
    <row r="1125" spans="1:10" x14ac:dyDescent="0.2">
      <c r="A1125" s="31"/>
      <c r="B1125" s="31"/>
      <c r="C1125" s="31"/>
      <c r="D1125" s="31"/>
      <c r="E1125" s="31"/>
      <c r="F1125" s="31"/>
      <c r="G1125" s="31"/>
      <c r="H1125" s="31"/>
      <c r="I1125" s="31"/>
      <c r="J1125" s="31"/>
    </row>
    <row r="1126" spans="1:10" x14ac:dyDescent="0.2">
      <c r="A1126" s="31"/>
      <c r="B1126" s="31"/>
      <c r="C1126" s="31"/>
      <c r="D1126" s="31"/>
      <c r="E1126" s="31"/>
      <c r="F1126" s="31"/>
      <c r="G1126" s="31"/>
      <c r="H1126" s="31"/>
      <c r="I1126" s="31"/>
      <c r="J1126" s="31"/>
    </row>
    <row r="1127" spans="1:10" x14ac:dyDescent="0.2">
      <c r="A1127" s="31"/>
      <c r="B1127" s="31"/>
      <c r="C1127" s="31"/>
      <c r="D1127" s="31"/>
      <c r="E1127" s="31"/>
      <c r="F1127" s="31"/>
      <c r="G1127" s="31"/>
      <c r="H1127" s="31"/>
      <c r="I1127" s="31"/>
      <c r="J1127" s="31"/>
    </row>
    <row r="1128" spans="1:10" x14ac:dyDescent="0.2">
      <c r="A1128" s="31"/>
      <c r="B1128" s="31"/>
      <c r="C1128" s="31"/>
      <c r="D1128" s="31"/>
      <c r="E1128" s="31"/>
      <c r="F1128" s="31"/>
      <c r="G1128" s="31"/>
      <c r="H1128" s="31"/>
      <c r="I1128" s="31"/>
      <c r="J1128" s="31"/>
    </row>
    <row r="1129" spans="1:10" x14ac:dyDescent="0.2">
      <c r="A1129" s="31"/>
      <c r="B1129" s="31"/>
      <c r="C1129" s="31"/>
      <c r="D1129" s="31"/>
      <c r="E1129" s="31"/>
      <c r="F1129" s="31"/>
      <c r="G1129" s="31"/>
      <c r="H1129" s="31"/>
      <c r="I1129" s="31"/>
      <c r="J1129" s="31"/>
    </row>
    <row r="1130" spans="1:10" x14ac:dyDescent="0.2">
      <c r="A1130" s="31"/>
      <c r="B1130" s="31"/>
      <c r="C1130" s="31"/>
      <c r="D1130" s="31"/>
      <c r="E1130" s="31"/>
      <c r="F1130" s="31"/>
      <c r="G1130" s="31"/>
      <c r="H1130" s="31"/>
      <c r="I1130" s="31"/>
      <c r="J1130" s="31"/>
    </row>
    <row r="1131" spans="1:10" x14ac:dyDescent="0.2">
      <c r="A1131" s="31"/>
      <c r="B1131" s="31"/>
      <c r="C1131" s="31"/>
      <c r="D1131" s="31"/>
      <c r="E1131" s="31"/>
      <c r="F1131" s="31"/>
      <c r="G1131" s="31"/>
      <c r="H1131" s="31"/>
      <c r="I1131" s="31"/>
      <c r="J1131" s="31"/>
    </row>
    <row r="1132" spans="1:10" x14ac:dyDescent="0.2">
      <c r="A1132" s="31"/>
      <c r="B1132" s="31"/>
      <c r="C1132" s="31"/>
      <c r="D1132" s="31"/>
      <c r="E1132" s="31"/>
      <c r="F1132" s="31"/>
      <c r="G1132" s="31"/>
      <c r="H1132" s="31"/>
      <c r="I1132" s="31"/>
      <c r="J1132" s="31"/>
    </row>
    <row r="1133" spans="1:10" x14ac:dyDescent="0.2">
      <c r="A1133" s="31"/>
      <c r="B1133" s="31"/>
      <c r="C1133" s="31"/>
      <c r="D1133" s="31"/>
      <c r="E1133" s="31"/>
      <c r="F1133" s="31"/>
      <c r="G1133" s="31"/>
      <c r="H1133" s="31"/>
      <c r="I1133" s="31"/>
      <c r="J1133" s="31"/>
    </row>
    <row r="1134" spans="1:10" x14ac:dyDescent="0.2">
      <c r="A1134" s="31"/>
      <c r="B1134" s="31"/>
      <c r="C1134" s="31"/>
      <c r="D1134" s="31"/>
      <c r="E1134" s="31"/>
      <c r="F1134" s="31"/>
      <c r="G1134" s="31"/>
      <c r="H1134" s="31"/>
      <c r="I1134" s="31"/>
      <c r="J1134" s="31"/>
    </row>
    <row r="1135" spans="1:10" x14ac:dyDescent="0.2">
      <c r="A1135" s="31"/>
      <c r="B1135" s="31"/>
      <c r="C1135" s="31"/>
      <c r="D1135" s="31"/>
      <c r="E1135" s="31"/>
      <c r="F1135" s="31"/>
      <c r="G1135" s="31"/>
      <c r="H1135" s="31"/>
      <c r="I1135" s="31"/>
      <c r="J1135" s="31"/>
    </row>
    <row r="1136" spans="1:10" x14ac:dyDescent="0.2">
      <c r="A1136" s="31"/>
      <c r="B1136" s="31"/>
      <c r="C1136" s="31"/>
      <c r="D1136" s="31"/>
      <c r="E1136" s="31"/>
      <c r="F1136" s="31"/>
      <c r="G1136" s="31"/>
      <c r="H1136" s="31"/>
      <c r="I1136" s="31"/>
      <c r="J1136" s="31"/>
    </row>
    <row r="1137" spans="1:10" x14ac:dyDescent="0.2">
      <c r="A1137" s="31"/>
      <c r="B1137" s="31"/>
      <c r="C1137" s="31"/>
      <c r="D1137" s="31"/>
      <c r="E1137" s="31"/>
      <c r="F1137" s="31"/>
      <c r="G1137" s="31"/>
      <c r="H1137" s="31"/>
      <c r="I1137" s="31"/>
      <c r="J1137" s="31"/>
    </row>
    <row r="1138" spans="1:10" x14ac:dyDescent="0.2">
      <c r="A1138" s="31"/>
      <c r="B1138" s="31"/>
      <c r="C1138" s="31"/>
      <c r="D1138" s="31"/>
      <c r="E1138" s="31"/>
      <c r="F1138" s="31"/>
      <c r="G1138" s="31"/>
      <c r="H1138" s="31"/>
      <c r="I1138" s="31"/>
      <c r="J1138" s="31"/>
    </row>
    <row r="1139" spans="1:10" x14ac:dyDescent="0.2">
      <c r="A1139" s="31"/>
      <c r="B1139" s="31"/>
      <c r="C1139" s="31"/>
      <c r="D1139" s="31"/>
      <c r="E1139" s="31"/>
      <c r="F1139" s="31"/>
      <c r="G1139" s="31"/>
      <c r="H1139" s="31"/>
      <c r="I1139" s="31"/>
      <c r="J1139" s="31"/>
    </row>
    <row r="1140" spans="1:10" x14ac:dyDescent="0.2">
      <c r="A1140" s="31"/>
      <c r="B1140" s="31"/>
      <c r="C1140" s="31"/>
      <c r="D1140" s="31"/>
      <c r="E1140" s="31"/>
      <c r="F1140" s="31"/>
      <c r="G1140" s="31"/>
      <c r="H1140" s="31"/>
      <c r="I1140" s="31"/>
      <c r="J1140" s="31"/>
    </row>
    <row r="1141" spans="1:10" x14ac:dyDescent="0.2">
      <c r="A1141" s="31"/>
      <c r="B1141" s="31"/>
      <c r="C1141" s="31"/>
      <c r="D1141" s="31"/>
      <c r="E1141" s="31"/>
      <c r="F1141" s="31"/>
      <c r="G1141" s="31"/>
      <c r="H1141" s="31"/>
      <c r="I1141" s="31"/>
      <c r="J1141" s="31"/>
    </row>
    <row r="1142" spans="1:10" x14ac:dyDescent="0.2">
      <c r="A1142" s="31"/>
      <c r="B1142" s="31"/>
      <c r="C1142" s="31"/>
      <c r="D1142" s="31"/>
      <c r="E1142" s="31"/>
      <c r="F1142" s="31"/>
      <c r="G1142" s="31"/>
      <c r="H1142" s="31"/>
      <c r="I1142" s="31"/>
      <c r="J1142" s="31"/>
    </row>
    <row r="1143" spans="1:10" x14ac:dyDescent="0.2">
      <c r="A1143" s="31"/>
      <c r="B1143" s="31"/>
      <c r="C1143" s="31"/>
      <c r="D1143" s="31"/>
      <c r="E1143" s="31"/>
      <c r="F1143" s="31"/>
      <c r="G1143" s="31"/>
      <c r="H1143" s="31"/>
      <c r="I1143" s="31"/>
      <c r="J1143" s="31"/>
    </row>
    <row r="1144" spans="1:10" x14ac:dyDescent="0.2">
      <c r="A1144" s="31"/>
      <c r="B1144" s="31"/>
      <c r="C1144" s="31"/>
      <c r="D1144" s="31"/>
      <c r="E1144" s="31"/>
      <c r="F1144" s="31"/>
      <c r="G1144" s="31"/>
      <c r="H1144" s="31"/>
      <c r="I1144" s="31"/>
      <c r="J1144" s="31"/>
    </row>
    <row r="1145" spans="1:10" x14ac:dyDescent="0.2">
      <c r="A1145" s="31"/>
      <c r="B1145" s="31"/>
      <c r="C1145" s="31"/>
      <c r="D1145" s="31"/>
      <c r="E1145" s="31"/>
      <c r="F1145" s="31"/>
      <c r="G1145" s="31"/>
      <c r="H1145" s="31"/>
      <c r="I1145" s="31"/>
      <c r="J1145" s="31"/>
    </row>
    <row r="1146" spans="1:10" x14ac:dyDescent="0.2">
      <c r="A1146" s="31"/>
      <c r="B1146" s="31"/>
      <c r="C1146" s="31"/>
      <c r="D1146" s="31"/>
      <c r="E1146" s="31"/>
      <c r="F1146" s="31"/>
      <c r="G1146" s="31"/>
      <c r="H1146" s="31"/>
      <c r="I1146" s="31"/>
      <c r="J1146" s="31"/>
    </row>
    <row r="1147" spans="1:10" x14ac:dyDescent="0.2">
      <c r="A1147" s="31"/>
      <c r="B1147" s="31"/>
      <c r="C1147" s="31"/>
      <c r="D1147" s="31"/>
      <c r="E1147" s="31"/>
      <c r="F1147" s="31"/>
      <c r="G1147" s="31"/>
      <c r="H1147" s="31"/>
      <c r="I1147" s="31"/>
      <c r="J1147" s="31"/>
    </row>
    <row r="1148" spans="1:10" x14ac:dyDescent="0.2">
      <c r="A1148" s="31"/>
      <c r="B1148" s="31"/>
      <c r="C1148" s="31"/>
      <c r="D1148" s="31"/>
      <c r="E1148" s="31"/>
      <c r="F1148" s="31"/>
      <c r="G1148" s="31"/>
      <c r="H1148" s="31"/>
      <c r="I1148" s="31"/>
      <c r="J1148" s="31"/>
    </row>
    <row r="1149" spans="1:10" x14ac:dyDescent="0.2">
      <c r="A1149" s="31"/>
      <c r="B1149" s="31"/>
      <c r="C1149" s="31"/>
      <c r="D1149" s="31"/>
      <c r="E1149" s="31"/>
      <c r="F1149" s="31"/>
      <c r="G1149" s="31"/>
      <c r="H1149" s="31"/>
      <c r="I1149" s="31"/>
      <c r="J1149" s="31"/>
    </row>
    <row r="1150" spans="1:10" x14ac:dyDescent="0.2">
      <c r="A1150" s="31"/>
      <c r="B1150" s="31"/>
      <c r="C1150" s="31"/>
      <c r="D1150" s="31"/>
      <c r="E1150" s="31"/>
      <c r="F1150" s="31"/>
      <c r="G1150" s="31"/>
      <c r="H1150" s="31"/>
      <c r="I1150" s="31"/>
      <c r="J1150" s="31"/>
    </row>
    <row r="1151" spans="1:10" x14ac:dyDescent="0.2">
      <c r="A1151" s="31"/>
      <c r="B1151" s="31"/>
      <c r="C1151" s="31"/>
      <c r="D1151" s="31"/>
      <c r="E1151" s="31"/>
      <c r="F1151" s="31"/>
      <c r="G1151" s="31"/>
      <c r="H1151" s="31"/>
      <c r="I1151" s="31"/>
      <c r="J1151" s="31"/>
    </row>
    <row r="1152" spans="1:10" x14ac:dyDescent="0.2">
      <c r="A1152" s="31"/>
      <c r="B1152" s="31"/>
      <c r="C1152" s="31"/>
      <c r="D1152" s="31"/>
      <c r="E1152" s="31"/>
      <c r="F1152" s="31"/>
      <c r="G1152" s="31"/>
      <c r="H1152" s="31"/>
      <c r="I1152" s="31"/>
      <c r="J1152" s="31"/>
    </row>
    <row r="1153" spans="1:10" x14ac:dyDescent="0.2">
      <c r="A1153" s="31"/>
      <c r="B1153" s="31"/>
      <c r="C1153" s="31"/>
      <c r="D1153" s="31"/>
      <c r="E1153" s="31"/>
      <c r="F1153" s="31"/>
      <c r="G1153" s="31"/>
      <c r="H1153" s="31"/>
      <c r="I1153" s="31"/>
      <c r="J1153" s="31"/>
    </row>
    <row r="1154" spans="1:10" x14ac:dyDescent="0.2">
      <c r="A1154" s="31"/>
      <c r="B1154" s="31"/>
      <c r="C1154" s="31"/>
      <c r="D1154" s="31"/>
      <c r="E1154" s="31"/>
      <c r="F1154" s="31"/>
      <c r="G1154" s="31"/>
      <c r="H1154" s="31"/>
      <c r="I1154" s="31"/>
      <c r="J1154" s="31"/>
    </row>
    <row r="1155" spans="1:10" x14ac:dyDescent="0.2">
      <c r="A1155" s="31"/>
      <c r="B1155" s="31"/>
      <c r="C1155" s="31"/>
      <c r="D1155" s="31"/>
      <c r="E1155" s="31"/>
      <c r="F1155" s="31"/>
      <c r="G1155" s="31"/>
      <c r="H1155" s="31"/>
      <c r="I1155" s="31"/>
      <c r="J1155" s="31"/>
    </row>
    <row r="1156" spans="1:10" x14ac:dyDescent="0.2">
      <c r="A1156" s="31"/>
      <c r="B1156" s="31"/>
      <c r="C1156" s="31"/>
      <c r="D1156" s="31"/>
      <c r="E1156" s="31"/>
      <c r="F1156" s="31"/>
      <c r="G1156" s="31"/>
      <c r="H1156" s="31"/>
      <c r="I1156" s="31"/>
      <c r="J1156" s="31"/>
    </row>
    <row r="1157" spans="1:10" x14ac:dyDescent="0.2">
      <c r="A1157" s="31"/>
      <c r="B1157" s="31"/>
      <c r="C1157" s="31"/>
      <c r="D1157" s="31"/>
      <c r="E1157" s="31"/>
      <c r="F1157" s="31"/>
      <c r="G1157" s="31"/>
      <c r="H1157" s="31"/>
      <c r="I1157" s="31"/>
      <c r="J1157" s="31"/>
    </row>
    <row r="1158" spans="1:10" x14ac:dyDescent="0.2">
      <c r="A1158" s="31"/>
      <c r="B1158" s="31"/>
      <c r="C1158" s="31"/>
      <c r="D1158" s="31"/>
      <c r="E1158" s="31"/>
      <c r="F1158" s="31"/>
      <c r="G1158" s="31"/>
      <c r="H1158" s="31"/>
      <c r="I1158" s="31"/>
      <c r="J1158" s="31"/>
    </row>
    <row r="1159" spans="1:10" x14ac:dyDescent="0.2">
      <c r="A1159" s="31"/>
      <c r="B1159" s="31"/>
      <c r="C1159" s="31"/>
      <c r="D1159" s="31"/>
      <c r="E1159" s="31"/>
      <c r="F1159" s="31"/>
      <c r="G1159" s="31"/>
      <c r="H1159" s="31"/>
      <c r="I1159" s="31"/>
      <c r="J1159" s="31"/>
    </row>
    <row r="1160" spans="1:10" x14ac:dyDescent="0.2">
      <c r="A1160" s="31"/>
      <c r="B1160" s="31"/>
      <c r="C1160" s="31"/>
      <c r="D1160" s="31"/>
      <c r="E1160" s="31"/>
      <c r="F1160" s="31"/>
      <c r="G1160" s="31"/>
      <c r="H1160" s="31"/>
      <c r="I1160" s="31"/>
      <c r="J1160" s="31"/>
    </row>
    <row r="1161" spans="1:10" x14ac:dyDescent="0.2">
      <c r="A1161" s="31"/>
      <c r="B1161" s="31"/>
      <c r="C1161" s="31"/>
      <c r="D1161" s="31"/>
      <c r="E1161" s="31"/>
      <c r="F1161" s="31"/>
      <c r="G1161" s="31"/>
      <c r="H1161" s="31"/>
      <c r="I1161" s="31"/>
      <c r="J1161" s="31"/>
    </row>
    <row r="1162" spans="1:10" x14ac:dyDescent="0.2">
      <c r="A1162" s="31"/>
      <c r="B1162" s="31"/>
      <c r="C1162" s="31"/>
      <c r="D1162" s="31"/>
      <c r="E1162" s="31"/>
      <c r="F1162" s="31"/>
      <c r="G1162" s="31"/>
      <c r="H1162" s="31"/>
      <c r="I1162" s="31"/>
      <c r="J1162" s="31"/>
    </row>
    <row r="1163" spans="1:10" x14ac:dyDescent="0.2">
      <c r="A1163" s="31"/>
      <c r="B1163" s="31"/>
      <c r="C1163" s="31"/>
      <c r="D1163" s="31"/>
      <c r="E1163" s="31"/>
      <c r="F1163" s="31"/>
      <c r="G1163" s="31"/>
      <c r="H1163" s="31"/>
      <c r="I1163" s="31"/>
      <c r="J1163" s="31"/>
    </row>
    <row r="1164" spans="1:10" x14ac:dyDescent="0.2">
      <c r="A1164" s="31"/>
      <c r="B1164" s="31"/>
      <c r="C1164" s="31"/>
      <c r="D1164" s="31"/>
      <c r="E1164" s="31"/>
      <c r="F1164" s="31"/>
      <c r="G1164" s="31"/>
      <c r="H1164" s="31"/>
      <c r="I1164" s="31"/>
      <c r="J1164" s="31"/>
    </row>
    <row r="1165" spans="1:10" x14ac:dyDescent="0.2">
      <c r="A1165" s="31"/>
      <c r="B1165" s="31"/>
      <c r="C1165" s="31"/>
      <c r="D1165" s="31"/>
      <c r="E1165" s="31"/>
      <c r="F1165" s="31"/>
      <c r="G1165" s="31"/>
      <c r="H1165" s="31"/>
      <c r="I1165" s="31"/>
      <c r="J1165" s="31"/>
    </row>
    <row r="1166" spans="1:10" x14ac:dyDescent="0.2">
      <c r="A1166" s="31"/>
      <c r="B1166" s="31"/>
      <c r="C1166" s="31"/>
      <c r="D1166" s="31"/>
      <c r="E1166" s="31"/>
      <c r="F1166" s="31"/>
      <c r="G1166" s="31"/>
      <c r="H1166" s="31"/>
      <c r="I1166" s="31"/>
      <c r="J1166" s="31"/>
    </row>
    <row r="1167" spans="1:10" x14ac:dyDescent="0.2">
      <c r="A1167" s="31"/>
      <c r="B1167" s="31"/>
      <c r="C1167" s="31"/>
      <c r="D1167" s="31"/>
      <c r="E1167" s="31"/>
      <c r="F1167" s="31"/>
      <c r="G1167" s="31"/>
      <c r="H1167" s="31"/>
      <c r="I1167" s="31"/>
      <c r="J1167" s="31"/>
    </row>
    <row r="1168" spans="1:10" x14ac:dyDescent="0.2">
      <c r="A1168" s="31"/>
      <c r="B1168" s="31"/>
      <c r="C1168" s="31"/>
      <c r="D1168" s="31"/>
      <c r="E1168" s="31"/>
      <c r="F1168" s="31"/>
      <c r="G1168" s="31"/>
      <c r="H1168" s="31"/>
      <c r="I1168" s="31"/>
      <c r="J1168" s="31"/>
    </row>
    <row r="1169" spans="1:10" x14ac:dyDescent="0.2">
      <c r="A1169" s="31"/>
      <c r="B1169" s="31"/>
      <c r="C1169" s="31"/>
      <c r="D1169" s="31"/>
      <c r="E1169" s="31"/>
      <c r="F1169" s="31"/>
      <c r="G1169" s="31"/>
      <c r="H1169" s="31"/>
      <c r="I1169" s="31"/>
      <c r="J1169" s="31"/>
    </row>
    <row r="1170" spans="1:10" x14ac:dyDescent="0.2">
      <c r="A1170" s="31"/>
      <c r="B1170" s="31"/>
      <c r="C1170" s="31"/>
      <c r="D1170" s="31"/>
      <c r="E1170" s="31"/>
      <c r="F1170" s="31"/>
      <c r="G1170" s="31"/>
      <c r="H1170" s="31"/>
      <c r="I1170" s="31"/>
      <c r="J1170" s="31"/>
    </row>
    <row r="1171" spans="1:10" x14ac:dyDescent="0.2">
      <c r="A1171" s="31"/>
      <c r="B1171" s="31"/>
      <c r="C1171" s="31"/>
      <c r="D1171" s="31"/>
      <c r="E1171" s="31"/>
      <c r="F1171" s="31"/>
      <c r="G1171" s="31"/>
      <c r="H1171" s="31"/>
      <c r="I1171" s="31"/>
      <c r="J1171" s="31"/>
    </row>
    <row r="1172" spans="1:10" x14ac:dyDescent="0.2">
      <c r="A1172" s="31"/>
      <c r="B1172" s="31"/>
      <c r="C1172" s="31"/>
      <c r="D1172" s="31"/>
      <c r="E1172" s="31"/>
      <c r="F1172" s="31"/>
      <c r="G1172" s="31"/>
      <c r="H1172" s="31"/>
      <c r="I1172" s="31"/>
      <c r="J1172" s="31"/>
    </row>
    <row r="1173" spans="1:10" x14ac:dyDescent="0.2">
      <c r="A1173" s="31"/>
      <c r="B1173" s="31"/>
      <c r="C1173" s="31"/>
      <c r="D1173" s="31"/>
      <c r="E1173" s="31"/>
      <c r="F1173" s="31"/>
      <c r="G1173" s="31"/>
      <c r="H1173" s="31"/>
      <c r="I1173" s="31"/>
      <c r="J1173" s="31"/>
    </row>
    <row r="1174" spans="1:10" x14ac:dyDescent="0.2">
      <c r="A1174" s="31"/>
      <c r="B1174" s="31"/>
      <c r="C1174" s="31"/>
      <c r="D1174" s="31"/>
      <c r="E1174" s="31"/>
      <c r="F1174" s="31"/>
      <c r="G1174" s="31"/>
      <c r="H1174" s="31"/>
      <c r="I1174" s="31"/>
      <c r="J1174" s="31"/>
    </row>
    <row r="1175" spans="1:10" x14ac:dyDescent="0.2">
      <c r="A1175" s="31"/>
      <c r="B1175" s="31"/>
      <c r="C1175" s="31"/>
      <c r="D1175" s="31"/>
      <c r="E1175" s="31"/>
      <c r="F1175" s="31"/>
      <c r="G1175" s="31"/>
      <c r="H1175" s="31"/>
      <c r="I1175" s="31"/>
      <c r="J1175" s="31"/>
    </row>
    <row r="1176" spans="1:10" x14ac:dyDescent="0.2">
      <c r="A1176" s="31"/>
      <c r="B1176" s="31"/>
      <c r="C1176" s="31"/>
      <c r="D1176" s="31"/>
      <c r="E1176" s="31"/>
      <c r="F1176" s="31"/>
      <c r="G1176" s="31"/>
      <c r="H1176" s="31"/>
      <c r="I1176" s="31"/>
      <c r="J1176" s="31"/>
    </row>
    <row r="1177" spans="1:10" x14ac:dyDescent="0.2">
      <c r="A1177" s="31"/>
      <c r="B1177" s="31"/>
      <c r="C1177" s="31"/>
      <c r="D1177" s="31"/>
      <c r="E1177" s="31"/>
      <c r="F1177" s="31"/>
      <c r="G1177" s="31"/>
      <c r="H1177" s="31"/>
      <c r="I1177" s="31"/>
      <c r="J1177" s="31"/>
    </row>
    <row r="1178" spans="1:10" x14ac:dyDescent="0.2">
      <c r="A1178" s="31"/>
      <c r="B1178" s="31"/>
      <c r="C1178" s="31"/>
      <c r="D1178" s="31"/>
      <c r="E1178" s="31"/>
      <c r="F1178" s="31"/>
      <c r="G1178" s="31"/>
      <c r="H1178" s="31"/>
      <c r="I1178" s="31"/>
      <c r="J1178" s="31"/>
    </row>
    <row r="1179" spans="1:10" x14ac:dyDescent="0.2">
      <c r="A1179" s="31"/>
      <c r="B1179" s="31"/>
      <c r="C1179" s="31"/>
      <c r="D1179" s="31"/>
      <c r="E1179" s="31"/>
      <c r="F1179" s="31"/>
      <c r="G1179" s="31"/>
      <c r="H1179" s="31"/>
      <c r="I1179" s="31"/>
      <c r="J1179" s="31"/>
    </row>
    <row r="1180" spans="1:10" x14ac:dyDescent="0.2">
      <c r="A1180" s="31"/>
      <c r="B1180" s="31"/>
      <c r="C1180" s="31"/>
      <c r="D1180" s="31"/>
      <c r="E1180" s="31"/>
      <c r="F1180" s="31"/>
      <c r="G1180" s="31"/>
      <c r="H1180" s="31"/>
      <c r="I1180" s="31"/>
      <c r="J1180" s="31"/>
    </row>
    <row r="1181" spans="1:10" x14ac:dyDescent="0.2">
      <c r="A1181" s="31"/>
      <c r="B1181" s="31"/>
      <c r="C1181" s="31"/>
      <c r="D1181" s="31"/>
      <c r="E1181" s="31"/>
      <c r="F1181" s="31"/>
      <c r="G1181" s="31"/>
      <c r="H1181" s="31"/>
      <c r="I1181" s="31"/>
      <c r="J1181" s="31"/>
    </row>
    <row r="1182" spans="1:10" x14ac:dyDescent="0.2">
      <c r="A1182" s="31"/>
      <c r="B1182" s="31"/>
      <c r="C1182" s="31"/>
      <c r="D1182" s="31"/>
      <c r="E1182" s="31"/>
      <c r="F1182" s="31"/>
      <c r="G1182" s="31"/>
      <c r="H1182" s="31"/>
      <c r="I1182" s="31"/>
      <c r="J1182" s="31"/>
    </row>
    <row r="1183" spans="1:10" x14ac:dyDescent="0.2">
      <c r="A1183" s="31"/>
      <c r="B1183" s="31"/>
      <c r="C1183" s="31"/>
      <c r="D1183" s="31"/>
      <c r="E1183" s="31"/>
      <c r="F1183" s="31"/>
      <c r="G1183" s="31"/>
      <c r="H1183" s="31"/>
      <c r="I1183" s="31"/>
      <c r="J1183" s="31"/>
    </row>
    <row r="1184" spans="1:10" x14ac:dyDescent="0.2">
      <c r="A1184" s="31"/>
      <c r="B1184" s="31"/>
      <c r="C1184" s="31"/>
      <c r="D1184" s="31"/>
      <c r="E1184" s="31"/>
      <c r="F1184" s="31"/>
      <c r="G1184" s="31"/>
      <c r="H1184" s="31"/>
      <c r="I1184" s="31"/>
      <c r="J1184" s="31"/>
    </row>
    <row r="1185" spans="1:10" x14ac:dyDescent="0.2">
      <c r="A1185" s="31"/>
      <c r="B1185" s="31"/>
      <c r="C1185" s="31"/>
      <c r="D1185" s="31"/>
      <c r="E1185" s="31"/>
      <c r="F1185" s="31"/>
      <c r="G1185" s="31"/>
      <c r="H1185" s="31"/>
      <c r="I1185" s="31"/>
      <c r="J1185" s="31"/>
    </row>
    <row r="1186" spans="1:10" x14ac:dyDescent="0.2">
      <c r="A1186" s="31"/>
      <c r="B1186" s="31"/>
      <c r="C1186" s="31"/>
      <c r="D1186" s="31"/>
      <c r="E1186" s="31"/>
      <c r="F1186" s="31"/>
      <c r="G1186" s="31"/>
      <c r="H1186" s="31"/>
      <c r="I1186" s="31"/>
      <c r="J1186" s="31"/>
    </row>
    <row r="1187" spans="1:10" x14ac:dyDescent="0.2">
      <c r="A1187" s="31"/>
      <c r="B1187" s="31"/>
      <c r="C1187" s="31"/>
      <c r="D1187" s="31"/>
      <c r="E1187" s="31"/>
      <c r="F1187" s="31"/>
      <c r="G1187" s="31"/>
      <c r="H1187" s="31"/>
      <c r="I1187" s="31"/>
      <c r="J1187" s="31"/>
    </row>
    <row r="1188" spans="1:10" x14ac:dyDescent="0.2">
      <c r="A1188" s="31"/>
      <c r="B1188" s="31"/>
      <c r="C1188" s="31"/>
      <c r="D1188" s="31"/>
      <c r="E1188" s="31"/>
      <c r="F1188" s="31"/>
      <c r="G1188" s="31"/>
      <c r="H1188" s="31"/>
      <c r="I1188" s="31"/>
      <c r="J1188" s="31"/>
    </row>
    <row r="1189" spans="1:10" x14ac:dyDescent="0.2">
      <c r="A1189" s="31"/>
      <c r="B1189" s="31"/>
      <c r="C1189" s="31"/>
      <c r="D1189" s="31"/>
      <c r="E1189" s="31"/>
      <c r="F1189" s="31"/>
      <c r="G1189" s="31"/>
      <c r="H1189" s="31"/>
      <c r="I1189" s="31"/>
      <c r="J1189" s="31"/>
    </row>
    <row r="1190" spans="1:10" x14ac:dyDescent="0.2">
      <c r="A1190" s="31"/>
      <c r="B1190" s="31"/>
      <c r="C1190" s="31"/>
      <c r="D1190" s="31"/>
      <c r="E1190" s="31"/>
      <c r="F1190" s="31"/>
      <c r="G1190" s="31"/>
      <c r="H1190" s="31"/>
      <c r="I1190" s="31"/>
      <c r="J1190" s="31"/>
    </row>
    <row r="1191" spans="1:10" x14ac:dyDescent="0.2">
      <c r="A1191" s="31"/>
      <c r="B1191" s="31"/>
      <c r="C1191" s="31"/>
      <c r="D1191" s="31"/>
      <c r="E1191" s="31"/>
      <c r="F1191" s="31"/>
      <c r="G1191" s="31"/>
      <c r="H1191" s="31"/>
      <c r="I1191" s="31"/>
      <c r="J1191" s="31"/>
    </row>
    <row r="1192" spans="1:10" x14ac:dyDescent="0.2">
      <c r="A1192" s="31"/>
      <c r="B1192" s="31"/>
      <c r="C1192" s="31"/>
      <c r="D1192" s="31"/>
      <c r="E1192" s="31"/>
      <c r="F1192" s="31"/>
      <c r="G1192" s="31"/>
      <c r="H1192" s="31"/>
      <c r="I1192" s="31"/>
      <c r="J1192" s="31"/>
    </row>
    <row r="1193" spans="1:10" x14ac:dyDescent="0.2">
      <c r="A1193" s="31"/>
      <c r="B1193" s="31"/>
      <c r="C1193" s="31"/>
      <c r="D1193" s="31"/>
      <c r="E1193" s="31"/>
      <c r="F1193" s="31"/>
      <c r="G1193" s="31"/>
      <c r="H1193" s="31"/>
      <c r="I1193" s="31"/>
      <c r="J1193" s="31"/>
    </row>
    <row r="1194" spans="1:10" x14ac:dyDescent="0.2">
      <c r="A1194" s="31"/>
      <c r="B1194" s="31"/>
      <c r="C1194" s="31"/>
      <c r="D1194" s="31"/>
      <c r="E1194" s="31"/>
      <c r="F1194" s="31"/>
      <c r="G1194" s="31"/>
      <c r="H1194" s="31"/>
      <c r="I1194" s="31"/>
      <c r="J1194" s="31"/>
    </row>
    <row r="1195" spans="1:10" x14ac:dyDescent="0.2">
      <c r="A1195" s="31"/>
      <c r="B1195" s="31"/>
      <c r="C1195" s="31"/>
      <c r="D1195" s="31"/>
      <c r="E1195" s="31"/>
      <c r="F1195" s="31"/>
      <c r="G1195" s="31"/>
      <c r="H1195" s="31"/>
      <c r="I1195" s="31"/>
      <c r="J1195" s="31"/>
    </row>
    <row r="1196" spans="1:10" x14ac:dyDescent="0.2">
      <c r="A1196" s="31"/>
      <c r="B1196" s="31"/>
      <c r="C1196" s="31"/>
      <c r="D1196" s="31"/>
      <c r="E1196" s="31"/>
      <c r="F1196" s="31"/>
      <c r="G1196" s="31"/>
      <c r="H1196" s="31"/>
      <c r="I1196" s="31"/>
      <c r="J1196" s="31"/>
    </row>
    <row r="1197" spans="1:10" x14ac:dyDescent="0.2">
      <c r="A1197" s="31"/>
      <c r="B1197" s="31"/>
      <c r="C1197" s="31"/>
      <c r="D1197" s="31"/>
      <c r="E1197" s="31"/>
      <c r="F1197" s="31"/>
      <c r="G1197" s="31"/>
      <c r="H1197" s="31"/>
      <c r="I1197" s="31"/>
      <c r="J1197" s="31"/>
    </row>
    <row r="1198" spans="1:10" x14ac:dyDescent="0.2">
      <c r="A1198" s="31"/>
      <c r="B1198" s="31"/>
      <c r="C1198" s="31"/>
      <c r="D1198" s="31"/>
      <c r="E1198" s="31"/>
      <c r="F1198" s="31"/>
      <c r="G1198" s="31"/>
      <c r="H1198" s="31"/>
      <c r="I1198" s="31"/>
      <c r="J1198" s="31"/>
    </row>
    <row r="1199" spans="1:10" x14ac:dyDescent="0.2">
      <c r="A1199" s="31"/>
      <c r="B1199" s="31"/>
      <c r="C1199" s="31"/>
      <c r="D1199" s="31"/>
      <c r="E1199" s="31"/>
      <c r="F1199" s="31"/>
      <c r="G1199" s="31"/>
      <c r="H1199" s="31"/>
      <c r="I1199" s="31"/>
      <c r="J1199" s="31"/>
    </row>
    <row r="1200" spans="1:10" x14ac:dyDescent="0.2">
      <c r="A1200" s="31"/>
      <c r="B1200" s="31"/>
      <c r="C1200" s="31"/>
      <c r="D1200" s="31"/>
      <c r="E1200" s="31"/>
      <c r="F1200" s="31"/>
      <c r="G1200" s="31"/>
      <c r="H1200" s="31"/>
      <c r="I1200" s="31"/>
      <c r="J1200" s="31"/>
    </row>
    <row r="1201" spans="1:10" x14ac:dyDescent="0.2">
      <c r="A1201" s="31"/>
      <c r="B1201" s="31"/>
      <c r="C1201" s="31"/>
      <c r="D1201" s="31"/>
      <c r="E1201" s="31"/>
      <c r="F1201" s="31"/>
      <c r="G1201" s="31"/>
      <c r="H1201" s="31"/>
      <c r="I1201" s="31"/>
      <c r="J1201" s="31"/>
    </row>
    <row r="1202" spans="1:10" x14ac:dyDescent="0.2">
      <c r="A1202" s="31"/>
      <c r="B1202" s="31"/>
      <c r="C1202" s="31"/>
      <c r="D1202" s="31"/>
      <c r="E1202" s="31"/>
      <c r="F1202" s="31"/>
      <c r="G1202" s="31"/>
      <c r="H1202" s="31"/>
      <c r="I1202" s="31"/>
      <c r="J1202" s="31"/>
    </row>
    <row r="1203" spans="1:10" x14ac:dyDescent="0.2">
      <c r="A1203" s="31"/>
      <c r="B1203" s="31"/>
      <c r="C1203" s="31"/>
      <c r="D1203" s="31"/>
      <c r="E1203" s="31"/>
      <c r="F1203" s="31"/>
      <c r="G1203" s="31"/>
      <c r="H1203" s="31"/>
      <c r="I1203" s="31"/>
      <c r="J1203" s="31"/>
    </row>
    <row r="1204" spans="1:10" x14ac:dyDescent="0.2">
      <c r="A1204" s="31"/>
      <c r="B1204" s="31"/>
      <c r="C1204" s="31"/>
      <c r="D1204" s="31"/>
      <c r="E1204" s="31"/>
      <c r="F1204" s="31"/>
      <c r="G1204" s="31"/>
      <c r="H1204" s="31"/>
      <c r="I1204" s="31"/>
      <c r="J1204" s="31"/>
    </row>
    <row r="1205" spans="1:10" x14ac:dyDescent="0.2">
      <c r="A1205" s="31"/>
      <c r="B1205" s="31"/>
      <c r="C1205" s="31"/>
      <c r="D1205" s="31"/>
      <c r="E1205" s="31"/>
      <c r="F1205" s="31"/>
      <c r="G1205" s="31"/>
      <c r="H1205" s="31"/>
      <c r="I1205" s="31"/>
      <c r="J1205" s="31"/>
    </row>
    <row r="1206" spans="1:10" x14ac:dyDescent="0.2">
      <c r="A1206" s="31"/>
      <c r="B1206" s="31"/>
      <c r="C1206" s="31"/>
      <c r="D1206" s="31"/>
      <c r="E1206" s="31"/>
      <c r="F1206" s="31"/>
      <c r="G1206" s="31"/>
      <c r="H1206" s="31"/>
      <c r="I1206" s="31"/>
      <c r="J1206" s="31"/>
    </row>
    <row r="1207" spans="1:10" x14ac:dyDescent="0.2">
      <c r="A1207" s="31"/>
      <c r="B1207" s="31"/>
      <c r="C1207" s="31"/>
      <c r="D1207" s="31"/>
      <c r="E1207" s="31"/>
      <c r="F1207" s="31"/>
      <c r="G1207" s="31"/>
      <c r="H1207" s="31"/>
      <c r="I1207" s="31"/>
      <c r="J1207" s="31"/>
    </row>
    <row r="1208" spans="1:10" x14ac:dyDescent="0.2">
      <c r="A1208" s="31"/>
      <c r="B1208" s="31"/>
      <c r="C1208" s="31"/>
      <c r="D1208" s="31"/>
      <c r="E1208" s="31"/>
      <c r="F1208" s="31"/>
      <c r="G1208" s="31"/>
      <c r="H1208" s="31"/>
      <c r="I1208" s="31"/>
      <c r="J1208" s="31"/>
    </row>
    <row r="1209" spans="1:10" x14ac:dyDescent="0.2">
      <c r="A1209" s="31"/>
      <c r="B1209" s="31"/>
      <c r="C1209" s="31"/>
      <c r="D1209" s="31"/>
      <c r="E1209" s="31"/>
      <c r="F1209" s="31"/>
      <c r="G1209" s="31"/>
      <c r="H1209" s="31"/>
      <c r="I1209" s="31"/>
      <c r="J1209" s="31"/>
    </row>
    <row r="1210" spans="1:10" x14ac:dyDescent="0.2">
      <c r="A1210" s="31"/>
      <c r="B1210" s="31"/>
      <c r="C1210" s="31"/>
      <c r="D1210" s="31"/>
      <c r="E1210" s="31"/>
      <c r="F1210" s="31"/>
      <c r="G1210" s="31"/>
      <c r="H1210" s="31"/>
      <c r="I1210" s="31"/>
      <c r="J1210" s="31"/>
    </row>
    <row r="1211" spans="1:10" x14ac:dyDescent="0.2">
      <c r="A1211" s="31"/>
      <c r="B1211" s="31"/>
      <c r="C1211" s="31"/>
      <c r="D1211" s="31"/>
      <c r="E1211" s="31"/>
      <c r="F1211" s="31"/>
      <c r="G1211" s="31"/>
      <c r="H1211" s="31"/>
      <c r="I1211" s="31"/>
      <c r="J1211" s="31"/>
    </row>
    <row r="1212" spans="1:10" x14ac:dyDescent="0.2">
      <c r="A1212" s="31"/>
      <c r="B1212" s="31"/>
      <c r="C1212" s="31"/>
      <c r="D1212" s="31"/>
      <c r="E1212" s="31"/>
      <c r="F1212" s="31"/>
      <c r="G1212" s="31"/>
      <c r="H1212" s="31"/>
      <c r="I1212" s="31"/>
      <c r="J1212" s="31"/>
    </row>
    <row r="1213" spans="1:10" x14ac:dyDescent="0.2">
      <c r="A1213" s="31"/>
      <c r="B1213" s="31"/>
      <c r="C1213" s="31"/>
      <c r="D1213" s="31"/>
      <c r="E1213" s="31"/>
      <c r="F1213" s="31"/>
      <c r="G1213" s="31"/>
      <c r="H1213" s="31"/>
      <c r="I1213" s="31"/>
      <c r="J1213" s="31"/>
    </row>
    <row r="1214" spans="1:10" x14ac:dyDescent="0.2">
      <c r="A1214" s="31"/>
      <c r="B1214" s="31"/>
      <c r="C1214" s="31"/>
      <c r="D1214" s="31"/>
      <c r="E1214" s="31"/>
      <c r="F1214" s="31"/>
      <c r="G1214" s="31"/>
      <c r="H1214" s="31"/>
      <c r="I1214" s="31"/>
      <c r="J1214" s="31"/>
    </row>
    <row r="1215" spans="1:10" x14ac:dyDescent="0.2">
      <c r="A1215" s="31"/>
      <c r="B1215" s="31"/>
      <c r="C1215" s="31"/>
      <c r="D1215" s="31"/>
      <c r="E1215" s="31"/>
      <c r="F1215" s="31"/>
      <c r="G1215" s="31"/>
      <c r="H1215" s="31"/>
      <c r="I1215" s="31"/>
      <c r="J1215" s="31"/>
    </row>
    <row r="1216" spans="1:10" x14ac:dyDescent="0.2">
      <c r="A1216" s="31"/>
      <c r="B1216" s="31"/>
      <c r="C1216" s="31"/>
      <c r="D1216" s="31"/>
      <c r="E1216" s="31"/>
      <c r="F1216" s="31"/>
      <c r="G1216" s="31"/>
      <c r="H1216" s="31"/>
      <c r="I1216" s="31"/>
      <c r="J1216" s="31"/>
    </row>
    <row r="1217" spans="1:10" x14ac:dyDescent="0.2">
      <c r="A1217" s="31"/>
      <c r="B1217" s="31"/>
      <c r="C1217" s="31"/>
      <c r="D1217" s="31"/>
      <c r="E1217" s="31"/>
      <c r="F1217" s="31"/>
      <c r="G1217" s="31"/>
      <c r="H1217" s="31"/>
      <c r="I1217" s="31"/>
      <c r="J1217" s="31"/>
    </row>
    <row r="1218" spans="1:10" x14ac:dyDescent="0.2">
      <c r="A1218" s="31"/>
      <c r="B1218" s="31"/>
      <c r="C1218" s="31"/>
      <c r="D1218" s="31"/>
      <c r="E1218" s="31"/>
      <c r="F1218" s="31"/>
      <c r="G1218" s="31"/>
      <c r="H1218" s="31"/>
      <c r="I1218" s="31"/>
      <c r="J1218" s="31"/>
    </row>
    <row r="1219" spans="1:10" x14ac:dyDescent="0.2">
      <c r="A1219" s="31"/>
      <c r="B1219" s="31"/>
      <c r="C1219" s="31"/>
      <c r="D1219" s="31"/>
      <c r="E1219" s="31"/>
      <c r="F1219" s="31"/>
      <c r="G1219" s="31"/>
      <c r="H1219" s="31"/>
      <c r="I1219" s="31"/>
      <c r="J1219" s="31"/>
    </row>
    <row r="1220" spans="1:10" x14ac:dyDescent="0.2">
      <c r="A1220" s="31"/>
      <c r="B1220" s="31"/>
      <c r="C1220" s="31"/>
      <c r="D1220" s="31"/>
      <c r="E1220" s="31"/>
      <c r="F1220" s="31"/>
      <c r="G1220" s="31"/>
      <c r="H1220" s="31"/>
      <c r="I1220" s="31"/>
      <c r="J1220" s="31"/>
    </row>
    <row r="1221" spans="1:10" x14ac:dyDescent="0.2">
      <c r="A1221" s="31"/>
      <c r="B1221" s="31"/>
      <c r="C1221" s="31"/>
      <c r="D1221" s="31"/>
      <c r="E1221" s="31"/>
      <c r="F1221" s="31"/>
      <c r="G1221" s="31"/>
      <c r="H1221" s="31"/>
      <c r="I1221" s="31"/>
      <c r="J1221" s="31"/>
    </row>
    <row r="1222" spans="1:10" x14ac:dyDescent="0.2">
      <c r="A1222" s="31"/>
      <c r="B1222" s="31"/>
      <c r="C1222" s="31"/>
      <c r="D1222" s="31"/>
      <c r="E1222" s="31"/>
      <c r="F1222" s="31"/>
      <c r="G1222" s="31"/>
      <c r="H1222" s="31"/>
      <c r="I1222" s="31"/>
      <c r="J1222" s="31"/>
    </row>
    <row r="1223" spans="1:10" x14ac:dyDescent="0.2">
      <c r="A1223" s="31"/>
      <c r="B1223" s="31"/>
      <c r="C1223" s="31"/>
      <c r="D1223" s="31"/>
      <c r="E1223" s="31"/>
      <c r="F1223" s="31"/>
      <c r="G1223" s="31"/>
      <c r="H1223" s="31"/>
      <c r="I1223" s="31"/>
      <c r="J1223" s="31"/>
    </row>
    <row r="1224" spans="1:10" x14ac:dyDescent="0.2">
      <c r="A1224" s="31"/>
      <c r="B1224" s="31"/>
      <c r="C1224" s="31"/>
      <c r="D1224" s="31"/>
      <c r="E1224" s="31"/>
      <c r="F1224" s="31"/>
      <c r="G1224" s="31"/>
      <c r="H1224" s="31"/>
      <c r="I1224" s="31"/>
      <c r="J1224" s="31"/>
    </row>
    <row r="1225" spans="1:10" x14ac:dyDescent="0.2">
      <c r="A1225" s="31"/>
      <c r="B1225" s="31"/>
      <c r="C1225" s="31"/>
      <c r="D1225" s="31"/>
      <c r="E1225" s="31"/>
      <c r="F1225" s="31"/>
      <c r="G1225" s="31"/>
      <c r="H1225" s="31"/>
      <c r="I1225" s="31"/>
      <c r="J1225" s="31"/>
    </row>
    <row r="1226" spans="1:10" x14ac:dyDescent="0.2">
      <c r="A1226" s="31"/>
      <c r="B1226" s="31"/>
      <c r="C1226" s="31"/>
      <c r="D1226" s="31"/>
      <c r="E1226" s="31"/>
      <c r="F1226" s="31"/>
      <c r="G1226" s="31"/>
      <c r="H1226" s="31"/>
      <c r="I1226" s="31"/>
      <c r="J1226" s="31"/>
    </row>
    <row r="1227" spans="1:10" x14ac:dyDescent="0.2">
      <c r="A1227" s="31"/>
      <c r="B1227" s="31"/>
      <c r="C1227" s="31"/>
      <c r="D1227" s="31"/>
      <c r="E1227" s="31"/>
      <c r="F1227" s="31"/>
      <c r="G1227" s="31"/>
      <c r="H1227" s="31"/>
      <c r="I1227" s="31"/>
      <c r="J1227" s="31"/>
    </row>
    <row r="1228" spans="1:10" x14ac:dyDescent="0.2">
      <c r="A1228" s="31"/>
      <c r="B1228" s="31"/>
      <c r="C1228" s="31"/>
      <c r="D1228" s="31"/>
      <c r="E1228" s="31"/>
      <c r="F1228" s="31"/>
      <c r="G1228" s="31"/>
      <c r="H1228" s="31"/>
      <c r="I1228" s="31"/>
      <c r="J1228" s="31"/>
    </row>
    <row r="1229" spans="1:10" x14ac:dyDescent="0.2">
      <c r="A1229" s="31"/>
      <c r="B1229" s="31"/>
      <c r="C1229" s="31"/>
      <c r="D1229" s="31"/>
      <c r="E1229" s="31"/>
      <c r="F1229" s="31"/>
      <c r="G1229" s="31"/>
      <c r="H1229" s="31"/>
      <c r="I1229" s="31"/>
      <c r="J1229" s="31"/>
    </row>
    <row r="1230" spans="1:10" x14ac:dyDescent="0.2">
      <c r="A1230" s="31"/>
      <c r="B1230" s="31"/>
      <c r="C1230" s="31"/>
      <c r="D1230" s="31"/>
      <c r="E1230" s="31"/>
      <c r="F1230" s="31"/>
      <c r="G1230" s="31"/>
      <c r="H1230" s="31"/>
      <c r="I1230" s="31"/>
      <c r="J1230" s="31"/>
    </row>
    <row r="1231" spans="1:10" x14ac:dyDescent="0.2">
      <c r="A1231" s="31"/>
      <c r="B1231" s="31"/>
      <c r="C1231" s="31"/>
      <c r="D1231" s="31"/>
      <c r="E1231" s="31"/>
      <c r="F1231" s="31"/>
      <c r="G1231" s="31"/>
      <c r="H1231" s="31"/>
      <c r="I1231" s="31"/>
      <c r="J1231" s="31"/>
    </row>
    <row r="1232" spans="1:10" x14ac:dyDescent="0.2">
      <c r="A1232" s="31"/>
      <c r="B1232" s="31"/>
      <c r="C1232" s="31"/>
      <c r="D1232" s="31"/>
      <c r="E1232" s="31"/>
      <c r="F1232" s="31"/>
      <c r="G1232" s="31"/>
      <c r="H1232" s="31"/>
      <c r="I1232" s="31"/>
      <c r="J1232" s="31"/>
    </row>
    <row r="1233" spans="1:10" x14ac:dyDescent="0.2">
      <c r="A1233" s="31"/>
      <c r="B1233" s="31"/>
      <c r="C1233" s="31"/>
      <c r="D1233" s="31"/>
      <c r="E1233" s="31"/>
      <c r="F1233" s="31"/>
      <c r="G1233" s="31"/>
      <c r="H1233" s="31"/>
      <c r="I1233" s="31"/>
      <c r="J1233" s="31"/>
    </row>
    <row r="1234" spans="1:10" x14ac:dyDescent="0.2">
      <c r="A1234" s="31"/>
      <c r="B1234" s="31"/>
      <c r="C1234" s="31"/>
      <c r="D1234" s="31"/>
      <c r="E1234" s="31"/>
      <c r="F1234" s="31"/>
      <c r="G1234" s="31"/>
      <c r="H1234" s="31"/>
      <c r="I1234" s="31"/>
      <c r="J1234" s="31"/>
    </row>
    <row r="1235" spans="1:10" x14ac:dyDescent="0.2">
      <c r="A1235" s="31"/>
      <c r="B1235" s="31"/>
      <c r="C1235" s="31"/>
      <c r="D1235" s="31"/>
      <c r="E1235" s="31"/>
      <c r="F1235" s="31"/>
      <c r="G1235" s="31"/>
      <c r="H1235" s="31"/>
      <c r="I1235" s="31"/>
      <c r="J1235" s="31"/>
    </row>
    <row r="1236" spans="1:10" x14ac:dyDescent="0.2">
      <c r="A1236" s="31"/>
      <c r="B1236" s="31"/>
      <c r="C1236" s="31"/>
      <c r="D1236" s="31"/>
      <c r="E1236" s="31"/>
      <c r="F1236" s="31"/>
      <c r="G1236" s="31"/>
      <c r="H1236" s="31"/>
      <c r="I1236" s="31"/>
      <c r="J1236" s="31"/>
    </row>
    <row r="1237" spans="1:10" x14ac:dyDescent="0.2">
      <c r="A1237" s="31"/>
      <c r="B1237" s="31"/>
      <c r="C1237" s="31"/>
      <c r="D1237" s="31"/>
      <c r="E1237" s="31"/>
      <c r="F1237" s="31"/>
      <c r="G1237" s="31"/>
      <c r="H1237" s="31"/>
      <c r="I1237" s="31"/>
      <c r="J1237" s="31"/>
    </row>
    <row r="1238" spans="1:10" x14ac:dyDescent="0.2">
      <c r="A1238" s="31"/>
      <c r="B1238" s="31"/>
      <c r="C1238" s="31"/>
      <c r="D1238" s="31"/>
      <c r="E1238" s="31"/>
      <c r="F1238" s="31"/>
      <c r="G1238" s="31"/>
      <c r="H1238" s="31"/>
      <c r="I1238" s="31"/>
      <c r="J1238" s="31"/>
    </row>
    <row r="1239" spans="1:10" x14ac:dyDescent="0.2">
      <c r="A1239" s="31"/>
      <c r="B1239" s="31"/>
      <c r="C1239" s="31"/>
      <c r="D1239" s="31"/>
      <c r="E1239" s="31"/>
      <c r="F1239" s="31"/>
      <c r="G1239" s="31"/>
      <c r="H1239" s="31"/>
      <c r="I1239" s="31"/>
      <c r="J1239" s="31"/>
    </row>
    <row r="1240" spans="1:10" x14ac:dyDescent="0.2">
      <c r="A1240" s="31"/>
      <c r="B1240" s="31"/>
      <c r="C1240" s="31"/>
      <c r="D1240" s="31"/>
      <c r="E1240" s="31"/>
      <c r="F1240" s="31"/>
      <c r="G1240" s="31"/>
      <c r="H1240" s="31"/>
      <c r="I1240" s="31"/>
      <c r="J1240" s="31"/>
    </row>
    <row r="1241" spans="1:10" x14ac:dyDescent="0.2">
      <c r="A1241" s="31"/>
      <c r="B1241" s="31"/>
      <c r="C1241" s="31"/>
      <c r="D1241" s="31"/>
      <c r="E1241" s="31"/>
      <c r="F1241" s="31"/>
      <c r="G1241" s="31"/>
      <c r="H1241" s="31"/>
      <c r="I1241" s="31"/>
      <c r="J1241" s="31"/>
    </row>
    <row r="1242" spans="1:10" x14ac:dyDescent="0.2">
      <c r="A1242" s="31"/>
      <c r="B1242" s="31"/>
      <c r="C1242" s="31"/>
      <c r="D1242" s="31"/>
      <c r="E1242" s="31"/>
      <c r="F1242" s="31"/>
      <c r="G1242" s="31"/>
      <c r="H1242" s="31"/>
      <c r="I1242" s="31"/>
      <c r="J1242" s="31"/>
    </row>
    <row r="1243" spans="1:10" x14ac:dyDescent="0.2">
      <c r="A1243" s="31"/>
      <c r="B1243" s="31"/>
      <c r="C1243" s="31"/>
      <c r="D1243" s="31"/>
      <c r="E1243" s="31"/>
      <c r="F1243" s="31"/>
      <c r="G1243" s="31"/>
      <c r="H1243" s="31"/>
      <c r="I1243" s="31"/>
      <c r="J1243" s="31"/>
    </row>
    <row r="1244" spans="1:10" x14ac:dyDescent="0.2">
      <c r="A1244" s="31"/>
      <c r="B1244" s="31"/>
      <c r="C1244" s="31"/>
      <c r="D1244" s="31"/>
      <c r="E1244" s="31"/>
      <c r="F1244" s="31"/>
      <c r="G1244" s="31"/>
      <c r="H1244" s="31"/>
      <c r="I1244" s="31"/>
      <c r="J1244" s="31"/>
    </row>
    <row r="1245" spans="1:10" x14ac:dyDescent="0.2">
      <c r="A1245" s="31"/>
      <c r="B1245" s="31"/>
      <c r="C1245" s="31"/>
      <c r="D1245" s="31"/>
      <c r="E1245" s="31"/>
      <c r="F1245" s="31"/>
      <c r="G1245" s="31"/>
      <c r="H1245" s="31"/>
      <c r="I1245" s="31"/>
      <c r="J1245" s="31"/>
    </row>
    <row r="1246" spans="1:10" x14ac:dyDescent="0.2">
      <c r="A1246" s="31"/>
      <c r="B1246" s="31"/>
      <c r="C1246" s="31"/>
      <c r="D1246" s="31"/>
      <c r="E1246" s="31"/>
      <c r="F1246" s="31"/>
      <c r="G1246" s="31"/>
      <c r="H1246" s="31"/>
      <c r="I1246" s="31"/>
      <c r="J1246" s="31"/>
    </row>
    <row r="1247" spans="1:10" x14ac:dyDescent="0.2">
      <c r="A1247" s="31"/>
      <c r="B1247" s="31"/>
      <c r="C1247" s="31"/>
      <c r="D1247" s="31"/>
      <c r="E1247" s="31"/>
      <c r="F1247" s="31"/>
      <c r="G1247" s="31"/>
      <c r="H1247" s="31"/>
      <c r="I1247" s="31"/>
      <c r="J1247" s="31"/>
    </row>
    <row r="1248" spans="1:10" x14ac:dyDescent="0.2">
      <c r="A1248" s="31"/>
      <c r="B1248" s="31"/>
      <c r="C1248" s="31"/>
      <c r="D1248" s="31"/>
      <c r="E1248" s="31"/>
      <c r="F1248" s="31"/>
      <c r="G1248" s="31"/>
      <c r="H1248" s="31"/>
      <c r="I1248" s="31"/>
      <c r="J1248" s="31"/>
    </row>
    <row r="1249" spans="1:10" x14ac:dyDescent="0.2">
      <c r="A1249" s="31"/>
      <c r="B1249" s="31"/>
      <c r="C1249" s="31"/>
      <c r="D1249" s="31"/>
      <c r="E1249" s="31"/>
      <c r="F1249" s="31"/>
      <c r="G1249" s="31"/>
      <c r="H1249" s="31"/>
      <c r="I1249" s="31"/>
      <c r="J1249" s="31"/>
    </row>
    <row r="1250" spans="1:10" x14ac:dyDescent="0.2">
      <c r="A1250" s="31"/>
      <c r="B1250" s="31"/>
      <c r="C1250" s="31"/>
      <c r="D1250" s="31"/>
      <c r="E1250" s="31"/>
      <c r="F1250" s="31"/>
      <c r="G1250" s="31"/>
      <c r="H1250" s="31"/>
      <c r="I1250" s="31"/>
      <c r="J1250" s="31"/>
    </row>
    <row r="1251" spans="1:10" x14ac:dyDescent="0.2">
      <c r="A1251" s="31"/>
      <c r="B1251" s="31"/>
      <c r="C1251" s="31"/>
      <c r="D1251" s="31"/>
      <c r="E1251" s="31"/>
      <c r="F1251" s="31"/>
      <c r="G1251" s="31"/>
      <c r="H1251" s="31"/>
      <c r="I1251" s="31"/>
      <c r="J1251" s="31"/>
    </row>
    <row r="1252" spans="1:10" x14ac:dyDescent="0.2">
      <c r="A1252" s="31"/>
      <c r="B1252" s="31"/>
      <c r="C1252" s="31"/>
      <c r="D1252" s="31"/>
      <c r="E1252" s="31"/>
      <c r="F1252" s="31"/>
      <c r="G1252" s="31"/>
      <c r="H1252" s="31"/>
      <c r="I1252" s="31"/>
      <c r="J1252" s="31"/>
    </row>
    <row r="1253" spans="1:10" x14ac:dyDescent="0.2">
      <c r="A1253" s="31"/>
      <c r="B1253" s="31"/>
      <c r="C1253" s="31"/>
      <c r="D1253" s="31"/>
      <c r="E1253" s="31"/>
      <c r="F1253" s="31"/>
      <c r="G1253" s="31"/>
      <c r="H1253" s="31"/>
      <c r="I1253" s="31"/>
      <c r="J1253" s="31"/>
    </row>
    <row r="1254" spans="1:10" x14ac:dyDescent="0.2">
      <c r="A1254" s="31"/>
      <c r="B1254" s="31"/>
      <c r="C1254" s="31"/>
      <c r="D1254" s="31"/>
      <c r="E1254" s="31"/>
      <c r="F1254" s="31"/>
      <c r="G1254" s="31"/>
      <c r="H1254" s="31"/>
      <c r="I1254" s="31"/>
      <c r="J1254" s="31"/>
    </row>
    <row r="1255" spans="1:10" x14ac:dyDescent="0.2">
      <c r="A1255" s="31"/>
      <c r="B1255" s="31"/>
      <c r="C1255" s="31"/>
      <c r="D1255" s="31"/>
      <c r="E1255" s="31"/>
      <c r="F1255" s="31"/>
      <c r="G1255" s="31"/>
      <c r="H1255" s="31"/>
      <c r="I1255" s="31"/>
      <c r="J1255" s="31"/>
    </row>
    <row r="1256" spans="1:10" x14ac:dyDescent="0.2">
      <c r="A1256" s="31"/>
      <c r="B1256" s="31"/>
      <c r="C1256" s="31"/>
      <c r="D1256" s="31"/>
      <c r="E1256" s="31"/>
      <c r="F1256" s="31"/>
      <c r="G1256" s="31"/>
      <c r="H1256" s="31"/>
      <c r="I1256" s="31"/>
      <c r="J1256" s="31"/>
    </row>
    <row r="1257" spans="1:10" x14ac:dyDescent="0.2">
      <c r="A1257" s="31"/>
      <c r="B1257" s="31"/>
      <c r="C1257" s="31"/>
      <c r="D1257" s="31"/>
      <c r="E1257" s="31"/>
      <c r="F1257" s="31"/>
      <c r="G1257" s="31"/>
      <c r="H1257" s="31"/>
      <c r="I1257" s="31"/>
      <c r="J1257" s="31"/>
    </row>
    <row r="1258" spans="1:10" x14ac:dyDescent="0.2">
      <c r="A1258" s="31"/>
      <c r="B1258" s="31"/>
      <c r="C1258" s="31"/>
      <c r="D1258" s="31"/>
      <c r="E1258" s="31"/>
      <c r="F1258" s="31"/>
      <c r="G1258" s="31"/>
      <c r="H1258" s="31"/>
      <c r="I1258" s="31"/>
      <c r="J1258" s="31"/>
    </row>
    <row r="1259" spans="1:10" x14ac:dyDescent="0.2">
      <c r="A1259" s="31"/>
      <c r="B1259" s="31"/>
      <c r="C1259" s="31"/>
      <c r="D1259" s="31"/>
      <c r="E1259" s="31"/>
      <c r="F1259" s="31"/>
      <c r="G1259" s="31"/>
      <c r="H1259" s="31"/>
      <c r="I1259" s="31"/>
      <c r="J1259" s="31"/>
    </row>
    <row r="1260" spans="1:10" x14ac:dyDescent="0.2">
      <c r="A1260" s="31"/>
      <c r="B1260" s="31"/>
      <c r="C1260" s="31"/>
      <c r="D1260" s="31"/>
      <c r="E1260" s="31"/>
      <c r="F1260" s="31"/>
      <c r="G1260" s="31"/>
      <c r="H1260" s="31"/>
      <c r="I1260" s="31"/>
      <c r="J1260" s="31"/>
    </row>
    <row r="1261" spans="1:10" x14ac:dyDescent="0.2">
      <c r="A1261" s="31"/>
      <c r="B1261" s="31"/>
      <c r="C1261" s="31"/>
      <c r="D1261" s="31"/>
      <c r="E1261" s="31"/>
      <c r="F1261" s="31"/>
      <c r="G1261" s="31"/>
      <c r="H1261" s="31"/>
      <c r="I1261" s="31"/>
      <c r="J1261" s="31"/>
    </row>
    <row r="1262" spans="1:10" x14ac:dyDescent="0.2">
      <c r="A1262" s="31"/>
      <c r="B1262" s="31"/>
      <c r="C1262" s="31"/>
      <c r="D1262" s="31"/>
      <c r="E1262" s="31"/>
      <c r="F1262" s="31"/>
      <c r="G1262" s="31"/>
      <c r="H1262" s="31"/>
      <c r="I1262" s="31"/>
      <c r="J1262" s="31"/>
    </row>
    <row r="1263" spans="1:10" x14ac:dyDescent="0.2">
      <c r="A1263" s="31"/>
      <c r="B1263" s="31"/>
      <c r="C1263" s="31"/>
      <c r="D1263" s="31"/>
      <c r="E1263" s="31"/>
      <c r="F1263" s="31"/>
      <c r="G1263" s="31"/>
      <c r="H1263" s="31"/>
      <c r="I1263" s="31"/>
      <c r="J1263" s="31"/>
    </row>
    <row r="1264" spans="1:10" x14ac:dyDescent="0.2">
      <c r="A1264" s="31"/>
      <c r="B1264" s="31"/>
      <c r="C1264" s="31"/>
      <c r="D1264" s="31"/>
      <c r="E1264" s="31"/>
      <c r="F1264" s="31"/>
      <c r="G1264" s="31"/>
      <c r="H1264" s="31"/>
      <c r="I1264" s="31"/>
      <c r="J1264" s="31"/>
    </row>
    <row r="1265" spans="1:10" x14ac:dyDescent="0.2">
      <c r="A1265" s="31"/>
      <c r="B1265" s="31"/>
      <c r="C1265" s="31"/>
      <c r="D1265" s="31"/>
      <c r="E1265" s="31"/>
      <c r="F1265" s="31"/>
      <c r="G1265" s="31"/>
      <c r="H1265" s="31"/>
      <c r="I1265" s="31"/>
      <c r="J1265" s="31"/>
    </row>
    <row r="1266" spans="1:10" x14ac:dyDescent="0.2">
      <c r="A1266" s="31"/>
      <c r="B1266" s="31"/>
      <c r="C1266" s="31"/>
      <c r="D1266" s="31"/>
      <c r="E1266" s="31"/>
      <c r="F1266" s="31"/>
      <c r="G1266" s="31"/>
      <c r="H1266" s="31"/>
      <c r="I1266" s="31"/>
      <c r="J1266" s="31"/>
    </row>
    <row r="1267" spans="1:10" x14ac:dyDescent="0.2">
      <c r="A1267" s="31"/>
      <c r="B1267" s="31"/>
      <c r="C1267" s="31"/>
      <c r="D1267" s="31"/>
      <c r="E1267" s="31"/>
      <c r="F1267" s="31"/>
      <c r="G1267" s="31"/>
      <c r="H1267" s="31"/>
      <c r="I1267" s="31"/>
      <c r="J1267" s="31"/>
    </row>
    <row r="1268" spans="1:10" x14ac:dyDescent="0.2">
      <c r="A1268" s="31"/>
      <c r="B1268" s="31"/>
      <c r="C1268" s="31"/>
      <c r="D1268" s="31"/>
      <c r="E1268" s="31"/>
      <c r="F1268" s="31"/>
      <c r="G1268" s="31"/>
      <c r="H1268" s="31"/>
      <c r="I1268" s="31"/>
      <c r="J1268" s="31"/>
    </row>
    <row r="1269" spans="1:10" x14ac:dyDescent="0.2">
      <c r="A1269" s="31"/>
      <c r="B1269" s="31"/>
      <c r="C1269" s="31"/>
      <c r="D1269" s="31"/>
      <c r="E1269" s="31"/>
      <c r="F1269" s="31"/>
      <c r="G1269" s="31"/>
      <c r="H1269" s="31"/>
      <c r="I1269" s="31"/>
      <c r="J1269" s="31"/>
    </row>
    <row r="1270" spans="1:10" x14ac:dyDescent="0.2">
      <c r="A1270" s="31"/>
      <c r="B1270" s="31"/>
      <c r="C1270" s="31"/>
      <c r="D1270" s="31"/>
      <c r="E1270" s="31"/>
      <c r="F1270" s="31"/>
      <c r="G1270" s="31"/>
      <c r="H1270" s="31"/>
      <c r="I1270" s="31"/>
      <c r="J1270" s="31"/>
    </row>
    <row r="1271" spans="1:10" x14ac:dyDescent="0.2">
      <c r="A1271" s="31"/>
      <c r="B1271" s="31"/>
      <c r="C1271" s="31"/>
      <c r="D1271" s="31"/>
      <c r="E1271" s="31"/>
      <c r="F1271" s="31"/>
      <c r="G1271" s="31"/>
      <c r="H1271" s="31"/>
      <c r="I1271" s="31"/>
      <c r="J1271" s="31"/>
    </row>
    <row r="1272" spans="1:10" x14ac:dyDescent="0.2">
      <c r="A1272" s="31"/>
      <c r="B1272" s="31"/>
      <c r="C1272" s="31"/>
      <c r="D1272" s="31"/>
      <c r="E1272" s="31"/>
      <c r="F1272" s="31"/>
      <c r="G1272" s="31"/>
      <c r="H1272" s="31"/>
      <c r="I1272" s="31"/>
      <c r="J1272" s="31"/>
    </row>
    <row r="1273" spans="1:10" x14ac:dyDescent="0.2">
      <c r="A1273" s="31"/>
      <c r="B1273" s="31"/>
      <c r="C1273" s="31"/>
      <c r="D1273" s="31"/>
      <c r="E1273" s="31"/>
      <c r="F1273" s="31"/>
      <c r="G1273" s="31"/>
      <c r="H1273" s="31"/>
      <c r="I1273" s="31"/>
      <c r="J1273" s="31"/>
    </row>
    <row r="1274" spans="1:10" x14ac:dyDescent="0.2">
      <c r="A1274" s="31"/>
      <c r="B1274" s="31"/>
      <c r="C1274" s="31"/>
      <c r="D1274" s="31"/>
      <c r="E1274" s="31"/>
      <c r="F1274" s="31"/>
      <c r="G1274" s="31"/>
      <c r="H1274" s="31"/>
      <c r="I1274" s="31"/>
      <c r="J1274" s="31"/>
    </row>
    <row r="1275" spans="1:10" x14ac:dyDescent="0.2">
      <c r="A1275" s="31"/>
      <c r="B1275" s="31"/>
      <c r="C1275" s="31"/>
      <c r="D1275" s="31"/>
      <c r="E1275" s="31"/>
      <c r="F1275" s="31"/>
      <c r="G1275" s="31"/>
      <c r="H1275" s="31"/>
      <c r="I1275" s="31"/>
      <c r="J1275" s="31"/>
    </row>
    <row r="1276" spans="1:10" x14ac:dyDescent="0.2">
      <c r="A1276" s="31"/>
      <c r="B1276" s="31"/>
      <c r="C1276" s="31"/>
      <c r="D1276" s="31"/>
      <c r="E1276" s="31"/>
      <c r="F1276" s="31"/>
      <c r="G1276" s="31"/>
      <c r="H1276" s="31"/>
      <c r="I1276" s="31"/>
      <c r="J1276" s="31"/>
    </row>
    <row r="1277" spans="1:10" x14ac:dyDescent="0.2">
      <c r="A1277" s="31"/>
      <c r="B1277" s="31"/>
      <c r="C1277" s="31"/>
      <c r="D1277" s="31"/>
      <c r="E1277" s="31"/>
      <c r="F1277" s="31"/>
      <c r="G1277" s="31"/>
      <c r="H1277" s="31"/>
      <c r="I1277" s="31"/>
      <c r="J1277" s="31"/>
    </row>
    <row r="1278" spans="1:10" x14ac:dyDescent="0.2">
      <c r="A1278" s="31"/>
      <c r="B1278" s="31"/>
      <c r="C1278" s="31"/>
      <c r="D1278" s="31"/>
      <c r="E1278" s="31"/>
      <c r="F1278" s="31"/>
      <c r="G1278" s="31"/>
      <c r="H1278" s="31"/>
      <c r="I1278" s="31"/>
      <c r="J1278" s="31"/>
    </row>
    <row r="1279" spans="1:10" x14ac:dyDescent="0.2">
      <c r="A1279" s="31"/>
      <c r="B1279" s="31"/>
      <c r="C1279" s="31"/>
      <c r="D1279" s="31"/>
      <c r="E1279" s="31"/>
      <c r="F1279" s="31"/>
      <c r="G1279" s="31"/>
      <c r="H1279" s="31"/>
      <c r="I1279" s="31"/>
      <c r="J1279" s="31"/>
    </row>
    <row r="1280" spans="1:10" x14ac:dyDescent="0.2">
      <c r="A1280" s="31"/>
      <c r="B1280" s="31"/>
      <c r="C1280" s="31"/>
      <c r="D1280" s="31"/>
      <c r="E1280" s="31"/>
      <c r="F1280" s="31"/>
      <c r="G1280" s="31"/>
      <c r="H1280" s="31"/>
      <c r="I1280" s="31"/>
      <c r="J1280" s="31"/>
    </row>
    <row r="1281" spans="1:10" x14ac:dyDescent="0.2">
      <c r="A1281" s="31"/>
      <c r="B1281" s="31"/>
      <c r="C1281" s="31"/>
      <c r="D1281" s="31"/>
      <c r="E1281" s="31"/>
      <c r="F1281" s="31"/>
      <c r="G1281" s="31"/>
      <c r="H1281" s="31"/>
      <c r="I1281" s="31"/>
      <c r="J1281" s="31"/>
    </row>
    <row r="1282" spans="1:10" x14ac:dyDescent="0.2">
      <c r="A1282" s="31"/>
      <c r="B1282" s="31"/>
      <c r="C1282" s="31"/>
      <c r="D1282" s="31"/>
      <c r="E1282" s="31"/>
      <c r="F1282" s="31"/>
      <c r="G1282" s="31"/>
      <c r="H1282" s="31"/>
      <c r="I1282" s="31"/>
      <c r="J1282" s="31"/>
    </row>
    <row r="1283" spans="1:10" x14ac:dyDescent="0.2">
      <c r="A1283" s="31"/>
      <c r="B1283" s="31"/>
      <c r="C1283" s="31"/>
      <c r="D1283" s="31"/>
      <c r="E1283" s="31"/>
      <c r="F1283" s="31"/>
      <c r="G1283" s="31"/>
      <c r="H1283" s="31"/>
      <c r="I1283" s="31"/>
      <c r="J1283" s="31"/>
    </row>
    <row r="1284" spans="1:10" x14ac:dyDescent="0.2">
      <c r="A1284" s="31"/>
      <c r="B1284" s="31"/>
      <c r="C1284" s="31"/>
      <c r="D1284" s="31"/>
      <c r="E1284" s="31"/>
      <c r="F1284" s="31"/>
      <c r="G1284" s="31"/>
      <c r="H1284" s="31"/>
      <c r="I1284" s="31"/>
      <c r="J1284" s="31"/>
    </row>
    <row r="1285" spans="1:10" x14ac:dyDescent="0.2">
      <c r="A1285" s="31"/>
      <c r="B1285" s="31"/>
      <c r="C1285" s="31"/>
      <c r="D1285" s="31"/>
      <c r="E1285" s="31"/>
      <c r="F1285" s="31"/>
      <c r="G1285" s="31"/>
      <c r="H1285" s="31"/>
      <c r="I1285" s="31"/>
      <c r="J1285" s="31"/>
    </row>
    <row r="1286" spans="1:10" x14ac:dyDescent="0.2">
      <c r="A1286" s="31"/>
      <c r="B1286" s="31"/>
      <c r="C1286" s="31"/>
      <c r="D1286" s="31"/>
      <c r="E1286" s="31"/>
      <c r="F1286" s="31"/>
      <c r="G1286" s="31"/>
      <c r="H1286" s="31"/>
      <c r="I1286" s="31"/>
      <c r="J1286" s="31"/>
    </row>
    <row r="1287" spans="1:10" x14ac:dyDescent="0.2">
      <c r="A1287" s="31"/>
      <c r="B1287" s="31"/>
      <c r="C1287" s="31"/>
      <c r="D1287" s="31"/>
      <c r="E1287" s="31"/>
      <c r="F1287" s="31"/>
      <c r="G1287" s="31"/>
      <c r="H1287" s="31"/>
      <c r="I1287" s="31"/>
      <c r="J1287" s="31"/>
    </row>
    <row r="1288" spans="1:10" x14ac:dyDescent="0.2">
      <c r="A1288" s="31"/>
      <c r="B1288" s="31"/>
      <c r="C1288" s="31"/>
      <c r="D1288" s="31"/>
      <c r="E1288" s="31"/>
      <c r="F1288" s="31"/>
      <c r="G1288" s="31"/>
      <c r="H1288" s="31"/>
      <c r="I1288" s="31"/>
      <c r="J1288" s="31"/>
    </row>
    <row r="1289" spans="1:10" x14ac:dyDescent="0.2">
      <c r="A1289" s="31"/>
      <c r="B1289" s="31"/>
      <c r="C1289" s="31"/>
      <c r="D1289" s="31"/>
      <c r="E1289" s="31"/>
      <c r="F1289" s="31"/>
      <c r="G1289" s="31"/>
      <c r="H1289" s="31"/>
      <c r="I1289" s="31"/>
      <c r="J1289" s="31"/>
    </row>
    <row r="1290" spans="1:10" x14ac:dyDescent="0.2">
      <c r="A1290" s="31"/>
      <c r="B1290" s="31"/>
      <c r="C1290" s="31"/>
      <c r="D1290" s="31"/>
      <c r="E1290" s="31"/>
      <c r="F1290" s="31"/>
      <c r="G1290" s="31"/>
      <c r="H1290" s="31"/>
      <c r="I1290" s="31"/>
      <c r="J1290" s="31"/>
    </row>
    <row r="1291" spans="1:10" x14ac:dyDescent="0.2">
      <c r="A1291" s="31"/>
      <c r="B1291" s="31"/>
      <c r="C1291" s="31"/>
      <c r="D1291" s="31"/>
      <c r="E1291" s="31"/>
      <c r="F1291" s="31"/>
      <c r="G1291" s="31"/>
      <c r="H1291" s="31"/>
      <c r="I1291" s="31"/>
      <c r="J1291" s="31"/>
    </row>
    <row r="1292" spans="1:10" x14ac:dyDescent="0.2">
      <c r="A1292" s="31"/>
      <c r="B1292" s="31"/>
      <c r="C1292" s="31"/>
      <c r="D1292" s="31"/>
      <c r="E1292" s="31"/>
      <c r="F1292" s="31"/>
      <c r="G1292" s="31"/>
      <c r="H1292" s="31"/>
      <c r="I1292" s="31"/>
      <c r="J1292" s="31"/>
    </row>
    <row r="1293" spans="1:10" x14ac:dyDescent="0.2">
      <c r="A1293" s="31"/>
      <c r="B1293" s="31"/>
      <c r="C1293" s="31"/>
      <c r="D1293" s="31"/>
      <c r="E1293" s="31"/>
      <c r="F1293" s="31"/>
      <c r="G1293" s="31"/>
      <c r="H1293" s="31"/>
      <c r="I1293" s="31"/>
      <c r="J1293" s="31"/>
    </row>
    <row r="1294" spans="1:10" x14ac:dyDescent="0.2">
      <c r="A1294" s="31"/>
      <c r="B1294" s="31"/>
      <c r="C1294" s="31"/>
      <c r="D1294" s="31"/>
      <c r="E1294" s="31"/>
      <c r="F1294" s="31"/>
      <c r="G1294" s="31"/>
      <c r="H1294" s="31"/>
      <c r="I1294" s="31"/>
      <c r="J1294" s="31"/>
    </row>
    <row r="1295" spans="1:10" x14ac:dyDescent="0.2">
      <c r="A1295" s="31"/>
      <c r="B1295" s="31"/>
      <c r="C1295" s="31"/>
      <c r="D1295" s="31"/>
      <c r="E1295" s="31"/>
      <c r="F1295" s="31"/>
      <c r="G1295" s="31"/>
      <c r="H1295" s="31"/>
      <c r="I1295" s="31"/>
      <c r="J1295" s="31"/>
    </row>
    <row r="1296" spans="1:10" x14ac:dyDescent="0.2">
      <c r="A1296" s="31"/>
      <c r="B1296" s="31"/>
      <c r="C1296" s="31"/>
      <c r="D1296" s="31"/>
      <c r="E1296" s="31"/>
      <c r="F1296" s="31"/>
      <c r="G1296" s="31"/>
      <c r="H1296" s="31"/>
      <c r="I1296" s="31"/>
      <c r="J1296" s="31"/>
    </row>
    <row r="1297" spans="1:10" x14ac:dyDescent="0.2">
      <c r="A1297" s="31"/>
      <c r="B1297" s="31"/>
      <c r="C1297" s="31"/>
      <c r="D1297" s="31"/>
      <c r="E1297" s="31"/>
      <c r="F1297" s="31"/>
      <c r="G1297" s="31"/>
      <c r="H1297" s="31"/>
      <c r="I1297" s="31"/>
      <c r="J1297" s="31"/>
    </row>
    <row r="1298" spans="1:10" x14ac:dyDescent="0.2">
      <c r="A1298" s="31"/>
      <c r="B1298" s="31"/>
      <c r="C1298" s="31"/>
      <c r="D1298" s="31"/>
      <c r="E1298" s="31"/>
      <c r="F1298" s="31"/>
      <c r="G1298" s="31"/>
      <c r="H1298" s="31"/>
      <c r="I1298" s="31"/>
      <c r="J1298" s="31"/>
    </row>
    <row r="1299" spans="1:10" x14ac:dyDescent="0.2">
      <c r="A1299" s="31"/>
      <c r="B1299" s="31"/>
      <c r="C1299" s="31"/>
      <c r="D1299" s="31"/>
      <c r="E1299" s="31"/>
      <c r="F1299" s="31"/>
      <c r="G1299" s="31"/>
      <c r="H1299" s="31"/>
      <c r="I1299" s="31"/>
      <c r="J1299" s="31"/>
    </row>
    <row r="1300" spans="1:10" x14ac:dyDescent="0.2">
      <c r="A1300" s="31"/>
      <c r="B1300" s="31"/>
      <c r="C1300" s="31"/>
      <c r="D1300" s="31"/>
      <c r="E1300" s="31"/>
      <c r="F1300" s="31"/>
      <c r="G1300" s="31"/>
      <c r="H1300" s="31"/>
      <c r="I1300" s="31"/>
      <c r="J1300" s="31"/>
    </row>
    <row r="1301" spans="1:10" x14ac:dyDescent="0.2">
      <c r="A1301" s="31"/>
      <c r="B1301" s="31"/>
      <c r="C1301" s="31"/>
      <c r="D1301" s="31"/>
      <c r="E1301" s="31"/>
      <c r="F1301" s="31"/>
      <c r="G1301" s="31"/>
      <c r="H1301" s="31"/>
      <c r="I1301" s="31"/>
      <c r="J1301" s="31"/>
    </row>
    <row r="1302" spans="1:10" x14ac:dyDescent="0.2">
      <c r="A1302" s="31"/>
      <c r="B1302" s="31"/>
      <c r="C1302" s="31"/>
      <c r="D1302" s="31"/>
      <c r="E1302" s="31"/>
      <c r="F1302" s="31"/>
      <c r="G1302" s="31"/>
      <c r="H1302" s="31"/>
      <c r="I1302" s="31"/>
      <c r="J1302" s="31"/>
    </row>
    <row r="1303" spans="1:10" x14ac:dyDescent="0.2">
      <c r="A1303" s="31"/>
      <c r="B1303" s="31"/>
      <c r="C1303" s="31"/>
      <c r="D1303" s="31"/>
      <c r="E1303" s="31"/>
      <c r="F1303" s="31"/>
      <c r="G1303" s="31"/>
      <c r="H1303" s="31"/>
      <c r="I1303" s="31"/>
      <c r="J1303" s="31"/>
    </row>
    <row r="1304" spans="1:10" x14ac:dyDescent="0.2">
      <c r="A1304" s="31"/>
      <c r="B1304" s="31"/>
      <c r="C1304" s="31"/>
      <c r="D1304" s="31"/>
      <c r="E1304" s="31"/>
      <c r="F1304" s="31"/>
      <c r="G1304" s="31"/>
      <c r="H1304" s="31"/>
      <c r="I1304" s="31"/>
      <c r="J1304" s="31"/>
    </row>
    <row r="1305" spans="1:10" x14ac:dyDescent="0.2">
      <c r="A1305" s="31"/>
      <c r="B1305" s="31"/>
      <c r="C1305" s="31"/>
      <c r="D1305" s="31"/>
      <c r="E1305" s="31"/>
      <c r="F1305" s="31"/>
      <c r="G1305" s="31"/>
      <c r="H1305" s="31"/>
      <c r="I1305" s="31"/>
      <c r="J1305" s="31"/>
    </row>
    <row r="1306" spans="1:10" x14ac:dyDescent="0.2">
      <c r="A1306" s="31"/>
      <c r="B1306" s="31"/>
      <c r="C1306" s="31"/>
      <c r="D1306" s="31"/>
      <c r="E1306" s="31"/>
      <c r="F1306" s="31"/>
      <c r="G1306" s="31"/>
      <c r="H1306" s="31"/>
      <c r="I1306" s="31"/>
      <c r="J1306" s="31"/>
    </row>
    <row r="1307" spans="1:10" x14ac:dyDescent="0.2">
      <c r="A1307" s="31"/>
      <c r="B1307" s="31"/>
      <c r="C1307" s="31"/>
      <c r="D1307" s="31"/>
      <c r="E1307" s="31"/>
      <c r="F1307" s="31"/>
      <c r="G1307" s="31"/>
      <c r="H1307" s="31"/>
      <c r="I1307" s="31"/>
      <c r="J1307" s="31"/>
    </row>
    <row r="1308" spans="1:10" x14ac:dyDescent="0.2">
      <c r="A1308" s="31"/>
      <c r="B1308" s="31"/>
      <c r="C1308" s="31"/>
      <c r="D1308" s="31"/>
      <c r="E1308" s="31"/>
      <c r="F1308" s="31"/>
      <c r="G1308" s="31"/>
      <c r="H1308" s="31"/>
      <c r="I1308" s="31"/>
      <c r="J1308" s="31"/>
    </row>
    <row r="1309" spans="1:10" x14ac:dyDescent="0.2">
      <c r="A1309" s="31"/>
      <c r="B1309" s="31"/>
      <c r="C1309" s="31"/>
      <c r="D1309" s="31"/>
      <c r="E1309" s="31"/>
      <c r="F1309" s="31"/>
      <c r="G1309" s="31"/>
      <c r="H1309" s="31"/>
      <c r="I1309" s="31"/>
      <c r="J1309" s="31"/>
    </row>
    <row r="1310" spans="1:10" x14ac:dyDescent="0.2">
      <c r="A1310" s="31"/>
      <c r="B1310" s="31"/>
      <c r="C1310" s="31"/>
      <c r="D1310" s="31"/>
      <c r="E1310" s="31"/>
      <c r="F1310" s="31"/>
      <c r="G1310" s="31"/>
      <c r="H1310" s="31"/>
      <c r="I1310" s="31"/>
      <c r="J1310" s="31"/>
    </row>
    <row r="1311" spans="1:10" x14ac:dyDescent="0.2">
      <c r="A1311" s="31"/>
      <c r="B1311" s="31"/>
      <c r="C1311" s="31"/>
      <c r="D1311" s="31"/>
      <c r="E1311" s="31"/>
      <c r="F1311" s="31"/>
      <c r="G1311" s="31"/>
      <c r="H1311" s="31"/>
      <c r="I1311" s="31"/>
      <c r="J1311" s="31"/>
    </row>
    <row r="1312" spans="1:10" x14ac:dyDescent="0.2">
      <c r="A1312" s="31"/>
      <c r="B1312" s="31"/>
      <c r="C1312" s="31"/>
      <c r="D1312" s="31"/>
      <c r="E1312" s="31"/>
      <c r="F1312" s="31"/>
      <c r="G1312" s="31"/>
      <c r="H1312" s="31"/>
      <c r="I1312" s="31"/>
      <c r="J1312" s="31"/>
    </row>
    <row r="1313" spans="1:10" x14ac:dyDescent="0.2">
      <c r="A1313" s="31"/>
      <c r="B1313" s="31"/>
      <c r="C1313" s="31"/>
      <c r="D1313" s="31"/>
      <c r="E1313" s="31"/>
      <c r="F1313" s="31"/>
      <c r="G1313" s="31"/>
      <c r="H1313" s="31"/>
      <c r="I1313" s="31"/>
      <c r="J1313" s="31"/>
    </row>
    <row r="1314" spans="1:10" x14ac:dyDescent="0.2">
      <c r="A1314" s="31"/>
      <c r="B1314" s="31"/>
      <c r="C1314" s="31"/>
      <c r="D1314" s="31"/>
      <c r="E1314" s="31"/>
      <c r="F1314" s="31"/>
      <c r="G1314" s="31"/>
      <c r="H1314" s="31"/>
      <c r="I1314" s="31"/>
      <c r="J1314" s="31"/>
    </row>
    <row r="1315" spans="1:10" x14ac:dyDescent="0.2">
      <c r="A1315" s="31"/>
      <c r="B1315" s="31"/>
      <c r="C1315" s="31"/>
      <c r="D1315" s="31"/>
      <c r="E1315" s="31"/>
      <c r="F1315" s="31"/>
      <c r="G1315" s="31"/>
      <c r="H1315" s="31"/>
      <c r="I1315" s="31"/>
      <c r="J1315" s="31"/>
    </row>
    <row r="1316" spans="1:10" x14ac:dyDescent="0.2">
      <c r="A1316" s="31"/>
      <c r="B1316" s="31"/>
      <c r="C1316" s="31"/>
      <c r="D1316" s="31"/>
      <c r="E1316" s="31"/>
      <c r="F1316" s="31"/>
      <c r="G1316" s="31"/>
      <c r="H1316" s="31"/>
      <c r="I1316" s="31"/>
      <c r="J1316" s="31"/>
    </row>
    <row r="1317" spans="1:10" x14ac:dyDescent="0.2">
      <c r="A1317" s="31"/>
      <c r="B1317" s="31"/>
      <c r="C1317" s="31"/>
      <c r="D1317" s="31"/>
      <c r="E1317" s="31"/>
      <c r="F1317" s="31"/>
      <c r="G1317" s="31"/>
      <c r="H1317" s="31"/>
      <c r="I1317" s="31"/>
      <c r="J1317" s="31"/>
    </row>
    <row r="1318" spans="1:10" x14ac:dyDescent="0.2">
      <c r="A1318" s="31"/>
      <c r="B1318" s="31"/>
      <c r="C1318" s="31"/>
      <c r="D1318" s="31"/>
      <c r="E1318" s="31"/>
      <c r="F1318" s="31"/>
      <c r="G1318" s="31"/>
      <c r="H1318" s="31"/>
      <c r="I1318" s="31"/>
      <c r="J1318" s="31"/>
    </row>
    <row r="1319" spans="1:10" x14ac:dyDescent="0.2">
      <c r="A1319" s="31"/>
      <c r="B1319" s="31"/>
      <c r="C1319" s="31"/>
      <c r="D1319" s="31"/>
      <c r="E1319" s="31"/>
      <c r="F1319" s="31"/>
      <c r="G1319" s="31"/>
      <c r="H1319" s="31"/>
      <c r="I1319" s="31"/>
      <c r="J1319" s="31"/>
    </row>
    <row r="1320" spans="1:10" x14ac:dyDescent="0.2">
      <c r="A1320" s="31"/>
      <c r="B1320" s="31"/>
      <c r="C1320" s="31"/>
      <c r="D1320" s="31"/>
      <c r="E1320" s="31"/>
      <c r="F1320" s="31"/>
      <c r="G1320" s="31"/>
      <c r="H1320" s="31"/>
      <c r="I1320" s="31"/>
      <c r="J1320" s="31"/>
    </row>
    <row r="1321" spans="1:10" x14ac:dyDescent="0.2">
      <c r="A1321" s="31"/>
      <c r="B1321" s="31"/>
      <c r="C1321" s="31"/>
      <c r="D1321" s="31"/>
      <c r="E1321" s="31"/>
      <c r="F1321" s="31"/>
      <c r="G1321" s="31"/>
      <c r="H1321" s="31"/>
      <c r="I1321" s="31"/>
      <c r="J1321" s="31"/>
    </row>
    <row r="1322" spans="1:10" x14ac:dyDescent="0.2">
      <c r="A1322" s="31"/>
      <c r="B1322" s="31"/>
      <c r="C1322" s="31"/>
      <c r="D1322" s="31"/>
      <c r="E1322" s="31"/>
      <c r="F1322" s="31"/>
      <c r="G1322" s="31"/>
      <c r="H1322" s="31"/>
      <c r="I1322" s="31"/>
      <c r="J1322" s="31"/>
    </row>
    <row r="1323" spans="1:10" x14ac:dyDescent="0.2">
      <c r="A1323" s="31"/>
      <c r="B1323" s="31"/>
      <c r="C1323" s="31"/>
      <c r="D1323" s="31"/>
      <c r="E1323" s="31"/>
      <c r="F1323" s="31"/>
      <c r="G1323" s="31"/>
      <c r="H1323" s="31"/>
      <c r="I1323" s="31"/>
      <c r="J1323" s="31"/>
    </row>
    <row r="1324" spans="1:10" x14ac:dyDescent="0.2">
      <c r="A1324" s="31"/>
      <c r="B1324" s="31"/>
      <c r="C1324" s="31"/>
      <c r="D1324" s="31"/>
      <c r="E1324" s="31"/>
      <c r="F1324" s="31"/>
      <c r="G1324" s="31"/>
      <c r="H1324" s="31"/>
      <c r="I1324" s="31"/>
      <c r="J1324" s="31"/>
    </row>
    <row r="1325" spans="1:10" x14ac:dyDescent="0.2">
      <c r="A1325" s="31"/>
      <c r="B1325" s="31"/>
      <c r="C1325" s="31"/>
      <c r="D1325" s="31"/>
      <c r="E1325" s="31"/>
      <c r="F1325" s="31"/>
      <c r="G1325" s="31"/>
      <c r="H1325" s="31"/>
      <c r="I1325" s="31"/>
      <c r="J1325" s="31"/>
    </row>
    <row r="1326" spans="1:10" x14ac:dyDescent="0.2">
      <c r="A1326" s="31"/>
      <c r="B1326" s="31"/>
      <c r="C1326" s="31"/>
      <c r="D1326" s="31"/>
      <c r="E1326" s="31"/>
      <c r="F1326" s="31"/>
      <c r="G1326" s="31"/>
      <c r="H1326" s="31"/>
      <c r="I1326" s="31"/>
      <c r="J1326" s="31"/>
    </row>
    <row r="1327" spans="1:10" x14ac:dyDescent="0.2">
      <c r="A1327" s="31"/>
      <c r="B1327" s="31"/>
      <c r="C1327" s="31"/>
      <c r="D1327" s="31"/>
      <c r="E1327" s="31"/>
      <c r="F1327" s="31"/>
      <c r="G1327" s="31"/>
      <c r="H1327" s="31"/>
      <c r="I1327" s="31"/>
      <c r="J1327" s="31"/>
    </row>
    <row r="1328" spans="1:10" x14ac:dyDescent="0.2">
      <c r="A1328" s="31"/>
      <c r="B1328" s="31"/>
      <c r="C1328" s="31"/>
      <c r="D1328" s="31"/>
      <c r="E1328" s="31"/>
      <c r="F1328" s="31"/>
      <c r="G1328" s="31"/>
      <c r="H1328" s="31"/>
      <c r="I1328" s="31"/>
      <c r="J1328" s="31"/>
    </row>
    <row r="1329" spans="1:10" x14ac:dyDescent="0.2">
      <c r="A1329" s="31"/>
      <c r="B1329" s="31"/>
      <c r="C1329" s="31"/>
      <c r="D1329" s="31"/>
      <c r="E1329" s="31"/>
      <c r="F1329" s="31"/>
      <c r="G1329" s="31"/>
      <c r="H1329" s="31"/>
      <c r="I1329" s="31"/>
      <c r="J1329" s="31"/>
    </row>
    <row r="1330" spans="1:10" x14ac:dyDescent="0.2">
      <c r="A1330" s="31"/>
      <c r="B1330" s="31"/>
      <c r="C1330" s="31"/>
      <c r="D1330" s="31"/>
      <c r="E1330" s="31"/>
      <c r="F1330" s="31"/>
      <c r="G1330" s="31"/>
      <c r="H1330" s="31"/>
      <c r="I1330" s="31"/>
      <c r="J1330" s="31"/>
    </row>
    <row r="1331" spans="1:10" x14ac:dyDescent="0.2">
      <c r="A1331" s="31"/>
      <c r="B1331" s="31"/>
      <c r="C1331" s="31"/>
      <c r="D1331" s="31"/>
      <c r="E1331" s="31"/>
      <c r="F1331" s="31"/>
      <c r="G1331" s="31"/>
      <c r="H1331" s="31"/>
      <c r="I1331" s="31"/>
      <c r="J1331" s="31"/>
    </row>
    <row r="1332" spans="1:10" x14ac:dyDescent="0.2">
      <c r="A1332" s="31"/>
      <c r="B1332" s="31"/>
      <c r="C1332" s="31"/>
      <c r="D1332" s="31"/>
      <c r="E1332" s="31"/>
      <c r="F1332" s="31"/>
      <c r="G1332" s="31"/>
      <c r="H1332" s="31"/>
      <c r="I1332" s="31"/>
      <c r="J1332" s="31"/>
    </row>
    <row r="1333" spans="1:10" x14ac:dyDescent="0.2">
      <c r="A1333" s="31"/>
      <c r="B1333" s="31"/>
      <c r="C1333" s="31"/>
      <c r="D1333" s="31"/>
      <c r="E1333" s="31"/>
      <c r="F1333" s="31"/>
      <c r="G1333" s="31"/>
      <c r="H1333" s="31"/>
      <c r="I1333" s="31"/>
      <c r="J1333" s="31"/>
    </row>
    <row r="1334" spans="1:10" x14ac:dyDescent="0.2">
      <c r="A1334" s="31"/>
      <c r="B1334" s="31"/>
      <c r="C1334" s="31"/>
      <c r="D1334" s="31"/>
      <c r="E1334" s="31"/>
      <c r="F1334" s="31"/>
      <c r="G1334" s="31"/>
      <c r="H1334" s="31"/>
      <c r="I1334" s="31"/>
      <c r="J1334" s="31"/>
    </row>
    <row r="1335" spans="1:10" x14ac:dyDescent="0.2">
      <c r="A1335" s="31"/>
      <c r="B1335" s="31"/>
      <c r="C1335" s="31"/>
      <c r="D1335" s="31"/>
      <c r="E1335" s="31"/>
      <c r="F1335" s="31"/>
      <c r="G1335" s="31"/>
      <c r="H1335" s="31"/>
      <c r="I1335" s="31"/>
      <c r="J1335" s="31"/>
    </row>
    <row r="1336" spans="1:10" x14ac:dyDescent="0.2">
      <c r="A1336" s="31"/>
      <c r="B1336" s="31"/>
      <c r="C1336" s="31"/>
      <c r="D1336" s="31"/>
      <c r="E1336" s="31"/>
      <c r="F1336" s="31"/>
      <c r="G1336" s="31"/>
      <c r="H1336" s="31"/>
      <c r="I1336" s="31"/>
      <c r="J1336" s="31"/>
    </row>
    <row r="1337" spans="1:10" x14ac:dyDescent="0.2">
      <c r="A1337" s="31"/>
      <c r="B1337" s="31"/>
      <c r="C1337" s="31"/>
      <c r="D1337" s="31"/>
      <c r="E1337" s="31"/>
      <c r="F1337" s="31"/>
      <c r="G1337" s="31"/>
      <c r="H1337" s="31"/>
      <c r="I1337" s="31"/>
      <c r="J1337" s="31"/>
    </row>
    <row r="1338" spans="1:10" x14ac:dyDescent="0.2">
      <c r="A1338" s="31"/>
      <c r="B1338" s="31"/>
      <c r="C1338" s="31"/>
      <c r="D1338" s="31"/>
      <c r="E1338" s="31"/>
      <c r="F1338" s="31"/>
      <c r="G1338" s="31"/>
      <c r="H1338" s="31"/>
      <c r="I1338" s="31"/>
      <c r="J1338" s="31"/>
    </row>
    <row r="1339" spans="1:10" x14ac:dyDescent="0.2">
      <c r="A1339" s="31"/>
      <c r="B1339" s="31"/>
      <c r="C1339" s="31"/>
      <c r="D1339" s="31"/>
      <c r="E1339" s="31"/>
      <c r="F1339" s="31"/>
      <c r="G1339" s="31"/>
      <c r="H1339" s="31"/>
      <c r="I1339" s="31"/>
      <c r="J1339" s="31"/>
    </row>
    <row r="1340" spans="1:10" x14ac:dyDescent="0.2">
      <c r="A1340" s="31"/>
      <c r="B1340" s="31"/>
      <c r="C1340" s="31"/>
      <c r="D1340" s="31"/>
      <c r="E1340" s="31"/>
      <c r="F1340" s="31"/>
      <c r="G1340" s="31"/>
      <c r="H1340" s="31"/>
      <c r="I1340" s="31"/>
      <c r="J1340" s="31"/>
    </row>
    <row r="1341" spans="1:10" x14ac:dyDescent="0.2">
      <c r="A1341" s="31"/>
      <c r="B1341" s="31"/>
      <c r="C1341" s="31"/>
      <c r="D1341" s="31"/>
      <c r="E1341" s="31"/>
      <c r="F1341" s="31"/>
      <c r="G1341" s="31"/>
      <c r="H1341" s="31"/>
      <c r="I1341" s="31"/>
      <c r="J1341" s="31"/>
    </row>
    <row r="1342" spans="1:10" x14ac:dyDescent="0.2">
      <c r="A1342" s="31"/>
      <c r="B1342" s="31"/>
      <c r="C1342" s="31"/>
      <c r="D1342" s="31"/>
      <c r="E1342" s="31"/>
      <c r="F1342" s="31"/>
      <c r="G1342" s="31"/>
      <c r="H1342" s="31"/>
      <c r="I1342" s="31"/>
      <c r="J1342" s="31"/>
    </row>
  </sheetData>
  <mergeCells count="41">
    <mergeCell ref="A1:AN1"/>
    <mergeCell ref="A2:AN2"/>
    <mergeCell ref="F7:AI7"/>
    <mergeCell ref="A3:AN3"/>
    <mergeCell ref="E4:U4"/>
    <mergeCell ref="E5:AK5"/>
    <mergeCell ref="A5:B5"/>
    <mergeCell ref="A7:A8"/>
    <mergeCell ref="B7:B8"/>
    <mergeCell ref="U8:W8"/>
    <mergeCell ref="R8:T8"/>
    <mergeCell ref="I8:K8"/>
    <mergeCell ref="L8:N8"/>
    <mergeCell ref="O8:Q8"/>
    <mergeCell ref="F8:H8"/>
    <mergeCell ref="AD8:AF8"/>
    <mergeCell ref="G108:I108"/>
    <mergeCell ref="E108:F108"/>
    <mergeCell ref="C108:D108"/>
    <mergeCell ref="C63:D63"/>
    <mergeCell ref="E63:F63"/>
    <mergeCell ref="G63:I63"/>
    <mergeCell ref="C7:C8"/>
    <mergeCell ref="D7:D8"/>
    <mergeCell ref="E7:E8"/>
    <mergeCell ref="X8:Z8"/>
    <mergeCell ref="AM7:AM8"/>
    <mergeCell ref="AN7:AN8"/>
    <mergeCell ref="AA8:AC8"/>
    <mergeCell ref="AL7:AL8"/>
    <mergeCell ref="AG8:AI8"/>
    <mergeCell ref="F22:H22"/>
    <mergeCell ref="I22:K22"/>
    <mergeCell ref="L22:N22"/>
    <mergeCell ref="O22:Q22"/>
    <mergeCell ref="R22:T22"/>
    <mergeCell ref="U22:W22"/>
    <mergeCell ref="X22:Z22"/>
    <mergeCell ref="AA22:AC22"/>
    <mergeCell ref="AD22:AF22"/>
    <mergeCell ref="AG22:AI22"/>
  </mergeCells>
  <phoneticPr fontId="1" type="noConversion"/>
  <printOptions horizontalCentered="1"/>
  <pageMargins left="0" right="0" top="0.52" bottom="0.39370078740157483" header="0.51181102362204722" footer="0.51181102362204722"/>
  <pageSetup paperSize="9" scale="96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indexed="10"/>
  </sheetPr>
  <dimension ref="A1:AU1400"/>
  <sheetViews>
    <sheetView zoomScaleNormal="75" workbookViewId="0">
      <selection sqref="A1:P82"/>
    </sheetView>
  </sheetViews>
  <sheetFormatPr defaultColWidth="9.140625" defaultRowHeight="12.75" outlineLevelRow="1" x14ac:dyDescent="0.2"/>
  <cols>
    <col min="1" max="1" width="3.85546875" style="12" customWidth="1"/>
    <col min="2" max="2" width="22.7109375" style="12" customWidth="1"/>
    <col min="3" max="3" width="10.140625" style="12" customWidth="1"/>
    <col min="4" max="4" width="32.85546875" style="12" bestFit="1" customWidth="1"/>
    <col min="5" max="5" width="7.7109375" style="12" customWidth="1"/>
    <col min="6" max="8" width="7.28515625" style="12" customWidth="1"/>
    <col min="9" max="9" width="3.7109375" style="12" customWidth="1"/>
    <col min="10" max="11" width="7.28515625" style="12" customWidth="1"/>
    <col min="12" max="12" width="4" style="12" hidden="1" customWidth="1"/>
    <col min="13" max="13" width="7.28515625" style="12" customWidth="1"/>
    <col min="14" max="14" width="7.140625" style="12" customWidth="1"/>
    <col min="15" max="15" width="5" style="12" customWidth="1"/>
    <col min="16" max="16" width="8.28515625" style="12" customWidth="1"/>
    <col min="17" max="16384" width="9.140625" style="12"/>
  </cols>
  <sheetData>
    <row r="1" spans="1:39" s="23" customFormat="1" x14ac:dyDescent="0.2">
      <c r="A1" s="613" t="s">
        <v>63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</row>
    <row r="2" spans="1:39" s="23" customFormat="1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</row>
    <row r="3" spans="1:39" s="23" customFormat="1" ht="27.7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</row>
    <row r="4" spans="1:39" s="23" customFormat="1" x14ac:dyDescent="0.2">
      <c r="A4" s="53"/>
      <c r="B4" s="52"/>
      <c r="C4" s="9"/>
      <c r="D4" s="2"/>
      <c r="H4" s="103"/>
      <c r="I4" s="103"/>
      <c r="J4" s="103"/>
      <c r="K4" s="103"/>
      <c r="L4" s="103"/>
      <c r="M4" s="103"/>
      <c r="N4" s="5" t="e">
        <f>d_1</f>
        <v>#REF!</v>
      </c>
      <c r="Q4" s="103"/>
      <c r="R4" s="103"/>
      <c r="S4" s="103"/>
      <c r="T4" s="103"/>
    </row>
    <row r="5" spans="1:39" s="23" customFormat="1" ht="15" x14ac:dyDescent="0.2">
      <c r="A5" s="101" t="s">
        <v>75</v>
      </c>
      <c r="B5" s="101"/>
      <c r="C5" s="9"/>
      <c r="D5" s="2"/>
      <c r="E5" s="102"/>
      <c r="F5" s="102"/>
      <c r="G5" s="103" t="s">
        <v>32</v>
      </c>
      <c r="H5" s="102"/>
      <c r="I5" s="102"/>
      <c r="J5" s="102"/>
      <c r="K5" s="102"/>
      <c r="L5" s="102"/>
      <c r="M5" s="102"/>
      <c r="O5" s="54"/>
      <c r="P5" s="93" t="s">
        <v>509</v>
      </c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39" s="23" customFormat="1" ht="12.75" customHeight="1" x14ac:dyDescent="0.2">
      <c r="A6" s="5" t="e">
        <f>d_4</f>
        <v>#REF!</v>
      </c>
      <c r="B6" s="12"/>
      <c r="C6" s="9"/>
      <c r="D6" s="2"/>
      <c r="K6" s="135" t="e">
        <f>d_5</f>
        <v>#REF!</v>
      </c>
      <c r="L6" s="19"/>
      <c r="M6" s="19"/>
      <c r="N6" s="19"/>
      <c r="O6" s="19"/>
      <c r="V6" s="69"/>
      <c r="W6" s="67"/>
      <c r="AA6" s="19"/>
      <c r="AB6" s="19"/>
      <c r="AC6" s="19"/>
      <c r="AD6" s="19"/>
      <c r="AE6" s="19"/>
      <c r="AF6" s="19"/>
      <c r="AG6" s="19"/>
      <c r="AH6" s="19"/>
      <c r="AI6" s="19"/>
      <c r="AJ6" s="19"/>
    </row>
    <row r="7" spans="1:39" x14ac:dyDescent="0.2">
      <c r="A7" s="647" t="s">
        <v>64</v>
      </c>
      <c r="B7" s="645" t="s">
        <v>71</v>
      </c>
      <c r="C7" s="645" t="s">
        <v>62</v>
      </c>
      <c r="D7" s="645" t="s">
        <v>96</v>
      </c>
      <c r="E7" s="645" t="s">
        <v>34</v>
      </c>
      <c r="F7" s="641" t="s">
        <v>11</v>
      </c>
      <c r="G7" s="641"/>
      <c r="H7" s="641"/>
      <c r="I7" s="642" t="s">
        <v>12</v>
      </c>
      <c r="J7" s="641" t="s">
        <v>11</v>
      </c>
      <c r="K7" s="641"/>
      <c r="L7" s="642" t="s">
        <v>12</v>
      </c>
      <c r="M7" s="104"/>
      <c r="N7" s="645" t="s">
        <v>35</v>
      </c>
      <c r="O7" s="643" t="s">
        <v>49</v>
      </c>
      <c r="P7" s="643" t="s">
        <v>36</v>
      </c>
    </row>
    <row r="8" spans="1:39" x14ac:dyDescent="0.2">
      <c r="A8" s="648"/>
      <c r="B8" s="646"/>
      <c r="C8" s="646"/>
      <c r="D8" s="646"/>
      <c r="E8" s="646"/>
      <c r="F8" s="104">
        <v>1</v>
      </c>
      <c r="G8" s="104">
        <v>2</v>
      </c>
      <c r="H8" s="104">
        <v>3</v>
      </c>
      <c r="I8" s="642"/>
      <c r="J8" s="104">
        <v>4</v>
      </c>
      <c r="K8" s="104">
        <v>5</v>
      </c>
      <c r="L8" s="642"/>
      <c r="M8" s="104">
        <v>6</v>
      </c>
      <c r="N8" s="646"/>
      <c r="O8" s="644"/>
      <c r="P8" s="644"/>
    </row>
    <row r="9" spans="1:39" ht="13.5" customHeight="1" x14ac:dyDescent="0.2">
      <c r="A9" s="4" t="s">
        <v>37</v>
      </c>
      <c r="B9" s="29" t="e">
        <f>VLOOKUP($E9,#REF!,3,FALSE)</f>
        <v>#REF!</v>
      </c>
      <c r="C9" s="11" t="e">
        <f>VLOOKUP($E9,#REF!,4,FALSE)</f>
        <v>#REF!</v>
      </c>
      <c r="D9" s="29" t="e">
        <f>VLOOKUP($E9,#REF!,5,FALSE)</f>
        <v>#REF!</v>
      </c>
      <c r="E9" s="488" t="s">
        <v>434</v>
      </c>
      <c r="F9" s="15"/>
      <c r="G9" s="15"/>
      <c r="H9" s="15"/>
      <c r="I9" s="15"/>
      <c r="J9" s="10"/>
      <c r="K9" s="16"/>
      <c r="L9" s="16"/>
      <c r="M9" s="16"/>
      <c r="N9" s="16"/>
      <c r="O9" s="16"/>
      <c r="P9" s="11"/>
      <c r="Q9" s="71"/>
      <c r="R9" s="71"/>
    </row>
    <row r="10" spans="1:39" ht="13.5" hidden="1" customHeight="1" outlineLevel="1" x14ac:dyDescent="0.2">
      <c r="A10" s="4" t="s">
        <v>38</v>
      </c>
      <c r="B10" s="29" t="e">
        <f>VLOOKUP($E10,#REF!,3,FALSE)</f>
        <v>#REF!</v>
      </c>
      <c r="C10" s="11" t="e">
        <f>VLOOKUP($E10,#REF!,4,FALSE)</f>
        <v>#REF!</v>
      </c>
      <c r="D10" s="29" t="e">
        <f>VLOOKUP($E10,#REF!,5,FALSE)</f>
        <v>#REF!</v>
      </c>
      <c r="E10" s="488"/>
      <c r="F10" s="15"/>
      <c r="G10" s="15"/>
      <c r="H10" s="15"/>
      <c r="I10" s="15"/>
      <c r="J10" s="10"/>
      <c r="K10" s="16"/>
      <c r="L10" s="16"/>
      <c r="M10" s="16"/>
      <c r="N10" s="16"/>
      <c r="O10" s="16"/>
      <c r="P10" s="11"/>
      <c r="Q10" s="71"/>
      <c r="R10" s="71"/>
    </row>
    <row r="11" spans="1:39" ht="13.5" customHeight="1" collapsed="1" x14ac:dyDescent="0.2">
      <c r="A11" s="4" t="s">
        <v>38</v>
      </c>
      <c r="B11" s="248" t="e">
        <f>VLOOKUP($E11,#REF!,3,FALSE)</f>
        <v>#REF!</v>
      </c>
      <c r="C11" s="235" t="e">
        <f>VLOOKUP($E11,#REF!,4,FALSE)</f>
        <v>#REF!</v>
      </c>
      <c r="D11" s="248" t="e">
        <f>VLOOKUP($E11,#REF!,5,FALSE)</f>
        <v>#REF!</v>
      </c>
      <c r="E11" s="269" t="s">
        <v>396</v>
      </c>
      <c r="F11" s="15"/>
      <c r="G11" s="15"/>
      <c r="H11" s="15"/>
      <c r="I11" s="15"/>
      <c r="J11" s="10"/>
      <c r="K11" s="16"/>
      <c r="L11" s="16"/>
      <c r="M11" s="16"/>
      <c r="N11" s="16"/>
      <c r="O11" s="16"/>
      <c r="P11" s="11"/>
      <c r="Q11" s="71"/>
      <c r="R11" s="71"/>
    </row>
    <row r="12" spans="1:39" ht="13.5" hidden="1" customHeight="1" outlineLevel="1" x14ac:dyDescent="0.2">
      <c r="A12" s="4" t="s">
        <v>40</v>
      </c>
      <c r="B12" s="248" t="e">
        <f>VLOOKUP($E12,#REF!,3,FALSE)</f>
        <v>#REF!</v>
      </c>
      <c r="C12" s="235" t="e">
        <f>VLOOKUP($E12,#REF!,4,FALSE)</f>
        <v>#REF!</v>
      </c>
      <c r="D12" s="248" t="e">
        <f>VLOOKUP($E12,#REF!,5,FALSE)</f>
        <v>#REF!</v>
      </c>
      <c r="E12" s="269"/>
      <c r="F12" s="15"/>
      <c r="G12" s="15"/>
      <c r="H12" s="15"/>
      <c r="I12" s="15"/>
      <c r="J12" s="10"/>
      <c r="K12" s="16"/>
      <c r="L12" s="16"/>
      <c r="M12" s="16"/>
      <c r="N12" s="16"/>
      <c r="O12" s="16"/>
      <c r="P12" s="11"/>
      <c r="Q12" s="71"/>
      <c r="R12" s="71"/>
    </row>
    <row r="13" spans="1:39" ht="13.5" customHeight="1" collapsed="1" x14ac:dyDescent="0.2">
      <c r="A13" s="4" t="s">
        <v>39</v>
      </c>
      <c r="B13" s="248" t="e">
        <f>VLOOKUP($E13,#REF!,3,FALSE)</f>
        <v>#REF!</v>
      </c>
      <c r="C13" s="235" t="e">
        <f>VLOOKUP($E13,#REF!,4,FALSE)</f>
        <v>#REF!</v>
      </c>
      <c r="D13" s="248" t="e">
        <f>VLOOKUP($E13,#REF!,5,FALSE)</f>
        <v>#REF!</v>
      </c>
      <c r="E13" s="269" t="s">
        <v>483</v>
      </c>
      <c r="F13" s="15"/>
      <c r="G13" s="15"/>
      <c r="H13" s="15"/>
      <c r="I13" s="15"/>
      <c r="J13" s="10"/>
      <c r="K13" s="16"/>
      <c r="L13" s="16"/>
      <c r="M13" s="16"/>
      <c r="N13" s="16"/>
      <c r="O13" s="16"/>
      <c r="P13" s="11"/>
      <c r="Q13" s="71"/>
      <c r="R13" s="71"/>
    </row>
    <row r="14" spans="1:39" ht="13.5" hidden="1" customHeight="1" outlineLevel="1" x14ac:dyDescent="0.2">
      <c r="A14" s="4" t="s">
        <v>42</v>
      </c>
      <c r="B14" s="248" t="e">
        <f>VLOOKUP($E14,#REF!,3,FALSE)</f>
        <v>#REF!</v>
      </c>
      <c r="C14" s="235" t="e">
        <f>VLOOKUP($E14,#REF!,4,FALSE)</f>
        <v>#REF!</v>
      </c>
      <c r="D14" s="248" t="e">
        <f>VLOOKUP($E14,#REF!,5,FALSE)</f>
        <v>#REF!</v>
      </c>
      <c r="E14" s="269"/>
      <c r="F14" s="15"/>
      <c r="G14" s="15"/>
      <c r="H14" s="15"/>
      <c r="I14" s="15"/>
      <c r="J14" s="10"/>
      <c r="K14" s="16"/>
      <c r="L14" s="16"/>
      <c r="M14" s="16"/>
      <c r="N14" s="16"/>
      <c r="O14" s="16"/>
      <c r="P14" s="11"/>
      <c r="Q14" s="71"/>
      <c r="R14" s="71"/>
    </row>
    <row r="15" spans="1:39" ht="13.5" customHeight="1" collapsed="1" x14ac:dyDescent="0.2">
      <c r="A15" s="4" t="s">
        <v>40</v>
      </c>
      <c r="B15" s="248" t="e">
        <f>VLOOKUP($E15,#REF!,3,FALSE)</f>
        <v>#REF!</v>
      </c>
      <c r="C15" s="235" t="e">
        <f>VLOOKUP($E15,#REF!,4,FALSE)</f>
        <v>#REF!</v>
      </c>
      <c r="D15" s="248" t="e">
        <f>VLOOKUP($E15,#REF!,5,FALSE)</f>
        <v>#REF!</v>
      </c>
      <c r="E15" s="269" t="s">
        <v>491</v>
      </c>
      <c r="F15" s="15"/>
      <c r="G15" s="15"/>
      <c r="H15" s="15"/>
      <c r="I15" s="15"/>
      <c r="J15" s="10"/>
      <c r="K15" s="16"/>
      <c r="L15" s="16"/>
      <c r="M15" s="16"/>
      <c r="N15" s="16"/>
      <c r="O15" s="16"/>
      <c r="P15" s="11"/>
      <c r="Q15" s="71"/>
      <c r="R15" s="71"/>
    </row>
    <row r="16" spans="1:39" ht="13.5" hidden="1" customHeight="1" outlineLevel="1" x14ac:dyDescent="0.2">
      <c r="A16" s="4" t="s">
        <v>79</v>
      </c>
      <c r="B16" s="248" t="e">
        <f>VLOOKUP($E16,#REF!,3,FALSE)</f>
        <v>#REF!</v>
      </c>
      <c r="C16" s="235" t="e">
        <f>VLOOKUP($E16,#REF!,4,FALSE)</f>
        <v>#REF!</v>
      </c>
      <c r="D16" s="248" t="e">
        <f>VLOOKUP($E16,#REF!,5,FALSE)</f>
        <v>#REF!</v>
      </c>
      <c r="E16" s="269"/>
      <c r="F16" s="15"/>
      <c r="G16" s="15"/>
      <c r="H16" s="15"/>
      <c r="I16" s="15"/>
      <c r="J16" s="10"/>
      <c r="K16" s="16"/>
      <c r="L16" s="16"/>
      <c r="M16" s="16"/>
      <c r="N16" s="16"/>
      <c r="O16" s="16"/>
      <c r="P16" s="11"/>
      <c r="Q16" s="71"/>
      <c r="R16" s="71"/>
    </row>
    <row r="17" spans="1:18" ht="13.5" customHeight="1" collapsed="1" x14ac:dyDescent="0.2">
      <c r="A17" s="4" t="s">
        <v>41</v>
      </c>
      <c r="B17" s="248" t="e">
        <f>VLOOKUP($E17,#REF!,3,FALSE)</f>
        <v>#REF!</v>
      </c>
      <c r="C17" s="235" t="e">
        <f>VLOOKUP($E17,#REF!,4,FALSE)</f>
        <v>#REF!</v>
      </c>
      <c r="D17" s="248" t="e">
        <f>VLOOKUP($E17,#REF!,5,FALSE)</f>
        <v>#REF!</v>
      </c>
      <c r="E17" s="269" t="s">
        <v>381</v>
      </c>
      <c r="F17" s="15"/>
      <c r="G17" s="15"/>
      <c r="H17" s="15"/>
      <c r="I17" s="15"/>
      <c r="J17" s="10"/>
      <c r="K17" s="16"/>
      <c r="L17" s="16"/>
      <c r="M17" s="16"/>
      <c r="N17" s="16"/>
      <c r="O17" s="16"/>
      <c r="P17" s="11"/>
      <c r="Q17" s="71"/>
      <c r="R17" s="71"/>
    </row>
    <row r="18" spans="1:18" ht="13.5" hidden="1" customHeight="1" outlineLevel="1" x14ac:dyDescent="0.2">
      <c r="A18" s="4" t="s">
        <v>85</v>
      </c>
      <c r="B18" s="248" t="e">
        <f>VLOOKUP($E18,#REF!,3,FALSE)</f>
        <v>#REF!</v>
      </c>
      <c r="C18" s="235" t="e">
        <f>VLOOKUP($E18,#REF!,4,FALSE)</f>
        <v>#REF!</v>
      </c>
      <c r="D18" s="248" t="e">
        <f>VLOOKUP($E18,#REF!,5,FALSE)</f>
        <v>#REF!</v>
      </c>
      <c r="E18" s="269"/>
      <c r="F18" s="15"/>
      <c r="G18" s="15"/>
      <c r="H18" s="15"/>
      <c r="I18" s="15"/>
      <c r="J18" s="10"/>
      <c r="K18" s="16"/>
      <c r="L18" s="16"/>
      <c r="M18" s="16"/>
      <c r="N18" s="16"/>
      <c r="O18" s="16"/>
      <c r="P18" s="11"/>
      <c r="Q18" s="71"/>
      <c r="R18" s="71"/>
    </row>
    <row r="19" spans="1:18" ht="13.5" customHeight="1" collapsed="1" x14ac:dyDescent="0.2">
      <c r="A19" s="4" t="s">
        <v>42</v>
      </c>
      <c r="B19" s="248" t="e">
        <f>VLOOKUP($E19,#REF!,3,FALSE)</f>
        <v>#REF!</v>
      </c>
      <c r="C19" s="235" t="e">
        <f>VLOOKUP($E19,#REF!,4,FALSE)</f>
        <v>#REF!</v>
      </c>
      <c r="D19" s="248" t="e">
        <f>VLOOKUP($E19,#REF!,5,FALSE)</f>
        <v>#REF!</v>
      </c>
      <c r="E19" s="269" t="s">
        <v>481</v>
      </c>
      <c r="F19" s="15"/>
      <c r="G19" s="15"/>
      <c r="H19" s="15"/>
      <c r="I19" s="15"/>
      <c r="J19" s="10"/>
      <c r="K19" s="16"/>
      <c r="L19" s="16"/>
      <c r="M19" s="16"/>
      <c r="N19" s="16"/>
      <c r="O19" s="16"/>
      <c r="P19" s="11"/>
      <c r="Q19" s="71"/>
      <c r="R19" s="71"/>
    </row>
    <row r="20" spans="1:18" ht="13.5" hidden="1" customHeight="1" outlineLevel="1" x14ac:dyDescent="0.2">
      <c r="A20" s="4" t="s">
        <v>83</v>
      </c>
      <c r="B20" s="248" t="e">
        <f>VLOOKUP($E20,#REF!,3,FALSE)</f>
        <v>#REF!</v>
      </c>
      <c r="C20" s="235" t="e">
        <f>VLOOKUP($E20,#REF!,4,FALSE)</f>
        <v>#REF!</v>
      </c>
      <c r="D20" s="248" t="e">
        <f>VLOOKUP($E20,#REF!,5,FALSE)</f>
        <v>#REF!</v>
      </c>
      <c r="E20" s="269"/>
      <c r="F20" s="15"/>
      <c r="G20" s="15"/>
      <c r="H20" s="15"/>
      <c r="I20" s="15"/>
      <c r="J20" s="10"/>
      <c r="K20" s="16"/>
      <c r="L20" s="16"/>
      <c r="M20" s="16"/>
      <c r="N20" s="16"/>
      <c r="O20" s="16"/>
      <c r="P20" s="11"/>
      <c r="Q20" s="71"/>
      <c r="R20" s="71"/>
    </row>
    <row r="21" spans="1:18" ht="13.5" customHeight="1" collapsed="1" x14ac:dyDescent="0.2">
      <c r="A21" s="4" t="s">
        <v>43</v>
      </c>
      <c r="B21" s="248" t="e">
        <f>VLOOKUP($E21,#REF!,3,FALSE)</f>
        <v>#REF!</v>
      </c>
      <c r="C21" s="235" t="e">
        <f>VLOOKUP($E21,#REF!,4,FALSE)</f>
        <v>#REF!</v>
      </c>
      <c r="D21" s="248" t="e">
        <f>VLOOKUP($E21,#REF!,5,FALSE)</f>
        <v>#REF!</v>
      </c>
      <c r="E21" s="269" t="s">
        <v>437</v>
      </c>
      <c r="F21" s="15"/>
      <c r="G21" s="15"/>
      <c r="H21" s="15"/>
      <c r="I21" s="15"/>
      <c r="J21" s="10"/>
      <c r="K21" s="16"/>
      <c r="L21" s="16"/>
      <c r="M21" s="16"/>
      <c r="N21" s="16"/>
      <c r="O21" s="16"/>
      <c r="P21" s="11"/>
      <c r="Q21" s="71"/>
      <c r="R21" s="71"/>
    </row>
    <row r="22" spans="1:18" ht="13.5" hidden="1" customHeight="1" outlineLevel="1" x14ac:dyDescent="0.2">
      <c r="A22" s="4" t="s">
        <v>81</v>
      </c>
      <c r="B22" s="248" t="e">
        <f>VLOOKUP($E22,#REF!,3,FALSE)</f>
        <v>#REF!</v>
      </c>
      <c r="C22" s="235" t="e">
        <f>VLOOKUP($E22,#REF!,4,FALSE)</f>
        <v>#REF!</v>
      </c>
      <c r="D22" s="248" t="e">
        <f>VLOOKUP($E22,#REF!,5,FALSE)</f>
        <v>#REF!</v>
      </c>
      <c r="E22" s="269"/>
      <c r="F22" s="15"/>
      <c r="G22" s="15"/>
      <c r="H22" s="15"/>
      <c r="I22" s="15"/>
      <c r="J22" s="10"/>
      <c r="K22" s="16"/>
      <c r="L22" s="16"/>
      <c r="M22" s="16"/>
      <c r="N22" s="16"/>
      <c r="O22" s="16"/>
      <c r="P22" s="11"/>
      <c r="Q22" s="71"/>
      <c r="R22" s="71"/>
    </row>
    <row r="23" spans="1:18" ht="12.75" customHeight="1" collapsed="1" x14ac:dyDescent="0.2">
      <c r="A23" s="4" t="s">
        <v>79</v>
      </c>
      <c r="B23" s="248" t="e">
        <f>VLOOKUP($E23,#REF!,3,FALSE)</f>
        <v>#REF!</v>
      </c>
      <c r="C23" s="235" t="e">
        <f>VLOOKUP($E23,#REF!,4,FALSE)</f>
        <v>#REF!</v>
      </c>
      <c r="D23" s="248" t="e">
        <f>VLOOKUP($E23,#REF!,5,FALSE)</f>
        <v>#REF!</v>
      </c>
      <c r="E23" s="269" t="s">
        <v>480</v>
      </c>
      <c r="F23" s="15"/>
      <c r="G23" s="15"/>
      <c r="H23" s="15"/>
      <c r="I23" s="15"/>
      <c r="J23" s="10"/>
      <c r="K23" s="16"/>
      <c r="L23" s="16"/>
      <c r="M23" s="16"/>
      <c r="N23" s="16"/>
      <c r="O23" s="16"/>
      <c r="P23" s="11"/>
      <c r="Q23" s="71"/>
      <c r="R23" s="71"/>
    </row>
    <row r="24" spans="1:18" ht="12.75" hidden="1" customHeight="1" outlineLevel="1" x14ac:dyDescent="0.2">
      <c r="A24" s="4" t="s">
        <v>87</v>
      </c>
      <c r="B24" s="248" t="e">
        <f>VLOOKUP($E24,#REF!,3,FALSE)</f>
        <v>#REF!</v>
      </c>
      <c r="C24" s="235" t="e">
        <f>VLOOKUP($E24,#REF!,4,FALSE)</f>
        <v>#REF!</v>
      </c>
      <c r="D24" s="248" t="e">
        <f>VLOOKUP($E24,#REF!,5,FALSE)</f>
        <v>#REF!</v>
      </c>
      <c r="E24" s="269"/>
      <c r="F24" s="15"/>
      <c r="G24" s="15"/>
      <c r="H24" s="15"/>
      <c r="I24" s="15"/>
      <c r="J24" s="10"/>
      <c r="K24" s="16"/>
      <c r="L24" s="16"/>
      <c r="M24" s="16"/>
      <c r="N24" s="16"/>
      <c r="O24" s="16"/>
      <c r="P24" s="11"/>
      <c r="Q24" s="71"/>
      <c r="R24" s="71"/>
    </row>
    <row r="25" spans="1:18" ht="15" customHeight="1" collapsed="1" x14ac:dyDescent="0.2">
      <c r="A25" s="4" t="s">
        <v>86</v>
      </c>
      <c r="B25" s="248" t="e">
        <f>VLOOKUP($E25,#REF!,3,FALSE)</f>
        <v>#REF!</v>
      </c>
      <c r="C25" s="235" t="e">
        <f>VLOOKUP($E25,#REF!,4,FALSE)</f>
        <v>#REF!</v>
      </c>
      <c r="D25" s="248" t="e">
        <f>VLOOKUP($E25,#REF!,5,FALSE)</f>
        <v>#REF!</v>
      </c>
      <c r="E25" s="269" t="s">
        <v>479</v>
      </c>
      <c r="F25" s="15"/>
      <c r="G25" s="15"/>
      <c r="H25" s="15"/>
      <c r="I25" s="15"/>
      <c r="J25" s="10"/>
      <c r="K25" s="16"/>
      <c r="L25" s="16"/>
      <c r="M25" s="16"/>
      <c r="N25" s="16"/>
      <c r="O25" s="16"/>
      <c r="P25" s="11"/>
      <c r="Q25" s="71"/>
      <c r="R25" s="71"/>
    </row>
    <row r="26" spans="1:18" ht="13.5" hidden="1" customHeight="1" outlineLevel="1" x14ac:dyDescent="0.2">
      <c r="A26" s="4" t="s">
        <v>89</v>
      </c>
      <c r="B26" s="29" t="e">
        <f>VLOOKUP($E26,#REF!,3,FALSE)</f>
        <v>#REF!</v>
      </c>
      <c r="C26" s="11" t="e">
        <f>VLOOKUP($E26,#REF!,4,FALSE)</f>
        <v>#REF!</v>
      </c>
      <c r="D26" s="29" t="e">
        <f>VLOOKUP($E26,#REF!,5,FALSE)</f>
        <v>#REF!</v>
      </c>
      <c r="E26" s="15"/>
      <c r="F26" s="15"/>
      <c r="G26" s="15"/>
      <c r="H26" s="15"/>
      <c r="I26" s="15"/>
      <c r="J26" s="10"/>
      <c r="K26" s="16"/>
      <c r="L26" s="16"/>
      <c r="M26" s="16"/>
      <c r="N26" s="16"/>
      <c r="O26" s="16"/>
      <c r="P26" s="11"/>
      <c r="Q26" s="71"/>
      <c r="R26" s="71"/>
    </row>
    <row r="27" spans="1:18" ht="13.5" hidden="1" customHeight="1" collapsed="1" x14ac:dyDescent="0.2">
      <c r="A27" s="4" t="s">
        <v>85</v>
      </c>
      <c r="B27" s="29" t="e">
        <f>VLOOKUP($E27,#REF!,3,FALSE)</f>
        <v>#REF!</v>
      </c>
      <c r="C27" s="11" t="e">
        <f>VLOOKUP($E27,#REF!,4,FALSE)</f>
        <v>#REF!</v>
      </c>
      <c r="D27" s="29" t="e">
        <f>VLOOKUP($E27,#REF!,5,FALSE)</f>
        <v>#REF!</v>
      </c>
      <c r="E27" s="488" t="s">
        <v>382</v>
      </c>
      <c r="F27" s="15"/>
      <c r="G27" s="15"/>
      <c r="H27" s="15"/>
      <c r="I27" s="15"/>
      <c r="J27" s="10"/>
      <c r="K27" s="16"/>
      <c r="L27" s="16"/>
      <c r="M27" s="16"/>
      <c r="N27" s="16"/>
      <c r="O27" s="16"/>
      <c r="P27" s="11"/>
      <c r="Q27" s="71"/>
      <c r="R27" s="71"/>
    </row>
    <row r="28" spans="1:18" ht="13.5" hidden="1" customHeight="1" outlineLevel="1" x14ac:dyDescent="0.2">
      <c r="A28" s="4" t="s">
        <v>91</v>
      </c>
      <c r="B28" s="29" t="e">
        <f>VLOOKUP($E28,#REF!,3,FALSE)</f>
        <v>#REF!</v>
      </c>
      <c r="C28" s="11" t="e">
        <f>VLOOKUP($E28,#REF!,4,FALSE)</f>
        <v>#REF!</v>
      </c>
      <c r="D28" s="29" t="e">
        <f>VLOOKUP($E28,#REF!,5,FALSE)</f>
        <v>#REF!</v>
      </c>
      <c r="E28" s="244"/>
      <c r="F28" s="15"/>
      <c r="G28" s="15"/>
      <c r="H28" s="15"/>
      <c r="I28" s="15"/>
      <c r="J28" s="10"/>
      <c r="K28" s="16"/>
      <c r="L28" s="16"/>
      <c r="M28" s="16"/>
      <c r="N28" s="16"/>
      <c r="O28" s="16"/>
      <c r="P28" s="11"/>
      <c r="Q28" s="71"/>
      <c r="R28" s="71"/>
    </row>
    <row r="29" spans="1:18" ht="15.75" hidden="1" customHeight="1" collapsed="1" x14ac:dyDescent="0.2">
      <c r="A29" s="4" t="s">
        <v>84</v>
      </c>
      <c r="B29" s="29" t="e">
        <f>VLOOKUP($E29,#REF!,3,FALSE)</f>
        <v>#REF!</v>
      </c>
      <c r="C29" s="11" t="e">
        <f>VLOOKUP($E29,#REF!,4,FALSE)</f>
        <v>#REF!</v>
      </c>
      <c r="D29" s="29" t="e">
        <f>VLOOKUP($E29,#REF!,5,FALSE)</f>
        <v>#REF!</v>
      </c>
      <c r="E29" s="358"/>
      <c r="F29" s="15"/>
      <c r="G29" s="15"/>
      <c r="H29" s="15"/>
      <c r="I29" s="15"/>
      <c r="J29" s="10"/>
      <c r="K29" s="16"/>
      <c r="L29" s="16"/>
      <c r="M29" s="16"/>
      <c r="N29" s="16"/>
      <c r="O29" s="16"/>
      <c r="P29" s="11"/>
      <c r="Q29" s="71"/>
      <c r="R29" s="71"/>
    </row>
    <row r="30" spans="1:18" ht="14.25" hidden="1" customHeight="1" outlineLevel="1" x14ac:dyDescent="0.2">
      <c r="A30" s="4" t="s">
        <v>30</v>
      </c>
      <c r="B30" s="29" t="e">
        <f>VLOOKUP($E30,#REF!,3,FALSE)</f>
        <v>#REF!</v>
      </c>
      <c r="C30" s="11" t="e">
        <f>VLOOKUP($E30,#REF!,4,FALSE)</f>
        <v>#REF!</v>
      </c>
      <c r="D30" s="29" t="e">
        <f>VLOOKUP($E30,#REF!,5,FALSE)</f>
        <v>#REF!</v>
      </c>
      <c r="E30" s="244"/>
      <c r="F30" s="15"/>
      <c r="G30" s="15"/>
      <c r="H30" s="15"/>
      <c r="I30" s="15"/>
      <c r="J30" s="10"/>
      <c r="K30" s="16"/>
      <c r="L30" s="16"/>
      <c r="M30" s="16"/>
      <c r="N30" s="16"/>
      <c r="O30" s="16"/>
      <c r="P30" s="11"/>
      <c r="Q30" s="71"/>
      <c r="R30" s="71"/>
    </row>
    <row r="31" spans="1:18" ht="14.25" hidden="1" customHeight="1" collapsed="1" x14ac:dyDescent="0.2">
      <c r="A31" s="4" t="s">
        <v>83</v>
      </c>
      <c r="B31" s="29" t="e">
        <f>VLOOKUP($E31,#REF!,3,FALSE)</f>
        <v>#REF!</v>
      </c>
      <c r="C31" s="11" t="e">
        <f>VLOOKUP($E31,#REF!,4,FALSE)</f>
        <v>#REF!</v>
      </c>
      <c r="D31" s="29" t="e">
        <f>VLOOKUP($E31,#REF!,5,FALSE)</f>
        <v>#REF!</v>
      </c>
      <c r="E31" s="358"/>
      <c r="F31" s="15"/>
      <c r="G31" s="15"/>
      <c r="H31" s="15"/>
      <c r="I31" s="15"/>
      <c r="J31" s="10"/>
      <c r="K31" s="16"/>
      <c r="L31" s="16"/>
      <c r="M31" s="16"/>
      <c r="N31" s="16"/>
      <c r="O31" s="16"/>
      <c r="P31" s="11"/>
      <c r="Q31" s="71"/>
      <c r="R31" s="71"/>
    </row>
    <row r="32" spans="1:18" ht="13.5" hidden="1" customHeight="1" outlineLevel="1" x14ac:dyDescent="0.2">
      <c r="A32" s="4" t="s">
        <v>212</v>
      </c>
      <c r="B32" s="29" t="e">
        <f>VLOOKUP($E32,#REF!,3,FALSE)</f>
        <v>#REF!</v>
      </c>
      <c r="C32" s="11" t="e">
        <f>VLOOKUP($E32,#REF!,4,FALSE)</f>
        <v>#REF!</v>
      </c>
      <c r="D32" s="29" t="e">
        <f>VLOOKUP($E32,#REF!,5,FALSE)</f>
        <v>#REF!</v>
      </c>
      <c r="E32" s="244"/>
      <c r="F32" s="15"/>
      <c r="G32" s="15"/>
      <c r="H32" s="15"/>
      <c r="I32" s="15"/>
      <c r="J32" s="10"/>
      <c r="K32" s="16"/>
      <c r="L32" s="16"/>
      <c r="M32" s="16"/>
      <c r="N32" s="16"/>
      <c r="O32" s="16"/>
      <c r="P32" s="11"/>
      <c r="Q32" s="71"/>
      <c r="R32" s="71"/>
    </row>
    <row r="33" spans="1:18" ht="12" hidden="1" customHeight="1" collapsed="1" x14ac:dyDescent="0.2">
      <c r="A33" s="4" t="s">
        <v>82</v>
      </c>
      <c r="B33" s="29" t="e">
        <f>VLOOKUP($E33,#REF!,3,FALSE)</f>
        <v>#REF!</v>
      </c>
      <c r="C33" s="11" t="e">
        <f>VLOOKUP($E33,#REF!,4,FALSE)</f>
        <v>#REF!</v>
      </c>
      <c r="D33" s="29" t="e">
        <f>VLOOKUP($E33,#REF!,5,FALSE)</f>
        <v>#REF!</v>
      </c>
      <c r="E33" s="358"/>
      <c r="F33" s="15"/>
      <c r="G33" s="15"/>
      <c r="H33" s="15"/>
      <c r="I33" s="15"/>
      <c r="J33" s="10"/>
      <c r="K33" s="16"/>
      <c r="L33" s="16"/>
      <c r="M33" s="16"/>
      <c r="N33" s="16"/>
      <c r="O33" s="16"/>
      <c r="P33" s="11"/>
      <c r="Q33" s="71"/>
      <c r="R33" s="71"/>
    </row>
    <row r="34" spans="1:18" ht="13.5" hidden="1" customHeight="1" outlineLevel="1" x14ac:dyDescent="0.2">
      <c r="A34" s="4"/>
      <c r="B34" s="29"/>
      <c r="C34" s="11"/>
      <c r="D34" s="29"/>
      <c r="E34" s="15"/>
      <c r="F34" s="15"/>
      <c r="G34" s="15"/>
      <c r="H34" s="15"/>
      <c r="I34" s="15"/>
      <c r="J34" s="10"/>
      <c r="K34" s="16"/>
      <c r="L34" s="16"/>
      <c r="M34" s="16"/>
      <c r="N34" s="16"/>
      <c r="O34" s="16"/>
      <c r="P34" s="11"/>
      <c r="Q34" s="71"/>
      <c r="R34" s="71"/>
    </row>
    <row r="35" spans="1:18" ht="13.5" hidden="1" customHeight="1" outlineLevel="1" x14ac:dyDescent="0.2">
      <c r="A35" s="4"/>
      <c r="B35" s="29"/>
      <c r="C35" s="11"/>
      <c r="D35" s="29"/>
      <c r="E35" s="15"/>
      <c r="F35" s="15"/>
      <c r="G35" s="15"/>
      <c r="H35" s="15"/>
      <c r="I35" s="15"/>
      <c r="J35" s="10"/>
      <c r="K35" s="16"/>
      <c r="L35" s="16"/>
      <c r="M35" s="16"/>
      <c r="N35" s="16"/>
      <c r="O35" s="16"/>
      <c r="P35" s="11" t="e">
        <f>VLOOKUP($E35,#REF!,9,FALSE)</f>
        <v>#REF!</v>
      </c>
      <c r="Q35" s="71"/>
      <c r="R35" s="71"/>
    </row>
    <row r="36" spans="1:18" ht="15" hidden="1" customHeight="1" collapsed="1" x14ac:dyDescent="0.2">
      <c r="A36" s="4" t="s">
        <v>81</v>
      </c>
      <c r="B36" s="29" t="e">
        <f>VLOOKUP($E36,#REF!,3,FALSE)</f>
        <v>#REF!</v>
      </c>
      <c r="C36" s="11" t="e">
        <f>VLOOKUP($E36,#REF!,4,FALSE)</f>
        <v>#REF!</v>
      </c>
      <c r="D36" s="29" t="e">
        <f>VLOOKUP($E36,#REF!,5,FALSE)</f>
        <v>#REF!</v>
      </c>
      <c r="E36" s="358"/>
      <c r="F36" s="346"/>
      <c r="G36" s="346"/>
      <c r="H36" s="346"/>
      <c r="I36" s="346"/>
      <c r="J36" s="10"/>
      <c r="K36" s="16"/>
      <c r="L36" s="16"/>
      <c r="M36" s="16"/>
      <c r="N36" s="16"/>
      <c r="O36" s="16"/>
      <c r="P36" s="11"/>
      <c r="Q36" s="71"/>
      <c r="R36" s="71"/>
    </row>
    <row r="37" spans="1:18" ht="13.5" hidden="1" customHeight="1" outlineLevel="1" x14ac:dyDescent="0.2">
      <c r="A37" s="4" t="s">
        <v>89</v>
      </c>
      <c r="B37" s="29" t="e">
        <f>VLOOKUP($E37,#REF!,3,FALSE)</f>
        <v>#REF!</v>
      </c>
      <c r="C37" s="11" t="e">
        <f>VLOOKUP($E37,#REF!,4,FALSE)</f>
        <v>#REF!</v>
      </c>
      <c r="D37" s="29" t="e">
        <f>VLOOKUP($E37,#REF!,5,FALSE)</f>
        <v>#REF!</v>
      </c>
      <c r="E37" s="346"/>
      <c r="F37" s="346"/>
      <c r="G37" s="346"/>
      <c r="H37" s="346"/>
      <c r="I37" s="346"/>
      <c r="J37" s="10"/>
      <c r="K37" s="16"/>
      <c r="L37" s="16"/>
      <c r="M37" s="16"/>
      <c r="N37" s="16"/>
      <c r="O37" s="16"/>
      <c r="P37" s="11"/>
      <c r="Q37" s="71"/>
      <c r="R37" s="71"/>
    </row>
    <row r="38" spans="1:18" ht="13.5" hidden="1" customHeight="1" collapsed="1" x14ac:dyDescent="0.2">
      <c r="A38" s="4" t="s">
        <v>80</v>
      </c>
      <c r="B38" s="29" t="e">
        <f>VLOOKUP($E38,#REF!,3,FALSE)</f>
        <v>#REF!</v>
      </c>
      <c r="C38" s="11" t="e">
        <f>VLOOKUP($E38,#REF!,4,FALSE)</f>
        <v>#REF!</v>
      </c>
      <c r="D38" s="29" t="e">
        <f>VLOOKUP($E38,#REF!,5,FALSE)</f>
        <v>#REF!</v>
      </c>
      <c r="E38" s="358"/>
      <c r="F38" s="346"/>
      <c r="G38" s="346"/>
      <c r="H38" s="346"/>
      <c r="I38" s="346"/>
      <c r="J38" s="10"/>
      <c r="K38" s="16"/>
      <c r="L38" s="16"/>
      <c r="M38" s="16"/>
      <c r="N38" s="16"/>
      <c r="O38" s="16"/>
      <c r="P38" s="11"/>
      <c r="Q38" s="71"/>
      <c r="R38" s="71"/>
    </row>
    <row r="39" spans="1:18" ht="13.5" hidden="1" customHeight="1" outlineLevel="1" x14ac:dyDescent="0.2">
      <c r="A39" s="4" t="s">
        <v>91</v>
      </c>
      <c r="B39" s="29" t="e">
        <f>VLOOKUP($E39,#REF!,3,FALSE)</f>
        <v>#REF!</v>
      </c>
      <c r="C39" s="11" t="e">
        <f>VLOOKUP($E39,#REF!,4,FALSE)</f>
        <v>#REF!</v>
      </c>
      <c r="D39" s="29" t="e">
        <f>VLOOKUP($E39,#REF!,5,FALSE)</f>
        <v>#REF!</v>
      </c>
      <c r="E39" s="346"/>
      <c r="F39" s="346"/>
      <c r="G39" s="346"/>
      <c r="H39" s="346"/>
      <c r="I39" s="346"/>
      <c r="J39" s="10"/>
      <c r="K39" s="16"/>
      <c r="L39" s="16"/>
      <c r="M39" s="16"/>
      <c r="N39" s="16"/>
      <c r="O39" s="16"/>
      <c r="P39" s="11"/>
      <c r="Q39" s="71"/>
      <c r="R39" s="71"/>
    </row>
    <row r="40" spans="1:18" ht="15.75" hidden="1" customHeight="1" collapsed="1" x14ac:dyDescent="0.2">
      <c r="A40" s="4" t="s">
        <v>87</v>
      </c>
      <c r="B40" s="29" t="e">
        <f>VLOOKUP($E40,#REF!,3,FALSE)</f>
        <v>#REF!</v>
      </c>
      <c r="C40" s="11" t="e">
        <f>VLOOKUP($E40,#REF!,4,FALSE)</f>
        <v>#REF!</v>
      </c>
      <c r="D40" s="29" t="e">
        <f>VLOOKUP($E40,#REF!,5,FALSE)</f>
        <v>#REF!</v>
      </c>
      <c r="E40" s="358"/>
      <c r="F40" s="346"/>
      <c r="G40" s="346"/>
      <c r="H40" s="346"/>
      <c r="I40" s="346"/>
      <c r="J40" s="10"/>
      <c r="K40" s="16"/>
      <c r="L40" s="16"/>
      <c r="M40" s="16"/>
      <c r="N40" s="16"/>
      <c r="O40" s="16"/>
      <c r="P40" s="11"/>
      <c r="Q40" s="71"/>
      <c r="R40" s="71"/>
    </row>
    <row r="41" spans="1:18" ht="14.25" hidden="1" customHeight="1" outlineLevel="1" x14ac:dyDescent="0.2">
      <c r="A41" s="4" t="s">
        <v>30</v>
      </c>
      <c r="B41" s="29" t="e">
        <f>VLOOKUP($E41,#REF!,3,FALSE)</f>
        <v>#REF!</v>
      </c>
      <c r="C41" s="11" t="e">
        <f>VLOOKUP($E41,#REF!,4,FALSE)</f>
        <v>#REF!</v>
      </c>
      <c r="D41" s="29" t="e">
        <f>VLOOKUP($E41,#REF!,5,FALSE)</f>
        <v>#REF!</v>
      </c>
      <c r="E41" s="346"/>
      <c r="F41" s="346"/>
      <c r="G41" s="346"/>
      <c r="H41" s="346"/>
      <c r="I41" s="346"/>
      <c r="J41" s="10"/>
      <c r="K41" s="16"/>
      <c r="L41" s="16"/>
      <c r="M41" s="16"/>
      <c r="N41" s="16"/>
      <c r="O41" s="16"/>
      <c r="P41" s="11"/>
      <c r="Q41" s="71"/>
      <c r="R41" s="71"/>
    </row>
    <row r="42" spans="1:18" ht="14.25" hidden="1" customHeight="1" collapsed="1" x14ac:dyDescent="0.2">
      <c r="A42" s="4" t="s">
        <v>88</v>
      </c>
      <c r="B42" s="29" t="e">
        <f>VLOOKUP($E42,#REF!,3,FALSE)</f>
        <v>#REF!</v>
      </c>
      <c r="C42" s="11" t="e">
        <f>VLOOKUP($E42,#REF!,4,FALSE)</f>
        <v>#REF!</v>
      </c>
      <c r="D42" s="29" t="e">
        <f>VLOOKUP($E42,#REF!,5,FALSE)</f>
        <v>#REF!</v>
      </c>
      <c r="E42" s="358"/>
      <c r="F42" s="346"/>
      <c r="G42" s="346"/>
      <c r="H42" s="346"/>
      <c r="I42" s="346"/>
      <c r="J42" s="10"/>
      <c r="K42" s="16"/>
      <c r="L42" s="16"/>
      <c r="M42" s="16"/>
      <c r="N42" s="16"/>
      <c r="O42" s="16"/>
      <c r="P42" s="11"/>
      <c r="Q42" s="71"/>
      <c r="R42" s="71"/>
    </row>
    <row r="43" spans="1:18" ht="13.5" hidden="1" customHeight="1" outlineLevel="1" x14ac:dyDescent="0.2">
      <c r="A43" s="4" t="s">
        <v>212</v>
      </c>
      <c r="B43" s="29" t="e">
        <f>VLOOKUP($E43,#REF!,3,FALSE)</f>
        <v>#REF!</v>
      </c>
      <c r="C43" s="11" t="e">
        <f>VLOOKUP($E43,#REF!,4,FALSE)</f>
        <v>#REF!</v>
      </c>
      <c r="D43" s="29" t="e">
        <f>VLOOKUP($E43,#REF!,5,FALSE)</f>
        <v>#REF!</v>
      </c>
      <c r="E43" s="346"/>
      <c r="F43" s="346"/>
      <c r="G43" s="346"/>
      <c r="H43" s="346"/>
      <c r="I43" s="346"/>
      <c r="J43" s="10"/>
      <c r="K43" s="16"/>
      <c r="L43" s="16"/>
      <c r="M43" s="16"/>
      <c r="N43" s="16"/>
      <c r="O43" s="16"/>
      <c r="P43" s="11"/>
      <c r="Q43" s="71"/>
      <c r="R43" s="71"/>
    </row>
    <row r="44" spans="1:18" ht="12" hidden="1" customHeight="1" collapsed="1" x14ac:dyDescent="0.2">
      <c r="A44" s="4" t="s">
        <v>89</v>
      </c>
      <c r="B44" s="29" t="e">
        <f>VLOOKUP($E44,#REF!,3,FALSE)</f>
        <v>#REF!</v>
      </c>
      <c r="C44" s="11" t="e">
        <f>VLOOKUP($E44,#REF!,4,FALSE)</f>
        <v>#REF!</v>
      </c>
      <c r="D44" s="29" t="e">
        <f>VLOOKUP($E44,#REF!,5,FALSE)</f>
        <v>#REF!</v>
      </c>
      <c r="E44" s="358"/>
      <c r="F44" s="346"/>
      <c r="G44" s="346"/>
      <c r="H44" s="346"/>
      <c r="I44" s="346"/>
      <c r="J44" s="10"/>
      <c r="K44" s="16"/>
      <c r="L44" s="16"/>
      <c r="M44" s="16"/>
      <c r="N44" s="16"/>
      <c r="O44" s="16"/>
      <c r="P44" s="11"/>
      <c r="Q44" s="71"/>
      <c r="R44" s="71"/>
    </row>
    <row r="45" spans="1:18" ht="13.5" hidden="1" customHeight="1" collapsed="1" x14ac:dyDescent="0.2">
      <c r="A45" s="4" t="s">
        <v>90</v>
      </c>
      <c r="B45" s="248" t="e">
        <f>VLOOKUP($E45,#REF!,3,FALSE)</f>
        <v>#REF!</v>
      </c>
      <c r="C45" s="235" t="e">
        <f>VLOOKUP($E45,#REF!,4,FALSE)</f>
        <v>#REF!</v>
      </c>
      <c r="D45" s="248" t="e">
        <f>VLOOKUP($E45,#REF!,5,FALSE)</f>
        <v>#REF!</v>
      </c>
      <c r="E45" s="358"/>
      <c r="F45" s="346"/>
      <c r="G45" s="346"/>
      <c r="H45" s="346"/>
      <c r="I45" s="346"/>
      <c r="J45" s="10"/>
      <c r="K45" s="16"/>
      <c r="L45" s="16"/>
      <c r="M45" s="16"/>
      <c r="N45" s="16"/>
      <c r="O45" s="16"/>
      <c r="P45" s="11"/>
      <c r="Q45" s="71"/>
      <c r="R45" s="71"/>
    </row>
    <row r="46" spans="1:18" ht="13.5" hidden="1" customHeight="1" outlineLevel="1" x14ac:dyDescent="0.2">
      <c r="A46" s="4" t="s">
        <v>88</v>
      </c>
      <c r="B46" s="248" t="e">
        <f>VLOOKUP($E46,#REF!,3,FALSE)</f>
        <v>#REF!</v>
      </c>
      <c r="C46" s="235" t="e">
        <f>VLOOKUP($E46,#REF!,4,FALSE)</f>
        <v>#REF!</v>
      </c>
      <c r="D46" s="248" t="e">
        <f>VLOOKUP($E46,#REF!,5,FALSE)</f>
        <v>#REF!</v>
      </c>
      <c r="E46" s="358"/>
      <c r="F46" s="346"/>
      <c r="G46" s="346"/>
      <c r="H46" s="346"/>
      <c r="I46" s="346"/>
      <c r="J46" s="10"/>
      <c r="K46" s="16"/>
      <c r="L46" s="16"/>
      <c r="M46" s="16"/>
      <c r="N46" s="16"/>
      <c r="O46" s="16"/>
      <c r="P46" s="11"/>
      <c r="Q46" s="71"/>
      <c r="R46" s="71"/>
    </row>
    <row r="47" spans="1:18" ht="13.5" hidden="1" customHeight="1" outlineLevel="1" x14ac:dyDescent="0.2">
      <c r="A47" s="4" t="s">
        <v>91</v>
      </c>
      <c r="B47" s="248" t="e">
        <f>VLOOKUP($E47,#REF!,3,FALSE)</f>
        <v>#REF!</v>
      </c>
      <c r="C47" s="235" t="e">
        <f>VLOOKUP($E47,#REF!,4,FALSE)</f>
        <v>#REF!</v>
      </c>
      <c r="D47" s="248" t="e">
        <f>VLOOKUP($E47,#REF!,5,FALSE)</f>
        <v>#REF!</v>
      </c>
      <c r="E47" s="358"/>
      <c r="F47" s="358"/>
      <c r="G47" s="358"/>
      <c r="H47" s="358"/>
      <c r="I47" s="358"/>
      <c r="J47" s="10"/>
      <c r="K47" s="16"/>
      <c r="L47" s="16"/>
      <c r="M47" s="16"/>
      <c r="N47" s="16"/>
      <c r="O47" s="16"/>
      <c r="P47" s="11"/>
      <c r="Q47" s="71"/>
      <c r="R47" s="71"/>
    </row>
    <row r="48" spans="1:18" ht="13.5" hidden="1" customHeight="1" outlineLevel="1" x14ac:dyDescent="0.2">
      <c r="A48" s="4" t="s">
        <v>92</v>
      </c>
      <c r="B48" s="248" t="e">
        <f>VLOOKUP($E48,#REF!,3,FALSE)</f>
        <v>#REF!</v>
      </c>
      <c r="C48" s="235" t="e">
        <f>VLOOKUP($E48,#REF!,4,FALSE)</f>
        <v>#REF!</v>
      </c>
      <c r="D48" s="248" t="e">
        <f>VLOOKUP($E48,#REF!,5,FALSE)</f>
        <v>#REF!</v>
      </c>
      <c r="E48" s="358"/>
      <c r="F48" s="358"/>
      <c r="G48" s="358"/>
      <c r="H48" s="358"/>
      <c r="I48" s="358"/>
      <c r="J48" s="10"/>
      <c r="K48" s="16"/>
      <c r="L48" s="16"/>
      <c r="M48" s="16"/>
      <c r="N48" s="16"/>
      <c r="O48" s="16"/>
      <c r="P48" s="11"/>
      <c r="Q48" s="71"/>
      <c r="R48" s="71"/>
    </row>
    <row r="49" spans="1:47" ht="13.5" hidden="1" customHeight="1" outlineLevel="1" x14ac:dyDescent="0.2">
      <c r="A49" s="4" t="s">
        <v>30</v>
      </c>
      <c r="B49" s="248" t="e">
        <f>VLOOKUP($E49,#REF!,3,FALSE)</f>
        <v>#REF!</v>
      </c>
      <c r="C49" s="235" t="e">
        <f>VLOOKUP($E49,#REF!,4,FALSE)</f>
        <v>#REF!</v>
      </c>
      <c r="D49" s="248" t="e">
        <f>VLOOKUP($E49,#REF!,5,FALSE)</f>
        <v>#REF!</v>
      </c>
      <c r="E49" s="358"/>
      <c r="F49" s="358"/>
      <c r="G49" s="358"/>
      <c r="H49" s="358"/>
      <c r="I49" s="358"/>
      <c r="J49" s="10"/>
      <c r="K49" s="16"/>
      <c r="L49" s="16"/>
      <c r="M49" s="16"/>
      <c r="N49" s="16"/>
      <c r="O49" s="16"/>
      <c r="P49" s="11"/>
      <c r="Q49" s="71"/>
      <c r="R49" s="71"/>
    </row>
    <row r="50" spans="1:47" ht="13.5" hidden="1" customHeight="1" outlineLevel="1" x14ac:dyDescent="0.2">
      <c r="A50" s="4" t="s">
        <v>190</v>
      </c>
      <c r="B50" s="248" t="e">
        <f>VLOOKUP($E50,#REF!,3,FALSE)</f>
        <v>#REF!</v>
      </c>
      <c r="C50" s="235" t="e">
        <f>VLOOKUP($E50,#REF!,4,FALSE)</f>
        <v>#REF!</v>
      </c>
      <c r="D50" s="248" t="e">
        <f>VLOOKUP($E50,#REF!,5,FALSE)</f>
        <v>#REF!</v>
      </c>
      <c r="E50" s="358"/>
      <c r="F50" s="358"/>
      <c r="G50" s="358"/>
      <c r="H50" s="358"/>
      <c r="I50" s="358"/>
      <c r="J50" s="10"/>
      <c r="K50" s="16"/>
      <c r="L50" s="16"/>
      <c r="M50" s="16"/>
      <c r="N50" s="16"/>
      <c r="O50" s="16"/>
      <c r="P50" s="11"/>
      <c r="Q50" s="71"/>
      <c r="R50" s="71"/>
    </row>
    <row r="51" spans="1:47" ht="13.5" hidden="1" customHeight="1" outlineLevel="1" x14ac:dyDescent="0.2">
      <c r="A51" s="4" t="s">
        <v>212</v>
      </c>
      <c r="B51" s="248" t="e">
        <f>VLOOKUP($E51,#REF!,3,FALSE)</f>
        <v>#REF!</v>
      </c>
      <c r="C51" s="235" t="e">
        <f>VLOOKUP($E51,#REF!,4,FALSE)</f>
        <v>#REF!</v>
      </c>
      <c r="D51" s="248" t="e">
        <f>VLOOKUP($E51,#REF!,5,FALSE)</f>
        <v>#REF!</v>
      </c>
      <c r="E51" s="358"/>
      <c r="F51" s="358"/>
      <c r="G51" s="358"/>
      <c r="H51" s="358"/>
      <c r="I51" s="358"/>
      <c r="J51" s="10"/>
      <c r="K51" s="16"/>
      <c r="L51" s="16"/>
      <c r="M51" s="16"/>
      <c r="N51" s="16"/>
      <c r="O51" s="16"/>
      <c r="P51" s="11"/>
      <c r="Q51" s="71"/>
      <c r="R51" s="71"/>
    </row>
    <row r="52" spans="1:47" ht="13.5" hidden="1" customHeight="1" outlineLevel="1" x14ac:dyDescent="0.2">
      <c r="A52" s="4" t="s">
        <v>146</v>
      </c>
      <c r="B52" s="29" t="e">
        <f>VLOOKUP($E52,#REF!,3,FALSE)</f>
        <v>#REF!</v>
      </c>
      <c r="C52" s="11" t="e">
        <f>VLOOKUP($E52,#REF!,4,FALSE)</f>
        <v>#REF!</v>
      </c>
      <c r="D52" s="29" t="e">
        <f>VLOOKUP($E52,#REF!,5,FALSE)</f>
        <v>#REF!</v>
      </c>
      <c r="E52" s="358"/>
      <c r="F52" s="358"/>
      <c r="G52" s="358"/>
      <c r="H52" s="358"/>
      <c r="I52" s="358"/>
      <c r="J52" s="10"/>
      <c r="K52" s="16"/>
      <c r="L52" s="16"/>
      <c r="M52" s="16"/>
      <c r="N52" s="16"/>
      <c r="O52" s="16"/>
      <c r="P52" s="11"/>
      <c r="Q52" s="71"/>
      <c r="R52" s="71"/>
    </row>
    <row r="53" spans="1:47" ht="13.5" hidden="1" customHeight="1" outlineLevel="1" x14ac:dyDescent="0.2">
      <c r="A53" s="4" t="s">
        <v>154</v>
      </c>
      <c r="B53" s="29" t="e">
        <f>VLOOKUP($E53,#REF!,3,FALSE)</f>
        <v>#REF!</v>
      </c>
      <c r="C53" s="11" t="e">
        <f>VLOOKUP($E53,#REF!,4,FALSE)</f>
        <v>#REF!</v>
      </c>
      <c r="D53" s="29" t="e">
        <f>VLOOKUP($E53,#REF!,5,FALSE)</f>
        <v>#REF!</v>
      </c>
      <c r="E53" s="358"/>
      <c r="F53" s="358"/>
      <c r="G53" s="358"/>
      <c r="H53" s="358"/>
      <c r="I53" s="358"/>
      <c r="J53" s="10"/>
      <c r="K53" s="16"/>
      <c r="L53" s="16"/>
      <c r="M53" s="16"/>
      <c r="N53" s="16"/>
      <c r="O53" s="16"/>
      <c r="P53" s="11"/>
      <c r="Q53" s="71"/>
      <c r="R53" s="71"/>
    </row>
    <row r="54" spans="1:47" ht="13.5" hidden="1" customHeight="1" outlineLevel="1" x14ac:dyDescent="0.2">
      <c r="A54" s="4" t="s">
        <v>217</v>
      </c>
      <c r="B54" s="29" t="e">
        <f>VLOOKUP($E54,#REF!,3,FALSE)</f>
        <v>#REF!</v>
      </c>
      <c r="C54" s="11" t="e">
        <f>VLOOKUP($E54,#REF!,4,FALSE)</f>
        <v>#REF!</v>
      </c>
      <c r="D54" s="29" t="e">
        <f>VLOOKUP($E54,#REF!,5,FALSE)</f>
        <v>#REF!</v>
      </c>
      <c r="E54" s="358"/>
      <c r="F54" s="358"/>
      <c r="G54" s="358"/>
      <c r="H54" s="358"/>
      <c r="I54" s="358"/>
      <c r="J54" s="10"/>
      <c r="K54" s="16"/>
      <c r="L54" s="16"/>
      <c r="M54" s="16"/>
      <c r="N54" s="16"/>
      <c r="O54" s="16"/>
      <c r="P54" s="11"/>
      <c r="Q54" s="71"/>
      <c r="R54" s="71"/>
    </row>
    <row r="55" spans="1:47" ht="13.5" hidden="1" customHeight="1" outlineLevel="1" x14ac:dyDescent="0.2">
      <c r="A55" s="4"/>
      <c r="B55" s="248" t="e">
        <f>VLOOKUP($E55,#REF!,3,FALSE)</f>
        <v>#REF!</v>
      </c>
      <c r="C55" s="235" t="e">
        <f>VLOOKUP($E55,#REF!,4,FALSE)</f>
        <v>#REF!</v>
      </c>
      <c r="D55" s="248" t="e">
        <f>VLOOKUP($E55,#REF!,5,FALSE)</f>
        <v>#REF!</v>
      </c>
      <c r="E55" s="358"/>
      <c r="F55" s="358"/>
      <c r="G55" s="358"/>
      <c r="H55" s="358"/>
      <c r="I55" s="358"/>
      <c r="J55" s="10"/>
      <c r="K55" s="16"/>
      <c r="L55" s="16"/>
      <c r="M55" s="16"/>
      <c r="N55" s="16"/>
      <c r="O55" s="16"/>
      <c r="P55" s="11"/>
      <c r="Q55" s="71"/>
      <c r="R55" s="71"/>
    </row>
    <row r="56" spans="1:47" ht="13.5" hidden="1" customHeight="1" outlineLevel="1" x14ac:dyDescent="0.2">
      <c r="A56" s="4"/>
      <c r="B56" s="248" t="e">
        <f>VLOOKUP($E56,#REF!,3,FALSE)</f>
        <v>#REF!</v>
      </c>
      <c r="C56" s="235" t="e">
        <f>VLOOKUP($E56,#REF!,4,FALSE)</f>
        <v>#REF!</v>
      </c>
      <c r="D56" s="248" t="e">
        <f>VLOOKUP($E56,#REF!,5,FALSE)</f>
        <v>#REF!</v>
      </c>
      <c r="E56" s="358"/>
      <c r="F56" s="358"/>
      <c r="G56" s="358"/>
      <c r="H56" s="358"/>
      <c r="I56" s="358"/>
      <c r="J56" s="10"/>
      <c r="K56" s="16"/>
      <c r="L56" s="16"/>
      <c r="M56" s="16"/>
      <c r="N56" s="16"/>
      <c r="O56" s="16"/>
      <c r="P56" s="11"/>
      <c r="Q56" s="71"/>
      <c r="R56" s="71"/>
    </row>
    <row r="57" spans="1:47" ht="15.75" hidden="1" customHeight="1" x14ac:dyDescent="0.2">
      <c r="A57" s="4"/>
      <c r="B57" s="248" t="e">
        <f>VLOOKUP($E57,#REF!,3,FALSE)</f>
        <v>#REF!</v>
      </c>
      <c r="C57" s="235" t="e">
        <f>VLOOKUP($E57,#REF!,4,FALSE)</f>
        <v>#REF!</v>
      </c>
      <c r="D57" s="248" t="e">
        <f>VLOOKUP($E57,#REF!,5,FALSE)</f>
        <v>#REF!</v>
      </c>
      <c r="E57" s="346"/>
      <c r="F57" s="346"/>
      <c r="G57" s="346"/>
      <c r="H57" s="346"/>
      <c r="I57" s="346"/>
      <c r="J57" s="10"/>
      <c r="K57" s="16"/>
      <c r="L57" s="16"/>
      <c r="M57" s="16"/>
      <c r="N57" s="16"/>
      <c r="O57" s="16"/>
      <c r="P57" s="11"/>
      <c r="Q57" s="71"/>
      <c r="R57" s="71"/>
    </row>
    <row r="58" spans="1:47" ht="14.25" hidden="1" customHeight="1" outlineLevel="1" x14ac:dyDescent="0.2">
      <c r="A58" s="4"/>
      <c r="B58" s="248" t="e">
        <f>VLOOKUP($E58,#REF!,3,FALSE)</f>
        <v>#REF!</v>
      </c>
      <c r="C58" s="235" t="e">
        <f>VLOOKUP($E58,#REF!,4,FALSE)</f>
        <v>#REF!</v>
      </c>
      <c r="D58" s="248" t="e">
        <f>VLOOKUP($E58,#REF!,5,FALSE)</f>
        <v>#REF!</v>
      </c>
      <c r="E58" s="346"/>
      <c r="F58" s="346"/>
      <c r="G58" s="346"/>
      <c r="H58" s="346"/>
      <c r="I58" s="346"/>
      <c r="J58" s="10"/>
      <c r="K58" s="16"/>
      <c r="L58" s="16"/>
      <c r="M58" s="16"/>
      <c r="N58" s="16"/>
      <c r="O58" s="16"/>
      <c r="P58" s="11"/>
      <c r="Q58" s="71"/>
      <c r="R58" s="71"/>
    </row>
    <row r="59" spans="1:47" ht="14.25" hidden="1" customHeight="1" collapsed="1" x14ac:dyDescent="0.2">
      <c r="A59" s="4"/>
      <c r="B59" s="248" t="e">
        <f>VLOOKUP($E59,#REF!,3,FALSE)</f>
        <v>#REF!</v>
      </c>
      <c r="C59" s="235" t="e">
        <f>VLOOKUP($E59,#REF!,4,FALSE)</f>
        <v>#REF!</v>
      </c>
      <c r="D59" s="248" t="e">
        <f>VLOOKUP($E59,#REF!,5,FALSE)</f>
        <v>#REF!</v>
      </c>
      <c r="E59" s="346"/>
      <c r="F59" s="346"/>
      <c r="G59" s="346"/>
      <c r="H59" s="346"/>
      <c r="I59" s="346"/>
      <c r="J59" s="10"/>
      <c r="K59" s="16"/>
      <c r="L59" s="16"/>
      <c r="M59" s="16"/>
      <c r="N59" s="16"/>
      <c r="O59" s="16"/>
      <c r="P59" s="11"/>
      <c r="Q59" s="71"/>
      <c r="R59" s="71"/>
    </row>
    <row r="60" spans="1:47" ht="13.5" hidden="1" customHeight="1" outlineLevel="1" x14ac:dyDescent="0.2">
      <c r="A60" s="4"/>
      <c r="B60" s="248" t="e">
        <f>VLOOKUP($E60,#REF!,3,FALSE)</f>
        <v>#REF!</v>
      </c>
      <c r="C60" s="235" t="e">
        <f>VLOOKUP($E60,#REF!,4,FALSE)</f>
        <v>#REF!</v>
      </c>
      <c r="D60" s="248" t="e">
        <f>VLOOKUP($E60,#REF!,5,FALSE)</f>
        <v>#REF!</v>
      </c>
      <c r="E60" s="346"/>
      <c r="F60" s="346"/>
      <c r="G60" s="346"/>
      <c r="H60" s="346"/>
      <c r="I60" s="346"/>
      <c r="J60" s="10"/>
      <c r="K60" s="16"/>
      <c r="L60" s="16"/>
      <c r="M60" s="16"/>
      <c r="N60" s="16"/>
      <c r="O60" s="16"/>
      <c r="P60" s="11"/>
      <c r="Q60" s="71"/>
      <c r="R60" s="71"/>
    </row>
    <row r="61" spans="1:47" ht="12" hidden="1" customHeight="1" collapsed="1" x14ac:dyDescent="0.2">
      <c r="A61" s="4"/>
      <c r="B61" s="248" t="e">
        <f>VLOOKUP($E61,#REF!,3,FALSE)</f>
        <v>#REF!</v>
      </c>
      <c r="C61" s="235" t="e">
        <f>VLOOKUP($E61,#REF!,4,FALSE)</f>
        <v>#REF!</v>
      </c>
      <c r="D61" s="248" t="e">
        <f>VLOOKUP($E61,#REF!,5,FALSE)</f>
        <v>#REF!</v>
      </c>
      <c r="E61" s="346"/>
      <c r="F61" s="346"/>
      <c r="G61" s="346"/>
      <c r="H61" s="346"/>
      <c r="I61" s="346"/>
      <c r="J61" s="10"/>
      <c r="K61" s="16"/>
      <c r="L61" s="16"/>
      <c r="M61" s="16"/>
      <c r="N61" s="16"/>
      <c r="O61" s="16"/>
      <c r="P61" s="11"/>
      <c r="Q61" s="71"/>
      <c r="R61" s="71"/>
    </row>
    <row r="62" spans="1:47" hidden="1" collapsed="1" x14ac:dyDescent="0.2"/>
    <row r="63" spans="1:47" hidden="1" x14ac:dyDescent="0.2"/>
    <row r="64" spans="1:47" hidden="1" x14ac:dyDescent="0.2">
      <c r="A64" s="245" t="s">
        <v>7</v>
      </c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6"/>
      <c r="AC64" s="246"/>
      <c r="AD64" s="246"/>
      <c r="AE64" s="246"/>
      <c r="AF64" s="246"/>
      <c r="AG64" s="246"/>
      <c r="AH64" s="246"/>
      <c r="AI64" s="246"/>
      <c r="AJ64" s="246"/>
      <c r="AK64" s="246"/>
      <c r="AL64" s="246"/>
      <c r="AM64" s="246"/>
      <c r="AN64" s="246"/>
      <c r="AO64" s="246"/>
      <c r="AP64" s="246"/>
      <c r="AQ64" s="246"/>
      <c r="AR64" s="246"/>
      <c r="AS64" s="246"/>
      <c r="AT64" s="246"/>
      <c r="AU64" s="246"/>
    </row>
    <row r="65" spans="1:47" ht="13.5" hidden="1" customHeight="1" x14ac:dyDescent="0.2">
      <c r="A65" s="4" t="s">
        <v>84</v>
      </c>
      <c r="B65" s="29" t="e">
        <f>VLOOKUP($E65,#REF!,3,FALSE)</f>
        <v>#REF!</v>
      </c>
      <c r="C65" s="11" t="e">
        <f>VLOOKUP($E65,#REF!,4,FALSE)</f>
        <v>#REF!</v>
      </c>
      <c r="D65" s="29" t="e">
        <f>VLOOKUP($E65,#REF!,5,FALSE)</f>
        <v>#REF!</v>
      </c>
      <c r="E65" s="488" t="s">
        <v>308</v>
      </c>
      <c r="F65" s="478"/>
      <c r="G65" s="478"/>
      <c r="H65" s="478"/>
      <c r="I65" s="478"/>
      <c r="J65" s="10"/>
      <c r="K65" s="16"/>
      <c r="L65" s="16"/>
      <c r="M65" s="16"/>
      <c r="N65" s="16"/>
      <c r="O65" s="16"/>
      <c r="P65" s="11"/>
      <c r="Q65" s="71"/>
      <c r="R65" s="71"/>
    </row>
    <row r="66" spans="1:47" ht="13.5" hidden="1" customHeight="1" outlineLevel="1" x14ac:dyDescent="0.2">
      <c r="A66" s="4" t="s">
        <v>86</v>
      </c>
      <c r="B66" s="29" t="e">
        <f>VLOOKUP($E66,#REF!,3,FALSE)</f>
        <v>#REF!</v>
      </c>
      <c r="C66" s="11" t="e">
        <f>VLOOKUP($E66,#REF!,4,FALSE)</f>
        <v>#REF!</v>
      </c>
      <c r="D66" s="29" t="e">
        <f>VLOOKUP($E66,#REF!,5,FALSE)</f>
        <v>#REF!</v>
      </c>
      <c r="E66" s="478"/>
      <c r="F66" s="478"/>
      <c r="G66" s="478"/>
      <c r="H66" s="478"/>
      <c r="I66" s="478"/>
      <c r="J66" s="10"/>
      <c r="K66" s="16"/>
      <c r="L66" s="16"/>
      <c r="M66" s="16"/>
      <c r="N66" s="16"/>
      <c r="O66" s="16"/>
      <c r="P66" s="11"/>
      <c r="Q66" s="71"/>
      <c r="R66" s="71"/>
    </row>
    <row r="67" spans="1:47" ht="13.5" hidden="1" customHeight="1" collapsed="1" x14ac:dyDescent="0.2">
      <c r="A67" s="4" t="s">
        <v>83</v>
      </c>
      <c r="B67" s="29" t="e">
        <f>VLOOKUP($E67,#REF!,3,FALSE)</f>
        <v>#REF!</v>
      </c>
      <c r="C67" s="11" t="e">
        <f>VLOOKUP($E67,#REF!,4,FALSE)</f>
        <v>#REF!</v>
      </c>
      <c r="D67" s="29" t="e">
        <f>VLOOKUP($E67,#REF!,5,FALSE)</f>
        <v>#REF!</v>
      </c>
      <c r="E67" s="488" t="s">
        <v>30</v>
      </c>
      <c r="F67" s="478"/>
      <c r="G67" s="478"/>
      <c r="H67" s="478"/>
      <c r="I67" s="478"/>
      <c r="J67" s="10"/>
      <c r="K67" s="16"/>
      <c r="L67" s="16"/>
      <c r="M67" s="16"/>
      <c r="N67" s="16"/>
      <c r="O67" s="16"/>
      <c r="P67" s="11"/>
      <c r="Q67" s="71"/>
      <c r="R67" s="71"/>
    </row>
    <row r="68" spans="1:47" ht="13.5" hidden="1" customHeight="1" outlineLevel="1" x14ac:dyDescent="0.2">
      <c r="A68" s="4" t="s">
        <v>85</v>
      </c>
      <c r="B68" s="29" t="e">
        <f>VLOOKUP($E68,#REF!,3,FALSE)</f>
        <v>#REF!</v>
      </c>
      <c r="C68" s="11" t="e">
        <f>VLOOKUP($E68,#REF!,4,FALSE)</f>
        <v>#REF!</v>
      </c>
      <c r="D68" s="29" t="e">
        <f>VLOOKUP($E68,#REF!,5,FALSE)</f>
        <v>#REF!</v>
      </c>
      <c r="E68" s="478"/>
      <c r="F68" s="478"/>
      <c r="G68" s="478"/>
      <c r="H68" s="478"/>
      <c r="I68" s="478"/>
      <c r="J68" s="10"/>
      <c r="K68" s="16"/>
      <c r="L68" s="16"/>
      <c r="M68" s="16"/>
      <c r="N68" s="16"/>
      <c r="O68" s="16"/>
      <c r="P68" s="11"/>
      <c r="Q68" s="71"/>
      <c r="R68" s="71"/>
    </row>
    <row r="69" spans="1:47" ht="13.5" hidden="1" customHeight="1" collapsed="1" x14ac:dyDescent="0.2">
      <c r="A69" s="4" t="s">
        <v>82</v>
      </c>
      <c r="B69" s="29" t="e">
        <f>VLOOKUP($E69,#REF!,3,FALSE)</f>
        <v>#REF!</v>
      </c>
      <c r="C69" s="11" t="e">
        <f>VLOOKUP($E69,#REF!,4,FALSE)</f>
        <v>#REF!</v>
      </c>
      <c r="D69" s="29" t="e">
        <f>VLOOKUP($E69,#REF!,5,FALSE)</f>
        <v>#REF!</v>
      </c>
      <c r="E69" s="488" t="s">
        <v>85</v>
      </c>
      <c r="F69" s="478"/>
      <c r="G69" s="478"/>
      <c r="H69" s="478"/>
      <c r="I69" s="478"/>
      <c r="J69" s="10"/>
      <c r="K69" s="16"/>
      <c r="L69" s="16"/>
      <c r="M69" s="16"/>
      <c r="N69" s="16"/>
      <c r="O69" s="16"/>
      <c r="P69" s="11"/>
      <c r="Q69" s="71"/>
      <c r="R69" s="71"/>
    </row>
    <row r="70" spans="1:47" ht="13.5" hidden="1" customHeight="1" outlineLevel="1" x14ac:dyDescent="0.2">
      <c r="A70" s="4" t="s">
        <v>84</v>
      </c>
      <c r="B70" s="29" t="e">
        <f>VLOOKUP($E70,#REF!,3,FALSE)</f>
        <v>#REF!</v>
      </c>
      <c r="C70" s="11" t="e">
        <f>VLOOKUP($E70,#REF!,4,FALSE)</f>
        <v>#REF!</v>
      </c>
      <c r="D70" s="29" t="e">
        <f>VLOOKUP($E70,#REF!,5,FALSE)</f>
        <v>#REF!</v>
      </c>
      <c r="E70" s="488"/>
      <c r="F70" s="478"/>
      <c r="G70" s="478"/>
      <c r="H70" s="478"/>
      <c r="I70" s="478"/>
      <c r="J70" s="10"/>
      <c r="K70" s="16"/>
      <c r="L70" s="16"/>
      <c r="M70" s="16"/>
      <c r="N70" s="16"/>
      <c r="O70" s="16"/>
      <c r="P70" s="11"/>
      <c r="Q70" s="71"/>
      <c r="R70" s="71"/>
    </row>
    <row r="71" spans="1:47" ht="13.5" hidden="1" customHeight="1" collapsed="1" x14ac:dyDescent="0.2">
      <c r="A71" s="4" t="s">
        <v>81</v>
      </c>
      <c r="B71" s="29" t="e">
        <f>VLOOKUP($E71,#REF!,3,FALSE)</f>
        <v>#REF!</v>
      </c>
      <c r="C71" s="11" t="e">
        <f>VLOOKUP($E71,#REF!,4,FALSE)</f>
        <v>#REF!</v>
      </c>
      <c r="D71" s="29" t="e">
        <f>VLOOKUP($E71,#REF!,5,FALSE)</f>
        <v>#REF!</v>
      </c>
      <c r="E71" s="488" t="s">
        <v>468</v>
      </c>
      <c r="F71" s="478"/>
      <c r="G71" s="478"/>
      <c r="H71" s="478"/>
      <c r="I71" s="478"/>
      <c r="J71" s="10"/>
      <c r="K71" s="16"/>
      <c r="L71" s="16"/>
      <c r="M71" s="16"/>
      <c r="N71" s="16"/>
      <c r="O71" s="16"/>
      <c r="P71" s="11"/>
      <c r="Q71" s="71"/>
      <c r="R71" s="71"/>
    </row>
    <row r="72" spans="1:47" ht="13.5" hidden="1" customHeight="1" outlineLevel="1" x14ac:dyDescent="0.2">
      <c r="A72" s="4" t="s">
        <v>83</v>
      </c>
      <c r="B72" s="29" t="e">
        <f>VLOOKUP($E72,#REF!,3,FALSE)</f>
        <v>#REF!</v>
      </c>
      <c r="C72" s="11" t="e">
        <f>VLOOKUP($E72,#REF!,4,FALSE)</f>
        <v>#REF!</v>
      </c>
      <c r="D72" s="29" t="e">
        <f>VLOOKUP($E72,#REF!,5,FALSE)</f>
        <v>#REF!</v>
      </c>
      <c r="E72" s="488"/>
      <c r="F72" s="478"/>
      <c r="G72" s="478"/>
      <c r="H72" s="478"/>
      <c r="I72" s="478"/>
      <c r="J72" s="10"/>
      <c r="K72" s="16"/>
      <c r="L72" s="16"/>
      <c r="M72" s="16"/>
      <c r="N72" s="16"/>
      <c r="O72" s="16"/>
      <c r="P72" s="11"/>
      <c r="Q72" s="71"/>
      <c r="R72" s="71"/>
    </row>
    <row r="73" spans="1:47" ht="13.5" hidden="1" customHeight="1" collapsed="1" x14ac:dyDescent="0.2">
      <c r="A73" s="4" t="s">
        <v>80</v>
      </c>
      <c r="B73" s="29" t="e">
        <f>VLOOKUP($E73,#REF!,3,FALSE)</f>
        <v>#REF!</v>
      </c>
      <c r="C73" s="11" t="e">
        <f>VLOOKUP($E73,#REF!,4,FALSE)</f>
        <v>#REF!</v>
      </c>
      <c r="D73" s="29" t="e">
        <f>VLOOKUP($E73,#REF!,5,FALSE)</f>
        <v>#REF!</v>
      </c>
      <c r="E73" s="488" t="s">
        <v>486</v>
      </c>
      <c r="F73" s="478"/>
      <c r="G73" s="478"/>
      <c r="H73" s="478"/>
      <c r="I73" s="478"/>
      <c r="J73" s="10"/>
      <c r="K73" s="16"/>
      <c r="L73" s="16"/>
      <c r="M73" s="16"/>
      <c r="N73" s="16"/>
      <c r="O73" s="16"/>
      <c r="P73" s="11"/>
      <c r="Q73" s="71"/>
      <c r="R73" s="71"/>
    </row>
    <row r="74" spans="1:47" ht="13.5" hidden="1" customHeight="1" outlineLevel="1" x14ac:dyDescent="0.2">
      <c r="A74" s="4" t="s">
        <v>87</v>
      </c>
      <c r="B74" s="29" t="e">
        <f>VLOOKUP($E74,#REF!,3,FALSE)</f>
        <v>#REF!</v>
      </c>
      <c r="C74" s="11" t="e">
        <f>VLOOKUP($E74,#REF!,4,FALSE)</f>
        <v>#REF!</v>
      </c>
      <c r="D74" s="29" t="e">
        <f>VLOOKUP($E74,#REF!,5,FALSE)</f>
        <v>#REF!</v>
      </c>
      <c r="E74" s="488" t="s">
        <v>471</v>
      </c>
      <c r="F74" s="478"/>
      <c r="G74" s="478"/>
      <c r="H74" s="478"/>
      <c r="I74" s="478"/>
      <c r="J74" s="10"/>
      <c r="K74" s="16"/>
      <c r="L74" s="16"/>
      <c r="M74" s="16"/>
      <c r="N74" s="16"/>
      <c r="O74" s="16"/>
      <c r="P74" s="11"/>
      <c r="Q74" s="71"/>
      <c r="R74" s="71"/>
    </row>
    <row r="75" spans="1:47" ht="13.5" hidden="1" customHeight="1" x14ac:dyDescent="0.2">
      <c r="A75" s="4" t="s">
        <v>88</v>
      </c>
      <c r="B75" s="29" t="e">
        <f>VLOOKUP($E75,#REF!,3,FALSE)</f>
        <v>#REF!</v>
      </c>
      <c r="C75" s="11" t="e">
        <f>VLOOKUP($E75,#REF!,4,FALSE)</f>
        <v>#REF!</v>
      </c>
      <c r="D75" s="29" t="e">
        <f>VLOOKUP($E75,#REF!,5,FALSE)</f>
        <v>#REF!</v>
      </c>
      <c r="E75" s="488" t="s">
        <v>460</v>
      </c>
      <c r="F75" s="478"/>
      <c r="G75" s="478"/>
      <c r="H75" s="478"/>
      <c r="I75" s="478"/>
      <c r="J75" s="10"/>
      <c r="K75" s="16"/>
      <c r="L75" s="16"/>
      <c r="M75" s="16"/>
      <c r="N75" s="16"/>
      <c r="O75" s="16"/>
      <c r="P75" s="11"/>
      <c r="Q75" s="71"/>
      <c r="R75" s="71"/>
    </row>
    <row r="76" spans="1:47" ht="13.5" hidden="1" customHeight="1" outlineLevel="1" x14ac:dyDescent="0.2">
      <c r="A76" s="4" t="s">
        <v>89</v>
      </c>
      <c r="B76" s="29" t="e">
        <f>VLOOKUP($E76,#REF!,3,FALSE)</f>
        <v>#REF!</v>
      </c>
      <c r="C76" s="11" t="e">
        <f>VLOOKUP($E76,#REF!,4,FALSE)</f>
        <v>#REF!</v>
      </c>
      <c r="D76" s="29" t="e">
        <f>VLOOKUP($E76,#REF!,5,FALSE)</f>
        <v>#REF!</v>
      </c>
      <c r="E76" s="488" t="s">
        <v>467</v>
      </c>
      <c r="F76" s="478"/>
      <c r="G76" s="478"/>
      <c r="H76" s="478"/>
      <c r="I76" s="478"/>
      <c r="J76" s="10"/>
      <c r="K76" s="16"/>
      <c r="L76" s="16"/>
      <c r="M76" s="16"/>
      <c r="N76" s="16"/>
      <c r="O76" s="16"/>
      <c r="P76" s="11"/>
      <c r="Q76" s="71"/>
      <c r="R76" s="71"/>
    </row>
    <row r="77" spans="1:47" ht="13.5" hidden="1" customHeight="1" x14ac:dyDescent="0.2">
      <c r="A77" s="4" t="s">
        <v>90</v>
      </c>
      <c r="B77" s="29" t="e">
        <f>VLOOKUP($E77,#REF!,3,FALSE)</f>
        <v>#REF!</v>
      </c>
      <c r="C77" s="11" t="e">
        <f>VLOOKUP($E77,#REF!,4,FALSE)</f>
        <v>#REF!</v>
      </c>
      <c r="D77" s="29" t="e">
        <f>VLOOKUP($E77,#REF!,5,FALSE)</f>
        <v>#REF!</v>
      </c>
      <c r="E77" s="488" t="s">
        <v>443</v>
      </c>
      <c r="F77" s="478"/>
      <c r="G77" s="478"/>
      <c r="H77" s="478"/>
      <c r="I77" s="478"/>
      <c r="J77" s="10"/>
      <c r="K77" s="16"/>
      <c r="L77" s="16"/>
      <c r="M77" s="16"/>
      <c r="N77" s="16"/>
      <c r="O77" s="16"/>
      <c r="P77" s="11"/>
      <c r="Q77" s="71"/>
      <c r="R77" s="71"/>
    </row>
    <row r="78" spans="1:47" hidden="1" x14ac:dyDescent="0.2">
      <c r="A78" s="4" t="s">
        <v>91</v>
      </c>
      <c r="B78" s="29" t="e">
        <f>VLOOKUP($E78,#REF!,3,FALSE)</f>
        <v>#REF!</v>
      </c>
      <c r="C78" s="11" t="e">
        <f>VLOOKUP($E78,#REF!,4,FALSE)</f>
        <v>#REF!</v>
      </c>
      <c r="D78" s="29" t="e">
        <f>VLOOKUP($E78,#REF!,5,FALSE)</f>
        <v>#REF!</v>
      </c>
      <c r="E78" s="488" t="s">
        <v>493</v>
      </c>
      <c r="F78" s="492"/>
      <c r="G78" s="492"/>
      <c r="H78" s="492"/>
      <c r="I78" s="492"/>
      <c r="J78" s="492"/>
      <c r="K78" s="492"/>
      <c r="L78" s="492"/>
      <c r="M78" s="492"/>
      <c r="N78" s="492"/>
      <c r="O78" s="492"/>
      <c r="P78" s="492"/>
      <c r="Q78" s="246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246"/>
      <c r="AC78" s="246"/>
      <c r="AD78" s="246"/>
      <c r="AE78" s="246"/>
      <c r="AF78" s="246"/>
      <c r="AG78" s="246"/>
      <c r="AH78" s="246"/>
      <c r="AI78" s="246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  <c r="AT78" s="246"/>
      <c r="AU78" s="246"/>
    </row>
    <row r="79" spans="1:47" x14ac:dyDescent="0.2">
      <c r="A79" s="245" t="s">
        <v>7</v>
      </c>
      <c r="B79" s="246"/>
      <c r="C79" s="246"/>
      <c r="D79" s="246"/>
      <c r="E79" s="246"/>
      <c r="F79" s="246"/>
      <c r="G79" s="246"/>
      <c r="H79" s="246"/>
      <c r="I79" s="246"/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46"/>
      <c r="AC79" s="246"/>
      <c r="AD79" s="246"/>
      <c r="AE79" s="246"/>
      <c r="AF79" s="246"/>
      <c r="AG79" s="246"/>
      <c r="AH79" s="246"/>
      <c r="AI79" s="246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  <c r="AT79" s="246"/>
      <c r="AU79" s="246"/>
    </row>
    <row r="80" spans="1:47" x14ac:dyDescent="0.2">
      <c r="A80" s="245" t="s">
        <v>8</v>
      </c>
      <c r="B80" s="246"/>
      <c r="C80" s="246"/>
      <c r="D80" s="246"/>
      <c r="E80" s="246"/>
      <c r="F80" s="246"/>
      <c r="G80" s="246"/>
      <c r="H80" s="246"/>
      <c r="I80" s="246"/>
      <c r="J80" s="246"/>
      <c r="K80" s="246"/>
      <c r="L80" s="246"/>
      <c r="M80" s="246"/>
      <c r="N80" s="246"/>
      <c r="O80" s="246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46"/>
      <c r="AC80" s="246"/>
      <c r="AD80" s="246"/>
      <c r="AE80" s="246"/>
      <c r="AF80" s="246"/>
      <c r="AG80" s="246"/>
      <c r="AH80" s="246"/>
      <c r="AI80" s="246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  <c r="AT80" s="246"/>
      <c r="AU80" s="246"/>
    </row>
    <row r="81" spans="1:47" x14ac:dyDescent="0.2">
      <c r="A81" s="247" t="s">
        <v>9</v>
      </c>
      <c r="B81" s="247"/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  <c r="AJ81" s="247"/>
      <c r="AK81" s="247"/>
      <c r="AL81" s="247"/>
      <c r="AM81" s="247"/>
      <c r="AN81" s="247"/>
      <c r="AO81" s="247"/>
      <c r="AP81" s="247"/>
      <c r="AQ81" s="247"/>
      <c r="AR81" s="247"/>
      <c r="AS81" s="247"/>
      <c r="AT81" s="247"/>
      <c r="AU81" s="247"/>
    </row>
    <row r="82" spans="1:47" x14ac:dyDescent="0.2">
      <c r="A82" s="247" t="s">
        <v>9</v>
      </c>
      <c r="B82" s="247"/>
      <c r="C82" s="247"/>
      <c r="D82" s="247"/>
      <c r="E82" s="247"/>
      <c r="F82" s="247"/>
      <c r="G82" s="247"/>
      <c r="H82" s="247"/>
      <c r="I82" s="247"/>
      <c r="J82" s="247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  <c r="AI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47"/>
    </row>
    <row r="83" spans="1:47" ht="15.75" x14ac:dyDescent="0.25">
      <c r="A83" s="20"/>
      <c r="B83" s="1"/>
      <c r="C83" s="1"/>
      <c r="D83" s="1"/>
      <c r="E83" s="20"/>
      <c r="F83" s="20"/>
      <c r="G83" s="20"/>
      <c r="H83" s="20"/>
      <c r="I83" s="20"/>
      <c r="J83" s="1"/>
    </row>
    <row r="84" spans="1:47" ht="15.75" x14ac:dyDescent="0.25">
      <c r="A84" s="20"/>
      <c r="B84" s="1"/>
      <c r="C84" s="1"/>
      <c r="D84" s="1"/>
      <c r="E84" s="20"/>
      <c r="F84" s="20"/>
      <c r="G84" s="20"/>
      <c r="H84" s="20"/>
      <c r="I84" s="20"/>
      <c r="J84" s="1"/>
    </row>
    <row r="85" spans="1:47" s="23" customFormat="1" x14ac:dyDescent="0.2">
      <c r="A85" s="613" t="s">
        <v>63</v>
      </c>
      <c r="B85" s="613"/>
      <c r="C85" s="613"/>
      <c r="D85" s="613"/>
      <c r="E85" s="613"/>
      <c r="F85" s="613"/>
      <c r="G85" s="613"/>
      <c r="H85" s="613"/>
      <c r="I85" s="613"/>
      <c r="J85" s="613"/>
      <c r="K85" s="613"/>
      <c r="L85" s="613"/>
      <c r="M85" s="613"/>
      <c r="N85" s="613"/>
      <c r="O85" s="613"/>
      <c r="P85" s="613"/>
      <c r="Q85" s="360"/>
      <c r="R85" s="360"/>
      <c r="S85" s="360"/>
      <c r="T85" s="360"/>
      <c r="U85" s="360"/>
      <c r="V85" s="360"/>
      <c r="W85" s="360"/>
      <c r="X85" s="360"/>
      <c r="Y85" s="360"/>
      <c r="Z85" s="360"/>
      <c r="AA85" s="360"/>
      <c r="AB85" s="360"/>
      <c r="AC85" s="360"/>
      <c r="AD85" s="360"/>
      <c r="AE85" s="360"/>
      <c r="AF85" s="360"/>
      <c r="AG85" s="360"/>
      <c r="AH85" s="360"/>
      <c r="AI85" s="360"/>
      <c r="AJ85" s="360"/>
      <c r="AK85" s="360"/>
      <c r="AL85" s="360"/>
      <c r="AM85" s="360"/>
    </row>
    <row r="86" spans="1:47" s="23" customFormat="1" ht="15" x14ac:dyDescent="0.2">
      <c r="A86" s="614" t="s">
        <v>95</v>
      </c>
      <c r="B86" s="614"/>
      <c r="C86" s="614"/>
      <c r="D86" s="614"/>
      <c r="E86" s="614"/>
      <c r="F86" s="614"/>
      <c r="G86" s="614"/>
      <c r="H86" s="614"/>
      <c r="I86" s="614"/>
      <c r="J86" s="614"/>
      <c r="K86" s="614"/>
      <c r="L86" s="614"/>
      <c r="M86" s="614"/>
      <c r="N86" s="614"/>
      <c r="O86" s="614"/>
      <c r="P86" s="614"/>
      <c r="Q86" s="361"/>
      <c r="R86" s="361"/>
      <c r="S86" s="361"/>
      <c r="T86" s="361"/>
      <c r="U86" s="361"/>
      <c r="V86" s="361"/>
      <c r="W86" s="361"/>
      <c r="X86" s="361"/>
      <c r="Y86" s="361"/>
      <c r="Z86" s="361"/>
      <c r="AA86" s="361"/>
      <c r="AB86" s="361"/>
      <c r="AC86" s="361"/>
      <c r="AD86" s="361"/>
      <c r="AE86" s="361"/>
      <c r="AF86" s="361"/>
      <c r="AG86" s="361"/>
      <c r="AH86" s="361"/>
      <c r="AI86" s="361"/>
      <c r="AJ86" s="361"/>
      <c r="AK86" s="361"/>
      <c r="AL86" s="361"/>
      <c r="AM86" s="361"/>
    </row>
    <row r="87" spans="1:47" s="23" customFormat="1" ht="27.75" customHeight="1" x14ac:dyDescent="0.2">
      <c r="A87" s="615" t="e">
        <f>Name_4</f>
        <v>#REF!</v>
      </c>
      <c r="B87" s="615"/>
      <c r="C87" s="615"/>
      <c r="D87" s="615"/>
      <c r="E87" s="615"/>
      <c r="F87" s="615"/>
      <c r="G87" s="615"/>
      <c r="H87" s="615"/>
      <c r="I87" s="615"/>
      <c r="J87" s="615"/>
      <c r="K87" s="615"/>
      <c r="L87" s="615"/>
      <c r="M87" s="615"/>
      <c r="N87" s="615"/>
      <c r="O87" s="615"/>
      <c r="P87" s="615"/>
      <c r="Q87" s="361"/>
      <c r="R87" s="361"/>
      <c r="S87" s="361"/>
      <c r="T87" s="361"/>
      <c r="U87" s="361"/>
      <c r="V87" s="361"/>
      <c r="W87" s="361"/>
      <c r="X87" s="361"/>
      <c r="Y87" s="361"/>
      <c r="Z87" s="361"/>
      <c r="AA87" s="361"/>
      <c r="AB87" s="361"/>
      <c r="AC87" s="361"/>
      <c r="AD87" s="361"/>
      <c r="AE87" s="361"/>
      <c r="AF87" s="361"/>
      <c r="AG87" s="361"/>
      <c r="AH87" s="361"/>
      <c r="AI87" s="361"/>
      <c r="AJ87" s="361"/>
      <c r="AK87" s="361"/>
      <c r="AL87" s="361"/>
      <c r="AM87" s="361"/>
    </row>
    <row r="88" spans="1:47" s="23" customFormat="1" x14ac:dyDescent="0.2">
      <c r="A88" s="53"/>
      <c r="B88" s="52"/>
      <c r="C88" s="9"/>
      <c r="D88" s="2"/>
      <c r="H88" s="366"/>
      <c r="I88" s="366"/>
      <c r="J88" s="366"/>
      <c r="K88" s="366"/>
      <c r="L88" s="366"/>
      <c r="M88" s="366"/>
      <c r="N88" s="5" t="e">
        <f>d_1</f>
        <v>#REF!</v>
      </c>
      <c r="Q88" s="366"/>
      <c r="R88" s="366"/>
      <c r="S88" s="366"/>
      <c r="T88" s="366"/>
    </row>
    <row r="89" spans="1:47" s="23" customFormat="1" ht="15" x14ac:dyDescent="0.2">
      <c r="A89" s="367" t="s">
        <v>75</v>
      </c>
      <c r="B89" s="367"/>
      <c r="C89" s="9" t="s">
        <v>314</v>
      </c>
      <c r="D89" s="2"/>
      <c r="E89" s="368"/>
      <c r="F89" s="368"/>
      <c r="G89" s="366" t="s">
        <v>32</v>
      </c>
      <c r="H89" s="368"/>
      <c r="I89" s="368"/>
      <c r="J89" s="368"/>
      <c r="K89" s="368"/>
      <c r="L89" s="368"/>
      <c r="M89" s="368"/>
      <c r="O89" s="54"/>
      <c r="P89" s="93" t="s">
        <v>321</v>
      </c>
      <c r="Q89" s="368"/>
      <c r="R89" s="368"/>
      <c r="S89" s="368"/>
      <c r="T89" s="368"/>
      <c r="U89" s="368"/>
      <c r="V89" s="368"/>
      <c r="W89" s="368"/>
      <c r="X89" s="368"/>
      <c r="Y89" s="368"/>
      <c r="Z89" s="368"/>
      <c r="AA89" s="368"/>
      <c r="AB89" s="368"/>
      <c r="AC89" s="368"/>
      <c r="AD89" s="368"/>
      <c r="AE89" s="368"/>
      <c r="AF89" s="368"/>
      <c r="AG89" s="368"/>
      <c r="AH89" s="368"/>
      <c r="AI89" s="368"/>
      <c r="AJ89" s="368"/>
    </row>
    <row r="90" spans="1:47" s="23" customFormat="1" ht="12.75" customHeight="1" x14ac:dyDescent="0.2">
      <c r="A90" s="5" t="e">
        <f>d_4</f>
        <v>#REF!</v>
      </c>
      <c r="B90" s="12"/>
      <c r="C90" s="9"/>
      <c r="D90" s="2"/>
      <c r="K90" s="135" t="e">
        <f>d_5</f>
        <v>#REF!</v>
      </c>
      <c r="L90" s="19"/>
      <c r="M90" s="19"/>
      <c r="N90" s="19"/>
      <c r="O90" s="19"/>
      <c r="V90" s="69"/>
      <c r="W90" s="67"/>
      <c r="AA90" s="19"/>
      <c r="AB90" s="19"/>
      <c r="AC90" s="19"/>
      <c r="AD90" s="19"/>
      <c r="AE90" s="19"/>
      <c r="AF90" s="19"/>
      <c r="AG90" s="19"/>
      <c r="AH90" s="19"/>
      <c r="AI90" s="19"/>
      <c r="AJ90" s="19"/>
    </row>
    <row r="91" spans="1:47" x14ac:dyDescent="0.2">
      <c r="A91" s="647" t="s">
        <v>64</v>
      </c>
      <c r="B91" s="645" t="s">
        <v>71</v>
      </c>
      <c r="C91" s="645" t="s">
        <v>62</v>
      </c>
      <c r="D91" s="645" t="s">
        <v>96</v>
      </c>
      <c r="E91" s="645" t="s">
        <v>34</v>
      </c>
      <c r="F91" s="641" t="s">
        <v>11</v>
      </c>
      <c r="G91" s="641"/>
      <c r="H91" s="641"/>
      <c r="I91" s="642" t="s">
        <v>12</v>
      </c>
      <c r="J91" s="641" t="s">
        <v>11</v>
      </c>
      <c r="K91" s="641"/>
      <c r="L91" s="642" t="s">
        <v>12</v>
      </c>
      <c r="M91" s="369"/>
      <c r="N91" s="645" t="s">
        <v>35</v>
      </c>
      <c r="O91" s="643" t="s">
        <v>49</v>
      </c>
      <c r="P91" s="643" t="s">
        <v>36</v>
      </c>
    </row>
    <row r="92" spans="1:47" x14ac:dyDescent="0.2">
      <c r="A92" s="648"/>
      <c r="B92" s="646"/>
      <c r="C92" s="646"/>
      <c r="D92" s="646"/>
      <c r="E92" s="646"/>
      <c r="F92" s="369">
        <v>1</v>
      </c>
      <c r="G92" s="369">
        <v>2</v>
      </c>
      <c r="H92" s="369">
        <v>3</v>
      </c>
      <c r="I92" s="642"/>
      <c r="J92" s="369">
        <v>4</v>
      </c>
      <c r="K92" s="369">
        <v>5</v>
      </c>
      <c r="L92" s="642"/>
      <c r="M92" s="369">
        <v>6</v>
      </c>
      <c r="N92" s="646"/>
      <c r="O92" s="644"/>
      <c r="P92" s="644"/>
    </row>
    <row r="93" spans="1:47" ht="13.5" customHeight="1" x14ac:dyDescent="0.2">
      <c r="A93" s="4" t="s">
        <v>37</v>
      </c>
      <c r="B93" s="29" t="e">
        <f>VLOOKUP($E93,#REF!,3,FALSE)</f>
        <v>#REF!</v>
      </c>
      <c r="C93" s="11" t="e">
        <f>VLOOKUP($E93,#REF!,4,FALSE)</f>
        <v>#REF!</v>
      </c>
      <c r="D93" s="29" t="e">
        <f>VLOOKUP($E93,#REF!,5,FALSE)</f>
        <v>#REF!</v>
      </c>
      <c r="E93" s="363"/>
      <c r="F93" s="363"/>
      <c r="G93" s="363"/>
      <c r="H93" s="363"/>
      <c r="I93" s="363"/>
      <c r="J93" s="10"/>
      <c r="K93" s="16"/>
      <c r="L93" s="16"/>
      <c r="M93" s="16"/>
      <c r="N93" s="16"/>
      <c r="O93" s="16"/>
      <c r="P93" s="11"/>
      <c r="Q93" s="71"/>
      <c r="R93" s="71"/>
    </row>
    <row r="94" spans="1:47" ht="13.5" hidden="1" customHeight="1" outlineLevel="1" x14ac:dyDescent="0.2">
      <c r="A94" s="4" t="s">
        <v>38</v>
      </c>
      <c r="B94" s="29" t="e">
        <f>VLOOKUP($E94,#REF!,3,FALSE)</f>
        <v>#REF!</v>
      </c>
      <c r="C94" s="11" t="e">
        <f>VLOOKUP($E94,#REF!,4,FALSE)</f>
        <v>#REF!</v>
      </c>
      <c r="D94" s="29" t="e">
        <f>VLOOKUP($E94,#REF!,5,FALSE)</f>
        <v>#REF!</v>
      </c>
      <c r="E94" s="363"/>
      <c r="F94" s="363"/>
      <c r="G94" s="363"/>
      <c r="H94" s="363"/>
      <c r="I94" s="363"/>
      <c r="J94" s="10"/>
      <c r="K94" s="16"/>
      <c r="L94" s="16"/>
      <c r="M94" s="16"/>
      <c r="N94" s="16"/>
      <c r="O94" s="16"/>
      <c r="P94" s="11"/>
      <c r="Q94" s="71"/>
      <c r="R94" s="71"/>
    </row>
    <row r="95" spans="1:47" ht="13.5" customHeight="1" collapsed="1" x14ac:dyDescent="0.2">
      <c r="A95" s="4" t="s">
        <v>38</v>
      </c>
      <c r="B95" s="29" t="e">
        <f>VLOOKUP($E95,#REF!,3,FALSE)</f>
        <v>#REF!</v>
      </c>
      <c r="C95" s="11" t="e">
        <f>VLOOKUP($E95,#REF!,4,FALSE)</f>
        <v>#REF!</v>
      </c>
      <c r="D95" s="29" t="e">
        <f>VLOOKUP($E95,#REF!,5,FALSE)</f>
        <v>#REF!</v>
      </c>
      <c r="E95" s="363"/>
      <c r="F95" s="363"/>
      <c r="G95" s="363"/>
      <c r="H95" s="363"/>
      <c r="I95" s="363"/>
      <c r="J95" s="10"/>
      <c r="K95" s="16"/>
      <c r="L95" s="16"/>
      <c r="M95" s="16"/>
      <c r="N95" s="16"/>
      <c r="O95" s="16"/>
      <c r="P95" s="11"/>
      <c r="Q95" s="71"/>
      <c r="R95" s="71"/>
    </row>
    <row r="96" spans="1:47" ht="13.5" hidden="1" customHeight="1" outlineLevel="1" x14ac:dyDescent="0.2">
      <c r="A96" s="4" t="s">
        <v>40</v>
      </c>
      <c r="B96" s="29" t="e">
        <f>VLOOKUP($E96,#REF!,3,FALSE)</f>
        <v>#REF!</v>
      </c>
      <c r="C96" s="11" t="e">
        <f>VLOOKUP($E96,#REF!,4,FALSE)</f>
        <v>#REF!</v>
      </c>
      <c r="D96" s="29" t="e">
        <f>VLOOKUP($E96,#REF!,5,FALSE)</f>
        <v>#REF!</v>
      </c>
      <c r="E96" s="363"/>
      <c r="F96" s="363"/>
      <c r="G96" s="363"/>
      <c r="H96" s="363"/>
      <c r="I96" s="363"/>
      <c r="J96" s="10"/>
      <c r="K96" s="16"/>
      <c r="L96" s="16"/>
      <c r="M96" s="16"/>
      <c r="N96" s="16"/>
      <c r="O96" s="16"/>
      <c r="P96" s="11"/>
      <c r="Q96" s="71"/>
      <c r="R96" s="71"/>
    </row>
    <row r="97" spans="1:18" ht="13.5" customHeight="1" collapsed="1" x14ac:dyDescent="0.2">
      <c r="A97" s="4" t="s">
        <v>39</v>
      </c>
      <c r="B97" s="29" t="e">
        <f>VLOOKUP($E97,#REF!,3,FALSE)</f>
        <v>#REF!</v>
      </c>
      <c r="C97" s="11" t="e">
        <f>VLOOKUP($E97,#REF!,4,FALSE)</f>
        <v>#REF!</v>
      </c>
      <c r="D97" s="29" t="e">
        <f>VLOOKUP($E97,#REF!,5,FALSE)</f>
        <v>#REF!</v>
      </c>
      <c r="E97" s="363"/>
      <c r="F97" s="363"/>
      <c r="G97" s="363"/>
      <c r="H97" s="363"/>
      <c r="I97" s="363"/>
      <c r="J97" s="10"/>
      <c r="K97" s="16"/>
      <c r="L97" s="16"/>
      <c r="M97" s="16"/>
      <c r="N97" s="16"/>
      <c r="O97" s="16"/>
      <c r="P97" s="11"/>
      <c r="Q97" s="71"/>
      <c r="R97" s="71"/>
    </row>
    <row r="98" spans="1:18" ht="13.5" hidden="1" customHeight="1" outlineLevel="1" x14ac:dyDescent="0.2">
      <c r="A98" s="4" t="s">
        <v>42</v>
      </c>
      <c r="B98" s="29" t="e">
        <f>VLOOKUP($E98,#REF!,3,FALSE)</f>
        <v>#REF!</v>
      </c>
      <c r="C98" s="11" t="e">
        <f>VLOOKUP($E98,#REF!,4,FALSE)</f>
        <v>#REF!</v>
      </c>
      <c r="D98" s="29" t="e">
        <f>VLOOKUP($E98,#REF!,5,FALSE)</f>
        <v>#REF!</v>
      </c>
      <c r="E98" s="363"/>
      <c r="F98" s="363"/>
      <c r="G98" s="363"/>
      <c r="H98" s="363"/>
      <c r="I98" s="363"/>
      <c r="J98" s="10"/>
      <c r="K98" s="16"/>
      <c r="L98" s="16"/>
      <c r="M98" s="16"/>
      <c r="N98" s="16"/>
      <c r="O98" s="16"/>
      <c r="P98" s="11"/>
      <c r="Q98" s="71"/>
      <c r="R98" s="71"/>
    </row>
    <row r="99" spans="1:18" ht="13.5" customHeight="1" collapsed="1" x14ac:dyDescent="0.2">
      <c r="A99" s="4" t="s">
        <v>40</v>
      </c>
      <c r="B99" s="29" t="e">
        <f>VLOOKUP($E99,#REF!,3,FALSE)</f>
        <v>#REF!</v>
      </c>
      <c r="C99" s="11" t="e">
        <f>VLOOKUP($E99,#REF!,4,FALSE)</f>
        <v>#REF!</v>
      </c>
      <c r="D99" s="29" t="e">
        <f>VLOOKUP($E99,#REF!,5,FALSE)</f>
        <v>#REF!</v>
      </c>
      <c r="E99" s="363"/>
      <c r="F99" s="363"/>
      <c r="G99" s="363"/>
      <c r="H99" s="363"/>
      <c r="I99" s="363"/>
      <c r="J99" s="10"/>
      <c r="K99" s="16"/>
      <c r="L99" s="16"/>
      <c r="M99" s="16"/>
      <c r="N99" s="16"/>
      <c r="O99" s="16"/>
      <c r="P99" s="11"/>
      <c r="Q99" s="71"/>
      <c r="R99" s="71"/>
    </row>
    <row r="100" spans="1:18" ht="13.5" hidden="1" customHeight="1" outlineLevel="1" x14ac:dyDescent="0.2">
      <c r="A100" s="4" t="s">
        <v>79</v>
      </c>
      <c r="B100" s="29" t="e">
        <f>VLOOKUP($E100,#REF!,3,FALSE)</f>
        <v>#REF!</v>
      </c>
      <c r="C100" s="11" t="e">
        <f>VLOOKUP($E100,#REF!,4,FALSE)</f>
        <v>#REF!</v>
      </c>
      <c r="D100" s="29" t="e">
        <f>VLOOKUP($E100,#REF!,5,FALSE)</f>
        <v>#REF!</v>
      </c>
      <c r="E100" s="363"/>
      <c r="F100" s="363"/>
      <c r="G100" s="363"/>
      <c r="H100" s="363"/>
      <c r="I100" s="363"/>
      <c r="J100" s="10"/>
      <c r="K100" s="16"/>
      <c r="L100" s="16"/>
      <c r="M100" s="16"/>
      <c r="N100" s="16"/>
      <c r="O100" s="16"/>
      <c r="P100" s="11"/>
      <c r="Q100" s="71"/>
      <c r="R100" s="71"/>
    </row>
    <row r="101" spans="1:18" ht="13.5" customHeight="1" collapsed="1" x14ac:dyDescent="0.2">
      <c r="A101" s="4" t="s">
        <v>41</v>
      </c>
      <c r="B101" s="29" t="e">
        <f>VLOOKUP($E101,#REF!,3,FALSE)</f>
        <v>#REF!</v>
      </c>
      <c r="C101" s="11" t="e">
        <f>VLOOKUP($E101,#REF!,4,FALSE)</f>
        <v>#REF!</v>
      </c>
      <c r="D101" s="29" t="e">
        <f>VLOOKUP($E101,#REF!,5,FALSE)</f>
        <v>#REF!</v>
      </c>
      <c r="E101" s="363"/>
      <c r="F101" s="363"/>
      <c r="G101" s="363"/>
      <c r="H101" s="363"/>
      <c r="I101" s="363"/>
      <c r="J101" s="10"/>
      <c r="K101" s="16"/>
      <c r="L101" s="16"/>
      <c r="M101" s="16"/>
      <c r="N101" s="16"/>
      <c r="O101" s="16"/>
      <c r="P101" s="11"/>
      <c r="Q101" s="71"/>
      <c r="R101" s="71"/>
    </row>
    <row r="102" spans="1:18" ht="13.5" hidden="1" customHeight="1" outlineLevel="1" x14ac:dyDescent="0.2">
      <c r="A102" s="4" t="s">
        <v>85</v>
      </c>
      <c r="B102" s="29" t="e">
        <f>VLOOKUP($E102,#REF!,3,FALSE)</f>
        <v>#REF!</v>
      </c>
      <c r="C102" s="11" t="e">
        <f>VLOOKUP($E102,#REF!,4,FALSE)</f>
        <v>#REF!</v>
      </c>
      <c r="D102" s="29" t="e">
        <f>VLOOKUP($E102,#REF!,5,FALSE)</f>
        <v>#REF!</v>
      </c>
      <c r="E102" s="363"/>
      <c r="F102" s="363"/>
      <c r="G102" s="363"/>
      <c r="H102" s="363"/>
      <c r="I102" s="363"/>
      <c r="J102" s="10"/>
      <c r="K102" s="16"/>
      <c r="L102" s="16"/>
      <c r="M102" s="16"/>
      <c r="N102" s="16"/>
      <c r="O102" s="16"/>
      <c r="P102" s="11"/>
      <c r="Q102" s="71"/>
      <c r="R102" s="71"/>
    </row>
    <row r="103" spans="1:18" ht="13.5" customHeight="1" collapsed="1" x14ac:dyDescent="0.2">
      <c r="A103" s="4" t="s">
        <v>42</v>
      </c>
      <c r="B103" s="29" t="e">
        <f>VLOOKUP($E103,#REF!,3,FALSE)</f>
        <v>#REF!</v>
      </c>
      <c r="C103" s="11" t="e">
        <f>VLOOKUP($E103,#REF!,4,FALSE)</f>
        <v>#REF!</v>
      </c>
      <c r="D103" s="29" t="e">
        <f>VLOOKUP($E103,#REF!,5,FALSE)</f>
        <v>#REF!</v>
      </c>
      <c r="E103" s="363"/>
      <c r="F103" s="363"/>
      <c r="G103" s="363"/>
      <c r="H103" s="363"/>
      <c r="I103" s="363"/>
      <c r="J103" s="10"/>
      <c r="K103" s="16"/>
      <c r="L103" s="16"/>
      <c r="M103" s="16"/>
      <c r="N103" s="16"/>
      <c r="O103" s="16"/>
      <c r="P103" s="11"/>
      <c r="Q103" s="71"/>
      <c r="R103" s="71"/>
    </row>
    <row r="104" spans="1:18" ht="13.5" hidden="1" customHeight="1" outlineLevel="1" x14ac:dyDescent="0.2">
      <c r="A104" s="4" t="s">
        <v>83</v>
      </c>
      <c r="B104" s="29" t="e">
        <f>VLOOKUP($E104,#REF!,3,FALSE)</f>
        <v>#REF!</v>
      </c>
      <c r="C104" s="11" t="e">
        <f>VLOOKUP($E104,#REF!,4,FALSE)</f>
        <v>#REF!</v>
      </c>
      <c r="D104" s="29" t="e">
        <f>VLOOKUP($E104,#REF!,5,FALSE)</f>
        <v>#REF!</v>
      </c>
      <c r="E104" s="363"/>
      <c r="F104" s="363"/>
      <c r="G104" s="363"/>
      <c r="H104" s="363"/>
      <c r="I104" s="363"/>
      <c r="J104" s="10"/>
      <c r="K104" s="16"/>
      <c r="L104" s="16"/>
      <c r="M104" s="16"/>
      <c r="N104" s="16"/>
      <c r="O104" s="16"/>
      <c r="P104" s="11"/>
      <c r="Q104" s="71"/>
      <c r="R104" s="71"/>
    </row>
    <row r="105" spans="1:18" ht="13.5" customHeight="1" collapsed="1" x14ac:dyDescent="0.2">
      <c r="A105" s="4" t="s">
        <v>43</v>
      </c>
      <c r="B105" s="29" t="e">
        <f>VLOOKUP($E105,#REF!,3,FALSE)</f>
        <v>#REF!</v>
      </c>
      <c r="C105" s="11" t="e">
        <f>VLOOKUP($E105,#REF!,4,FALSE)</f>
        <v>#REF!</v>
      </c>
      <c r="D105" s="29" t="e">
        <f>VLOOKUP($E105,#REF!,5,FALSE)</f>
        <v>#REF!</v>
      </c>
      <c r="E105" s="363"/>
      <c r="F105" s="363"/>
      <c r="G105" s="363"/>
      <c r="H105" s="363"/>
      <c r="I105" s="363"/>
      <c r="J105" s="10"/>
      <c r="K105" s="16"/>
      <c r="L105" s="16"/>
      <c r="M105" s="16"/>
      <c r="N105" s="16"/>
      <c r="O105" s="16"/>
      <c r="P105" s="11"/>
      <c r="Q105" s="71"/>
      <c r="R105" s="71"/>
    </row>
    <row r="106" spans="1:18" ht="13.5" hidden="1" customHeight="1" outlineLevel="1" x14ac:dyDescent="0.2">
      <c r="A106" s="4" t="s">
        <v>81</v>
      </c>
      <c r="B106" s="29" t="e">
        <f>VLOOKUP($E106,#REF!,3,FALSE)</f>
        <v>#REF!</v>
      </c>
      <c r="C106" s="11" t="e">
        <f>VLOOKUP($E106,#REF!,4,FALSE)</f>
        <v>#REF!</v>
      </c>
      <c r="D106" s="29" t="e">
        <f>VLOOKUP($E106,#REF!,5,FALSE)</f>
        <v>#REF!</v>
      </c>
      <c r="E106" s="363"/>
      <c r="F106" s="363"/>
      <c r="G106" s="363"/>
      <c r="H106" s="363"/>
      <c r="I106" s="363"/>
      <c r="J106" s="10"/>
      <c r="K106" s="16"/>
      <c r="L106" s="16"/>
      <c r="M106" s="16"/>
      <c r="N106" s="16"/>
      <c r="O106" s="16"/>
      <c r="P106" s="11"/>
      <c r="Q106" s="71"/>
      <c r="R106" s="71"/>
    </row>
    <row r="107" spans="1:18" ht="12.75" customHeight="1" collapsed="1" x14ac:dyDescent="0.2">
      <c r="A107" s="4" t="s">
        <v>79</v>
      </c>
      <c r="B107" s="29" t="e">
        <f>VLOOKUP($E107,#REF!,3,FALSE)</f>
        <v>#REF!</v>
      </c>
      <c r="C107" s="11" t="e">
        <f>VLOOKUP($E107,#REF!,4,FALSE)</f>
        <v>#REF!</v>
      </c>
      <c r="D107" s="29" t="e">
        <f>VLOOKUP($E107,#REF!,5,FALSE)</f>
        <v>#REF!</v>
      </c>
      <c r="E107" s="363"/>
      <c r="F107" s="363"/>
      <c r="G107" s="363"/>
      <c r="H107" s="363"/>
      <c r="I107" s="363"/>
      <c r="J107" s="10"/>
      <c r="K107" s="16"/>
      <c r="L107" s="16"/>
      <c r="M107" s="16"/>
      <c r="N107" s="16"/>
      <c r="O107" s="16"/>
      <c r="P107" s="11"/>
      <c r="Q107" s="71"/>
      <c r="R107" s="71"/>
    </row>
    <row r="108" spans="1:18" ht="12.75" hidden="1" customHeight="1" outlineLevel="1" x14ac:dyDescent="0.2">
      <c r="A108" s="4" t="s">
        <v>87</v>
      </c>
      <c r="B108" s="29" t="e">
        <f>VLOOKUP($E108,#REF!,3,FALSE)</f>
        <v>#REF!</v>
      </c>
      <c r="C108" s="11" t="e">
        <f>VLOOKUP($E108,#REF!,4,FALSE)</f>
        <v>#REF!</v>
      </c>
      <c r="D108" s="29" t="e">
        <f>VLOOKUP($E108,#REF!,5,FALSE)</f>
        <v>#REF!</v>
      </c>
      <c r="E108" s="363"/>
      <c r="F108" s="363"/>
      <c r="G108" s="363"/>
      <c r="H108" s="363"/>
      <c r="I108" s="363"/>
      <c r="J108" s="10"/>
      <c r="K108" s="16"/>
      <c r="L108" s="16"/>
      <c r="M108" s="16"/>
      <c r="N108" s="16"/>
      <c r="O108" s="16"/>
      <c r="P108" s="11"/>
      <c r="Q108" s="71"/>
      <c r="R108" s="71"/>
    </row>
    <row r="109" spans="1:18" ht="15" customHeight="1" collapsed="1" x14ac:dyDescent="0.2">
      <c r="A109" s="4" t="s">
        <v>86</v>
      </c>
      <c r="B109" s="29" t="e">
        <f>VLOOKUP($E109,#REF!,3,FALSE)</f>
        <v>#REF!</v>
      </c>
      <c r="C109" s="11" t="e">
        <f>VLOOKUP($E109,#REF!,4,FALSE)</f>
        <v>#REF!</v>
      </c>
      <c r="D109" s="29" t="e">
        <f>VLOOKUP($E109,#REF!,5,FALSE)</f>
        <v>#REF!</v>
      </c>
      <c r="E109" s="363"/>
      <c r="F109" s="363"/>
      <c r="G109" s="363"/>
      <c r="H109" s="363"/>
      <c r="I109" s="363"/>
      <c r="J109" s="10"/>
      <c r="K109" s="16"/>
      <c r="L109" s="16"/>
      <c r="M109" s="16"/>
      <c r="N109" s="16"/>
      <c r="O109" s="16"/>
      <c r="P109" s="11"/>
      <c r="Q109" s="71"/>
      <c r="R109" s="71"/>
    </row>
    <row r="110" spans="1:18" ht="13.5" hidden="1" customHeight="1" outlineLevel="1" x14ac:dyDescent="0.2">
      <c r="A110" s="4" t="s">
        <v>89</v>
      </c>
      <c r="B110" s="29" t="e">
        <f>VLOOKUP($E110,#REF!,3,FALSE)</f>
        <v>#REF!</v>
      </c>
      <c r="C110" s="11" t="e">
        <f>VLOOKUP($E110,#REF!,4,FALSE)</f>
        <v>#REF!</v>
      </c>
      <c r="D110" s="29" t="e">
        <f>VLOOKUP($E110,#REF!,5,FALSE)</f>
        <v>#REF!</v>
      </c>
      <c r="E110" s="363"/>
      <c r="F110" s="363"/>
      <c r="G110" s="363"/>
      <c r="H110" s="363"/>
      <c r="I110" s="363"/>
      <c r="J110" s="10"/>
      <c r="K110" s="16"/>
      <c r="L110" s="16"/>
      <c r="M110" s="16"/>
      <c r="N110" s="16"/>
      <c r="O110" s="16"/>
      <c r="P110" s="11"/>
      <c r="Q110" s="71"/>
      <c r="R110" s="71"/>
    </row>
    <row r="111" spans="1:18" ht="13.5" customHeight="1" collapsed="1" x14ac:dyDescent="0.2">
      <c r="A111" s="4" t="s">
        <v>85</v>
      </c>
      <c r="B111" s="29" t="e">
        <f>VLOOKUP($E111,#REF!,3,FALSE)</f>
        <v>#REF!</v>
      </c>
      <c r="C111" s="11" t="e">
        <f>VLOOKUP($E111,#REF!,4,FALSE)</f>
        <v>#REF!</v>
      </c>
      <c r="D111" s="29" t="e">
        <f>VLOOKUP($E111,#REF!,5,FALSE)</f>
        <v>#REF!</v>
      </c>
      <c r="E111" s="363"/>
      <c r="F111" s="363"/>
      <c r="G111" s="363"/>
      <c r="H111" s="363"/>
      <c r="I111" s="363"/>
      <c r="J111" s="10"/>
      <c r="K111" s="16"/>
      <c r="L111" s="16"/>
      <c r="M111" s="16"/>
      <c r="N111" s="16"/>
      <c r="O111" s="16"/>
      <c r="P111" s="11"/>
      <c r="Q111" s="71"/>
      <c r="R111" s="71"/>
    </row>
    <row r="112" spans="1:18" ht="13.5" hidden="1" customHeight="1" outlineLevel="1" x14ac:dyDescent="0.2">
      <c r="A112" s="4" t="s">
        <v>91</v>
      </c>
      <c r="B112" s="29" t="e">
        <f>VLOOKUP($E112,#REF!,3,FALSE)</f>
        <v>#REF!</v>
      </c>
      <c r="C112" s="11" t="e">
        <f>VLOOKUP($E112,#REF!,4,FALSE)</f>
        <v>#REF!</v>
      </c>
      <c r="D112" s="29" t="e">
        <f>VLOOKUP($E112,#REF!,5,FALSE)</f>
        <v>#REF!</v>
      </c>
      <c r="E112" s="363"/>
      <c r="F112" s="363"/>
      <c r="G112" s="363"/>
      <c r="H112" s="363"/>
      <c r="I112" s="363"/>
      <c r="J112" s="10"/>
      <c r="K112" s="16"/>
      <c r="L112" s="16"/>
      <c r="M112" s="16"/>
      <c r="N112" s="16"/>
      <c r="O112" s="16"/>
      <c r="P112" s="11"/>
      <c r="Q112" s="71"/>
      <c r="R112" s="71"/>
    </row>
    <row r="113" spans="1:18" ht="15.75" customHeight="1" collapsed="1" x14ac:dyDescent="0.2">
      <c r="A113" s="4" t="s">
        <v>84</v>
      </c>
      <c r="B113" s="29" t="e">
        <f>VLOOKUP($E113,#REF!,3,FALSE)</f>
        <v>#REF!</v>
      </c>
      <c r="C113" s="11" t="e">
        <f>VLOOKUP($E113,#REF!,4,FALSE)</f>
        <v>#REF!</v>
      </c>
      <c r="D113" s="29" t="e">
        <f>VLOOKUP($E113,#REF!,5,FALSE)</f>
        <v>#REF!</v>
      </c>
      <c r="E113" s="363"/>
      <c r="F113" s="363"/>
      <c r="G113" s="363"/>
      <c r="H113" s="363"/>
      <c r="I113" s="363"/>
      <c r="J113" s="10"/>
      <c r="K113" s="16"/>
      <c r="L113" s="16"/>
      <c r="M113" s="16"/>
      <c r="N113" s="16"/>
      <c r="O113" s="16"/>
      <c r="P113" s="11"/>
      <c r="Q113" s="71"/>
      <c r="R113" s="71"/>
    </row>
    <row r="114" spans="1:18" ht="14.25" hidden="1" customHeight="1" outlineLevel="1" x14ac:dyDescent="0.2">
      <c r="A114" s="4" t="s">
        <v>30</v>
      </c>
      <c r="B114" s="29" t="e">
        <f>VLOOKUP($E114,#REF!,3,FALSE)</f>
        <v>#REF!</v>
      </c>
      <c r="C114" s="11" t="e">
        <f>VLOOKUP($E114,#REF!,4,FALSE)</f>
        <v>#REF!</v>
      </c>
      <c r="D114" s="29" t="e">
        <f>VLOOKUP($E114,#REF!,5,FALSE)</f>
        <v>#REF!</v>
      </c>
      <c r="E114" s="363"/>
      <c r="F114" s="363"/>
      <c r="G114" s="363"/>
      <c r="H114" s="363"/>
      <c r="I114" s="363"/>
      <c r="J114" s="10"/>
      <c r="K114" s="16"/>
      <c r="L114" s="16"/>
      <c r="M114" s="16"/>
      <c r="N114" s="16"/>
      <c r="O114" s="16"/>
      <c r="P114" s="11"/>
      <c r="Q114" s="71"/>
      <c r="R114" s="71"/>
    </row>
    <row r="115" spans="1:18" ht="14.25" customHeight="1" collapsed="1" x14ac:dyDescent="0.2">
      <c r="A115" s="4" t="s">
        <v>83</v>
      </c>
      <c r="B115" s="29" t="e">
        <f>VLOOKUP($E115,#REF!,3,FALSE)</f>
        <v>#REF!</v>
      </c>
      <c r="C115" s="11" t="e">
        <f>VLOOKUP($E115,#REF!,4,FALSE)</f>
        <v>#REF!</v>
      </c>
      <c r="D115" s="29" t="e">
        <f>VLOOKUP($E115,#REF!,5,FALSE)</f>
        <v>#REF!</v>
      </c>
      <c r="E115" s="363"/>
      <c r="F115" s="363"/>
      <c r="G115" s="363"/>
      <c r="H115" s="363"/>
      <c r="I115" s="363"/>
      <c r="J115" s="10"/>
      <c r="K115" s="16"/>
      <c r="L115" s="16"/>
      <c r="M115" s="16"/>
      <c r="N115" s="16"/>
      <c r="O115" s="16"/>
      <c r="P115" s="11"/>
      <c r="Q115" s="71"/>
      <c r="R115" s="71"/>
    </row>
    <row r="116" spans="1:18" ht="13.5" hidden="1" customHeight="1" outlineLevel="1" x14ac:dyDescent="0.2">
      <c r="A116" s="4" t="s">
        <v>212</v>
      </c>
      <c r="B116" s="29" t="e">
        <f>VLOOKUP($E116,#REF!,3,FALSE)</f>
        <v>#REF!</v>
      </c>
      <c r="C116" s="11" t="e">
        <f>VLOOKUP($E116,#REF!,4,FALSE)</f>
        <v>#REF!</v>
      </c>
      <c r="D116" s="29" t="e">
        <f>VLOOKUP($E116,#REF!,5,FALSE)</f>
        <v>#REF!</v>
      </c>
      <c r="E116" s="363"/>
      <c r="F116" s="363"/>
      <c r="G116" s="363"/>
      <c r="H116" s="363"/>
      <c r="I116" s="363"/>
      <c r="J116" s="10"/>
      <c r="K116" s="16"/>
      <c r="L116" s="16"/>
      <c r="M116" s="16"/>
      <c r="N116" s="16"/>
      <c r="O116" s="16"/>
      <c r="P116" s="11"/>
      <c r="Q116" s="71"/>
      <c r="R116" s="71"/>
    </row>
    <row r="117" spans="1:18" ht="12" customHeight="1" collapsed="1" x14ac:dyDescent="0.2">
      <c r="A117" s="4" t="s">
        <v>82</v>
      </c>
      <c r="B117" s="248" t="e">
        <f>VLOOKUP($E117,#REF!,3,FALSE)</f>
        <v>#REF!</v>
      </c>
      <c r="C117" s="235" t="e">
        <f>VLOOKUP($E117,#REF!,4,FALSE)</f>
        <v>#REF!</v>
      </c>
      <c r="D117" s="248" t="e">
        <f>VLOOKUP($E117,#REF!,5,FALSE)</f>
        <v>#REF!</v>
      </c>
      <c r="E117" s="363"/>
      <c r="F117" s="363"/>
      <c r="G117" s="363"/>
      <c r="H117" s="363"/>
      <c r="I117" s="363"/>
      <c r="J117" s="10"/>
      <c r="K117" s="16"/>
      <c r="L117" s="16"/>
      <c r="M117" s="16"/>
      <c r="N117" s="16"/>
      <c r="O117" s="16"/>
      <c r="P117" s="11"/>
      <c r="Q117" s="71"/>
      <c r="R117" s="71"/>
    </row>
    <row r="118" spans="1:18" ht="13.5" hidden="1" customHeight="1" outlineLevel="1" x14ac:dyDescent="0.2">
      <c r="A118" s="4"/>
      <c r="B118" s="248"/>
      <c r="C118" s="235"/>
      <c r="D118" s="248"/>
      <c r="E118" s="363"/>
      <c r="F118" s="363"/>
      <c r="G118" s="363"/>
      <c r="H118" s="363"/>
      <c r="I118" s="363"/>
      <c r="J118" s="10"/>
      <c r="K118" s="16"/>
      <c r="L118" s="16"/>
      <c r="M118" s="16"/>
      <c r="N118" s="16"/>
      <c r="O118" s="16"/>
      <c r="P118" s="11"/>
      <c r="Q118" s="71"/>
      <c r="R118" s="71"/>
    </row>
    <row r="119" spans="1:18" ht="13.5" hidden="1" customHeight="1" outlineLevel="1" x14ac:dyDescent="0.2">
      <c r="A119" s="4"/>
      <c r="B119" s="248"/>
      <c r="C119" s="235"/>
      <c r="D119" s="248"/>
      <c r="E119" s="363"/>
      <c r="F119" s="363"/>
      <c r="G119" s="363"/>
      <c r="H119" s="363"/>
      <c r="I119" s="363"/>
      <c r="J119" s="10"/>
      <c r="K119" s="16"/>
      <c r="L119" s="16"/>
      <c r="M119" s="16"/>
      <c r="N119" s="16"/>
      <c r="O119" s="16"/>
      <c r="P119" s="11" t="e">
        <f>VLOOKUP($E119,#REF!,9,FALSE)</f>
        <v>#REF!</v>
      </c>
      <c r="Q119" s="71"/>
      <c r="R119" s="71"/>
    </row>
    <row r="120" spans="1:18" ht="15" customHeight="1" collapsed="1" x14ac:dyDescent="0.2">
      <c r="A120" s="4" t="s">
        <v>81</v>
      </c>
      <c r="B120" s="248" t="e">
        <f>VLOOKUP($E120,#REF!,3,FALSE)</f>
        <v>#REF!</v>
      </c>
      <c r="C120" s="235" t="e">
        <f>VLOOKUP($E120,#REF!,4,FALSE)</f>
        <v>#REF!</v>
      </c>
      <c r="D120" s="248" t="e">
        <f>VLOOKUP($E120,#REF!,5,FALSE)</f>
        <v>#REF!</v>
      </c>
      <c r="E120" s="363"/>
      <c r="F120" s="363"/>
      <c r="G120" s="363"/>
      <c r="H120" s="363"/>
      <c r="I120" s="363"/>
      <c r="J120" s="10"/>
      <c r="K120" s="16"/>
      <c r="L120" s="16"/>
      <c r="M120" s="16"/>
      <c r="N120" s="16"/>
      <c r="O120" s="16"/>
      <c r="P120" s="11"/>
      <c r="Q120" s="71"/>
      <c r="R120" s="71"/>
    </row>
    <row r="121" spans="1:18" ht="13.5" hidden="1" customHeight="1" outlineLevel="1" x14ac:dyDescent="0.2">
      <c r="A121" s="4" t="s">
        <v>89</v>
      </c>
      <c r="B121" s="248" t="e">
        <f>VLOOKUP($E121,#REF!,3,FALSE)</f>
        <v>#REF!</v>
      </c>
      <c r="C121" s="235" t="e">
        <f>VLOOKUP($E121,#REF!,4,FALSE)</f>
        <v>#REF!</v>
      </c>
      <c r="D121" s="248" t="e">
        <f>VLOOKUP($E121,#REF!,5,FALSE)</f>
        <v>#REF!</v>
      </c>
      <c r="E121" s="363"/>
      <c r="F121" s="363"/>
      <c r="G121" s="363"/>
      <c r="H121" s="363"/>
      <c r="I121" s="363"/>
      <c r="J121" s="10"/>
      <c r="K121" s="16"/>
      <c r="L121" s="16"/>
      <c r="M121" s="16"/>
      <c r="N121" s="16"/>
      <c r="O121" s="16"/>
      <c r="P121" s="11"/>
      <c r="Q121" s="71"/>
      <c r="R121" s="71"/>
    </row>
    <row r="122" spans="1:18" ht="13.5" customHeight="1" collapsed="1" x14ac:dyDescent="0.2">
      <c r="A122" s="4" t="s">
        <v>80</v>
      </c>
      <c r="B122" s="248" t="e">
        <f>VLOOKUP($E122,#REF!,3,FALSE)</f>
        <v>#REF!</v>
      </c>
      <c r="C122" s="235" t="e">
        <f>VLOOKUP($E122,#REF!,4,FALSE)</f>
        <v>#REF!</v>
      </c>
      <c r="D122" s="248" t="e">
        <f>VLOOKUP($E122,#REF!,5,FALSE)</f>
        <v>#REF!</v>
      </c>
      <c r="E122" s="363"/>
      <c r="F122" s="363"/>
      <c r="G122" s="363"/>
      <c r="H122" s="363"/>
      <c r="I122" s="363"/>
      <c r="J122" s="10"/>
      <c r="K122" s="16"/>
      <c r="L122" s="16"/>
      <c r="M122" s="16"/>
      <c r="N122" s="16"/>
      <c r="O122" s="16"/>
      <c r="P122" s="11"/>
      <c r="Q122" s="71"/>
      <c r="R122" s="71"/>
    </row>
    <row r="123" spans="1:18" ht="13.5" hidden="1" customHeight="1" outlineLevel="1" x14ac:dyDescent="0.2">
      <c r="A123" s="4" t="s">
        <v>91</v>
      </c>
      <c r="B123" s="29" t="e">
        <f>VLOOKUP($E123,#REF!,3,FALSE)</f>
        <v>#REF!</v>
      </c>
      <c r="C123" s="11" t="e">
        <f>VLOOKUP($E123,#REF!,4,FALSE)</f>
        <v>#REF!</v>
      </c>
      <c r="D123" s="29" t="e">
        <f>VLOOKUP($E123,#REF!,5,FALSE)</f>
        <v>#REF!</v>
      </c>
      <c r="E123" s="363"/>
      <c r="F123" s="363"/>
      <c r="G123" s="363"/>
      <c r="H123" s="363"/>
      <c r="I123" s="363"/>
      <c r="J123" s="10"/>
      <c r="K123" s="16"/>
      <c r="L123" s="16"/>
      <c r="M123" s="16"/>
      <c r="N123" s="16"/>
      <c r="O123" s="16"/>
      <c r="P123" s="11"/>
      <c r="Q123" s="71"/>
      <c r="R123" s="71"/>
    </row>
    <row r="124" spans="1:18" ht="15.75" hidden="1" customHeight="1" collapsed="1" x14ac:dyDescent="0.2">
      <c r="A124" s="4" t="s">
        <v>87</v>
      </c>
      <c r="B124" s="29" t="e">
        <f>VLOOKUP($E124,#REF!,3,FALSE)</f>
        <v>#REF!</v>
      </c>
      <c r="C124" s="11" t="e">
        <f>VLOOKUP($E124,#REF!,4,FALSE)</f>
        <v>#REF!</v>
      </c>
      <c r="D124" s="29" t="e">
        <f>VLOOKUP($E124,#REF!,5,FALSE)</f>
        <v>#REF!</v>
      </c>
      <c r="E124" s="363" t="s">
        <v>297</v>
      </c>
      <c r="F124" s="363"/>
      <c r="G124" s="363"/>
      <c r="H124" s="363"/>
      <c r="I124" s="363"/>
      <c r="J124" s="10"/>
      <c r="K124" s="16"/>
      <c r="L124" s="16"/>
      <c r="M124" s="16"/>
      <c r="N124" s="16"/>
      <c r="O124" s="16"/>
      <c r="P124" s="11"/>
      <c r="Q124" s="71"/>
      <c r="R124" s="71"/>
    </row>
    <row r="125" spans="1:18" ht="14.25" hidden="1" customHeight="1" outlineLevel="1" x14ac:dyDescent="0.2">
      <c r="A125" s="4" t="s">
        <v>30</v>
      </c>
      <c r="B125" s="29" t="e">
        <f>VLOOKUP($E125,#REF!,3,FALSE)</f>
        <v>#REF!</v>
      </c>
      <c r="C125" s="11" t="e">
        <f>VLOOKUP($E125,#REF!,4,FALSE)</f>
        <v>#REF!</v>
      </c>
      <c r="D125" s="29" t="e">
        <f>VLOOKUP($E125,#REF!,5,FALSE)</f>
        <v>#REF!</v>
      </c>
      <c r="E125" s="363"/>
      <c r="F125" s="363"/>
      <c r="G125" s="363"/>
      <c r="H125" s="363"/>
      <c r="I125" s="363"/>
      <c r="J125" s="10"/>
      <c r="K125" s="16"/>
      <c r="L125" s="16"/>
      <c r="M125" s="16"/>
      <c r="N125" s="16"/>
      <c r="O125" s="16"/>
      <c r="P125" s="11"/>
      <c r="Q125" s="71"/>
      <c r="R125" s="71"/>
    </row>
    <row r="126" spans="1:18" ht="14.25" hidden="1" customHeight="1" collapsed="1" x14ac:dyDescent="0.2">
      <c r="A126" s="4" t="s">
        <v>88</v>
      </c>
      <c r="B126" s="29" t="e">
        <f>VLOOKUP($E126,#REF!,3,FALSE)</f>
        <v>#REF!</v>
      </c>
      <c r="C126" s="11" t="e">
        <f>VLOOKUP($E126,#REF!,4,FALSE)</f>
        <v>#REF!</v>
      </c>
      <c r="D126" s="29" t="e">
        <f>VLOOKUP($E126,#REF!,5,FALSE)</f>
        <v>#REF!</v>
      </c>
      <c r="E126" s="363" t="s">
        <v>141</v>
      </c>
      <c r="F126" s="363"/>
      <c r="G126" s="363"/>
      <c r="H126" s="363"/>
      <c r="I126" s="363"/>
      <c r="J126" s="10"/>
      <c r="K126" s="16"/>
      <c r="L126" s="16"/>
      <c r="M126" s="16"/>
      <c r="N126" s="16"/>
      <c r="O126" s="16"/>
      <c r="P126" s="11"/>
      <c r="Q126" s="71"/>
      <c r="R126" s="71"/>
    </row>
    <row r="127" spans="1:18" ht="13.5" hidden="1" customHeight="1" outlineLevel="1" x14ac:dyDescent="0.2">
      <c r="A127" s="4" t="s">
        <v>212</v>
      </c>
      <c r="B127" s="29" t="e">
        <f>VLOOKUP($E127,#REF!,3,FALSE)</f>
        <v>#REF!</v>
      </c>
      <c r="C127" s="11" t="e">
        <f>VLOOKUP($E127,#REF!,4,FALSE)</f>
        <v>#REF!</v>
      </c>
      <c r="D127" s="29" t="e">
        <f>VLOOKUP($E127,#REF!,5,FALSE)</f>
        <v>#REF!</v>
      </c>
      <c r="E127" s="363"/>
      <c r="F127" s="363"/>
      <c r="G127" s="363"/>
      <c r="H127" s="363"/>
      <c r="I127" s="363"/>
      <c r="J127" s="10"/>
      <c r="K127" s="16"/>
      <c r="L127" s="16"/>
      <c r="M127" s="16"/>
      <c r="N127" s="16"/>
      <c r="O127" s="16"/>
      <c r="P127" s="11"/>
      <c r="Q127" s="71"/>
      <c r="R127" s="71"/>
    </row>
    <row r="128" spans="1:18" ht="12" hidden="1" customHeight="1" collapsed="1" x14ac:dyDescent="0.2">
      <c r="A128" s="4" t="s">
        <v>89</v>
      </c>
      <c r="B128" s="29" t="e">
        <f>VLOOKUP($E128,#REF!,3,FALSE)</f>
        <v>#REF!</v>
      </c>
      <c r="C128" s="11" t="e">
        <f>VLOOKUP($E128,#REF!,4,FALSE)</f>
        <v>#REF!</v>
      </c>
      <c r="D128" s="29" t="e">
        <f>VLOOKUP($E128,#REF!,5,FALSE)</f>
        <v>#REF!</v>
      </c>
      <c r="E128" s="363" t="s">
        <v>192</v>
      </c>
      <c r="F128" s="363"/>
      <c r="G128" s="363"/>
      <c r="H128" s="363"/>
      <c r="I128" s="363"/>
      <c r="J128" s="10"/>
      <c r="K128" s="16"/>
      <c r="L128" s="16"/>
      <c r="M128" s="16"/>
      <c r="N128" s="16"/>
      <c r="O128" s="16"/>
      <c r="P128" s="11"/>
      <c r="Q128" s="71"/>
      <c r="R128" s="71"/>
    </row>
    <row r="129" spans="1:18" ht="13.5" hidden="1" customHeight="1" collapsed="1" x14ac:dyDescent="0.2">
      <c r="A129" s="4" t="s">
        <v>90</v>
      </c>
      <c r="B129" s="29" t="e">
        <f>VLOOKUP($E129,#REF!,3,FALSE)</f>
        <v>#REF!</v>
      </c>
      <c r="C129" s="11" t="e">
        <f>VLOOKUP($E129,#REF!,4,FALSE)</f>
        <v>#REF!</v>
      </c>
      <c r="D129" s="29" t="e">
        <f>VLOOKUP($E129,#REF!,5,FALSE)</f>
        <v>#REF!</v>
      </c>
      <c r="E129" s="363" t="s">
        <v>82</v>
      </c>
      <c r="F129" s="363"/>
      <c r="G129" s="363"/>
      <c r="H129" s="363"/>
      <c r="I129" s="363"/>
      <c r="J129" s="10"/>
      <c r="K129" s="16"/>
      <c r="L129" s="16"/>
      <c r="M129" s="16"/>
      <c r="N129" s="16"/>
      <c r="O129" s="16"/>
      <c r="P129" s="11"/>
      <c r="Q129" s="71"/>
      <c r="R129" s="71"/>
    </row>
    <row r="130" spans="1:18" ht="13.5" hidden="1" customHeight="1" outlineLevel="1" x14ac:dyDescent="0.2">
      <c r="A130" s="4" t="s">
        <v>88</v>
      </c>
      <c r="B130" s="29" t="e">
        <f>VLOOKUP($E130,#REF!,3,FALSE)</f>
        <v>#REF!</v>
      </c>
      <c r="C130" s="11" t="e">
        <f>VLOOKUP($E130,#REF!,4,FALSE)</f>
        <v>#REF!</v>
      </c>
      <c r="D130" s="29" t="e">
        <f>VLOOKUP($E130,#REF!,5,FALSE)</f>
        <v>#REF!</v>
      </c>
      <c r="E130" s="363"/>
      <c r="F130" s="363"/>
      <c r="G130" s="363"/>
      <c r="H130" s="363"/>
      <c r="I130" s="363"/>
      <c r="J130" s="10"/>
      <c r="K130" s="16"/>
      <c r="L130" s="16"/>
      <c r="M130" s="16"/>
      <c r="N130" s="16"/>
      <c r="O130" s="16"/>
      <c r="P130" s="11"/>
      <c r="Q130" s="71"/>
      <c r="R130" s="71"/>
    </row>
    <row r="131" spans="1:18" ht="13.5" hidden="1" customHeight="1" outlineLevel="1" x14ac:dyDescent="0.2">
      <c r="A131" s="4" t="s">
        <v>91</v>
      </c>
      <c r="B131" s="29" t="e">
        <f>VLOOKUP($E131,#REF!,3,FALSE)</f>
        <v>#REF!</v>
      </c>
      <c r="C131" s="11" t="e">
        <f>VLOOKUP($E131,#REF!,4,FALSE)</f>
        <v>#REF!</v>
      </c>
      <c r="D131" s="29" t="e">
        <f>VLOOKUP($E131,#REF!,5,FALSE)</f>
        <v>#REF!</v>
      </c>
      <c r="E131" s="363" t="s">
        <v>301</v>
      </c>
      <c r="F131" s="363"/>
      <c r="G131" s="363"/>
      <c r="H131" s="363"/>
      <c r="I131" s="363"/>
      <c r="J131" s="10"/>
      <c r="K131" s="16"/>
      <c r="L131" s="16"/>
      <c r="M131" s="16"/>
      <c r="N131" s="16"/>
      <c r="O131" s="16"/>
      <c r="P131" s="11"/>
      <c r="Q131" s="71"/>
      <c r="R131" s="71"/>
    </row>
    <row r="132" spans="1:18" ht="13.5" hidden="1" customHeight="1" outlineLevel="1" x14ac:dyDescent="0.2">
      <c r="A132" s="4" t="s">
        <v>92</v>
      </c>
      <c r="B132" s="29" t="e">
        <f>VLOOKUP($E132,#REF!,3,FALSE)</f>
        <v>#REF!</v>
      </c>
      <c r="C132" s="11" t="e">
        <f>VLOOKUP($E132,#REF!,4,FALSE)</f>
        <v>#REF!</v>
      </c>
      <c r="D132" s="29" t="e">
        <f>VLOOKUP($E132,#REF!,5,FALSE)</f>
        <v>#REF!</v>
      </c>
      <c r="E132" s="363" t="s">
        <v>296</v>
      </c>
      <c r="F132" s="363"/>
      <c r="G132" s="363"/>
      <c r="H132" s="363"/>
      <c r="I132" s="363"/>
      <c r="J132" s="10"/>
      <c r="K132" s="16"/>
      <c r="L132" s="16"/>
      <c r="M132" s="16"/>
      <c r="N132" s="16"/>
      <c r="O132" s="16"/>
      <c r="P132" s="11"/>
      <c r="Q132" s="71"/>
      <c r="R132" s="71"/>
    </row>
    <row r="133" spans="1:18" ht="13.5" hidden="1" customHeight="1" outlineLevel="1" x14ac:dyDescent="0.2">
      <c r="A133" s="4" t="s">
        <v>30</v>
      </c>
      <c r="B133" s="29" t="e">
        <f>VLOOKUP($E133,#REF!,3,FALSE)</f>
        <v>#REF!</v>
      </c>
      <c r="C133" s="11" t="e">
        <f>VLOOKUP($E133,#REF!,4,FALSE)</f>
        <v>#REF!</v>
      </c>
      <c r="D133" s="29" t="e">
        <f>VLOOKUP($E133,#REF!,5,FALSE)</f>
        <v>#REF!</v>
      </c>
      <c r="E133" s="363" t="s">
        <v>251</v>
      </c>
      <c r="F133" s="363"/>
      <c r="G133" s="363"/>
      <c r="H133" s="363"/>
      <c r="I133" s="363"/>
      <c r="J133" s="10"/>
      <c r="K133" s="16"/>
      <c r="L133" s="16"/>
      <c r="M133" s="16"/>
      <c r="N133" s="16"/>
      <c r="O133" s="16"/>
      <c r="P133" s="11"/>
      <c r="Q133" s="71"/>
      <c r="R133" s="71"/>
    </row>
    <row r="134" spans="1:18" ht="13.5" hidden="1" customHeight="1" outlineLevel="1" x14ac:dyDescent="0.2">
      <c r="A134" s="4" t="s">
        <v>190</v>
      </c>
      <c r="B134" s="29" t="e">
        <f>VLOOKUP($E134,#REF!,3,FALSE)</f>
        <v>#REF!</v>
      </c>
      <c r="C134" s="11" t="e">
        <f>VLOOKUP($E134,#REF!,4,FALSE)</f>
        <v>#REF!</v>
      </c>
      <c r="D134" s="29" t="e">
        <f>VLOOKUP($E134,#REF!,5,FALSE)</f>
        <v>#REF!</v>
      </c>
      <c r="E134" s="363" t="s">
        <v>261</v>
      </c>
      <c r="F134" s="363"/>
      <c r="G134" s="363"/>
      <c r="H134" s="363"/>
      <c r="I134" s="363"/>
      <c r="J134" s="10"/>
      <c r="K134" s="16"/>
      <c r="L134" s="16"/>
      <c r="M134" s="16"/>
      <c r="N134" s="16"/>
      <c r="O134" s="16"/>
      <c r="P134" s="11"/>
      <c r="Q134" s="71"/>
      <c r="R134" s="71"/>
    </row>
    <row r="135" spans="1:18" ht="13.5" hidden="1" customHeight="1" outlineLevel="1" x14ac:dyDescent="0.2">
      <c r="A135" s="4" t="s">
        <v>212</v>
      </c>
      <c r="B135" s="29" t="e">
        <f>VLOOKUP($E135,#REF!,3,FALSE)</f>
        <v>#REF!</v>
      </c>
      <c r="C135" s="11" t="e">
        <f>VLOOKUP($E135,#REF!,4,FALSE)</f>
        <v>#REF!</v>
      </c>
      <c r="D135" s="29" t="e">
        <f>VLOOKUP($E135,#REF!,5,FALSE)</f>
        <v>#REF!</v>
      </c>
      <c r="E135" s="363" t="s">
        <v>292</v>
      </c>
      <c r="F135" s="363"/>
      <c r="G135" s="363"/>
      <c r="H135" s="363"/>
      <c r="I135" s="363"/>
      <c r="J135" s="10"/>
      <c r="K135" s="16"/>
      <c r="L135" s="16"/>
      <c r="M135" s="16"/>
      <c r="N135" s="16"/>
      <c r="O135" s="16"/>
      <c r="P135" s="11"/>
      <c r="Q135" s="71"/>
      <c r="R135" s="71"/>
    </row>
    <row r="136" spans="1:18" ht="13.5" hidden="1" customHeight="1" outlineLevel="1" x14ac:dyDescent="0.2">
      <c r="A136" s="4" t="s">
        <v>146</v>
      </c>
      <c r="B136" s="29" t="e">
        <f>VLOOKUP($E136,#REF!,3,FALSE)</f>
        <v>#REF!</v>
      </c>
      <c r="C136" s="11" t="e">
        <f>VLOOKUP($E136,#REF!,4,FALSE)</f>
        <v>#REF!</v>
      </c>
      <c r="D136" s="29" t="e">
        <f>VLOOKUP($E136,#REF!,5,FALSE)</f>
        <v>#REF!</v>
      </c>
      <c r="E136" s="363" t="s">
        <v>186</v>
      </c>
      <c r="F136" s="363"/>
      <c r="G136" s="363"/>
      <c r="H136" s="363"/>
      <c r="I136" s="363"/>
      <c r="J136" s="10"/>
      <c r="K136" s="16"/>
      <c r="L136" s="16"/>
      <c r="M136" s="16"/>
      <c r="N136" s="16"/>
      <c r="O136" s="16"/>
      <c r="P136" s="11"/>
      <c r="Q136" s="71"/>
      <c r="R136" s="71"/>
    </row>
    <row r="137" spans="1:18" ht="13.5" hidden="1" customHeight="1" outlineLevel="1" x14ac:dyDescent="0.2">
      <c r="A137" s="4" t="s">
        <v>154</v>
      </c>
      <c r="B137" s="29" t="e">
        <f>VLOOKUP($E137,#REF!,3,FALSE)</f>
        <v>#REF!</v>
      </c>
      <c r="C137" s="11" t="e">
        <f>VLOOKUP($E137,#REF!,4,FALSE)</f>
        <v>#REF!</v>
      </c>
      <c r="D137" s="29" t="e">
        <f>VLOOKUP($E137,#REF!,5,FALSE)</f>
        <v>#REF!</v>
      </c>
      <c r="E137" s="363" t="s">
        <v>309</v>
      </c>
      <c r="F137" s="363"/>
      <c r="G137" s="363"/>
      <c r="H137" s="363"/>
      <c r="I137" s="363"/>
      <c r="J137" s="10"/>
      <c r="K137" s="16"/>
      <c r="L137" s="16"/>
      <c r="M137" s="16"/>
      <c r="N137" s="16"/>
      <c r="O137" s="16"/>
      <c r="P137" s="11"/>
      <c r="Q137" s="71"/>
      <c r="R137" s="71"/>
    </row>
    <row r="138" spans="1:18" ht="13.5" hidden="1" customHeight="1" outlineLevel="1" x14ac:dyDescent="0.2">
      <c r="A138" s="4" t="s">
        <v>217</v>
      </c>
      <c r="B138" s="29" t="e">
        <f>VLOOKUP($E138,#REF!,3,FALSE)</f>
        <v>#REF!</v>
      </c>
      <c r="C138" s="11" t="e">
        <f>VLOOKUP($E138,#REF!,4,FALSE)</f>
        <v>#REF!</v>
      </c>
      <c r="D138" s="29" t="e">
        <f>VLOOKUP($E138,#REF!,5,FALSE)</f>
        <v>#REF!</v>
      </c>
      <c r="E138" s="363" t="s">
        <v>262</v>
      </c>
      <c r="F138" s="363"/>
      <c r="G138" s="363"/>
      <c r="H138" s="363"/>
      <c r="I138" s="363"/>
      <c r="J138" s="10"/>
      <c r="K138" s="16"/>
      <c r="L138" s="16"/>
      <c r="M138" s="16"/>
      <c r="N138" s="16"/>
      <c r="O138" s="16"/>
      <c r="P138" s="11"/>
      <c r="Q138" s="71"/>
      <c r="R138" s="71"/>
    </row>
    <row r="139" spans="1:18" ht="13.5" hidden="1" customHeight="1" outlineLevel="1" x14ac:dyDescent="0.2">
      <c r="A139" s="4"/>
      <c r="B139" s="248" t="e">
        <f>VLOOKUP($E139,#REF!,3,FALSE)</f>
        <v>#REF!</v>
      </c>
      <c r="C139" s="235" t="e">
        <f>VLOOKUP($E139,#REF!,4,FALSE)</f>
        <v>#REF!</v>
      </c>
      <c r="D139" s="248" t="e">
        <f>VLOOKUP($E139,#REF!,5,FALSE)</f>
        <v>#REF!</v>
      </c>
      <c r="E139" s="363"/>
      <c r="F139" s="363"/>
      <c r="G139" s="363"/>
      <c r="H139" s="363"/>
      <c r="I139" s="363"/>
      <c r="J139" s="10"/>
      <c r="K139" s="16"/>
      <c r="L139" s="16"/>
      <c r="M139" s="16"/>
      <c r="N139" s="16"/>
      <c r="O139" s="16"/>
      <c r="P139" s="11"/>
      <c r="Q139" s="71"/>
      <c r="R139" s="71"/>
    </row>
    <row r="140" spans="1:18" ht="13.5" hidden="1" customHeight="1" outlineLevel="1" x14ac:dyDescent="0.2">
      <c r="A140" s="4"/>
      <c r="B140" s="248" t="e">
        <f>VLOOKUP($E140,#REF!,3,FALSE)</f>
        <v>#REF!</v>
      </c>
      <c r="C140" s="235" t="e">
        <f>VLOOKUP($E140,#REF!,4,FALSE)</f>
        <v>#REF!</v>
      </c>
      <c r="D140" s="248" t="e">
        <f>VLOOKUP($E140,#REF!,5,FALSE)</f>
        <v>#REF!</v>
      </c>
      <c r="E140" s="363"/>
      <c r="F140" s="363"/>
      <c r="G140" s="363"/>
      <c r="H140" s="363"/>
      <c r="I140" s="363"/>
      <c r="J140" s="10"/>
      <c r="K140" s="16"/>
      <c r="L140" s="16"/>
      <c r="M140" s="16"/>
      <c r="N140" s="16"/>
      <c r="O140" s="16"/>
      <c r="P140" s="11"/>
      <c r="Q140" s="71"/>
      <c r="R140" s="71"/>
    </row>
    <row r="141" spans="1:18" ht="15.75" hidden="1" customHeight="1" x14ac:dyDescent="0.2">
      <c r="A141" s="4"/>
      <c r="B141" s="248" t="e">
        <f>VLOOKUP($E141,#REF!,3,FALSE)</f>
        <v>#REF!</v>
      </c>
      <c r="C141" s="235" t="e">
        <f>VLOOKUP($E141,#REF!,4,FALSE)</f>
        <v>#REF!</v>
      </c>
      <c r="D141" s="248" t="e">
        <f>VLOOKUP($E141,#REF!,5,FALSE)</f>
        <v>#REF!</v>
      </c>
      <c r="E141" s="363"/>
      <c r="F141" s="363"/>
      <c r="G141" s="363"/>
      <c r="H141" s="363"/>
      <c r="I141" s="363"/>
      <c r="J141" s="10"/>
      <c r="K141" s="16"/>
      <c r="L141" s="16"/>
      <c r="M141" s="16"/>
      <c r="N141" s="16"/>
      <c r="O141" s="16"/>
      <c r="P141" s="11"/>
      <c r="Q141" s="71"/>
      <c r="R141" s="71"/>
    </row>
    <row r="142" spans="1:18" ht="14.25" hidden="1" customHeight="1" outlineLevel="1" x14ac:dyDescent="0.2">
      <c r="A142" s="4"/>
      <c r="B142" s="248" t="e">
        <f>VLOOKUP($E142,#REF!,3,FALSE)</f>
        <v>#REF!</v>
      </c>
      <c r="C142" s="235" t="e">
        <f>VLOOKUP($E142,#REF!,4,FALSE)</f>
        <v>#REF!</v>
      </c>
      <c r="D142" s="248" t="e">
        <f>VLOOKUP($E142,#REF!,5,FALSE)</f>
        <v>#REF!</v>
      </c>
      <c r="E142" s="363"/>
      <c r="F142" s="363"/>
      <c r="G142" s="363"/>
      <c r="H142" s="363"/>
      <c r="I142" s="363"/>
      <c r="J142" s="10"/>
      <c r="K142" s="16"/>
      <c r="L142" s="16"/>
      <c r="M142" s="16"/>
      <c r="N142" s="16"/>
      <c r="O142" s="16"/>
      <c r="P142" s="11"/>
      <c r="Q142" s="71"/>
      <c r="R142" s="71"/>
    </row>
    <row r="143" spans="1:18" ht="14.25" hidden="1" customHeight="1" x14ac:dyDescent="0.2">
      <c r="A143" s="4"/>
      <c r="B143" s="248" t="e">
        <f>VLOOKUP($E143,#REF!,3,FALSE)</f>
        <v>#REF!</v>
      </c>
      <c r="C143" s="235" t="e">
        <f>VLOOKUP($E143,#REF!,4,FALSE)</f>
        <v>#REF!</v>
      </c>
      <c r="D143" s="248" t="e">
        <f>VLOOKUP($E143,#REF!,5,FALSE)</f>
        <v>#REF!</v>
      </c>
      <c r="E143" s="363"/>
      <c r="F143" s="363"/>
      <c r="G143" s="363"/>
      <c r="H143" s="363"/>
      <c r="I143" s="363"/>
      <c r="J143" s="10"/>
      <c r="K143" s="16"/>
      <c r="L143" s="16"/>
      <c r="M143" s="16"/>
      <c r="N143" s="16"/>
      <c r="O143" s="16"/>
      <c r="P143" s="11"/>
      <c r="Q143" s="71"/>
      <c r="R143" s="71"/>
    </row>
    <row r="144" spans="1:18" ht="13.5" hidden="1" customHeight="1" outlineLevel="1" x14ac:dyDescent="0.2">
      <c r="A144" s="4"/>
      <c r="B144" s="248" t="e">
        <f>VLOOKUP($E144,#REF!,3,FALSE)</f>
        <v>#REF!</v>
      </c>
      <c r="C144" s="235" t="e">
        <f>VLOOKUP($E144,#REF!,4,FALSE)</f>
        <v>#REF!</v>
      </c>
      <c r="D144" s="248" t="e">
        <f>VLOOKUP($E144,#REF!,5,FALSE)</f>
        <v>#REF!</v>
      </c>
      <c r="E144" s="363"/>
      <c r="F144" s="363"/>
      <c r="G144" s="363"/>
      <c r="H144" s="363"/>
      <c r="I144" s="363"/>
      <c r="J144" s="10"/>
      <c r="K144" s="16"/>
      <c r="L144" s="16"/>
      <c r="M144" s="16"/>
      <c r="N144" s="16"/>
      <c r="O144" s="16"/>
      <c r="P144" s="11"/>
      <c r="Q144" s="71"/>
      <c r="R144" s="71"/>
    </row>
    <row r="145" spans="1:47" ht="12" hidden="1" customHeight="1" x14ac:dyDescent="0.2">
      <c r="A145" s="4"/>
      <c r="B145" s="248" t="e">
        <f>VLOOKUP($E145,#REF!,3,FALSE)</f>
        <v>#REF!</v>
      </c>
      <c r="C145" s="235" t="e">
        <f>VLOOKUP($E145,#REF!,4,FALSE)</f>
        <v>#REF!</v>
      </c>
      <c r="D145" s="248" t="e">
        <f>VLOOKUP($E145,#REF!,5,FALSE)</f>
        <v>#REF!</v>
      </c>
      <c r="E145" s="363"/>
      <c r="F145" s="363"/>
      <c r="G145" s="363"/>
      <c r="H145" s="363"/>
      <c r="I145" s="363"/>
      <c r="J145" s="10"/>
      <c r="K145" s="16"/>
      <c r="L145" s="16"/>
      <c r="M145" s="16"/>
      <c r="N145" s="16"/>
      <c r="O145" s="16"/>
      <c r="P145" s="11"/>
      <c r="Q145" s="71"/>
      <c r="R145" s="71"/>
    </row>
    <row r="146" spans="1:47" collapsed="1" x14ac:dyDescent="0.2"/>
    <row r="148" spans="1:47" x14ac:dyDescent="0.2">
      <c r="A148" s="245" t="s">
        <v>7</v>
      </c>
      <c r="B148" s="246"/>
      <c r="C148" s="246"/>
      <c r="D148" s="246"/>
      <c r="E148" s="246"/>
      <c r="F148" s="246"/>
      <c r="G148" s="246"/>
      <c r="H148" s="246"/>
      <c r="I148" s="246"/>
      <c r="J148" s="246"/>
      <c r="K148" s="246"/>
      <c r="L148" s="246"/>
      <c r="M148" s="246"/>
      <c r="N148" s="246"/>
      <c r="O148" s="24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246"/>
      <c r="AB148" s="246"/>
      <c r="AC148" s="246"/>
      <c r="AD148" s="246"/>
      <c r="AE148" s="246"/>
      <c r="AF148" s="246"/>
      <c r="AG148" s="246"/>
      <c r="AH148" s="246"/>
      <c r="AI148" s="246"/>
      <c r="AJ148" s="246"/>
      <c r="AK148" s="246"/>
      <c r="AL148" s="246"/>
      <c r="AM148" s="246"/>
      <c r="AN148" s="246"/>
      <c r="AO148" s="246"/>
      <c r="AP148" s="246"/>
      <c r="AQ148" s="246"/>
      <c r="AR148" s="246"/>
      <c r="AS148" s="246"/>
      <c r="AT148" s="246"/>
      <c r="AU148" s="246"/>
    </row>
    <row r="149" spans="1:47" x14ac:dyDescent="0.2">
      <c r="A149" s="245" t="s">
        <v>8</v>
      </c>
      <c r="B149" s="246"/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46"/>
      <c r="W149" s="246"/>
      <c r="X149" s="246"/>
      <c r="Y149" s="246"/>
      <c r="Z149" s="246"/>
      <c r="AA149" s="246"/>
      <c r="AB149" s="246"/>
      <c r="AC149" s="246"/>
      <c r="AD149" s="246"/>
      <c r="AE149" s="246"/>
      <c r="AF149" s="246"/>
      <c r="AG149" s="246"/>
      <c r="AH149" s="246"/>
      <c r="AI149" s="246"/>
      <c r="AJ149" s="246"/>
      <c r="AK149" s="246"/>
      <c r="AL149" s="246"/>
      <c r="AM149" s="246"/>
      <c r="AN149" s="246"/>
      <c r="AO149" s="246"/>
      <c r="AP149" s="246"/>
      <c r="AQ149" s="246"/>
      <c r="AR149" s="246"/>
      <c r="AS149" s="246"/>
      <c r="AT149" s="246"/>
      <c r="AU149" s="246"/>
    </row>
    <row r="150" spans="1:47" x14ac:dyDescent="0.2">
      <c r="A150" s="247" t="s">
        <v>9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  <c r="AH150" s="247"/>
      <c r="AI150" s="247"/>
      <c r="AJ150" s="247"/>
      <c r="AK150" s="247"/>
      <c r="AL150" s="247"/>
      <c r="AM150" s="247"/>
      <c r="AN150" s="247"/>
      <c r="AO150" s="247"/>
      <c r="AP150" s="247"/>
      <c r="AQ150" s="247"/>
      <c r="AR150" s="247"/>
      <c r="AS150" s="247"/>
      <c r="AT150" s="247"/>
      <c r="AU150" s="247"/>
    </row>
    <row r="151" spans="1:47" ht="15.75" x14ac:dyDescent="0.25">
      <c r="A151" s="20"/>
      <c r="B151" s="1"/>
      <c r="C151" s="1"/>
      <c r="D151" s="1"/>
      <c r="E151" s="20"/>
      <c r="F151" s="20"/>
      <c r="G151" s="20"/>
      <c r="H151" s="20"/>
      <c r="I151" s="20"/>
      <c r="J151" s="1"/>
    </row>
    <row r="152" spans="1:47" ht="15.75" x14ac:dyDescent="0.25">
      <c r="A152" s="20"/>
      <c r="B152" s="1"/>
      <c r="C152" s="1"/>
      <c r="D152" s="1"/>
      <c r="E152" s="20"/>
      <c r="F152" s="20"/>
      <c r="G152" s="20"/>
      <c r="H152" s="20"/>
      <c r="I152" s="20"/>
      <c r="J152" s="1"/>
    </row>
    <row r="153" spans="1:47" ht="15.75" x14ac:dyDescent="0.25">
      <c r="A153" s="20"/>
      <c r="B153" s="1"/>
      <c r="C153" s="1"/>
      <c r="D153" s="1"/>
      <c r="E153" s="20"/>
      <c r="F153" s="20"/>
      <c r="G153" s="20"/>
      <c r="H153" s="20"/>
      <c r="I153" s="20"/>
      <c r="J153" s="1"/>
    </row>
    <row r="154" spans="1:47" ht="15.75" x14ac:dyDescent="0.25">
      <c r="A154" s="20"/>
      <c r="B154" s="1"/>
      <c r="C154" s="1"/>
      <c r="D154" s="1"/>
      <c r="E154" s="20"/>
      <c r="F154" s="20"/>
      <c r="G154" s="20"/>
      <c r="H154" s="20"/>
      <c r="I154" s="20"/>
      <c r="J154" s="1"/>
    </row>
    <row r="155" spans="1:47" ht="15.75" x14ac:dyDescent="0.25">
      <c r="A155" s="20"/>
      <c r="B155" s="1"/>
      <c r="C155" s="1"/>
      <c r="D155" s="1"/>
      <c r="E155" s="20"/>
      <c r="F155" s="20"/>
      <c r="G155" s="20"/>
      <c r="H155" s="20"/>
      <c r="I155" s="20"/>
      <c r="J155" s="1"/>
    </row>
    <row r="156" spans="1:47" ht="15.75" x14ac:dyDescent="0.25">
      <c r="A156" s="20"/>
      <c r="B156" s="1"/>
      <c r="C156" s="1"/>
      <c r="D156" s="1"/>
      <c r="E156" s="20"/>
      <c r="F156" s="20"/>
      <c r="G156" s="20"/>
      <c r="H156" s="20"/>
      <c r="I156" s="20"/>
      <c r="J156" s="1"/>
    </row>
    <row r="157" spans="1:47" x14ac:dyDescent="0.2">
      <c r="A157" s="17"/>
      <c r="B157" s="21"/>
      <c r="C157" s="17"/>
      <c r="D157" s="17"/>
      <c r="E157" s="17"/>
      <c r="F157" s="17"/>
      <c r="G157" s="17"/>
      <c r="H157" s="17"/>
      <c r="I157" s="17"/>
      <c r="J157" s="17"/>
    </row>
    <row r="158" spans="1:47" ht="15.75" x14ac:dyDescent="0.25">
      <c r="A158" s="20"/>
      <c r="B158" s="1"/>
      <c r="C158" s="1"/>
      <c r="D158" s="1"/>
      <c r="E158" s="20"/>
      <c r="F158" s="20"/>
      <c r="G158" s="20"/>
      <c r="H158" s="20"/>
      <c r="I158" s="20"/>
      <c r="J158" s="1"/>
    </row>
    <row r="159" spans="1:47" ht="15.75" x14ac:dyDescent="0.25">
      <c r="A159" s="20"/>
      <c r="B159" s="1"/>
      <c r="C159" s="1"/>
      <c r="D159" s="1"/>
      <c r="E159" s="20"/>
      <c r="F159" s="20"/>
      <c r="G159" s="20"/>
      <c r="H159" s="20"/>
      <c r="I159" s="20"/>
      <c r="J159" s="1"/>
    </row>
    <row r="160" spans="1:47" ht="15.75" x14ac:dyDescent="0.25">
      <c r="A160" s="20"/>
      <c r="B160" s="1"/>
      <c r="C160" s="1"/>
      <c r="D160" s="1"/>
      <c r="E160" s="20"/>
      <c r="F160" s="20"/>
      <c r="G160" s="20"/>
      <c r="H160" s="20"/>
      <c r="I160" s="20"/>
      <c r="J160" s="1"/>
    </row>
    <row r="161" spans="1:10" ht="15.75" x14ac:dyDescent="0.25">
      <c r="A161" s="20"/>
      <c r="B161" s="1"/>
      <c r="C161" s="1"/>
      <c r="D161" s="1"/>
      <c r="E161" s="20"/>
      <c r="F161" s="20"/>
      <c r="G161" s="20"/>
      <c r="H161" s="20"/>
      <c r="I161" s="20"/>
      <c r="J161" s="1"/>
    </row>
    <row r="162" spans="1:10" ht="15.75" x14ac:dyDescent="0.25">
      <c r="A162" s="20"/>
      <c r="B162" s="1"/>
      <c r="C162" s="1"/>
      <c r="D162" s="1"/>
      <c r="E162" s="20"/>
      <c r="F162" s="20"/>
      <c r="G162" s="20"/>
      <c r="H162" s="20"/>
      <c r="I162" s="20"/>
      <c r="J162" s="1"/>
    </row>
    <row r="163" spans="1:10" ht="15.75" x14ac:dyDescent="0.25">
      <c r="A163" s="20"/>
      <c r="B163" s="1"/>
      <c r="C163" s="1"/>
      <c r="D163" s="1"/>
      <c r="E163" s="20"/>
      <c r="F163" s="20"/>
      <c r="G163" s="20"/>
      <c r="H163" s="20"/>
      <c r="I163" s="20"/>
      <c r="J163" s="1"/>
    </row>
    <row r="164" spans="1:10" ht="15.75" x14ac:dyDescent="0.25">
      <c r="A164" s="20"/>
      <c r="B164" s="1"/>
      <c r="C164" s="1"/>
      <c r="D164" s="1"/>
      <c r="E164" s="20"/>
      <c r="F164" s="20"/>
      <c r="G164" s="20"/>
      <c r="H164" s="20"/>
      <c r="I164" s="20"/>
      <c r="J164" s="1"/>
    </row>
    <row r="165" spans="1:10" ht="15.75" x14ac:dyDescent="0.25">
      <c r="A165" s="20"/>
      <c r="B165" s="1"/>
      <c r="C165" s="1"/>
      <c r="D165" s="1"/>
      <c r="E165" s="20"/>
      <c r="F165" s="20"/>
      <c r="G165" s="20"/>
      <c r="H165" s="20"/>
      <c r="I165" s="20"/>
      <c r="J165" s="1"/>
    </row>
    <row r="166" spans="1:10" x14ac:dyDescent="0.2">
      <c r="A166" s="20"/>
      <c r="B166" s="22"/>
      <c r="C166" s="639"/>
      <c r="D166" s="639"/>
      <c r="E166" s="640"/>
      <c r="F166" s="640"/>
      <c r="G166" s="639"/>
      <c r="H166" s="639"/>
      <c r="I166" s="639"/>
      <c r="J166" s="20"/>
    </row>
    <row r="167" spans="1:10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</row>
    <row r="168" spans="1:10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</row>
    <row r="169" spans="1:10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</row>
    <row r="170" spans="1:10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</row>
    <row r="171" spans="1:10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</row>
    <row r="172" spans="1:10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</row>
    <row r="173" spans="1:10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</row>
    <row r="174" spans="1:10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</row>
    <row r="175" spans="1:10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</row>
    <row r="176" spans="1:10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</row>
    <row r="177" spans="1:10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</row>
    <row r="178" spans="1:10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</row>
    <row r="179" spans="1:10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</row>
    <row r="180" spans="1:10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</row>
    <row r="181" spans="1:10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</row>
    <row r="182" spans="1:10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</row>
    <row r="183" spans="1:10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</row>
    <row r="184" spans="1:10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</row>
    <row r="185" spans="1:10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</row>
    <row r="186" spans="1:10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</row>
    <row r="187" spans="1:10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</row>
    <row r="188" spans="1:10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</row>
    <row r="189" spans="1:10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</row>
    <row r="190" spans="1:10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</row>
    <row r="191" spans="1:10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</row>
    <row r="192" spans="1:10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</row>
    <row r="193" spans="1:10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</row>
    <row r="194" spans="1:10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</row>
    <row r="195" spans="1:10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</row>
    <row r="196" spans="1:10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</row>
    <row r="197" spans="1:10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</row>
    <row r="198" spans="1:10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</row>
    <row r="199" spans="1:10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</row>
    <row r="200" spans="1:10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</row>
    <row r="201" spans="1:10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</row>
    <row r="202" spans="1:10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</row>
    <row r="203" spans="1:10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</row>
    <row r="204" spans="1:10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</row>
    <row r="205" spans="1:10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</row>
    <row r="206" spans="1:10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</row>
    <row r="207" spans="1:10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</row>
    <row r="208" spans="1:10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</row>
    <row r="209" spans="1:10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</row>
    <row r="210" spans="1:10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</row>
    <row r="211" spans="1:10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</row>
    <row r="212" spans="1:10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</row>
    <row r="213" spans="1:10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</row>
    <row r="214" spans="1:10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</row>
    <row r="215" spans="1:10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</row>
    <row r="216" spans="1:10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</row>
    <row r="217" spans="1:10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</row>
    <row r="218" spans="1:10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</row>
    <row r="219" spans="1:10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</row>
    <row r="220" spans="1:10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</row>
    <row r="221" spans="1:10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</row>
    <row r="222" spans="1:10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</row>
    <row r="223" spans="1:10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</row>
    <row r="224" spans="1:10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</row>
    <row r="225" spans="1:10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</row>
    <row r="226" spans="1:10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</row>
    <row r="227" spans="1:10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</row>
    <row r="228" spans="1:10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</row>
    <row r="229" spans="1:10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</row>
    <row r="230" spans="1:10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</row>
    <row r="231" spans="1:10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</row>
    <row r="232" spans="1:10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</row>
    <row r="233" spans="1:10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</row>
    <row r="234" spans="1:10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</row>
    <row r="235" spans="1:10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</row>
    <row r="236" spans="1:10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</row>
    <row r="237" spans="1:10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</row>
    <row r="238" spans="1:10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</row>
    <row r="239" spans="1:10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</row>
    <row r="240" spans="1:10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</row>
    <row r="241" spans="1:10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</row>
    <row r="242" spans="1:10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</row>
    <row r="243" spans="1:10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</row>
    <row r="244" spans="1:10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</row>
    <row r="245" spans="1:10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</row>
    <row r="246" spans="1:10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</row>
    <row r="247" spans="1:10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</row>
    <row r="248" spans="1:10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</row>
    <row r="249" spans="1:10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</row>
    <row r="250" spans="1:10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</row>
    <row r="251" spans="1:10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</row>
    <row r="252" spans="1:10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</row>
    <row r="253" spans="1:10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</row>
    <row r="254" spans="1:10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</row>
    <row r="255" spans="1:10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</row>
    <row r="256" spans="1:10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</row>
    <row r="257" spans="1:10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</row>
    <row r="258" spans="1:10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</row>
    <row r="259" spans="1:10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</row>
    <row r="260" spans="1:10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</row>
    <row r="261" spans="1:10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</row>
    <row r="262" spans="1:10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</row>
    <row r="263" spans="1:10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</row>
    <row r="264" spans="1:10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</row>
    <row r="265" spans="1:10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</row>
    <row r="266" spans="1:10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</row>
    <row r="267" spans="1:10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</row>
    <row r="268" spans="1:10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</row>
    <row r="269" spans="1:10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</row>
    <row r="270" spans="1:10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</row>
    <row r="271" spans="1:10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</row>
    <row r="272" spans="1:10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</row>
    <row r="273" spans="1:10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</row>
    <row r="274" spans="1:10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</row>
    <row r="275" spans="1:10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</row>
    <row r="276" spans="1:10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</row>
    <row r="277" spans="1:10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</row>
    <row r="278" spans="1:10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</row>
    <row r="279" spans="1:10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</row>
    <row r="280" spans="1:10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</row>
    <row r="281" spans="1:10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</row>
    <row r="282" spans="1:10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</row>
    <row r="283" spans="1:10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</row>
    <row r="284" spans="1:10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</row>
    <row r="285" spans="1:10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</row>
    <row r="286" spans="1:10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</row>
    <row r="287" spans="1:10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</row>
    <row r="288" spans="1:10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</row>
    <row r="289" spans="1:10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</row>
    <row r="290" spans="1:10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</row>
    <row r="291" spans="1:10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</row>
    <row r="292" spans="1:10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</row>
    <row r="293" spans="1:10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</row>
    <row r="294" spans="1:10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</row>
    <row r="295" spans="1:10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</row>
    <row r="296" spans="1:10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</row>
    <row r="297" spans="1:10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</row>
    <row r="298" spans="1:10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</row>
    <row r="299" spans="1:10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</row>
    <row r="300" spans="1:10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</row>
    <row r="301" spans="1:10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</row>
    <row r="302" spans="1:10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</row>
    <row r="303" spans="1:10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</row>
    <row r="304" spans="1:10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</row>
    <row r="305" spans="1:10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</row>
    <row r="306" spans="1:10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</row>
    <row r="307" spans="1:10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</row>
    <row r="308" spans="1:10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</row>
    <row r="309" spans="1:10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</row>
    <row r="310" spans="1:10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</row>
    <row r="311" spans="1:10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</row>
    <row r="312" spans="1:10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</row>
    <row r="313" spans="1:10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</row>
    <row r="314" spans="1:10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</row>
    <row r="315" spans="1:10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</row>
    <row r="316" spans="1:10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</row>
    <row r="317" spans="1:10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</row>
    <row r="318" spans="1:10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</row>
    <row r="319" spans="1:10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</row>
    <row r="320" spans="1:10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</row>
    <row r="321" spans="1:10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</row>
    <row r="322" spans="1:10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</row>
    <row r="323" spans="1:10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</row>
    <row r="324" spans="1:10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</row>
    <row r="325" spans="1:10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</row>
    <row r="326" spans="1:10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</row>
    <row r="327" spans="1:10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</row>
    <row r="328" spans="1:10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</row>
    <row r="329" spans="1:10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</row>
    <row r="330" spans="1:10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</row>
    <row r="331" spans="1:10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</row>
    <row r="332" spans="1:10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</row>
    <row r="333" spans="1:10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</row>
    <row r="334" spans="1:10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</row>
    <row r="335" spans="1:10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</row>
    <row r="336" spans="1:10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</row>
    <row r="337" spans="1:10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</row>
    <row r="338" spans="1:10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</row>
    <row r="339" spans="1:10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</row>
    <row r="340" spans="1:10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</row>
    <row r="341" spans="1:10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</row>
    <row r="342" spans="1:10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</row>
    <row r="343" spans="1:10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</row>
    <row r="344" spans="1:10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</row>
    <row r="345" spans="1:10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</row>
    <row r="346" spans="1:10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</row>
    <row r="347" spans="1:10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</row>
    <row r="348" spans="1:10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</row>
    <row r="349" spans="1:10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</row>
    <row r="350" spans="1:10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</row>
    <row r="351" spans="1:10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</row>
    <row r="352" spans="1:10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</row>
    <row r="353" spans="1:10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</row>
    <row r="354" spans="1:10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</row>
    <row r="355" spans="1:10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</row>
    <row r="356" spans="1:10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</row>
    <row r="357" spans="1:10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</row>
    <row r="358" spans="1:10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</row>
    <row r="359" spans="1:10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</row>
    <row r="360" spans="1:10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</row>
    <row r="361" spans="1:10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</row>
    <row r="362" spans="1:10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</row>
    <row r="363" spans="1:10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</row>
    <row r="364" spans="1:10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</row>
    <row r="365" spans="1:10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</row>
    <row r="366" spans="1:10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</row>
    <row r="367" spans="1:10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</row>
    <row r="368" spans="1:10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</row>
    <row r="369" spans="1:10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</row>
    <row r="370" spans="1:10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</row>
    <row r="371" spans="1:10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</row>
    <row r="372" spans="1:10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</row>
    <row r="373" spans="1:10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</row>
    <row r="374" spans="1:10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</row>
    <row r="375" spans="1:10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</row>
    <row r="376" spans="1:10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</row>
    <row r="377" spans="1:10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</row>
    <row r="378" spans="1:10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</row>
    <row r="379" spans="1:10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</row>
    <row r="380" spans="1:10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</row>
    <row r="381" spans="1:10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</row>
    <row r="382" spans="1:10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</row>
    <row r="383" spans="1:10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</row>
    <row r="384" spans="1:10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</row>
    <row r="385" spans="1:10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</row>
    <row r="386" spans="1:10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</row>
    <row r="387" spans="1:10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</row>
    <row r="388" spans="1:10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</row>
    <row r="389" spans="1:10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</row>
    <row r="390" spans="1:10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</row>
    <row r="391" spans="1:10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</row>
    <row r="392" spans="1:10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</row>
    <row r="393" spans="1:10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</row>
    <row r="394" spans="1:10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</row>
    <row r="395" spans="1:10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</row>
    <row r="396" spans="1:10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</row>
    <row r="397" spans="1:10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</row>
    <row r="398" spans="1:10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</row>
    <row r="399" spans="1:10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</row>
    <row r="400" spans="1:10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</row>
    <row r="401" spans="1:10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</row>
    <row r="402" spans="1:10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</row>
    <row r="403" spans="1:10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</row>
    <row r="404" spans="1:10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</row>
    <row r="405" spans="1:10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</row>
    <row r="406" spans="1:10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</row>
    <row r="407" spans="1:10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</row>
    <row r="408" spans="1:10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</row>
    <row r="409" spans="1:10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</row>
    <row r="410" spans="1:10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</row>
    <row r="411" spans="1:10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</row>
    <row r="412" spans="1:10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</row>
    <row r="413" spans="1:10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</row>
    <row r="414" spans="1:10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</row>
    <row r="415" spans="1:10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</row>
    <row r="416" spans="1:10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</row>
    <row r="417" spans="1:10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</row>
    <row r="418" spans="1:10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</row>
    <row r="419" spans="1:10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</row>
    <row r="420" spans="1:10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</row>
    <row r="421" spans="1:10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</row>
    <row r="422" spans="1:10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</row>
    <row r="423" spans="1:10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</row>
    <row r="424" spans="1:10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</row>
    <row r="425" spans="1:10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</row>
    <row r="426" spans="1:10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</row>
    <row r="427" spans="1:10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</row>
    <row r="428" spans="1:10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</row>
    <row r="429" spans="1:10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</row>
    <row r="430" spans="1:10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</row>
    <row r="431" spans="1:10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</row>
    <row r="432" spans="1:10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</row>
    <row r="433" spans="1:10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</row>
    <row r="434" spans="1:10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</row>
    <row r="435" spans="1:10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</row>
    <row r="436" spans="1:10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</row>
    <row r="437" spans="1:10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</row>
    <row r="438" spans="1:10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</row>
    <row r="439" spans="1:10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</row>
    <row r="440" spans="1:10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</row>
    <row r="441" spans="1:10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</row>
    <row r="442" spans="1:10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</row>
    <row r="443" spans="1:10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</row>
    <row r="444" spans="1:10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</row>
    <row r="445" spans="1:10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</row>
    <row r="446" spans="1:10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</row>
    <row r="447" spans="1:10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</row>
    <row r="448" spans="1:10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</row>
    <row r="449" spans="1:10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</row>
    <row r="450" spans="1:10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</row>
    <row r="451" spans="1:10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</row>
    <row r="452" spans="1:10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</row>
    <row r="453" spans="1:10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</row>
    <row r="454" spans="1:10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</row>
    <row r="455" spans="1:10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</row>
    <row r="456" spans="1:10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</row>
    <row r="457" spans="1:10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</row>
    <row r="458" spans="1:10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</row>
    <row r="459" spans="1:10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</row>
    <row r="460" spans="1:10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</row>
    <row r="461" spans="1:10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</row>
    <row r="462" spans="1:10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</row>
    <row r="463" spans="1:10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</row>
    <row r="464" spans="1:10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</row>
    <row r="465" spans="1:10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</row>
    <row r="466" spans="1:10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</row>
    <row r="467" spans="1:10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</row>
    <row r="468" spans="1:10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</row>
    <row r="469" spans="1:10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</row>
    <row r="470" spans="1:10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</row>
    <row r="471" spans="1:10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</row>
    <row r="472" spans="1:10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</row>
    <row r="473" spans="1:10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</row>
    <row r="474" spans="1:10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</row>
    <row r="475" spans="1:10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</row>
    <row r="476" spans="1:10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</row>
    <row r="477" spans="1:10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</row>
    <row r="478" spans="1:10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</row>
    <row r="479" spans="1:10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</row>
    <row r="480" spans="1:10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</row>
    <row r="481" spans="1:10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</row>
    <row r="482" spans="1:10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</row>
    <row r="483" spans="1:10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</row>
    <row r="484" spans="1:10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</row>
    <row r="485" spans="1:10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</row>
    <row r="486" spans="1:10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</row>
    <row r="487" spans="1:10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</row>
    <row r="488" spans="1:10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</row>
    <row r="489" spans="1:10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</row>
    <row r="490" spans="1:10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</row>
    <row r="491" spans="1:10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</row>
    <row r="492" spans="1:10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</row>
    <row r="493" spans="1:10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</row>
    <row r="494" spans="1:10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</row>
    <row r="495" spans="1:10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</row>
    <row r="496" spans="1:10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</row>
    <row r="497" spans="1:10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</row>
    <row r="498" spans="1:10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</row>
    <row r="499" spans="1:10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</row>
    <row r="500" spans="1:10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</row>
    <row r="501" spans="1:10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</row>
    <row r="502" spans="1:10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</row>
    <row r="503" spans="1:10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</row>
    <row r="504" spans="1:10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</row>
    <row r="505" spans="1:10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</row>
    <row r="506" spans="1:10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</row>
    <row r="507" spans="1:10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</row>
    <row r="508" spans="1:10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</row>
    <row r="509" spans="1:10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</row>
    <row r="510" spans="1:10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</row>
    <row r="511" spans="1:10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</row>
    <row r="512" spans="1:10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</row>
    <row r="513" spans="1:10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</row>
    <row r="514" spans="1:10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</row>
    <row r="515" spans="1:10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</row>
    <row r="516" spans="1:10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</row>
    <row r="517" spans="1:10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</row>
    <row r="518" spans="1:10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</row>
    <row r="519" spans="1:10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</row>
    <row r="520" spans="1:10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</row>
    <row r="521" spans="1:10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</row>
    <row r="522" spans="1:10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</row>
    <row r="523" spans="1:10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</row>
    <row r="524" spans="1:10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</row>
    <row r="525" spans="1:10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</row>
    <row r="526" spans="1:10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</row>
    <row r="527" spans="1:10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</row>
    <row r="528" spans="1:10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</row>
    <row r="529" spans="1:10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</row>
    <row r="530" spans="1:10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</row>
    <row r="531" spans="1:10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</row>
    <row r="532" spans="1:10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</row>
    <row r="533" spans="1:10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</row>
    <row r="534" spans="1:10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</row>
    <row r="535" spans="1:10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</row>
    <row r="536" spans="1:10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</row>
    <row r="537" spans="1:10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</row>
    <row r="538" spans="1:10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</row>
    <row r="539" spans="1:10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</row>
    <row r="540" spans="1:10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</row>
    <row r="541" spans="1:10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</row>
    <row r="542" spans="1:10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</row>
    <row r="543" spans="1:10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</row>
    <row r="544" spans="1:10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</row>
    <row r="545" spans="1:10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</row>
    <row r="546" spans="1:10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</row>
    <row r="547" spans="1:10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</row>
    <row r="548" spans="1:10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</row>
    <row r="549" spans="1:10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</row>
    <row r="550" spans="1:10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</row>
    <row r="551" spans="1:10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</row>
    <row r="552" spans="1:10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</row>
    <row r="553" spans="1:10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</row>
    <row r="554" spans="1:10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</row>
    <row r="555" spans="1:10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</row>
    <row r="556" spans="1:10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</row>
    <row r="557" spans="1:10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</row>
    <row r="558" spans="1:10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</row>
    <row r="559" spans="1:10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</row>
    <row r="560" spans="1:10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</row>
    <row r="561" spans="1:10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</row>
    <row r="562" spans="1:10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</row>
    <row r="563" spans="1:10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</row>
    <row r="564" spans="1:10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</row>
    <row r="565" spans="1:10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</row>
    <row r="566" spans="1:10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</row>
    <row r="567" spans="1:10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</row>
    <row r="568" spans="1:10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</row>
    <row r="569" spans="1:10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</row>
    <row r="570" spans="1:10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</row>
    <row r="571" spans="1:10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</row>
    <row r="572" spans="1:10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</row>
    <row r="573" spans="1:10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</row>
    <row r="574" spans="1:10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</row>
    <row r="575" spans="1:10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</row>
    <row r="576" spans="1:10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</row>
    <row r="577" spans="1:10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</row>
    <row r="578" spans="1:10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</row>
    <row r="579" spans="1:10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</row>
    <row r="580" spans="1:10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</row>
    <row r="581" spans="1:10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</row>
    <row r="582" spans="1:10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</row>
    <row r="583" spans="1:10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</row>
    <row r="584" spans="1:10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</row>
    <row r="585" spans="1:10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</row>
    <row r="586" spans="1:10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</row>
    <row r="587" spans="1:10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</row>
    <row r="588" spans="1:10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</row>
    <row r="589" spans="1:10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</row>
    <row r="590" spans="1:10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</row>
    <row r="591" spans="1:10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</row>
    <row r="592" spans="1:10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</row>
    <row r="593" spans="1:10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</row>
    <row r="594" spans="1:10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</row>
    <row r="595" spans="1:10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</row>
    <row r="596" spans="1:10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</row>
    <row r="597" spans="1:10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</row>
    <row r="598" spans="1:10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</row>
    <row r="599" spans="1:10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</row>
    <row r="600" spans="1:10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</row>
    <row r="601" spans="1:10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</row>
    <row r="602" spans="1:10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</row>
    <row r="603" spans="1:10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</row>
    <row r="604" spans="1:10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</row>
    <row r="605" spans="1:10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</row>
    <row r="606" spans="1:10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</row>
    <row r="607" spans="1:10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</row>
    <row r="608" spans="1:10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</row>
    <row r="609" spans="1:10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</row>
    <row r="610" spans="1:10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</row>
    <row r="611" spans="1:10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</row>
    <row r="612" spans="1:10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</row>
    <row r="613" spans="1:10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</row>
    <row r="614" spans="1:10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</row>
    <row r="615" spans="1:10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</row>
    <row r="616" spans="1:10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</row>
    <row r="617" spans="1:10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</row>
    <row r="618" spans="1:10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</row>
    <row r="619" spans="1:10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</row>
    <row r="620" spans="1:10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</row>
    <row r="621" spans="1:10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</row>
    <row r="622" spans="1:10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</row>
    <row r="623" spans="1:10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</row>
    <row r="624" spans="1:10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</row>
    <row r="625" spans="1:10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</row>
    <row r="626" spans="1:10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</row>
    <row r="627" spans="1:10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</row>
    <row r="628" spans="1:10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</row>
    <row r="629" spans="1:10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</row>
    <row r="630" spans="1:10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</row>
    <row r="631" spans="1:10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</row>
    <row r="632" spans="1:10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</row>
    <row r="633" spans="1:10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</row>
    <row r="634" spans="1:10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</row>
    <row r="635" spans="1:10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</row>
    <row r="636" spans="1:10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</row>
    <row r="637" spans="1:10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</row>
    <row r="638" spans="1:10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</row>
    <row r="639" spans="1:10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</row>
    <row r="640" spans="1:10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</row>
    <row r="641" spans="1:10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</row>
    <row r="642" spans="1:10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</row>
    <row r="643" spans="1:10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</row>
    <row r="644" spans="1:10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</row>
    <row r="645" spans="1:10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</row>
    <row r="646" spans="1:10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</row>
    <row r="647" spans="1:10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</row>
    <row r="648" spans="1:10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</row>
    <row r="649" spans="1:10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</row>
    <row r="650" spans="1:10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</row>
    <row r="651" spans="1:10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</row>
    <row r="652" spans="1:10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</row>
    <row r="653" spans="1:10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</row>
    <row r="654" spans="1:10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</row>
    <row r="655" spans="1:10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</row>
    <row r="656" spans="1:10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</row>
    <row r="657" spans="1:10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</row>
    <row r="658" spans="1:10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</row>
    <row r="659" spans="1:10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</row>
    <row r="660" spans="1:10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</row>
    <row r="661" spans="1:10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</row>
    <row r="662" spans="1:10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</row>
    <row r="663" spans="1:10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</row>
    <row r="664" spans="1:10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</row>
    <row r="665" spans="1:10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</row>
    <row r="666" spans="1:10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</row>
    <row r="667" spans="1:10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</row>
    <row r="668" spans="1:10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</row>
    <row r="669" spans="1:10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</row>
    <row r="670" spans="1:10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</row>
    <row r="671" spans="1:10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</row>
    <row r="672" spans="1:10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</row>
    <row r="673" spans="1:10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</row>
    <row r="674" spans="1:10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</row>
    <row r="675" spans="1:10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</row>
    <row r="676" spans="1:10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</row>
    <row r="677" spans="1:10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</row>
    <row r="678" spans="1:10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</row>
    <row r="679" spans="1:10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</row>
    <row r="680" spans="1:10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</row>
    <row r="681" spans="1:10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</row>
    <row r="682" spans="1:10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</row>
    <row r="683" spans="1:10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</row>
    <row r="684" spans="1:10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</row>
    <row r="685" spans="1:10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</row>
    <row r="686" spans="1:10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</row>
    <row r="687" spans="1:10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</row>
    <row r="688" spans="1:10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</row>
    <row r="689" spans="1:10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</row>
    <row r="690" spans="1:10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</row>
    <row r="691" spans="1:10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</row>
    <row r="692" spans="1:10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</row>
    <row r="693" spans="1:10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</row>
    <row r="694" spans="1:10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</row>
    <row r="695" spans="1:10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</row>
    <row r="696" spans="1:10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</row>
    <row r="697" spans="1:10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</row>
    <row r="698" spans="1:10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</row>
    <row r="699" spans="1:10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</row>
    <row r="700" spans="1:10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</row>
    <row r="701" spans="1:10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</row>
    <row r="702" spans="1:10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</row>
    <row r="703" spans="1:10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</row>
    <row r="704" spans="1:10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</row>
    <row r="705" spans="1:10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</row>
    <row r="706" spans="1:10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</row>
    <row r="707" spans="1:10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</row>
    <row r="708" spans="1:10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</row>
    <row r="709" spans="1:10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</row>
    <row r="710" spans="1:10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</row>
    <row r="711" spans="1:10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</row>
    <row r="712" spans="1:10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</row>
    <row r="713" spans="1:10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</row>
    <row r="714" spans="1:10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</row>
    <row r="715" spans="1:10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</row>
    <row r="716" spans="1:10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</row>
    <row r="717" spans="1:10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</row>
    <row r="718" spans="1:10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</row>
    <row r="719" spans="1:10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</row>
    <row r="720" spans="1:10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</row>
    <row r="721" spans="1:10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</row>
    <row r="722" spans="1:10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</row>
    <row r="723" spans="1:10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</row>
    <row r="724" spans="1:10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</row>
    <row r="725" spans="1:10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</row>
    <row r="726" spans="1:10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</row>
    <row r="727" spans="1:10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</row>
    <row r="728" spans="1:10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</row>
    <row r="729" spans="1:10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</row>
    <row r="730" spans="1:10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</row>
    <row r="731" spans="1:10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</row>
    <row r="732" spans="1:10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</row>
    <row r="733" spans="1:10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</row>
    <row r="734" spans="1:10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</row>
    <row r="735" spans="1:10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</row>
    <row r="736" spans="1:10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</row>
    <row r="737" spans="1:10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</row>
    <row r="738" spans="1:10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</row>
    <row r="739" spans="1:10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</row>
    <row r="740" spans="1:10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</row>
    <row r="741" spans="1:10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</row>
    <row r="742" spans="1:10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</row>
    <row r="743" spans="1:10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</row>
    <row r="744" spans="1:10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</row>
    <row r="745" spans="1:10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</row>
    <row r="746" spans="1:10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</row>
    <row r="747" spans="1:10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</row>
    <row r="748" spans="1:10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</row>
    <row r="749" spans="1:10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</row>
    <row r="750" spans="1:10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</row>
    <row r="751" spans="1:10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</row>
    <row r="752" spans="1:10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</row>
    <row r="753" spans="1:10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</row>
    <row r="754" spans="1:10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</row>
    <row r="755" spans="1:10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</row>
    <row r="756" spans="1:10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</row>
    <row r="757" spans="1:10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</row>
    <row r="758" spans="1:10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</row>
    <row r="759" spans="1:10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</row>
    <row r="760" spans="1:10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</row>
    <row r="761" spans="1:10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</row>
    <row r="762" spans="1:10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</row>
    <row r="763" spans="1:10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</row>
    <row r="764" spans="1:10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</row>
    <row r="765" spans="1:10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</row>
    <row r="766" spans="1:10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</row>
    <row r="767" spans="1:10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</row>
    <row r="768" spans="1:10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</row>
    <row r="769" spans="1:10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</row>
    <row r="770" spans="1:10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</row>
    <row r="771" spans="1:10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</row>
    <row r="772" spans="1:10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</row>
    <row r="773" spans="1:10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</row>
    <row r="774" spans="1:10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</row>
    <row r="775" spans="1:10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</row>
    <row r="776" spans="1:10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</row>
    <row r="777" spans="1:10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</row>
    <row r="778" spans="1:10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</row>
    <row r="779" spans="1:10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</row>
    <row r="780" spans="1:10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</row>
    <row r="781" spans="1:10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</row>
    <row r="782" spans="1:10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</row>
    <row r="783" spans="1:10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</row>
    <row r="784" spans="1:10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</row>
    <row r="785" spans="1:10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</row>
    <row r="786" spans="1:10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</row>
    <row r="787" spans="1:10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</row>
    <row r="788" spans="1:10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</row>
    <row r="789" spans="1:10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</row>
    <row r="790" spans="1:10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</row>
    <row r="791" spans="1:10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</row>
    <row r="792" spans="1:10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</row>
    <row r="793" spans="1:10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</row>
    <row r="794" spans="1:10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</row>
    <row r="795" spans="1:10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</row>
    <row r="796" spans="1:10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</row>
    <row r="797" spans="1:10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</row>
    <row r="798" spans="1:10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</row>
    <row r="799" spans="1:10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</row>
    <row r="800" spans="1:10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</row>
    <row r="801" spans="1:10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</row>
    <row r="802" spans="1:10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</row>
    <row r="803" spans="1:10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</row>
    <row r="804" spans="1:10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</row>
    <row r="805" spans="1:10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</row>
    <row r="806" spans="1:10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</row>
    <row r="807" spans="1:10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</row>
    <row r="808" spans="1:10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</row>
    <row r="809" spans="1:10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</row>
    <row r="810" spans="1:10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</row>
    <row r="811" spans="1:10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</row>
    <row r="812" spans="1:10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</row>
    <row r="813" spans="1:10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</row>
    <row r="814" spans="1:10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</row>
    <row r="815" spans="1:10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</row>
    <row r="816" spans="1:10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</row>
    <row r="817" spans="1:10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</row>
    <row r="818" spans="1:10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</row>
    <row r="819" spans="1:10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</row>
    <row r="820" spans="1:10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</row>
    <row r="821" spans="1:10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</row>
    <row r="822" spans="1:10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</row>
    <row r="823" spans="1:10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</row>
    <row r="824" spans="1:10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</row>
    <row r="825" spans="1:10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</row>
    <row r="826" spans="1:10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</row>
    <row r="827" spans="1:10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</row>
    <row r="828" spans="1:10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</row>
    <row r="829" spans="1:10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</row>
    <row r="830" spans="1:10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</row>
    <row r="831" spans="1:10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</row>
    <row r="832" spans="1:10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</row>
    <row r="833" spans="1:10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</row>
    <row r="834" spans="1:10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</row>
    <row r="835" spans="1:10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</row>
    <row r="836" spans="1:10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</row>
    <row r="837" spans="1:10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</row>
    <row r="838" spans="1:10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</row>
    <row r="839" spans="1:10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</row>
    <row r="840" spans="1:10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</row>
    <row r="841" spans="1:10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</row>
    <row r="842" spans="1:10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</row>
    <row r="843" spans="1:10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</row>
    <row r="844" spans="1:10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</row>
    <row r="845" spans="1:10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</row>
    <row r="846" spans="1:10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</row>
    <row r="847" spans="1:10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</row>
    <row r="848" spans="1:10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</row>
    <row r="849" spans="1:10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</row>
    <row r="850" spans="1:10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</row>
    <row r="851" spans="1:10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</row>
    <row r="852" spans="1:10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</row>
    <row r="853" spans="1:10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</row>
    <row r="854" spans="1:10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</row>
    <row r="855" spans="1:10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</row>
    <row r="856" spans="1:10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</row>
    <row r="857" spans="1:10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</row>
    <row r="858" spans="1:10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</row>
    <row r="859" spans="1:10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</row>
    <row r="860" spans="1:10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</row>
    <row r="861" spans="1:10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</row>
    <row r="862" spans="1:10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</row>
    <row r="863" spans="1:10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</row>
    <row r="864" spans="1:10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</row>
    <row r="865" spans="1:10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</row>
    <row r="866" spans="1:10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</row>
    <row r="867" spans="1:10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</row>
    <row r="868" spans="1:10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</row>
    <row r="869" spans="1:10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</row>
    <row r="870" spans="1:10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</row>
    <row r="871" spans="1:10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</row>
    <row r="872" spans="1:10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</row>
    <row r="873" spans="1:10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</row>
    <row r="874" spans="1:10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</row>
    <row r="875" spans="1:10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</row>
    <row r="876" spans="1:10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</row>
    <row r="877" spans="1:10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</row>
    <row r="878" spans="1:10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</row>
    <row r="879" spans="1:10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</row>
    <row r="880" spans="1:10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</row>
    <row r="881" spans="1:10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</row>
    <row r="882" spans="1:10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</row>
    <row r="883" spans="1:10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</row>
    <row r="884" spans="1:10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</row>
    <row r="885" spans="1:10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</row>
    <row r="886" spans="1:10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</row>
    <row r="887" spans="1:10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</row>
    <row r="888" spans="1:10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</row>
    <row r="889" spans="1:10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</row>
    <row r="890" spans="1:10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</row>
    <row r="891" spans="1:10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</row>
    <row r="892" spans="1:10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</row>
    <row r="893" spans="1:10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</row>
    <row r="894" spans="1:10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</row>
    <row r="895" spans="1:10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</row>
    <row r="896" spans="1:10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</row>
    <row r="897" spans="1:10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</row>
    <row r="898" spans="1:10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</row>
    <row r="899" spans="1:10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</row>
    <row r="900" spans="1:10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</row>
    <row r="901" spans="1:10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</row>
    <row r="902" spans="1:10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</row>
    <row r="903" spans="1:10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</row>
    <row r="904" spans="1:10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</row>
    <row r="905" spans="1:10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</row>
    <row r="906" spans="1:10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</row>
    <row r="907" spans="1:10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</row>
    <row r="908" spans="1:10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</row>
    <row r="909" spans="1:10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</row>
    <row r="910" spans="1:10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</row>
    <row r="911" spans="1:10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</row>
    <row r="912" spans="1:10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</row>
    <row r="913" spans="1:10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</row>
    <row r="914" spans="1:10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</row>
    <row r="915" spans="1:10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</row>
    <row r="916" spans="1:10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</row>
    <row r="917" spans="1:10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</row>
    <row r="918" spans="1:10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</row>
    <row r="919" spans="1:10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</row>
    <row r="920" spans="1:10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</row>
    <row r="921" spans="1:10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</row>
    <row r="922" spans="1:10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</row>
    <row r="923" spans="1:10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</row>
    <row r="924" spans="1:10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</row>
    <row r="925" spans="1:10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</row>
    <row r="926" spans="1:10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</row>
    <row r="927" spans="1:10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</row>
    <row r="928" spans="1:10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7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7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7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7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7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7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7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7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7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7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7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7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7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7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7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7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7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7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7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7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7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7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7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7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7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7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7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7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7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7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7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7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7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7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7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7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7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7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7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7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7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7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7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7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7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7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7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7"/>
    </row>
    <row r="1315" spans="1:1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7"/>
    </row>
    <row r="1316" spans="1:1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7"/>
    </row>
    <row r="1317" spans="1:1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7"/>
    </row>
    <row r="1318" spans="1:1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7"/>
    </row>
    <row r="1319" spans="1:1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7"/>
    </row>
    <row r="1320" spans="1:1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7"/>
    </row>
    <row r="1321" spans="1:1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7"/>
    </row>
    <row r="1322" spans="1:1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7"/>
    </row>
    <row r="1323" spans="1:1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7"/>
    </row>
    <row r="1324" spans="1:1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</row>
    <row r="1325" spans="1:1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7"/>
    </row>
    <row r="1326" spans="1:1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7"/>
    </row>
    <row r="1327" spans="1:1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7"/>
    </row>
    <row r="1328" spans="1:1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7"/>
    </row>
    <row r="1329" spans="1:1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7"/>
    </row>
    <row r="1330" spans="1:1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7"/>
    </row>
    <row r="1331" spans="1:1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</row>
    <row r="1332" spans="1:1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7"/>
    </row>
    <row r="1333" spans="1:1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7"/>
    </row>
    <row r="1334" spans="1:1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7"/>
    </row>
    <row r="1335" spans="1:1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7"/>
    </row>
    <row r="1336" spans="1:1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7"/>
    </row>
    <row r="1337" spans="1:1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7"/>
    </row>
    <row r="1338" spans="1:1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</row>
    <row r="1339" spans="1:1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7"/>
    </row>
    <row r="1340" spans="1:1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7"/>
    </row>
    <row r="1341" spans="1:1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7"/>
    </row>
    <row r="1342" spans="1:1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7"/>
    </row>
    <row r="1343" spans="1:1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7"/>
    </row>
    <row r="1344" spans="1:1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</row>
    <row r="1345" spans="1:1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7"/>
    </row>
    <row r="1346" spans="1:1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7"/>
    </row>
    <row r="1347" spans="1:1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7"/>
    </row>
    <row r="1348" spans="1:1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7"/>
    </row>
    <row r="1349" spans="1:1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7"/>
    </row>
    <row r="1350" spans="1:1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7"/>
    </row>
    <row r="1351" spans="1:1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7"/>
    </row>
    <row r="1352" spans="1:1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7"/>
    </row>
    <row r="1353" spans="1:1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7"/>
    </row>
    <row r="1354" spans="1:1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7"/>
    </row>
    <row r="1355" spans="1:1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7"/>
    </row>
    <row r="1356" spans="1:1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7"/>
    </row>
    <row r="1357" spans="1:1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7"/>
    </row>
    <row r="1358" spans="1:1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7"/>
    </row>
    <row r="1359" spans="1:1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7"/>
    </row>
    <row r="1360" spans="1:1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7"/>
    </row>
    <row r="1361" spans="1:1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7"/>
    </row>
    <row r="1362" spans="1:1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7"/>
    </row>
    <row r="1363" spans="1:1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7"/>
    </row>
    <row r="1364" spans="1:1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7"/>
    </row>
    <row r="1365" spans="1:1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7"/>
    </row>
    <row r="1366" spans="1:1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7"/>
    </row>
    <row r="1367" spans="1:1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7"/>
    </row>
    <row r="1368" spans="1:1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7"/>
    </row>
    <row r="1369" spans="1:1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</row>
    <row r="1370" spans="1:1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7"/>
    </row>
    <row r="1371" spans="1:1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7"/>
    </row>
    <row r="1372" spans="1:1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7"/>
    </row>
    <row r="1373" spans="1:1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7"/>
    </row>
    <row r="1374" spans="1:1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7"/>
    </row>
    <row r="1375" spans="1:1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7"/>
    </row>
    <row r="1376" spans="1:1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</row>
    <row r="1377" spans="1:1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7"/>
    </row>
    <row r="1378" spans="1:1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7"/>
    </row>
    <row r="1379" spans="1:1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7"/>
    </row>
    <row r="1380" spans="1:1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7"/>
    </row>
    <row r="1381" spans="1:1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7"/>
    </row>
    <row r="1382" spans="1:1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7"/>
    </row>
    <row r="1383" spans="1:1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</row>
    <row r="1384" spans="1:1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7"/>
    </row>
    <row r="1385" spans="1:1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7"/>
    </row>
    <row r="1386" spans="1:1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7"/>
    </row>
    <row r="1387" spans="1:1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7"/>
    </row>
    <row r="1388" spans="1:1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7"/>
    </row>
    <row r="1389" spans="1:1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</row>
    <row r="1390" spans="1:1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7"/>
    </row>
    <row r="1391" spans="1:1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7"/>
    </row>
    <row r="1392" spans="1:1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7"/>
    </row>
    <row r="1393" spans="1:1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7"/>
    </row>
    <row r="1394" spans="1:1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7"/>
    </row>
    <row r="1395" spans="1:1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7"/>
    </row>
    <row r="1396" spans="1:1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7"/>
    </row>
    <row r="1397" spans="1:1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7"/>
    </row>
    <row r="1398" spans="1:1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7"/>
    </row>
    <row r="1399" spans="1:1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7"/>
    </row>
    <row r="1400" spans="1:1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7"/>
    </row>
  </sheetData>
  <customSheetViews>
    <customSheetView guid="{B28A55F2-F506-44F5-8B45-C06C81F4E83D}" showRuler="0">
      <selection activeCell="N6" sqref="N6"/>
      <pageMargins left="0.78740157480314965" right="0.19685039370078741" top="0.39370078740157483" bottom="0.39370078740157483" header="0.51181102362204722" footer="0.51181102362204722"/>
      <pageSetup paperSize="9" orientation="landscape" horizontalDpi="300" verticalDpi="300" r:id="rId1"/>
      <headerFooter alignWithMargins="0"/>
    </customSheetView>
  </customSheetViews>
  <mergeCells count="33">
    <mergeCell ref="A1:P1"/>
    <mergeCell ref="F7:H7"/>
    <mergeCell ref="I7:I8"/>
    <mergeCell ref="J7:K7"/>
    <mergeCell ref="L7:L8"/>
    <mergeCell ref="C7:C8"/>
    <mergeCell ref="A2:P2"/>
    <mergeCell ref="A3:P3"/>
    <mergeCell ref="A7:A8"/>
    <mergeCell ref="P7:P8"/>
    <mergeCell ref="B7:B8"/>
    <mergeCell ref="D7:D8"/>
    <mergeCell ref="O7:O8"/>
    <mergeCell ref="E7:E8"/>
    <mergeCell ref="N7:N8"/>
    <mergeCell ref="A85:P85"/>
    <mergeCell ref="A86:P86"/>
    <mergeCell ref="A87:P87"/>
    <mergeCell ref="O91:O92"/>
    <mergeCell ref="P91:P92"/>
    <mergeCell ref="J91:K91"/>
    <mergeCell ref="L91:L92"/>
    <mergeCell ref="N91:N92"/>
    <mergeCell ref="A91:A92"/>
    <mergeCell ref="B91:B92"/>
    <mergeCell ref="C91:C92"/>
    <mergeCell ref="D91:D92"/>
    <mergeCell ref="E91:E92"/>
    <mergeCell ref="G166:I166"/>
    <mergeCell ref="E166:F166"/>
    <mergeCell ref="C166:D166"/>
    <mergeCell ref="F91:H91"/>
    <mergeCell ref="I91:I92"/>
  </mergeCells>
  <phoneticPr fontId="1" type="noConversion"/>
  <printOptions horizontalCentered="1"/>
  <pageMargins left="0" right="0" top="0.39370078740157483" bottom="0.39370078740157483" header="0.51181102362204722" footer="0.51181102362204722"/>
  <pageSetup paperSize="9" orientation="landscape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indexed="10"/>
  </sheetPr>
  <dimension ref="A1:AU1262"/>
  <sheetViews>
    <sheetView workbookViewId="0">
      <selection sqref="A1:P35"/>
    </sheetView>
  </sheetViews>
  <sheetFormatPr defaultColWidth="9.140625" defaultRowHeight="12.75" outlineLevelRow="1" x14ac:dyDescent="0.2"/>
  <cols>
    <col min="1" max="1" width="3.85546875" style="12" customWidth="1"/>
    <col min="2" max="2" width="27.85546875" style="12" customWidth="1"/>
    <col min="3" max="3" width="10.140625" style="12" customWidth="1"/>
    <col min="4" max="4" width="22.7109375" style="12" customWidth="1"/>
    <col min="5" max="5" width="7.7109375" style="12" customWidth="1"/>
    <col min="6" max="8" width="7.28515625" style="12" customWidth="1"/>
    <col min="9" max="9" width="3.7109375" style="12" customWidth="1"/>
    <col min="10" max="11" width="7.28515625" style="12" customWidth="1"/>
    <col min="12" max="12" width="4" style="12" hidden="1" customWidth="1"/>
    <col min="13" max="13" width="7.28515625" style="12" customWidth="1"/>
    <col min="14" max="14" width="7.140625" style="12" customWidth="1"/>
    <col min="15" max="15" width="5" style="12" customWidth="1"/>
    <col min="16" max="16" width="8.28515625" style="12" customWidth="1"/>
    <col min="17" max="16384" width="9.140625" style="12"/>
  </cols>
  <sheetData>
    <row r="1" spans="1:39" s="23" customFormat="1" x14ac:dyDescent="0.2">
      <c r="A1" s="613" t="e">
        <f>#REF!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</row>
    <row r="2" spans="1:39" s="23" customFormat="1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</row>
    <row r="3" spans="1:39" s="23" customFormat="1" ht="28.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</row>
    <row r="4" spans="1:39" s="23" customFormat="1" x14ac:dyDescent="0.2">
      <c r="A4" s="53"/>
      <c r="B4" s="52"/>
      <c r="C4" s="9"/>
      <c r="D4" s="2"/>
      <c r="H4" s="103"/>
      <c r="I4" s="103"/>
      <c r="J4" s="103"/>
      <c r="K4" s="103"/>
      <c r="L4" s="103"/>
      <c r="M4" s="103"/>
      <c r="N4" s="5" t="e">
        <f>d_2</f>
        <v>#REF!</v>
      </c>
      <c r="Q4" s="103"/>
      <c r="R4" s="103"/>
      <c r="S4" s="103"/>
      <c r="T4" s="103"/>
    </row>
    <row r="5" spans="1:39" s="23" customFormat="1" ht="15" x14ac:dyDescent="0.2">
      <c r="A5" s="101" t="s">
        <v>55</v>
      </c>
      <c r="B5" s="101"/>
      <c r="C5" s="9"/>
      <c r="D5" s="2"/>
      <c r="E5" s="102"/>
      <c r="F5" s="102"/>
      <c r="G5" s="103" t="s">
        <v>32</v>
      </c>
      <c r="H5" s="102"/>
      <c r="I5" s="102"/>
      <c r="J5" s="102"/>
      <c r="K5" s="102"/>
      <c r="L5" s="102"/>
      <c r="M5" s="102"/>
      <c r="O5" s="54"/>
      <c r="P5" s="93" t="s">
        <v>494</v>
      </c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39" s="23" customFormat="1" ht="12.75" customHeight="1" x14ac:dyDescent="0.2">
      <c r="A6" s="5" t="e">
        <f>d_4</f>
        <v>#REF!</v>
      </c>
      <c r="B6" s="12"/>
      <c r="C6" s="9"/>
      <c r="D6" s="2"/>
      <c r="K6" s="135" t="e">
        <f>d_5</f>
        <v>#REF!</v>
      </c>
      <c r="L6" s="19"/>
      <c r="M6" s="19"/>
      <c r="N6" s="19"/>
      <c r="O6" s="19"/>
      <c r="V6" s="69"/>
      <c r="W6" s="67"/>
      <c r="AA6" s="19"/>
      <c r="AB6" s="19"/>
      <c r="AC6" s="19"/>
      <c r="AD6" s="19"/>
      <c r="AE6" s="19"/>
      <c r="AF6" s="19"/>
      <c r="AG6" s="19"/>
      <c r="AH6" s="19"/>
      <c r="AI6" s="19"/>
      <c r="AJ6" s="19"/>
    </row>
    <row r="7" spans="1:39" x14ac:dyDescent="0.2">
      <c r="A7" s="647" t="s">
        <v>64</v>
      </c>
      <c r="B7" s="645" t="s">
        <v>71</v>
      </c>
      <c r="C7" s="645" t="s">
        <v>62</v>
      </c>
      <c r="D7" s="645" t="s">
        <v>96</v>
      </c>
      <c r="E7" s="645" t="s">
        <v>34</v>
      </c>
      <c r="F7" s="641" t="s">
        <v>11</v>
      </c>
      <c r="G7" s="641"/>
      <c r="H7" s="641"/>
      <c r="I7" s="642" t="s">
        <v>12</v>
      </c>
      <c r="J7" s="641" t="s">
        <v>11</v>
      </c>
      <c r="K7" s="641"/>
      <c r="L7" s="642" t="s">
        <v>12</v>
      </c>
      <c r="M7" s="104"/>
      <c r="N7" s="645" t="s">
        <v>35</v>
      </c>
      <c r="O7" s="643" t="s">
        <v>49</v>
      </c>
      <c r="P7" s="643" t="s">
        <v>36</v>
      </c>
    </row>
    <row r="8" spans="1:39" x14ac:dyDescent="0.2">
      <c r="A8" s="648"/>
      <c r="B8" s="646"/>
      <c r="C8" s="646"/>
      <c r="D8" s="646"/>
      <c r="E8" s="646"/>
      <c r="F8" s="104">
        <v>1</v>
      </c>
      <c r="G8" s="104">
        <v>2</v>
      </c>
      <c r="H8" s="104">
        <v>3</v>
      </c>
      <c r="I8" s="642"/>
      <c r="J8" s="104">
        <v>4</v>
      </c>
      <c r="K8" s="104">
        <v>5</v>
      </c>
      <c r="L8" s="642"/>
      <c r="M8" s="104">
        <v>6</v>
      </c>
      <c r="N8" s="646"/>
      <c r="O8" s="644"/>
      <c r="P8" s="644"/>
    </row>
    <row r="9" spans="1:39" ht="15.95" customHeight="1" x14ac:dyDescent="0.2">
      <c r="A9" s="4" t="s">
        <v>37</v>
      </c>
      <c r="B9" s="29" t="e">
        <f>VLOOKUP($E9,#REF!,3,FALSE)</f>
        <v>#REF!</v>
      </c>
      <c r="C9" s="11" t="e">
        <f>VLOOKUP($E9,#REF!,4,FALSE)</f>
        <v>#REF!</v>
      </c>
      <c r="D9" s="29" t="e">
        <f>VLOOKUP($E9,#REF!,5,FALSE)</f>
        <v>#REF!</v>
      </c>
      <c r="E9" s="488" t="s">
        <v>434</v>
      </c>
      <c r="F9" s="15"/>
      <c r="G9" s="15"/>
      <c r="H9" s="15"/>
      <c r="I9" s="15"/>
      <c r="J9" s="10"/>
      <c r="K9" s="16"/>
      <c r="L9" s="16"/>
      <c r="M9" s="16"/>
      <c r="N9" s="16"/>
      <c r="O9" s="16"/>
      <c r="P9" s="11"/>
      <c r="Q9" s="71"/>
      <c r="R9" s="71"/>
    </row>
    <row r="10" spans="1:39" ht="15.95" customHeight="1" outlineLevel="1" x14ac:dyDescent="0.2">
      <c r="A10" s="4" t="s">
        <v>38</v>
      </c>
      <c r="B10" s="248" t="e">
        <f>VLOOKUP($E10,#REF!,3,FALSE)</f>
        <v>#REF!</v>
      </c>
      <c r="C10" s="235" t="e">
        <f>VLOOKUP($E10,#REF!,4,FALSE)</f>
        <v>#REF!</v>
      </c>
      <c r="D10" s="248" t="e">
        <f>VLOOKUP($E10,#REF!,5,FALSE)</f>
        <v>#REF!</v>
      </c>
      <c r="E10" s="269" t="s">
        <v>437</v>
      </c>
      <c r="F10" s="15"/>
      <c r="G10" s="15"/>
      <c r="H10" s="15"/>
      <c r="I10" s="15"/>
      <c r="J10" s="10"/>
      <c r="K10" s="16"/>
      <c r="L10" s="16"/>
      <c r="M10" s="16"/>
      <c r="N10" s="16"/>
      <c r="O10" s="16"/>
      <c r="P10" s="11"/>
      <c r="Q10" s="71"/>
      <c r="R10" s="71"/>
    </row>
    <row r="11" spans="1:39" ht="15.95" customHeight="1" x14ac:dyDescent="0.2">
      <c r="A11" s="4" t="s">
        <v>39</v>
      </c>
      <c r="B11" s="248" t="e">
        <f>VLOOKUP($E11,#REF!,3,FALSE)</f>
        <v>#REF!</v>
      </c>
      <c r="C11" s="235" t="e">
        <f>VLOOKUP($E11,#REF!,4,FALSE)</f>
        <v>#REF!</v>
      </c>
      <c r="D11" s="248" t="e">
        <f>VLOOKUP($E11,#REF!,5,FALSE)</f>
        <v>#REF!</v>
      </c>
      <c r="E11" s="269" t="s">
        <v>471</v>
      </c>
      <c r="F11" s="15"/>
      <c r="G11" s="15"/>
      <c r="H11" s="15"/>
      <c r="I11" s="15"/>
      <c r="J11" s="10"/>
      <c r="K11" s="16"/>
      <c r="L11" s="16"/>
      <c r="M11" s="16"/>
      <c r="N11" s="16"/>
      <c r="O11" s="16"/>
      <c r="P11" s="11"/>
      <c r="Q11" s="71"/>
      <c r="R11" s="71"/>
    </row>
    <row r="12" spans="1:39" ht="15.95" customHeight="1" outlineLevel="1" x14ac:dyDescent="0.2">
      <c r="A12" s="4" t="s">
        <v>40</v>
      </c>
      <c r="B12" s="248" t="e">
        <f>VLOOKUP($E12,#REF!,3,FALSE)</f>
        <v>#REF!</v>
      </c>
      <c r="C12" s="235" t="e">
        <f>VLOOKUP($E12,#REF!,4,FALSE)</f>
        <v>#REF!</v>
      </c>
      <c r="D12" s="248" t="e">
        <f>VLOOKUP($E12,#REF!,5,FALSE)</f>
        <v>#REF!</v>
      </c>
      <c r="E12" s="269" t="s">
        <v>468</v>
      </c>
      <c r="F12" s="15"/>
      <c r="G12" s="15"/>
      <c r="H12" s="15"/>
      <c r="I12" s="15"/>
      <c r="J12" s="10"/>
      <c r="K12" s="16"/>
      <c r="L12" s="16"/>
      <c r="M12" s="16"/>
      <c r="N12" s="16"/>
      <c r="O12" s="16"/>
      <c r="P12" s="11"/>
      <c r="Q12" s="71"/>
      <c r="R12" s="71"/>
    </row>
    <row r="13" spans="1:39" ht="15.95" hidden="1" customHeight="1" x14ac:dyDescent="0.2">
      <c r="A13" s="4" t="s">
        <v>41</v>
      </c>
      <c r="B13" s="248" t="e">
        <f>VLOOKUP($E13,#REF!,3,FALSE)</f>
        <v>#REF!</v>
      </c>
      <c r="C13" s="235" t="e">
        <f>VLOOKUP($E13,#REF!,4,FALSE)</f>
        <v>#REF!</v>
      </c>
      <c r="D13" s="248" t="e">
        <f>VLOOKUP($E13,#REF!,5,FALSE)</f>
        <v>#REF!</v>
      </c>
      <c r="E13" s="269"/>
      <c r="F13" s="15"/>
      <c r="G13" s="15"/>
      <c r="H13" s="15"/>
      <c r="I13" s="15"/>
      <c r="J13" s="10"/>
      <c r="K13" s="16"/>
      <c r="L13" s="16"/>
      <c r="M13" s="16"/>
      <c r="N13" s="16"/>
      <c r="O13" s="16"/>
      <c r="P13" s="11"/>
      <c r="Q13" s="71"/>
      <c r="R13" s="71"/>
    </row>
    <row r="14" spans="1:39" ht="15.95" customHeight="1" outlineLevel="1" x14ac:dyDescent="0.2">
      <c r="A14" s="4" t="s">
        <v>41</v>
      </c>
      <c r="B14" s="248" t="e">
        <f>VLOOKUP($E14,#REF!,3,FALSE)</f>
        <v>#REF!</v>
      </c>
      <c r="C14" s="235" t="e">
        <f>VLOOKUP($E14,#REF!,4,FALSE)</f>
        <v>#REF!</v>
      </c>
      <c r="D14" s="248" t="e">
        <f>VLOOKUP($E14,#REF!,5,FALSE)</f>
        <v>#REF!</v>
      </c>
      <c r="E14" s="269" t="s">
        <v>491</v>
      </c>
      <c r="F14" s="15"/>
      <c r="G14" s="15"/>
      <c r="H14" s="15"/>
      <c r="I14" s="15"/>
      <c r="J14" s="10"/>
      <c r="K14" s="16"/>
      <c r="L14" s="16"/>
      <c r="M14" s="16"/>
      <c r="N14" s="16"/>
      <c r="O14" s="16"/>
      <c r="P14" s="11"/>
      <c r="Q14" s="71"/>
      <c r="R14" s="71"/>
    </row>
    <row r="15" spans="1:39" ht="15.95" hidden="1" customHeight="1" x14ac:dyDescent="0.2">
      <c r="A15" s="4"/>
      <c r="B15" s="248" t="e">
        <f>VLOOKUP($E15,#REF!,3,FALSE)</f>
        <v>#REF!</v>
      </c>
      <c r="C15" s="235" t="e">
        <f>VLOOKUP($E15,#REF!,4,FALSE)</f>
        <v>#REF!</v>
      </c>
      <c r="D15" s="248" t="e">
        <f>VLOOKUP($E15,#REF!,5,FALSE)</f>
        <v>#REF!</v>
      </c>
      <c r="E15" s="269"/>
      <c r="F15" s="15"/>
      <c r="G15" s="15"/>
      <c r="H15" s="15"/>
      <c r="I15" s="15"/>
      <c r="J15" s="10"/>
      <c r="K15" s="16"/>
      <c r="L15" s="16"/>
      <c r="M15" s="16"/>
      <c r="N15" s="16"/>
      <c r="O15" s="16"/>
      <c r="P15" s="11"/>
      <c r="Q15" s="71"/>
      <c r="R15" s="71"/>
    </row>
    <row r="16" spans="1:39" ht="15.95" customHeight="1" outlineLevel="1" x14ac:dyDescent="0.2">
      <c r="A16" s="4" t="s">
        <v>42</v>
      </c>
      <c r="B16" s="248" t="e">
        <f>VLOOKUP($E16,#REF!,3,FALSE)</f>
        <v>#REF!</v>
      </c>
      <c r="C16" s="235" t="e">
        <f>VLOOKUP($E16,#REF!,4,FALSE)</f>
        <v>#REF!</v>
      </c>
      <c r="D16" s="248" t="e">
        <f>VLOOKUP($E16,#REF!,5,FALSE)</f>
        <v>#REF!</v>
      </c>
      <c r="E16" s="269" t="s">
        <v>467</v>
      </c>
      <c r="F16" s="15"/>
      <c r="G16" s="15"/>
      <c r="H16" s="15"/>
      <c r="I16" s="15"/>
      <c r="J16" s="10"/>
      <c r="K16" s="16"/>
      <c r="L16" s="16"/>
      <c r="M16" s="16"/>
      <c r="N16" s="16"/>
      <c r="O16" s="16"/>
      <c r="P16" s="11"/>
      <c r="Q16" s="71"/>
      <c r="R16" s="71"/>
    </row>
    <row r="17" spans="1:18" ht="15.95" hidden="1" customHeight="1" x14ac:dyDescent="0.2">
      <c r="A17" s="4"/>
      <c r="B17" s="248" t="e">
        <f>VLOOKUP($E17,#REF!,3,FALSE)</f>
        <v>#REF!</v>
      </c>
      <c r="C17" s="235" t="e">
        <f>VLOOKUP($E17,#REF!,4,FALSE)</f>
        <v>#REF!</v>
      </c>
      <c r="D17" s="248" t="e">
        <f>VLOOKUP($E17,#REF!,5,FALSE)</f>
        <v>#REF!</v>
      </c>
      <c r="E17" s="269"/>
      <c r="F17" s="15"/>
      <c r="G17" s="15"/>
      <c r="H17" s="15"/>
      <c r="I17" s="15"/>
      <c r="J17" s="10"/>
      <c r="K17" s="16"/>
      <c r="L17" s="16"/>
      <c r="M17" s="16"/>
      <c r="N17" s="16"/>
      <c r="O17" s="16"/>
      <c r="P17" s="11"/>
      <c r="Q17" s="71"/>
      <c r="R17" s="71"/>
    </row>
    <row r="18" spans="1:18" ht="15.95" customHeight="1" outlineLevel="1" x14ac:dyDescent="0.2">
      <c r="A18" s="4" t="s">
        <v>43</v>
      </c>
      <c r="B18" s="248" t="e">
        <f>VLOOKUP($E18,#REF!,3,FALSE)</f>
        <v>#REF!</v>
      </c>
      <c r="C18" s="235" t="e">
        <f>VLOOKUP($E18,#REF!,4,FALSE)</f>
        <v>#REF!</v>
      </c>
      <c r="D18" s="248" t="e">
        <f>VLOOKUP($E18,#REF!,5,FALSE)</f>
        <v>#REF!</v>
      </c>
      <c r="E18" s="269"/>
      <c r="F18" s="15"/>
      <c r="G18" s="15"/>
      <c r="H18" s="15"/>
      <c r="I18" s="15"/>
      <c r="J18" s="10"/>
      <c r="K18" s="16"/>
      <c r="L18" s="16"/>
      <c r="M18" s="16"/>
      <c r="N18" s="16"/>
      <c r="O18" s="16"/>
      <c r="P18" s="11"/>
      <c r="Q18" s="71"/>
      <c r="R18" s="71"/>
    </row>
    <row r="19" spans="1:18" ht="15.95" hidden="1" customHeight="1" x14ac:dyDescent="0.2">
      <c r="A19" s="4"/>
      <c r="B19" s="248" t="e">
        <f>VLOOKUP($E19,#REF!,3,FALSE)</f>
        <v>#REF!</v>
      </c>
      <c r="C19" s="235" t="e">
        <f>VLOOKUP($E19,#REF!,4,FALSE)</f>
        <v>#REF!</v>
      </c>
      <c r="D19" s="248" t="e">
        <f>VLOOKUP($E19,#REF!,5,FALSE)</f>
        <v>#REF!</v>
      </c>
      <c r="E19" s="311"/>
      <c r="F19" s="15"/>
      <c r="G19" s="15"/>
      <c r="H19" s="15"/>
      <c r="I19" s="15"/>
      <c r="J19" s="10"/>
      <c r="K19" s="16"/>
      <c r="L19" s="16"/>
      <c r="M19" s="16"/>
      <c r="N19" s="16"/>
      <c r="O19" s="16"/>
      <c r="P19" s="11"/>
      <c r="Q19" s="71"/>
      <c r="R19" s="71"/>
    </row>
    <row r="20" spans="1:18" ht="15.95" customHeight="1" outlineLevel="1" x14ac:dyDescent="0.2">
      <c r="A20" s="4" t="s">
        <v>79</v>
      </c>
      <c r="B20" s="248" t="e">
        <f>VLOOKUP($E20,#REF!,3,FALSE)</f>
        <v>#REF!</v>
      </c>
      <c r="C20" s="235" t="e">
        <f>VLOOKUP($E20,#REF!,4,FALSE)</f>
        <v>#REF!</v>
      </c>
      <c r="D20" s="248" t="e">
        <f>VLOOKUP($E20,#REF!,5,FALSE)</f>
        <v>#REF!</v>
      </c>
      <c r="E20" s="488"/>
      <c r="F20" s="15"/>
      <c r="G20" s="15"/>
      <c r="H20" s="15"/>
      <c r="I20" s="15"/>
      <c r="J20" s="10"/>
      <c r="K20" s="16"/>
      <c r="L20" s="16"/>
      <c r="M20" s="16"/>
      <c r="N20" s="16"/>
      <c r="O20" s="16"/>
      <c r="P20" s="11"/>
      <c r="Q20" s="71"/>
      <c r="R20" s="71"/>
    </row>
    <row r="21" spans="1:18" ht="15.95" hidden="1" customHeight="1" x14ac:dyDescent="0.2">
      <c r="A21" s="4"/>
      <c r="B21" s="29" t="e">
        <f>VLOOKUP($E21,#REF!,3,FALSE)</f>
        <v>#REF!</v>
      </c>
      <c r="C21" s="11" t="e">
        <f>VLOOKUP($E21,#REF!,4,FALSE)</f>
        <v>#REF!</v>
      </c>
      <c r="D21" s="29" t="e">
        <f>VLOOKUP($E21,#REF!,5,FALSE)</f>
        <v>#REF!</v>
      </c>
      <c r="E21" s="311"/>
      <c r="F21" s="15"/>
      <c r="G21" s="15"/>
      <c r="H21" s="15"/>
      <c r="I21" s="15"/>
      <c r="J21" s="10"/>
      <c r="K21" s="16"/>
      <c r="L21" s="16"/>
      <c r="M21" s="16"/>
      <c r="N21" s="16"/>
      <c r="O21" s="16"/>
      <c r="P21" s="11"/>
      <c r="Q21" s="71"/>
      <c r="R21" s="71"/>
    </row>
    <row r="22" spans="1:18" ht="15.95" hidden="1" customHeight="1" outlineLevel="1" x14ac:dyDescent="0.2">
      <c r="A22" s="4" t="s">
        <v>86</v>
      </c>
      <c r="B22" s="248" t="e">
        <f>VLOOKUP($E22,#REF!,3,FALSE)</f>
        <v>#REF!</v>
      </c>
      <c r="C22" s="235" t="e">
        <f>VLOOKUP($E22,#REF!,4,FALSE)</f>
        <v>#REF!</v>
      </c>
      <c r="D22" s="248" t="e">
        <f>VLOOKUP($E22,#REF!,5,FALSE)</f>
        <v>#REF!</v>
      </c>
      <c r="E22" s="358"/>
      <c r="F22" s="15"/>
      <c r="G22" s="15"/>
      <c r="H22" s="15"/>
      <c r="I22" s="15"/>
      <c r="J22" s="10"/>
      <c r="K22" s="16"/>
      <c r="L22" s="16"/>
      <c r="M22" s="16"/>
      <c r="N22" s="16"/>
      <c r="O22" s="16"/>
      <c r="P22" s="11"/>
      <c r="Q22" s="71"/>
      <c r="R22" s="71"/>
    </row>
    <row r="23" spans="1:18" ht="15.95" hidden="1" customHeight="1" x14ac:dyDescent="0.2">
      <c r="A23" s="4"/>
      <c r="B23" s="248" t="e">
        <f>VLOOKUP($E23,#REF!,3,FALSE)</f>
        <v>#REF!</v>
      </c>
      <c r="C23" s="235" t="e">
        <f>VLOOKUP($E23,#REF!,4,FALSE)</f>
        <v>#REF!</v>
      </c>
      <c r="D23" s="248" t="e">
        <f>VLOOKUP($E23,#REF!,5,FALSE)</f>
        <v>#REF!</v>
      </c>
      <c r="E23" s="311"/>
      <c r="F23" s="15"/>
      <c r="G23" s="15"/>
      <c r="H23" s="15"/>
      <c r="I23" s="15"/>
      <c r="J23" s="10"/>
      <c r="K23" s="16"/>
      <c r="L23" s="16"/>
      <c r="M23" s="16"/>
      <c r="N23" s="16"/>
      <c r="O23" s="16"/>
      <c r="P23" s="11"/>
      <c r="Q23" s="71"/>
      <c r="R23" s="71"/>
    </row>
    <row r="24" spans="1:18" ht="15.95" hidden="1" customHeight="1" x14ac:dyDescent="0.2">
      <c r="A24" s="4" t="s">
        <v>85</v>
      </c>
      <c r="B24" s="248" t="e">
        <f>VLOOKUP($E24,#REF!,3,FALSE)</f>
        <v>#REF!</v>
      </c>
      <c r="C24" s="235" t="e">
        <f>VLOOKUP($E24,#REF!,4,FALSE)</f>
        <v>#REF!</v>
      </c>
      <c r="D24" s="248" t="e">
        <f>VLOOKUP($E24,#REF!,5,FALSE)</f>
        <v>#REF!</v>
      </c>
      <c r="E24" s="358"/>
      <c r="F24" s="358"/>
      <c r="G24" s="358"/>
      <c r="H24" s="358"/>
      <c r="I24" s="358"/>
      <c r="J24" s="10"/>
      <c r="K24" s="16"/>
      <c r="L24" s="16"/>
      <c r="M24" s="16"/>
      <c r="N24" s="16"/>
      <c r="O24" s="16"/>
      <c r="P24" s="11"/>
      <c r="Q24" s="71"/>
      <c r="R24" s="71"/>
    </row>
    <row r="25" spans="1:18" ht="15.95" hidden="1" customHeight="1" x14ac:dyDescent="0.2">
      <c r="A25" s="4" t="s">
        <v>84</v>
      </c>
      <c r="B25" s="248" t="e">
        <f>VLOOKUP($E25,#REF!,3,FALSE)</f>
        <v>#REF!</v>
      </c>
      <c r="C25" s="235" t="e">
        <f>VLOOKUP($E25,#REF!,4,FALSE)</f>
        <v>#REF!</v>
      </c>
      <c r="D25" s="248" t="e">
        <f>VLOOKUP($E25,#REF!,5,FALSE)</f>
        <v>#REF!</v>
      </c>
      <c r="E25" s="358"/>
      <c r="F25" s="358"/>
      <c r="G25" s="358"/>
      <c r="H25" s="358"/>
      <c r="I25" s="358"/>
      <c r="J25" s="10"/>
      <c r="K25" s="16"/>
      <c r="L25" s="16"/>
      <c r="M25" s="16"/>
      <c r="N25" s="16"/>
      <c r="O25" s="16"/>
      <c r="P25" s="11"/>
      <c r="Q25" s="71"/>
      <c r="R25" s="71"/>
    </row>
    <row r="26" spans="1:18" ht="15.95" hidden="1" customHeight="1" x14ac:dyDescent="0.2">
      <c r="A26" s="4" t="s">
        <v>83</v>
      </c>
      <c r="B26" s="248" t="e">
        <f>VLOOKUP($E26,#REF!,3,FALSE)</f>
        <v>#REF!</v>
      </c>
      <c r="C26" s="235" t="e">
        <f>VLOOKUP($E26,#REF!,4,FALSE)</f>
        <v>#REF!</v>
      </c>
      <c r="D26" s="248" t="e">
        <f>VLOOKUP($E26,#REF!,5,FALSE)</f>
        <v>#REF!</v>
      </c>
      <c r="E26" s="358"/>
      <c r="F26" s="358"/>
      <c r="G26" s="358"/>
      <c r="H26" s="358"/>
      <c r="I26" s="358"/>
      <c r="J26" s="10"/>
      <c r="K26" s="16"/>
      <c r="L26" s="16"/>
      <c r="M26" s="16"/>
      <c r="N26" s="16"/>
      <c r="O26" s="16"/>
      <c r="P26" s="11"/>
      <c r="Q26" s="71"/>
      <c r="R26" s="71"/>
    </row>
    <row r="27" spans="1:18" ht="15.95" hidden="1" customHeight="1" x14ac:dyDescent="0.2">
      <c r="A27" s="4" t="s">
        <v>82</v>
      </c>
      <c r="B27" s="248" t="e">
        <f>VLOOKUP($E27,#REF!,3,FALSE)</f>
        <v>#REF!</v>
      </c>
      <c r="C27" s="235" t="e">
        <f>VLOOKUP($E27,#REF!,4,FALSE)</f>
        <v>#REF!</v>
      </c>
      <c r="D27" s="248" t="e">
        <f>VLOOKUP($E27,#REF!,5,FALSE)</f>
        <v>#REF!</v>
      </c>
      <c r="E27" s="358"/>
      <c r="F27" s="358"/>
      <c r="G27" s="358"/>
      <c r="H27" s="358"/>
      <c r="I27" s="358"/>
      <c r="J27" s="10"/>
      <c r="K27" s="16"/>
      <c r="L27" s="16"/>
      <c r="M27" s="16"/>
      <c r="N27" s="16"/>
      <c r="O27" s="16"/>
      <c r="P27" s="11"/>
      <c r="Q27" s="71"/>
      <c r="R27" s="71"/>
    </row>
    <row r="28" spans="1:18" ht="15.95" hidden="1" customHeight="1" outlineLevel="1" x14ac:dyDescent="0.2">
      <c r="A28" s="4" t="s">
        <v>81</v>
      </c>
      <c r="B28" s="248" t="e">
        <f>VLOOKUP($E28,#REF!,3,FALSE)</f>
        <v>#REF!</v>
      </c>
      <c r="C28" s="235" t="e">
        <f>VLOOKUP($E28,#REF!,4,FALSE)</f>
        <v>#REF!</v>
      </c>
      <c r="D28" s="248" t="e">
        <f>VLOOKUP($E28,#REF!,5,FALSE)</f>
        <v>#REF!</v>
      </c>
      <c r="E28" s="311"/>
      <c r="F28" s="15"/>
      <c r="G28" s="15"/>
      <c r="H28" s="15"/>
      <c r="I28" s="15"/>
      <c r="J28" s="10"/>
      <c r="K28" s="16"/>
      <c r="L28" s="16"/>
      <c r="M28" s="16"/>
      <c r="N28" s="16"/>
      <c r="O28" s="16"/>
      <c r="P28" s="11"/>
      <c r="Q28" s="71"/>
      <c r="R28" s="71"/>
    </row>
    <row r="29" spans="1:18" ht="13.5" hidden="1" customHeight="1" x14ac:dyDescent="0.2">
      <c r="A29" s="4"/>
      <c r="B29" s="29" t="e">
        <f>VLOOKUP($E29,#REF!,3,FALSE)</f>
        <v>#REF!</v>
      </c>
      <c r="C29" s="11" t="e">
        <f>VLOOKUP($E29,#REF!,4,FALSE)</f>
        <v>#REF!</v>
      </c>
      <c r="D29" s="29" t="e">
        <f>VLOOKUP($E29,#REF!,5,FALSE)</f>
        <v>#REF!</v>
      </c>
      <c r="E29" s="311"/>
      <c r="F29" s="15"/>
      <c r="G29" s="15"/>
      <c r="H29" s="15"/>
      <c r="I29" s="15"/>
      <c r="J29" s="10"/>
      <c r="K29" s="16"/>
      <c r="L29" s="16"/>
      <c r="M29" s="16"/>
      <c r="N29" s="16"/>
      <c r="O29" s="16"/>
      <c r="P29" s="11"/>
      <c r="Q29" s="71"/>
      <c r="R29" s="71"/>
    </row>
    <row r="30" spans="1:18" ht="13.5" hidden="1" customHeight="1" x14ac:dyDescent="0.2">
      <c r="A30" s="4" t="s">
        <v>30</v>
      </c>
      <c r="B30" s="29"/>
      <c r="C30" s="11"/>
      <c r="D30" s="29"/>
      <c r="E30" s="15"/>
      <c r="F30" s="15"/>
      <c r="G30" s="15"/>
      <c r="H30" s="15"/>
      <c r="I30" s="15"/>
      <c r="J30" s="10"/>
      <c r="K30" s="16"/>
      <c r="L30" s="16"/>
      <c r="M30" s="16"/>
      <c r="N30" s="16"/>
      <c r="O30" s="16"/>
      <c r="P30" s="11"/>
      <c r="Q30" s="71"/>
      <c r="R30" s="71"/>
    </row>
    <row r="31" spans="1:18" hidden="1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</row>
    <row r="32" spans="1:18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</row>
    <row r="33" spans="1:47" x14ac:dyDescent="0.2">
      <c r="A33" s="245" t="s">
        <v>7</v>
      </c>
      <c r="B33" s="246"/>
      <c r="C33" s="246"/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6"/>
      <c r="X33" s="246"/>
      <c r="Y33" s="246"/>
      <c r="Z33" s="246"/>
      <c r="AA33" s="246"/>
      <c r="AB33" s="246"/>
      <c r="AC33" s="246"/>
      <c r="AD33" s="246"/>
      <c r="AE33" s="246"/>
      <c r="AF33" s="246"/>
      <c r="AG33" s="246"/>
      <c r="AH33" s="246"/>
      <c r="AI33" s="246"/>
      <c r="AJ33" s="246"/>
      <c r="AK33" s="246"/>
      <c r="AL33" s="246"/>
      <c r="AM33" s="246"/>
      <c r="AN33" s="246"/>
      <c r="AO33" s="246"/>
      <c r="AP33" s="246"/>
      <c r="AQ33" s="246"/>
      <c r="AR33" s="246"/>
      <c r="AS33" s="246"/>
      <c r="AT33" s="246"/>
      <c r="AU33" s="246"/>
    </row>
    <row r="34" spans="1:47" x14ac:dyDescent="0.2">
      <c r="A34" s="245" t="s">
        <v>8</v>
      </c>
      <c r="B34" s="246"/>
      <c r="C34" s="246"/>
      <c r="D34" s="246"/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6"/>
      <c r="AE34" s="246"/>
      <c r="AF34" s="246"/>
      <c r="AG34" s="246"/>
      <c r="AH34" s="246"/>
      <c r="AI34" s="246"/>
      <c r="AJ34" s="246"/>
      <c r="AK34" s="246"/>
      <c r="AL34" s="246"/>
      <c r="AM34" s="246"/>
      <c r="AN34" s="246"/>
      <c r="AO34" s="246"/>
      <c r="AP34" s="246"/>
      <c r="AQ34" s="246"/>
      <c r="AR34" s="246"/>
      <c r="AS34" s="246"/>
      <c r="AT34" s="246"/>
      <c r="AU34" s="246"/>
    </row>
    <row r="35" spans="1:47" x14ac:dyDescent="0.2">
      <c r="A35" s="247" t="s">
        <v>9</v>
      </c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</row>
    <row r="36" spans="1:47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</row>
    <row r="37" spans="1:47" x14ac:dyDescent="0.2">
      <c r="A37" s="17"/>
      <c r="B37" s="17"/>
      <c r="C37" s="17"/>
      <c r="D37" s="17"/>
      <c r="E37" s="17"/>
      <c r="F37" s="17"/>
      <c r="G37" s="17"/>
      <c r="H37" s="17"/>
      <c r="I37" s="17"/>
      <c r="J37" s="17"/>
    </row>
    <row r="38" spans="1:47" x14ac:dyDescent="0.2">
      <c r="A38" s="17"/>
      <c r="B38" s="17"/>
      <c r="C38" s="17"/>
      <c r="D38" s="17"/>
      <c r="E38" s="17"/>
      <c r="F38" s="17"/>
      <c r="G38" s="17"/>
      <c r="H38" s="17"/>
      <c r="I38" s="17"/>
      <c r="J38" s="17"/>
    </row>
    <row r="39" spans="1:47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</row>
    <row r="40" spans="1:47" x14ac:dyDescent="0.2">
      <c r="A40" s="17"/>
      <c r="B40" s="17"/>
      <c r="C40" s="17"/>
      <c r="D40" s="17"/>
      <c r="E40" s="17"/>
      <c r="F40" s="17"/>
      <c r="G40" s="17"/>
      <c r="H40" s="17"/>
      <c r="I40" s="17"/>
      <c r="J40" s="17"/>
    </row>
    <row r="41" spans="1:47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</row>
    <row r="42" spans="1:47" x14ac:dyDescent="0.2">
      <c r="A42" s="17"/>
      <c r="B42" s="17"/>
      <c r="C42" s="17"/>
      <c r="D42" s="17"/>
      <c r="E42" s="17"/>
      <c r="F42" s="17"/>
      <c r="G42" s="17"/>
      <c r="H42" s="17"/>
      <c r="I42" s="17"/>
      <c r="J42" s="17"/>
    </row>
    <row r="43" spans="1:47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</row>
    <row r="44" spans="1:47" x14ac:dyDescent="0.2">
      <c r="A44" s="17"/>
      <c r="B44" s="17"/>
      <c r="C44" s="17"/>
      <c r="D44" s="17"/>
      <c r="E44" s="17"/>
      <c r="F44" s="17"/>
      <c r="G44" s="17"/>
      <c r="H44" s="17"/>
      <c r="I44" s="17"/>
      <c r="J44" s="17"/>
    </row>
    <row r="45" spans="1:47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</row>
    <row r="46" spans="1:47" x14ac:dyDescent="0.2">
      <c r="A46" s="17"/>
      <c r="B46" s="17"/>
      <c r="C46" s="17"/>
      <c r="D46" s="17"/>
      <c r="E46" s="17"/>
      <c r="F46" s="17"/>
      <c r="G46" s="17"/>
      <c r="H46" s="17"/>
      <c r="I46" s="17"/>
      <c r="J46" s="17"/>
    </row>
    <row r="47" spans="1:47" x14ac:dyDescent="0.2">
      <c r="A47" s="17"/>
      <c r="B47" s="17"/>
      <c r="C47" s="17"/>
      <c r="D47" s="17"/>
      <c r="E47" s="17"/>
      <c r="F47" s="17"/>
      <c r="G47" s="17"/>
      <c r="H47" s="17"/>
      <c r="I47" s="17"/>
      <c r="J47" s="17"/>
    </row>
    <row r="48" spans="1:47" x14ac:dyDescent="0.2">
      <c r="A48" s="17"/>
      <c r="B48" s="17"/>
      <c r="C48" s="17"/>
      <c r="D48" s="17"/>
      <c r="E48" s="17"/>
      <c r="F48" s="17"/>
      <c r="G48" s="17"/>
      <c r="H48" s="17"/>
      <c r="I48" s="17"/>
      <c r="J48" s="17"/>
    </row>
    <row r="49" spans="1:10" x14ac:dyDescent="0.2">
      <c r="A49" s="17"/>
      <c r="B49" s="17"/>
      <c r="C49" s="17"/>
      <c r="D49" s="17"/>
      <c r="E49" s="17"/>
      <c r="F49" s="17"/>
      <c r="G49" s="17"/>
      <c r="H49" s="17"/>
      <c r="I49" s="17"/>
      <c r="J49" s="17"/>
    </row>
    <row r="50" spans="1:10" x14ac:dyDescent="0.2">
      <c r="A50" s="17"/>
      <c r="B50" s="17"/>
      <c r="C50" s="17"/>
      <c r="D50" s="17"/>
      <c r="E50" s="17"/>
      <c r="F50" s="17"/>
      <c r="G50" s="17"/>
      <c r="H50" s="17"/>
      <c r="I50" s="17"/>
      <c r="J50" s="17"/>
    </row>
    <row r="51" spans="1:10" x14ac:dyDescent="0.2">
      <c r="A51" s="17"/>
      <c r="B51" s="17"/>
      <c r="C51" s="17"/>
      <c r="D51" s="17"/>
      <c r="E51" s="17"/>
      <c r="F51" s="17"/>
      <c r="G51" s="17"/>
      <c r="H51" s="17"/>
      <c r="I51" s="17"/>
      <c r="J51" s="17"/>
    </row>
    <row r="52" spans="1:10" x14ac:dyDescent="0.2">
      <c r="A52" s="17"/>
      <c r="B52" s="17"/>
      <c r="C52" s="17"/>
      <c r="D52" s="17"/>
      <c r="E52" s="17"/>
      <c r="F52" s="17"/>
      <c r="G52" s="17"/>
      <c r="H52" s="17"/>
      <c r="I52" s="17"/>
      <c r="J52" s="17"/>
    </row>
    <row r="53" spans="1:10" x14ac:dyDescent="0.2">
      <c r="A53" s="17"/>
      <c r="B53" s="17"/>
      <c r="C53" s="17"/>
      <c r="D53" s="17"/>
      <c r="E53" s="17"/>
      <c r="F53" s="17"/>
      <c r="G53" s="17"/>
      <c r="H53" s="17"/>
      <c r="I53" s="17"/>
      <c r="J53" s="17"/>
    </row>
    <row r="54" spans="1:10" x14ac:dyDescent="0.2">
      <c r="A54" s="17"/>
      <c r="B54" s="17"/>
      <c r="C54" s="17"/>
      <c r="D54" s="17"/>
      <c r="E54" s="17"/>
      <c r="F54" s="17"/>
      <c r="G54" s="17"/>
      <c r="H54" s="17"/>
      <c r="I54" s="17"/>
      <c r="J54" s="17"/>
    </row>
    <row r="55" spans="1:10" x14ac:dyDescent="0.2">
      <c r="A55" s="17"/>
      <c r="B55" s="17"/>
      <c r="C55" s="17"/>
      <c r="D55" s="17"/>
      <c r="E55" s="17"/>
      <c r="F55" s="17"/>
      <c r="G55" s="17"/>
      <c r="H55" s="17"/>
      <c r="I55" s="17"/>
      <c r="J55" s="17"/>
    </row>
    <row r="56" spans="1:10" x14ac:dyDescent="0.2">
      <c r="A56" s="17"/>
      <c r="B56" s="17"/>
      <c r="C56" s="17"/>
      <c r="D56" s="17"/>
      <c r="E56" s="17"/>
      <c r="F56" s="17"/>
      <c r="G56" s="17"/>
      <c r="H56" s="17"/>
      <c r="I56" s="17"/>
      <c r="J56" s="17"/>
    </row>
    <row r="57" spans="1:10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7"/>
    </row>
    <row r="58" spans="1:10" x14ac:dyDescent="0.2">
      <c r="A58" s="17"/>
      <c r="B58" s="17"/>
      <c r="C58" s="17"/>
      <c r="D58" s="17"/>
      <c r="E58" s="17"/>
      <c r="F58" s="17"/>
      <c r="G58" s="17"/>
      <c r="H58" s="17"/>
      <c r="I58" s="17"/>
      <c r="J58" s="17"/>
    </row>
    <row r="59" spans="1:10" x14ac:dyDescent="0.2">
      <c r="A59" s="17"/>
      <c r="B59" s="17"/>
      <c r="C59" s="17"/>
      <c r="D59" s="17"/>
      <c r="E59" s="17"/>
      <c r="F59" s="17"/>
      <c r="G59" s="17"/>
      <c r="H59" s="17"/>
      <c r="I59" s="17"/>
      <c r="J59" s="17"/>
    </row>
    <row r="60" spans="1:10" x14ac:dyDescent="0.2">
      <c r="A60" s="17"/>
      <c r="B60" s="17"/>
      <c r="C60" s="17"/>
      <c r="D60" s="17"/>
      <c r="E60" s="17"/>
      <c r="F60" s="17"/>
      <c r="G60" s="17"/>
      <c r="H60" s="17"/>
      <c r="I60" s="17"/>
      <c r="J60" s="17"/>
    </row>
    <row r="61" spans="1:10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7"/>
    </row>
    <row r="62" spans="1:10" x14ac:dyDescent="0.2">
      <c r="A62" s="17"/>
      <c r="B62" s="17"/>
      <c r="C62" s="17"/>
      <c r="D62" s="17"/>
      <c r="E62" s="17"/>
      <c r="F62" s="17"/>
      <c r="G62" s="17"/>
      <c r="H62" s="17"/>
      <c r="I62" s="17"/>
      <c r="J62" s="17"/>
    </row>
    <row r="63" spans="1:10" x14ac:dyDescent="0.2">
      <c r="A63" s="17"/>
      <c r="B63" s="17"/>
      <c r="C63" s="17"/>
      <c r="D63" s="17"/>
      <c r="E63" s="17"/>
      <c r="F63" s="17"/>
      <c r="G63" s="17"/>
      <c r="H63" s="17"/>
      <c r="I63" s="17"/>
      <c r="J63" s="17"/>
    </row>
    <row r="64" spans="1:10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</row>
    <row r="65" spans="1:10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</row>
    <row r="66" spans="1:10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</row>
    <row r="67" spans="1:10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</row>
    <row r="68" spans="1:10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</row>
    <row r="69" spans="1: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</row>
    <row r="70" spans="1: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</row>
    <row r="71" spans="1: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</row>
    <row r="72" spans="1: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</row>
    <row r="73" spans="1: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</row>
    <row r="74" spans="1: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</row>
    <row r="75" spans="1: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</row>
    <row r="76" spans="1: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</row>
    <row r="77" spans="1: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</row>
    <row r="78" spans="1: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</row>
    <row r="79" spans="1: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</row>
    <row r="80" spans="1: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</row>
    <row r="81" spans="1:10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</row>
    <row r="84" spans="1:10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</row>
    <row r="91" spans="1:10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</row>
    <row r="92" spans="1:10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</row>
    <row r="93" spans="1:10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</row>
    <row r="94" spans="1:10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</row>
    <row r="95" spans="1:10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</row>
    <row r="96" spans="1:10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10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</row>
    <row r="98" spans="1:10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</row>
    <row r="99" spans="1:10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</row>
    <row r="100" spans="1:10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</row>
    <row r="101" spans="1:10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</row>
    <row r="102" spans="1:10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</row>
    <row r="103" spans="1:10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</row>
    <row r="104" spans="1:10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</row>
    <row r="105" spans="1:10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</row>
    <row r="106" spans="1:10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</row>
    <row r="107" spans="1:10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</row>
    <row r="108" spans="1:10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</row>
    <row r="109" spans="1:10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</row>
    <row r="110" spans="1:10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</row>
    <row r="111" spans="1:10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</row>
    <row r="112" spans="1:10" x14ac:dyDescent="0.2">
      <c r="A112" s="17"/>
      <c r="B112" s="17"/>
      <c r="C112" s="17"/>
      <c r="D112" s="17"/>
      <c r="E112" s="17"/>
      <c r="F112" s="17"/>
      <c r="G112" s="17"/>
      <c r="H112" s="17"/>
      <c r="I112" s="17"/>
      <c r="J112" s="17"/>
    </row>
    <row r="113" spans="1:10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</row>
    <row r="114" spans="1:10" x14ac:dyDescent="0.2">
      <c r="A114" s="17"/>
      <c r="B114" s="17"/>
      <c r="C114" s="17"/>
      <c r="D114" s="17"/>
      <c r="E114" s="17"/>
      <c r="F114" s="17"/>
      <c r="G114" s="17"/>
      <c r="H114" s="17"/>
      <c r="I114" s="17"/>
      <c r="J114" s="17"/>
    </row>
    <row r="115" spans="1:10" x14ac:dyDescent="0.2">
      <c r="A115" s="17"/>
      <c r="B115" s="17"/>
      <c r="C115" s="17"/>
      <c r="D115" s="17"/>
      <c r="E115" s="17"/>
      <c r="F115" s="17"/>
      <c r="G115" s="17"/>
      <c r="H115" s="17"/>
      <c r="I115" s="17"/>
      <c r="J115" s="17"/>
    </row>
    <row r="116" spans="1:10" x14ac:dyDescent="0.2">
      <c r="A116" s="17"/>
      <c r="B116" s="17"/>
      <c r="C116" s="17"/>
      <c r="D116" s="17"/>
      <c r="E116" s="17"/>
      <c r="F116" s="17"/>
      <c r="G116" s="17"/>
      <c r="H116" s="17"/>
      <c r="I116" s="17"/>
      <c r="J116" s="17"/>
    </row>
    <row r="117" spans="1:10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</row>
    <row r="118" spans="1:10" x14ac:dyDescent="0.2">
      <c r="A118" s="17"/>
      <c r="B118" s="17"/>
      <c r="C118" s="17"/>
      <c r="D118" s="17"/>
      <c r="E118" s="17"/>
      <c r="F118" s="17"/>
      <c r="G118" s="17"/>
      <c r="H118" s="17"/>
      <c r="I118" s="17"/>
      <c r="J118" s="17"/>
    </row>
    <row r="119" spans="1:10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</row>
    <row r="120" spans="1:10" x14ac:dyDescent="0.2">
      <c r="A120" s="17"/>
      <c r="B120" s="17"/>
      <c r="C120" s="17"/>
      <c r="D120" s="17"/>
      <c r="E120" s="17"/>
      <c r="F120" s="17"/>
      <c r="G120" s="17"/>
      <c r="H120" s="17"/>
      <c r="I120" s="17"/>
      <c r="J120" s="17"/>
    </row>
    <row r="121" spans="1:10" x14ac:dyDescent="0.2">
      <c r="A121" s="17"/>
      <c r="B121" s="17"/>
      <c r="C121" s="17"/>
      <c r="D121" s="17"/>
      <c r="E121" s="17"/>
      <c r="F121" s="17"/>
      <c r="G121" s="17"/>
      <c r="H121" s="17"/>
      <c r="I121" s="17"/>
      <c r="J121" s="17"/>
    </row>
    <row r="122" spans="1:10" x14ac:dyDescent="0.2">
      <c r="A122" s="17"/>
      <c r="B122" s="17"/>
      <c r="C122" s="17"/>
      <c r="D122" s="17"/>
      <c r="E122" s="17"/>
      <c r="F122" s="17"/>
      <c r="G122" s="17"/>
      <c r="H122" s="17"/>
      <c r="I122" s="17"/>
      <c r="J122" s="17"/>
    </row>
    <row r="123" spans="1:10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</row>
    <row r="124" spans="1:10" x14ac:dyDescent="0.2">
      <c r="A124" s="17"/>
      <c r="B124" s="17"/>
      <c r="C124" s="17"/>
      <c r="D124" s="17"/>
      <c r="E124" s="17"/>
      <c r="F124" s="17"/>
      <c r="G124" s="17"/>
      <c r="H124" s="17"/>
      <c r="I124" s="17"/>
      <c r="J124" s="17"/>
    </row>
    <row r="125" spans="1:10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</row>
    <row r="126" spans="1:10" x14ac:dyDescent="0.2">
      <c r="A126" s="17"/>
      <c r="B126" s="17"/>
      <c r="C126" s="17"/>
      <c r="D126" s="17"/>
      <c r="E126" s="17"/>
      <c r="F126" s="17"/>
      <c r="G126" s="17"/>
      <c r="H126" s="17"/>
      <c r="I126" s="17"/>
      <c r="J126" s="17"/>
    </row>
    <row r="127" spans="1:10" x14ac:dyDescent="0.2">
      <c r="A127" s="17"/>
      <c r="B127" s="17"/>
      <c r="C127" s="17"/>
      <c r="D127" s="17"/>
      <c r="E127" s="17"/>
      <c r="F127" s="17"/>
      <c r="G127" s="17"/>
      <c r="H127" s="17"/>
      <c r="I127" s="17"/>
      <c r="J127" s="17"/>
    </row>
    <row r="128" spans="1:10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</row>
    <row r="129" spans="1:10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</row>
    <row r="130" spans="1:10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</row>
    <row r="131" spans="1:10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</row>
    <row r="132" spans="1:10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</row>
    <row r="133" spans="1:10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</row>
    <row r="134" spans="1:10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</row>
    <row r="135" spans="1:10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</row>
    <row r="136" spans="1:10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</row>
    <row r="137" spans="1:10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</row>
    <row r="138" spans="1:10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</row>
    <row r="139" spans="1:10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</row>
    <row r="140" spans="1:10" x14ac:dyDescent="0.2">
      <c r="A140" s="17"/>
      <c r="B140" s="17"/>
      <c r="C140" s="17"/>
      <c r="D140" s="17"/>
      <c r="E140" s="17"/>
      <c r="F140" s="17"/>
      <c r="G140" s="17"/>
      <c r="H140" s="17"/>
      <c r="I140" s="17"/>
      <c r="J140" s="17"/>
    </row>
    <row r="141" spans="1:10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</row>
    <row r="142" spans="1:10" x14ac:dyDescent="0.2">
      <c r="A142" s="17"/>
      <c r="B142" s="17"/>
      <c r="C142" s="17"/>
      <c r="D142" s="17"/>
      <c r="E142" s="17"/>
      <c r="F142" s="17"/>
      <c r="G142" s="17"/>
      <c r="H142" s="17"/>
      <c r="I142" s="17"/>
      <c r="J142" s="17"/>
    </row>
    <row r="143" spans="1:10" x14ac:dyDescent="0.2">
      <c r="A143" s="17"/>
      <c r="B143" s="17"/>
      <c r="C143" s="17"/>
      <c r="D143" s="17"/>
      <c r="E143" s="17"/>
      <c r="F143" s="17"/>
      <c r="G143" s="17"/>
      <c r="H143" s="17"/>
      <c r="I143" s="17"/>
      <c r="J143" s="17"/>
    </row>
    <row r="144" spans="1:10" x14ac:dyDescent="0.2">
      <c r="A144" s="17"/>
      <c r="B144" s="17"/>
      <c r="C144" s="17"/>
      <c r="D144" s="17"/>
      <c r="E144" s="17"/>
      <c r="F144" s="17"/>
      <c r="G144" s="17"/>
      <c r="H144" s="17"/>
      <c r="I144" s="17"/>
      <c r="J144" s="17"/>
    </row>
    <row r="145" spans="1:10" x14ac:dyDescent="0.2">
      <c r="A145" s="17"/>
      <c r="B145" s="17"/>
      <c r="C145" s="17"/>
      <c r="D145" s="17"/>
      <c r="E145" s="17"/>
      <c r="F145" s="17"/>
      <c r="G145" s="17"/>
      <c r="H145" s="17"/>
      <c r="I145" s="17"/>
      <c r="J145" s="17"/>
    </row>
    <row r="146" spans="1:10" x14ac:dyDescent="0.2">
      <c r="A146" s="17"/>
      <c r="B146" s="17"/>
      <c r="C146" s="17"/>
      <c r="D146" s="17"/>
      <c r="E146" s="17"/>
      <c r="F146" s="17"/>
      <c r="G146" s="17"/>
      <c r="H146" s="17"/>
      <c r="I146" s="17"/>
      <c r="J146" s="17"/>
    </row>
    <row r="147" spans="1:10" x14ac:dyDescent="0.2">
      <c r="A147" s="17"/>
      <c r="B147" s="17"/>
      <c r="C147" s="17"/>
      <c r="D147" s="17"/>
      <c r="E147" s="17"/>
      <c r="F147" s="17"/>
      <c r="G147" s="17"/>
      <c r="H147" s="17"/>
      <c r="I147" s="17"/>
      <c r="J147" s="17"/>
    </row>
    <row r="148" spans="1:10" x14ac:dyDescent="0.2">
      <c r="A148" s="17"/>
      <c r="B148" s="17"/>
      <c r="C148" s="17"/>
      <c r="D148" s="17"/>
      <c r="E148" s="17"/>
      <c r="F148" s="17"/>
      <c r="G148" s="17"/>
      <c r="H148" s="17"/>
      <c r="I148" s="17"/>
      <c r="J148" s="17"/>
    </row>
    <row r="149" spans="1:10" x14ac:dyDescent="0.2">
      <c r="A149" s="17"/>
      <c r="B149" s="17"/>
      <c r="C149" s="17"/>
      <c r="D149" s="17"/>
      <c r="E149" s="17"/>
      <c r="F149" s="17"/>
      <c r="G149" s="17"/>
      <c r="H149" s="17"/>
      <c r="I149" s="17"/>
      <c r="J149" s="17"/>
    </row>
    <row r="150" spans="1:10" x14ac:dyDescent="0.2">
      <c r="A150" s="17"/>
      <c r="B150" s="17"/>
      <c r="C150" s="17"/>
      <c r="D150" s="17"/>
      <c r="E150" s="17"/>
      <c r="F150" s="17"/>
      <c r="G150" s="17"/>
      <c r="H150" s="17"/>
      <c r="I150" s="17"/>
      <c r="J150" s="17"/>
    </row>
    <row r="151" spans="1:10" x14ac:dyDescent="0.2">
      <c r="A151" s="17"/>
      <c r="B151" s="17"/>
      <c r="C151" s="17"/>
      <c r="D151" s="17"/>
      <c r="E151" s="17"/>
      <c r="F151" s="17"/>
      <c r="G151" s="17"/>
      <c r="H151" s="17"/>
      <c r="I151" s="17"/>
      <c r="J151" s="17"/>
    </row>
    <row r="152" spans="1:10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</row>
    <row r="153" spans="1:10" x14ac:dyDescent="0.2">
      <c r="A153" s="17"/>
      <c r="B153" s="17"/>
      <c r="C153" s="17"/>
      <c r="D153" s="17"/>
      <c r="E153" s="17"/>
      <c r="F153" s="17"/>
      <c r="G153" s="17"/>
      <c r="H153" s="17"/>
      <c r="I153" s="17"/>
      <c r="J153" s="17"/>
    </row>
    <row r="154" spans="1:10" x14ac:dyDescent="0.2">
      <c r="A154" s="17"/>
      <c r="B154" s="17"/>
      <c r="C154" s="17"/>
      <c r="D154" s="17"/>
      <c r="E154" s="17"/>
      <c r="F154" s="17"/>
      <c r="G154" s="17"/>
      <c r="H154" s="17"/>
      <c r="I154" s="17"/>
      <c r="J154" s="17"/>
    </row>
    <row r="155" spans="1:10" x14ac:dyDescent="0.2">
      <c r="A155" s="17"/>
      <c r="B155" s="17"/>
      <c r="C155" s="17"/>
      <c r="D155" s="17"/>
      <c r="E155" s="17"/>
      <c r="F155" s="17"/>
      <c r="G155" s="17"/>
      <c r="H155" s="17"/>
      <c r="I155" s="17"/>
      <c r="J155" s="17"/>
    </row>
    <row r="156" spans="1:10" x14ac:dyDescent="0.2">
      <c r="A156" s="17"/>
      <c r="B156" s="17"/>
      <c r="C156" s="17"/>
      <c r="D156" s="17"/>
      <c r="E156" s="17"/>
      <c r="F156" s="17"/>
      <c r="G156" s="17"/>
      <c r="H156" s="17"/>
      <c r="I156" s="17"/>
      <c r="J156" s="17"/>
    </row>
    <row r="157" spans="1:10" x14ac:dyDescent="0.2">
      <c r="A157" s="17"/>
      <c r="B157" s="17"/>
      <c r="C157" s="17"/>
      <c r="D157" s="17"/>
      <c r="E157" s="17"/>
      <c r="F157" s="17"/>
      <c r="G157" s="17"/>
      <c r="H157" s="17"/>
      <c r="I157" s="17"/>
      <c r="J157" s="17"/>
    </row>
    <row r="158" spans="1:10" x14ac:dyDescent="0.2">
      <c r="A158" s="17"/>
      <c r="B158" s="17"/>
      <c r="C158" s="17"/>
      <c r="D158" s="17"/>
      <c r="E158" s="17"/>
      <c r="F158" s="17"/>
      <c r="G158" s="17"/>
      <c r="H158" s="17"/>
      <c r="I158" s="17"/>
      <c r="J158" s="17"/>
    </row>
    <row r="159" spans="1:10" x14ac:dyDescent="0.2">
      <c r="A159" s="17"/>
      <c r="B159" s="17"/>
      <c r="C159" s="17"/>
      <c r="D159" s="17"/>
      <c r="E159" s="17"/>
      <c r="F159" s="17"/>
      <c r="G159" s="17"/>
      <c r="H159" s="17"/>
      <c r="I159" s="17"/>
      <c r="J159" s="17"/>
    </row>
    <row r="160" spans="1:10" x14ac:dyDescent="0.2">
      <c r="A160" s="17"/>
      <c r="B160" s="17"/>
      <c r="C160" s="17"/>
      <c r="D160" s="17"/>
      <c r="E160" s="17"/>
      <c r="F160" s="17"/>
      <c r="G160" s="17"/>
      <c r="H160" s="17"/>
      <c r="I160" s="17"/>
      <c r="J160" s="17"/>
    </row>
    <row r="161" spans="1:10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</row>
    <row r="162" spans="1:10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</row>
    <row r="163" spans="1:10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</row>
    <row r="164" spans="1:10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</row>
    <row r="165" spans="1:10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</row>
    <row r="166" spans="1:10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</row>
    <row r="167" spans="1:10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</row>
    <row r="168" spans="1:10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</row>
    <row r="169" spans="1:10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</row>
    <row r="170" spans="1:10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</row>
    <row r="171" spans="1:10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</row>
    <row r="172" spans="1:10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</row>
    <row r="173" spans="1:10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</row>
    <row r="174" spans="1:10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</row>
    <row r="175" spans="1:10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</row>
    <row r="176" spans="1:10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</row>
    <row r="177" spans="1:10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</row>
    <row r="178" spans="1:10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</row>
    <row r="179" spans="1:10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</row>
    <row r="180" spans="1:10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</row>
    <row r="181" spans="1:10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</row>
    <row r="182" spans="1:10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</row>
    <row r="183" spans="1:10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</row>
    <row r="184" spans="1:10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</row>
    <row r="185" spans="1:10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</row>
    <row r="186" spans="1:10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</row>
    <row r="187" spans="1:10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</row>
    <row r="188" spans="1:10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</row>
    <row r="189" spans="1:10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</row>
    <row r="190" spans="1:10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</row>
    <row r="191" spans="1:10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</row>
    <row r="192" spans="1:10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</row>
    <row r="193" spans="1:10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</row>
    <row r="194" spans="1:10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</row>
    <row r="195" spans="1:10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</row>
    <row r="196" spans="1:10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</row>
    <row r="197" spans="1:10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</row>
    <row r="198" spans="1:10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</row>
    <row r="199" spans="1:10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</row>
    <row r="200" spans="1:10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</row>
    <row r="201" spans="1:10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</row>
    <row r="202" spans="1:10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</row>
    <row r="203" spans="1:10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</row>
    <row r="204" spans="1:10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</row>
    <row r="205" spans="1:10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</row>
    <row r="206" spans="1:10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</row>
    <row r="207" spans="1:10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</row>
    <row r="208" spans="1:10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</row>
    <row r="209" spans="1:10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</row>
    <row r="210" spans="1:10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</row>
    <row r="211" spans="1:10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</row>
    <row r="212" spans="1:10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</row>
    <row r="213" spans="1:10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</row>
    <row r="214" spans="1:10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</row>
    <row r="215" spans="1:10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</row>
    <row r="216" spans="1:10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</row>
    <row r="217" spans="1:10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</row>
    <row r="218" spans="1:10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</row>
    <row r="219" spans="1:10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</row>
    <row r="220" spans="1:10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</row>
    <row r="221" spans="1:10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</row>
    <row r="222" spans="1:10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</row>
    <row r="223" spans="1:10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</row>
    <row r="224" spans="1:10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</row>
    <row r="225" spans="1:10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</row>
    <row r="226" spans="1:10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</row>
    <row r="227" spans="1:10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</row>
    <row r="228" spans="1:10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</row>
    <row r="229" spans="1:10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</row>
    <row r="230" spans="1:10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</row>
    <row r="231" spans="1:10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</row>
    <row r="232" spans="1:10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</row>
    <row r="233" spans="1:10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</row>
    <row r="234" spans="1:10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</row>
    <row r="235" spans="1:10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</row>
    <row r="236" spans="1:10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</row>
    <row r="237" spans="1:10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</row>
    <row r="238" spans="1:10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</row>
    <row r="239" spans="1:10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</row>
    <row r="240" spans="1:10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</row>
    <row r="241" spans="1:10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</row>
    <row r="242" spans="1:10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</row>
    <row r="243" spans="1:10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</row>
    <row r="244" spans="1:10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</row>
    <row r="245" spans="1:10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</row>
    <row r="246" spans="1:10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</row>
    <row r="247" spans="1:10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</row>
    <row r="248" spans="1:10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</row>
    <row r="249" spans="1:10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</row>
    <row r="250" spans="1:10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</row>
    <row r="251" spans="1:10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</row>
    <row r="252" spans="1:10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</row>
    <row r="253" spans="1:10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</row>
    <row r="254" spans="1:10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</row>
    <row r="255" spans="1:10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</row>
    <row r="256" spans="1:10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</row>
    <row r="257" spans="1:10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</row>
    <row r="258" spans="1:10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</row>
    <row r="259" spans="1:10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</row>
    <row r="260" spans="1:10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</row>
    <row r="261" spans="1:10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</row>
    <row r="262" spans="1:10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</row>
    <row r="263" spans="1:10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</row>
    <row r="264" spans="1:10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</row>
    <row r="265" spans="1:10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</row>
    <row r="266" spans="1:10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</row>
    <row r="267" spans="1:10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</row>
    <row r="268" spans="1:10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</row>
    <row r="269" spans="1:10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</row>
    <row r="270" spans="1:10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</row>
    <row r="271" spans="1:10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</row>
    <row r="272" spans="1:10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</row>
    <row r="273" spans="1:10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</row>
    <row r="274" spans="1:10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</row>
    <row r="275" spans="1:10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</row>
    <row r="276" spans="1:10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</row>
    <row r="277" spans="1:10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</row>
    <row r="278" spans="1:10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</row>
    <row r="279" spans="1:10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</row>
    <row r="280" spans="1:10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</row>
    <row r="281" spans="1:10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</row>
    <row r="282" spans="1:10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</row>
    <row r="283" spans="1:10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</row>
    <row r="284" spans="1:10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</row>
    <row r="285" spans="1:10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</row>
    <row r="286" spans="1:10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</row>
    <row r="287" spans="1:10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</row>
    <row r="288" spans="1:10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</row>
    <row r="289" spans="1:10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</row>
    <row r="290" spans="1:10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</row>
    <row r="291" spans="1:10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</row>
    <row r="292" spans="1:10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</row>
    <row r="293" spans="1:10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</row>
    <row r="294" spans="1:10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</row>
    <row r="295" spans="1:10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</row>
    <row r="296" spans="1:10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</row>
    <row r="297" spans="1:10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</row>
    <row r="298" spans="1:10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</row>
    <row r="299" spans="1:10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</row>
    <row r="300" spans="1:10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</row>
    <row r="301" spans="1:10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</row>
    <row r="302" spans="1:10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</row>
    <row r="303" spans="1:10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</row>
    <row r="304" spans="1:10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</row>
    <row r="305" spans="1:10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</row>
    <row r="306" spans="1:10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</row>
    <row r="307" spans="1:10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</row>
    <row r="308" spans="1:10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</row>
    <row r="309" spans="1:10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</row>
    <row r="310" spans="1:10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</row>
    <row r="311" spans="1:10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</row>
    <row r="312" spans="1:10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</row>
    <row r="313" spans="1:10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</row>
    <row r="314" spans="1:10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</row>
    <row r="315" spans="1:10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</row>
    <row r="316" spans="1:10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</row>
    <row r="317" spans="1:10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</row>
    <row r="318" spans="1:10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</row>
    <row r="319" spans="1:10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</row>
    <row r="320" spans="1:10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</row>
    <row r="321" spans="1:10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</row>
    <row r="322" spans="1:10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</row>
    <row r="323" spans="1:10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</row>
    <row r="324" spans="1:10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</row>
    <row r="325" spans="1:10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</row>
    <row r="326" spans="1:10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</row>
    <row r="327" spans="1:10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</row>
    <row r="328" spans="1:10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</row>
    <row r="329" spans="1:10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</row>
    <row r="330" spans="1:10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</row>
    <row r="331" spans="1:10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</row>
    <row r="332" spans="1:10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</row>
    <row r="333" spans="1:10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</row>
    <row r="334" spans="1:10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</row>
    <row r="335" spans="1:10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</row>
    <row r="336" spans="1:10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</row>
    <row r="337" spans="1:10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</row>
    <row r="338" spans="1:10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</row>
    <row r="339" spans="1:10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</row>
    <row r="340" spans="1:10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</row>
    <row r="341" spans="1:10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</row>
    <row r="342" spans="1:10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</row>
    <row r="343" spans="1:10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</row>
    <row r="344" spans="1:10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</row>
    <row r="345" spans="1:10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</row>
    <row r="346" spans="1:10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</row>
    <row r="347" spans="1:10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</row>
    <row r="348" spans="1:10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</row>
    <row r="349" spans="1:10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</row>
    <row r="350" spans="1:10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</row>
    <row r="351" spans="1:10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</row>
    <row r="352" spans="1:10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</row>
    <row r="353" spans="1:10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</row>
    <row r="354" spans="1:10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</row>
    <row r="355" spans="1:10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</row>
    <row r="356" spans="1:10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</row>
    <row r="357" spans="1:10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</row>
    <row r="358" spans="1:10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</row>
    <row r="359" spans="1:10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</row>
    <row r="360" spans="1:10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</row>
    <row r="361" spans="1:10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</row>
    <row r="362" spans="1:10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</row>
    <row r="363" spans="1:10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</row>
    <row r="364" spans="1:10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</row>
    <row r="365" spans="1:10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</row>
    <row r="366" spans="1:10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</row>
    <row r="367" spans="1:10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</row>
    <row r="368" spans="1:10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</row>
    <row r="369" spans="1:10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</row>
    <row r="370" spans="1:10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</row>
    <row r="371" spans="1:10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</row>
    <row r="372" spans="1:10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</row>
    <row r="373" spans="1:10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</row>
    <row r="374" spans="1:10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</row>
    <row r="375" spans="1:10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</row>
    <row r="376" spans="1:10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</row>
    <row r="377" spans="1:10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</row>
    <row r="378" spans="1:10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</row>
    <row r="379" spans="1:10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</row>
    <row r="380" spans="1:10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</row>
    <row r="381" spans="1:10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</row>
    <row r="382" spans="1:10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</row>
    <row r="383" spans="1:10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</row>
    <row r="384" spans="1:10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</row>
    <row r="385" spans="1:10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</row>
    <row r="386" spans="1:10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</row>
    <row r="387" spans="1:10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</row>
    <row r="388" spans="1:10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</row>
    <row r="389" spans="1:10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</row>
    <row r="390" spans="1:10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</row>
    <row r="391" spans="1:10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</row>
    <row r="392" spans="1:10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</row>
    <row r="393" spans="1:10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</row>
    <row r="394" spans="1:10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</row>
    <row r="395" spans="1:10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</row>
    <row r="396" spans="1:10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</row>
    <row r="397" spans="1:10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</row>
    <row r="398" spans="1:10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</row>
    <row r="399" spans="1:10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</row>
    <row r="400" spans="1:10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</row>
    <row r="401" spans="1:10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</row>
    <row r="402" spans="1:10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</row>
    <row r="403" spans="1:10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</row>
    <row r="404" spans="1:10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</row>
    <row r="405" spans="1:10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</row>
    <row r="406" spans="1:10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</row>
    <row r="407" spans="1:10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</row>
    <row r="408" spans="1:10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</row>
    <row r="409" spans="1:10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</row>
    <row r="410" spans="1:10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</row>
    <row r="411" spans="1:10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</row>
    <row r="412" spans="1:10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</row>
    <row r="413" spans="1:10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</row>
    <row r="414" spans="1:10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</row>
    <row r="415" spans="1:10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</row>
    <row r="416" spans="1:10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</row>
    <row r="417" spans="1:10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</row>
    <row r="418" spans="1:10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</row>
    <row r="419" spans="1:10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</row>
    <row r="420" spans="1:10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</row>
    <row r="421" spans="1:10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</row>
    <row r="422" spans="1:10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</row>
    <row r="423" spans="1:10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</row>
    <row r="424" spans="1:10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</row>
    <row r="425" spans="1:10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</row>
    <row r="426" spans="1:10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</row>
    <row r="427" spans="1:10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</row>
    <row r="428" spans="1:10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</row>
    <row r="429" spans="1:10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</row>
    <row r="430" spans="1:10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</row>
    <row r="431" spans="1:10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</row>
    <row r="432" spans="1:10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</row>
    <row r="433" spans="1:10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</row>
    <row r="434" spans="1:10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</row>
    <row r="435" spans="1:10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</row>
    <row r="436" spans="1:10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</row>
    <row r="437" spans="1:10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</row>
    <row r="438" spans="1:10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</row>
    <row r="439" spans="1:10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</row>
    <row r="440" spans="1:10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</row>
    <row r="441" spans="1:10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</row>
    <row r="442" spans="1:10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</row>
    <row r="443" spans="1:10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</row>
    <row r="444" spans="1:10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</row>
    <row r="445" spans="1:10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</row>
    <row r="446" spans="1:10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</row>
    <row r="447" spans="1:10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</row>
    <row r="448" spans="1:10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</row>
    <row r="449" spans="1:10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</row>
    <row r="450" spans="1:10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</row>
    <row r="451" spans="1:10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</row>
    <row r="452" spans="1:10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</row>
    <row r="453" spans="1:10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</row>
    <row r="454" spans="1:10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</row>
    <row r="455" spans="1:10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</row>
    <row r="456" spans="1:10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</row>
    <row r="457" spans="1:10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</row>
    <row r="458" spans="1:10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</row>
    <row r="459" spans="1:10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</row>
    <row r="460" spans="1:10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</row>
    <row r="461" spans="1:10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</row>
    <row r="462" spans="1:10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</row>
    <row r="463" spans="1:10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</row>
    <row r="464" spans="1:10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</row>
    <row r="465" spans="1:10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</row>
    <row r="466" spans="1:10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</row>
    <row r="467" spans="1:10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</row>
    <row r="468" spans="1:10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</row>
    <row r="469" spans="1:10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</row>
    <row r="470" spans="1:10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</row>
    <row r="471" spans="1:10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</row>
    <row r="472" spans="1:10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</row>
    <row r="473" spans="1:10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</row>
    <row r="474" spans="1:10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</row>
    <row r="475" spans="1:10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</row>
    <row r="476" spans="1:10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</row>
    <row r="477" spans="1:10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</row>
    <row r="478" spans="1:10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</row>
    <row r="479" spans="1:10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</row>
    <row r="480" spans="1:10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</row>
    <row r="481" spans="1:10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</row>
    <row r="482" spans="1:10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</row>
    <row r="483" spans="1:10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</row>
    <row r="484" spans="1:10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</row>
    <row r="485" spans="1:10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</row>
    <row r="486" spans="1:10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</row>
    <row r="487" spans="1:10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</row>
    <row r="488" spans="1:10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</row>
    <row r="489" spans="1:10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</row>
    <row r="490" spans="1:10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</row>
    <row r="491" spans="1:10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</row>
    <row r="492" spans="1:10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</row>
    <row r="493" spans="1:10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</row>
    <row r="494" spans="1:10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</row>
    <row r="495" spans="1:10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</row>
    <row r="496" spans="1:10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</row>
    <row r="497" spans="1:10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</row>
    <row r="498" spans="1:10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</row>
    <row r="499" spans="1:10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</row>
    <row r="500" spans="1:10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</row>
    <row r="501" spans="1:10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</row>
    <row r="502" spans="1:10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</row>
    <row r="503" spans="1:10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</row>
    <row r="504" spans="1:10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</row>
    <row r="505" spans="1:10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</row>
    <row r="506" spans="1:10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</row>
    <row r="507" spans="1:10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</row>
    <row r="508" spans="1:10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</row>
    <row r="509" spans="1:10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</row>
    <row r="510" spans="1:10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</row>
    <row r="511" spans="1:10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</row>
    <row r="512" spans="1:10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</row>
    <row r="513" spans="1:10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</row>
    <row r="514" spans="1:10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</row>
    <row r="515" spans="1:10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</row>
    <row r="516" spans="1:10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</row>
    <row r="517" spans="1:10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</row>
    <row r="518" spans="1:10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</row>
    <row r="519" spans="1:10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</row>
    <row r="520" spans="1:10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</row>
    <row r="521" spans="1:10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</row>
    <row r="522" spans="1:10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</row>
    <row r="523" spans="1:10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</row>
    <row r="524" spans="1:10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</row>
    <row r="525" spans="1:10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</row>
    <row r="526" spans="1:10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</row>
    <row r="527" spans="1:10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</row>
    <row r="528" spans="1:10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</row>
    <row r="529" spans="1:10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</row>
    <row r="530" spans="1:10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</row>
    <row r="531" spans="1:10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</row>
    <row r="532" spans="1:10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</row>
    <row r="533" spans="1:10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</row>
    <row r="534" spans="1:10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</row>
    <row r="535" spans="1:10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</row>
    <row r="536" spans="1:10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</row>
    <row r="537" spans="1:10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</row>
    <row r="538" spans="1:10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</row>
    <row r="539" spans="1:10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</row>
    <row r="540" spans="1:10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</row>
    <row r="541" spans="1:10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</row>
    <row r="542" spans="1:10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</row>
    <row r="543" spans="1:10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</row>
    <row r="544" spans="1:10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</row>
    <row r="545" spans="1:10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</row>
    <row r="546" spans="1:10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</row>
    <row r="547" spans="1:10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</row>
    <row r="548" spans="1:10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</row>
    <row r="549" spans="1:10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</row>
    <row r="550" spans="1:10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</row>
    <row r="551" spans="1:10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</row>
    <row r="552" spans="1:10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</row>
    <row r="553" spans="1:10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</row>
    <row r="554" spans="1:10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</row>
    <row r="555" spans="1:10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</row>
    <row r="556" spans="1:10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</row>
    <row r="557" spans="1:10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</row>
    <row r="558" spans="1:10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</row>
    <row r="559" spans="1:10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</row>
    <row r="560" spans="1:10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</row>
    <row r="561" spans="1:10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</row>
    <row r="562" spans="1:10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</row>
    <row r="563" spans="1:10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</row>
    <row r="564" spans="1:10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</row>
    <row r="565" spans="1:10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</row>
    <row r="566" spans="1:10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</row>
    <row r="567" spans="1:10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</row>
    <row r="568" spans="1:10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</row>
    <row r="569" spans="1:10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</row>
    <row r="570" spans="1:10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</row>
    <row r="571" spans="1:10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</row>
    <row r="572" spans="1:10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</row>
    <row r="573" spans="1:10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</row>
    <row r="574" spans="1:10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</row>
    <row r="575" spans="1:10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</row>
    <row r="576" spans="1:10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</row>
    <row r="577" spans="1:10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</row>
    <row r="578" spans="1:10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</row>
    <row r="579" spans="1:10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</row>
    <row r="580" spans="1:10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</row>
    <row r="581" spans="1:10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</row>
    <row r="582" spans="1:10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</row>
    <row r="583" spans="1:10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</row>
    <row r="584" spans="1:10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</row>
    <row r="585" spans="1:10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</row>
    <row r="586" spans="1:10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</row>
    <row r="587" spans="1:10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</row>
    <row r="588" spans="1:10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</row>
    <row r="589" spans="1:10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</row>
    <row r="590" spans="1:10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</row>
    <row r="591" spans="1:10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</row>
    <row r="592" spans="1:10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</row>
    <row r="593" spans="1:10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</row>
    <row r="594" spans="1:10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</row>
    <row r="595" spans="1:10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</row>
    <row r="596" spans="1:10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</row>
    <row r="597" spans="1:10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</row>
    <row r="598" spans="1:10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</row>
    <row r="599" spans="1:10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</row>
    <row r="600" spans="1:10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</row>
    <row r="601" spans="1:10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</row>
    <row r="602" spans="1:10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</row>
    <row r="603" spans="1:10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</row>
    <row r="604" spans="1:10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</row>
    <row r="605" spans="1:10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</row>
    <row r="606" spans="1:10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</row>
    <row r="607" spans="1:10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</row>
    <row r="608" spans="1:10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</row>
    <row r="609" spans="1:10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</row>
    <row r="610" spans="1:10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</row>
    <row r="611" spans="1:10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</row>
    <row r="612" spans="1:10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</row>
    <row r="613" spans="1:10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</row>
    <row r="614" spans="1:10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</row>
    <row r="615" spans="1:10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</row>
    <row r="616" spans="1:10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</row>
    <row r="617" spans="1:10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</row>
    <row r="618" spans="1:10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</row>
    <row r="619" spans="1:10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</row>
    <row r="620" spans="1:10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</row>
    <row r="621" spans="1:10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</row>
    <row r="622" spans="1:10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</row>
    <row r="623" spans="1:10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</row>
    <row r="624" spans="1:10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</row>
    <row r="625" spans="1:10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</row>
    <row r="626" spans="1:10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</row>
    <row r="627" spans="1:10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</row>
    <row r="628" spans="1:10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</row>
    <row r="629" spans="1:10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</row>
    <row r="630" spans="1:10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</row>
    <row r="631" spans="1:10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</row>
    <row r="632" spans="1:10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</row>
    <row r="633" spans="1:10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</row>
    <row r="634" spans="1:10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</row>
    <row r="635" spans="1:10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</row>
    <row r="636" spans="1:10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</row>
    <row r="637" spans="1:10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</row>
    <row r="638" spans="1:10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</row>
    <row r="639" spans="1:10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</row>
    <row r="640" spans="1:10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</row>
    <row r="641" spans="1:10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</row>
    <row r="642" spans="1:10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</row>
    <row r="643" spans="1:10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</row>
    <row r="644" spans="1:10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</row>
    <row r="645" spans="1:10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</row>
    <row r="646" spans="1:10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</row>
    <row r="647" spans="1:10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</row>
    <row r="648" spans="1:10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</row>
    <row r="649" spans="1:10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</row>
    <row r="650" spans="1:10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</row>
    <row r="651" spans="1:10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</row>
    <row r="652" spans="1:10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</row>
    <row r="653" spans="1:10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</row>
    <row r="654" spans="1:10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</row>
    <row r="655" spans="1:10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</row>
    <row r="656" spans="1:10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</row>
    <row r="657" spans="1:10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</row>
    <row r="658" spans="1:10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</row>
    <row r="659" spans="1:10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</row>
    <row r="660" spans="1:10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</row>
    <row r="661" spans="1:10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</row>
    <row r="662" spans="1:10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</row>
    <row r="663" spans="1:10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</row>
    <row r="664" spans="1:10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</row>
    <row r="665" spans="1:10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</row>
    <row r="666" spans="1:10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</row>
    <row r="667" spans="1:10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</row>
    <row r="668" spans="1:10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</row>
    <row r="669" spans="1:10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</row>
    <row r="670" spans="1:10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</row>
    <row r="671" spans="1:10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</row>
    <row r="672" spans="1:10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</row>
    <row r="673" spans="1:10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</row>
    <row r="674" spans="1:10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</row>
    <row r="675" spans="1:10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</row>
    <row r="676" spans="1:10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</row>
    <row r="677" spans="1:10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</row>
    <row r="678" spans="1:10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</row>
    <row r="679" spans="1:10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</row>
    <row r="680" spans="1:10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</row>
    <row r="681" spans="1:10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</row>
    <row r="682" spans="1:10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</row>
    <row r="683" spans="1:10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</row>
    <row r="684" spans="1:10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</row>
    <row r="685" spans="1:10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</row>
    <row r="686" spans="1:10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</row>
    <row r="687" spans="1:10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</row>
    <row r="688" spans="1:10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</row>
    <row r="689" spans="1:10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</row>
    <row r="690" spans="1:10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</row>
    <row r="691" spans="1:10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</row>
    <row r="692" spans="1:10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</row>
    <row r="693" spans="1:10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</row>
    <row r="694" spans="1:10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</row>
    <row r="695" spans="1:10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</row>
    <row r="696" spans="1:10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</row>
    <row r="697" spans="1:10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</row>
    <row r="698" spans="1:10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</row>
    <row r="699" spans="1:10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</row>
    <row r="700" spans="1:10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</row>
    <row r="701" spans="1:10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</row>
    <row r="702" spans="1:10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</row>
    <row r="703" spans="1:10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</row>
    <row r="704" spans="1:10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</row>
    <row r="705" spans="1:10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</row>
    <row r="706" spans="1:10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</row>
    <row r="707" spans="1:10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</row>
    <row r="708" spans="1:10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</row>
    <row r="709" spans="1:10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</row>
    <row r="710" spans="1:10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</row>
    <row r="711" spans="1:10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</row>
    <row r="712" spans="1:10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</row>
    <row r="713" spans="1:10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</row>
    <row r="714" spans="1:10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</row>
    <row r="715" spans="1:10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</row>
    <row r="716" spans="1:10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</row>
    <row r="717" spans="1:10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</row>
    <row r="718" spans="1:10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</row>
    <row r="719" spans="1:10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</row>
    <row r="720" spans="1:10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</row>
    <row r="721" spans="1:10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</row>
    <row r="722" spans="1:10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</row>
    <row r="723" spans="1:10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</row>
    <row r="724" spans="1:10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</row>
    <row r="725" spans="1:10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</row>
    <row r="726" spans="1:10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</row>
    <row r="727" spans="1:10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</row>
    <row r="728" spans="1:10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</row>
    <row r="729" spans="1:10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</row>
    <row r="730" spans="1:10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</row>
    <row r="731" spans="1:10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</row>
    <row r="732" spans="1:10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</row>
    <row r="733" spans="1:10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</row>
    <row r="734" spans="1:10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</row>
    <row r="735" spans="1:10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</row>
    <row r="736" spans="1:10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</row>
    <row r="737" spans="1:10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</row>
    <row r="738" spans="1:10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</row>
    <row r="739" spans="1:10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</row>
    <row r="740" spans="1:10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</row>
    <row r="741" spans="1:10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</row>
    <row r="742" spans="1:10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</row>
    <row r="743" spans="1:10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</row>
    <row r="744" spans="1:10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</row>
    <row r="745" spans="1:10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</row>
    <row r="746" spans="1:10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</row>
    <row r="747" spans="1:10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</row>
    <row r="748" spans="1:10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</row>
    <row r="749" spans="1:10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</row>
    <row r="750" spans="1:10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</row>
    <row r="751" spans="1:10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</row>
    <row r="752" spans="1:10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</row>
    <row r="753" spans="1:10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</row>
    <row r="754" spans="1:10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</row>
    <row r="755" spans="1:10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</row>
    <row r="756" spans="1:10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</row>
    <row r="757" spans="1:10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</row>
    <row r="758" spans="1:10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</row>
    <row r="759" spans="1:10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</row>
    <row r="760" spans="1:10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</row>
    <row r="761" spans="1:10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</row>
    <row r="762" spans="1:10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</row>
    <row r="763" spans="1:10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</row>
    <row r="764" spans="1:10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</row>
    <row r="765" spans="1:10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</row>
    <row r="766" spans="1:10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</row>
    <row r="767" spans="1:10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</row>
    <row r="768" spans="1:10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</row>
    <row r="769" spans="1:10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</row>
    <row r="770" spans="1:10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</row>
    <row r="771" spans="1:10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</row>
    <row r="772" spans="1:10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</row>
    <row r="773" spans="1:10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</row>
    <row r="774" spans="1:10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</row>
    <row r="775" spans="1:10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</row>
    <row r="776" spans="1:10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</row>
    <row r="777" spans="1:10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</row>
    <row r="778" spans="1:10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</row>
    <row r="779" spans="1:10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</row>
    <row r="780" spans="1:10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</row>
    <row r="781" spans="1:10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</row>
    <row r="782" spans="1:10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</row>
    <row r="783" spans="1:10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</row>
    <row r="784" spans="1:10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</row>
    <row r="785" spans="1:10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</row>
    <row r="786" spans="1:10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</row>
    <row r="787" spans="1:10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</row>
    <row r="788" spans="1:10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</row>
    <row r="789" spans="1:10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</row>
    <row r="790" spans="1:10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</row>
    <row r="791" spans="1:10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</row>
    <row r="792" spans="1:10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</row>
    <row r="793" spans="1:10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</row>
    <row r="794" spans="1:10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</row>
    <row r="795" spans="1:10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</row>
    <row r="796" spans="1:10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</row>
    <row r="797" spans="1:10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</row>
    <row r="798" spans="1:10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</row>
    <row r="799" spans="1:10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</row>
    <row r="800" spans="1:10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</row>
    <row r="801" spans="1:10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</row>
    <row r="802" spans="1:10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</row>
    <row r="803" spans="1:10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</row>
    <row r="804" spans="1:10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</row>
    <row r="805" spans="1:10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</row>
    <row r="806" spans="1:10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</row>
    <row r="807" spans="1:10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</row>
    <row r="808" spans="1:10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</row>
    <row r="809" spans="1:10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</row>
    <row r="810" spans="1:10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</row>
    <row r="811" spans="1:10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</row>
    <row r="812" spans="1:10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</row>
    <row r="813" spans="1:10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</row>
    <row r="814" spans="1:10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</row>
    <row r="815" spans="1:10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</row>
    <row r="816" spans="1:10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</row>
    <row r="817" spans="1:10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</row>
    <row r="818" spans="1:10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</row>
    <row r="819" spans="1:10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</row>
    <row r="820" spans="1:10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</row>
    <row r="821" spans="1:10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</row>
    <row r="822" spans="1:10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</row>
    <row r="823" spans="1:10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</row>
    <row r="824" spans="1:10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</row>
    <row r="825" spans="1:10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</row>
    <row r="826" spans="1:10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</row>
    <row r="827" spans="1:10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</row>
    <row r="828" spans="1:10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</row>
    <row r="829" spans="1:10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</row>
    <row r="830" spans="1:10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</row>
    <row r="831" spans="1:10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</row>
    <row r="832" spans="1:10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</row>
    <row r="833" spans="1:10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</row>
    <row r="834" spans="1:10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</row>
    <row r="835" spans="1:10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</row>
    <row r="836" spans="1:10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</row>
    <row r="837" spans="1:10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</row>
    <row r="838" spans="1:10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</row>
    <row r="839" spans="1:10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</row>
    <row r="840" spans="1:10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</row>
    <row r="841" spans="1:10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</row>
    <row r="842" spans="1:10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</row>
    <row r="843" spans="1:10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</row>
    <row r="844" spans="1:10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</row>
    <row r="845" spans="1:10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</row>
    <row r="846" spans="1:10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</row>
    <row r="847" spans="1:10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</row>
    <row r="848" spans="1:10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</row>
    <row r="849" spans="1:10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</row>
    <row r="850" spans="1:10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</row>
    <row r="851" spans="1:10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</row>
    <row r="852" spans="1:10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</row>
    <row r="853" spans="1:10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</row>
    <row r="854" spans="1:10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</row>
    <row r="855" spans="1:10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</row>
    <row r="856" spans="1:10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</row>
    <row r="857" spans="1:10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</row>
    <row r="858" spans="1:10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</row>
    <row r="859" spans="1:10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</row>
    <row r="860" spans="1:10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</row>
    <row r="861" spans="1:10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</row>
    <row r="862" spans="1:10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</row>
    <row r="863" spans="1:10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</row>
    <row r="864" spans="1:10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</row>
    <row r="865" spans="1:10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</row>
    <row r="866" spans="1:10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</row>
    <row r="867" spans="1:10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</row>
    <row r="868" spans="1:10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</row>
    <row r="869" spans="1:10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</row>
    <row r="870" spans="1:10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</row>
    <row r="871" spans="1:10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</row>
    <row r="872" spans="1:10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</row>
    <row r="873" spans="1:10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</row>
    <row r="874" spans="1:10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</row>
    <row r="875" spans="1:10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</row>
    <row r="876" spans="1:10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</row>
    <row r="877" spans="1:10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</row>
    <row r="878" spans="1:10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</row>
    <row r="879" spans="1:10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</row>
    <row r="880" spans="1:10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</row>
    <row r="881" spans="1:10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</row>
    <row r="882" spans="1:10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</row>
    <row r="883" spans="1:10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</row>
    <row r="884" spans="1:10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</row>
    <row r="885" spans="1:10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</row>
    <row r="886" spans="1:10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</row>
    <row r="887" spans="1:10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</row>
    <row r="888" spans="1:10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</row>
    <row r="889" spans="1:10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</row>
    <row r="890" spans="1:10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</row>
    <row r="891" spans="1:10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</row>
    <row r="892" spans="1:10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</row>
    <row r="893" spans="1:10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</row>
    <row r="894" spans="1:10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</row>
    <row r="895" spans="1:10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</row>
    <row r="896" spans="1:10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</row>
    <row r="897" spans="1:10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</row>
    <row r="898" spans="1:10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</row>
    <row r="899" spans="1:10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</row>
    <row r="900" spans="1:10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</row>
    <row r="901" spans="1:10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</row>
    <row r="902" spans="1:10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</row>
    <row r="903" spans="1:10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</row>
    <row r="904" spans="1:10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</row>
    <row r="905" spans="1:10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</row>
    <row r="906" spans="1:10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</row>
    <row r="907" spans="1:10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</row>
    <row r="908" spans="1:10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</row>
    <row r="909" spans="1:10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</row>
    <row r="910" spans="1:10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</row>
    <row r="911" spans="1:10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</row>
    <row r="912" spans="1:10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</row>
    <row r="913" spans="1:10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</row>
    <row r="914" spans="1:10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</row>
    <row r="915" spans="1:10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</row>
    <row r="916" spans="1:10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</row>
    <row r="917" spans="1:10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</row>
    <row r="918" spans="1:10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</row>
    <row r="919" spans="1:10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</row>
    <row r="920" spans="1:10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</row>
    <row r="921" spans="1:10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</row>
    <row r="922" spans="1:10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</row>
    <row r="923" spans="1:10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</row>
    <row r="924" spans="1:10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</row>
    <row r="925" spans="1:10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</row>
    <row r="926" spans="1:10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</row>
    <row r="927" spans="1:10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</row>
    <row r="928" spans="1:10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7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</row>
  </sheetData>
  <customSheetViews>
    <customSheetView guid="{B28A55F2-F506-44F5-8B45-C06C81F4E83D}" showRuler="0">
      <selection activeCell="N8" sqref="N8"/>
      <pageMargins left="0.78740157480314965" right="0.19685039370078741" top="0.39370078740157483" bottom="0.39370078740157483" header="0.51181102362204722" footer="0.51181102362204722"/>
      <pageSetup paperSize="9" orientation="landscape" horizontalDpi="300" verticalDpi="300" r:id="rId1"/>
      <headerFooter alignWithMargins="0"/>
    </customSheetView>
  </customSheetViews>
  <mergeCells count="15">
    <mergeCell ref="A1:P1"/>
    <mergeCell ref="A7:A8"/>
    <mergeCell ref="B7:B8"/>
    <mergeCell ref="C7:C8"/>
    <mergeCell ref="D7:D8"/>
    <mergeCell ref="N7:N8"/>
    <mergeCell ref="J7:K7"/>
    <mergeCell ref="P7:P8"/>
    <mergeCell ref="A2:P2"/>
    <mergeCell ref="A3:P3"/>
    <mergeCell ref="L7:L8"/>
    <mergeCell ref="I7:I8"/>
    <mergeCell ref="O7:O8"/>
    <mergeCell ref="F7:H7"/>
    <mergeCell ref="E7:E8"/>
  </mergeCells>
  <phoneticPr fontId="1" type="noConversion"/>
  <printOptions horizontalCentered="1"/>
  <pageMargins left="0.34" right="0.19685039370078741" top="0.39370078740157483" bottom="0.39370078740157483" header="0.51181102362204722" footer="0.51181102362204722"/>
  <pageSetup paperSize="9" scale="98" orientation="landscape" r:id="rId2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U1314"/>
  <sheetViews>
    <sheetView workbookViewId="0">
      <selection sqref="A1:P31"/>
    </sheetView>
  </sheetViews>
  <sheetFormatPr defaultColWidth="9.140625" defaultRowHeight="12.75" x14ac:dyDescent="0.2"/>
  <cols>
    <col min="1" max="1" width="3.85546875" style="12" customWidth="1"/>
    <col min="2" max="2" width="29.7109375" style="12" customWidth="1"/>
    <col min="3" max="3" width="10.140625" style="12" customWidth="1"/>
    <col min="4" max="4" width="22.7109375" style="12" customWidth="1"/>
    <col min="5" max="5" width="7.7109375" style="12" customWidth="1"/>
    <col min="6" max="8" width="7.28515625" style="12" customWidth="1"/>
    <col min="9" max="9" width="3.7109375" style="12" customWidth="1"/>
    <col min="10" max="11" width="7.28515625" style="12" customWidth="1"/>
    <col min="12" max="12" width="4" style="12" hidden="1" customWidth="1"/>
    <col min="13" max="13" width="7.28515625" style="12" customWidth="1"/>
    <col min="14" max="14" width="7.140625" style="12" customWidth="1"/>
    <col min="15" max="15" width="5" style="12" customWidth="1"/>
    <col min="16" max="16" width="8.28515625" style="12" customWidth="1"/>
    <col min="17" max="16384" width="9.140625" style="12"/>
  </cols>
  <sheetData>
    <row r="1" spans="1:39" s="23" customFormat="1" x14ac:dyDescent="0.2">
      <c r="A1" s="613" t="e">
        <f>#REF!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</row>
    <row r="2" spans="1:39" s="23" customFormat="1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8"/>
      <c r="AI2" s="448"/>
      <c r="AJ2" s="448"/>
      <c r="AK2" s="448"/>
      <c r="AL2" s="448"/>
      <c r="AM2" s="448"/>
    </row>
    <row r="3" spans="1:39" s="23" customFormat="1" ht="27.7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8"/>
      <c r="AC3" s="448"/>
      <c r="AD3" s="448"/>
      <c r="AE3" s="448"/>
      <c r="AF3" s="448"/>
      <c r="AG3" s="448"/>
      <c r="AH3" s="448"/>
      <c r="AI3" s="448"/>
      <c r="AJ3" s="448"/>
      <c r="AK3" s="448"/>
      <c r="AL3" s="448"/>
      <c r="AM3" s="448"/>
    </row>
    <row r="4" spans="1:39" s="23" customFormat="1" x14ac:dyDescent="0.2">
      <c r="A4" s="53"/>
      <c r="B4" s="52"/>
      <c r="C4" s="9"/>
      <c r="D4" s="2"/>
      <c r="F4" s="449"/>
      <c r="H4" s="449"/>
      <c r="I4" s="449"/>
      <c r="J4" s="449"/>
      <c r="K4" s="449"/>
      <c r="L4" s="449"/>
      <c r="M4" s="449"/>
      <c r="Q4" s="449"/>
      <c r="R4" s="449"/>
      <c r="S4" s="449"/>
      <c r="T4" s="449"/>
    </row>
    <row r="5" spans="1:39" s="23" customFormat="1" ht="15" x14ac:dyDescent="0.2">
      <c r="A5" s="450" t="s">
        <v>388</v>
      </c>
      <c r="B5" s="450"/>
      <c r="C5" s="9"/>
      <c r="D5" s="2"/>
      <c r="E5" s="634" t="s">
        <v>32</v>
      </c>
      <c r="F5" s="634"/>
      <c r="G5" s="634"/>
      <c r="H5" s="634"/>
      <c r="I5" s="634"/>
      <c r="J5" s="634"/>
      <c r="K5" s="634"/>
      <c r="L5" s="634"/>
      <c r="M5" s="451"/>
      <c r="N5" s="5" t="e">
        <f>d_1</f>
        <v>#REF!</v>
      </c>
      <c r="O5" s="54"/>
      <c r="Q5" s="451"/>
      <c r="R5" s="451"/>
      <c r="S5" s="451"/>
      <c r="T5" s="451"/>
      <c r="U5" s="451"/>
      <c r="V5" s="451"/>
      <c r="W5" s="451"/>
      <c r="X5" s="451"/>
      <c r="Y5" s="451"/>
      <c r="Z5" s="451"/>
      <c r="AA5" s="451"/>
      <c r="AB5" s="451"/>
      <c r="AC5" s="451"/>
      <c r="AD5" s="451"/>
      <c r="AE5" s="451"/>
      <c r="AF5" s="451"/>
      <c r="AG5" s="451"/>
      <c r="AH5" s="451"/>
      <c r="AI5" s="451"/>
      <c r="AJ5" s="451"/>
    </row>
    <row r="6" spans="1:39" s="23" customFormat="1" ht="12.75" customHeight="1" x14ac:dyDescent="0.2">
      <c r="A6" s="5" t="e">
        <f>d_4</f>
        <v>#REF!</v>
      </c>
      <c r="B6" s="12"/>
      <c r="C6" s="9"/>
      <c r="D6" s="2"/>
      <c r="K6" s="135" t="e">
        <f>d_7</f>
        <v>#REF!</v>
      </c>
      <c r="L6" s="19"/>
      <c r="M6" s="19"/>
      <c r="N6" s="19"/>
      <c r="O6" s="19"/>
      <c r="P6" s="93" t="s">
        <v>508</v>
      </c>
      <c r="V6" s="69"/>
      <c r="W6" s="67"/>
      <c r="AA6" s="19"/>
      <c r="AB6" s="19"/>
      <c r="AC6" s="19"/>
      <c r="AD6" s="19"/>
      <c r="AE6" s="19"/>
      <c r="AF6" s="19"/>
      <c r="AG6" s="19"/>
      <c r="AH6" s="19"/>
      <c r="AI6" s="19"/>
      <c r="AJ6" s="19"/>
    </row>
    <row r="7" spans="1:39" ht="16.5" customHeight="1" x14ac:dyDescent="0.2">
      <c r="A7" s="647" t="s">
        <v>64</v>
      </c>
      <c r="B7" s="645" t="s">
        <v>105</v>
      </c>
      <c r="C7" s="645" t="s">
        <v>62</v>
      </c>
      <c r="D7" s="645" t="s">
        <v>96</v>
      </c>
      <c r="E7" s="645" t="s">
        <v>34</v>
      </c>
      <c r="F7" s="641" t="s">
        <v>11</v>
      </c>
      <c r="G7" s="641"/>
      <c r="H7" s="641"/>
      <c r="I7" s="642" t="s">
        <v>12</v>
      </c>
      <c r="J7" s="641" t="s">
        <v>11</v>
      </c>
      <c r="K7" s="641"/>
      <c r="L7" s="642" t="s">
        <v>12</v>
      </c>
      <c r="M7" s="453"/>
      <c r="N7" s="645" t="s">
        <v>35</v>
      </c>
      <c r="O7" s="643" t="s">
        <v>49</v>
      </c>
      <c r="P7" s="643" t="s">
        <v>36</v>
      </c>
    </row>
    <row r="8" spans="1:39" ht="25.5" customHeight="1" x14ac:dyDescent="0.2">
      <c r="A8" s="648"/>
      <c r="B8" s="646"/>
      <c r="C8" s="646"/>
      <c r="D8" s="646"/>
      <c r="E8" s="646"/>
      <c r="F8" s="453">
        <v>1</v>
      </c>
      <c r="G8" s="453">
        <v>2</v>
      </c>
      <c r="H8" s="453">
        <v>3</v>
      </c>
      <c r="I8" s="642"/>
      <c r="J8" s="453">
        <v>4</v>
      </c>
      <c r="K8" s="453">
        <v>5</v>
      </c>
      <c r="L8" s="642"/>
      <c r="M8" s="453">
        <v>6</v>
      </c>
      <c r="N8" s="646"/>
      <c r="O8" s="644"/>
      <c r="P8" s="644"/>
    </row>
    <row r="9" spans="1:39" ht="18" customHeight="1" x14ac:dyDescent="0.2">
      <c r="A9" s="4" t="s">
        <v>37</v>
      </c>
      <c r="B9" s="29" t="e">
        <f>VLOOKUP($E9,#REF!,3,FALSE)</f>
        <v>#REF!</v>
      </c>
      <c r="C9" s="141" t="e">
        <f>VLOOKUP($E9,#REF!,4,FALSE)</f>
        <v>#REF!</v>
      </c>
      <c r="D9" s="29" t="e">
        <f>VLOOKUP($E9,#REF!,5,FALSE)</f>
        <v>#REF!</v>
      </c>
      <c r="E9" s="488" t="s">
        <v>527</v>
      </c>
      <c r="F9" s="452"/>
      <c r="G9" s="452"/>
      <c r="H9" s="452"/>
      <c r="I9" s="452"/>
      <c r="J9" s="10"/>
      <c r="K9" s="16"/>
      <c r="L9" s="16"/>
      <c r="M9" s="16"/>
      <c r="N9" s="16"/>
      <c r="O9" s="16"/>
      <c r="P9" s="11"/>
      <c r="Q9" s="71"/>
      <c r="R9" s="71"/>
    </row>
    <row r="10" spans="1:39" ht="18" customHeight="1" x14ac:dyDescent="0.2">
      <c r="A10" s="4" t="s">
        <v>38</v>
      </c>
      <c r="B10" s="29" t="e">
        <f>VLOOKUP($E10,#REF!,3,FALSE)</f>
        <v>#REF!</v>
      </c>
      <c r="C10" s="141" t="e">
        <f>VLOOKUP($E10,#REF!,4,FALSE)</f>
        <v>#REF!</v>
      </c>
      <c r="D10" s="29" t="e">
        <f>VLOOKUP($E10,#REF!,5,FALSE)</f>
        <v>#REF!</v>
      </c>
      <c r="E10" s="488" t="s">
        <v>522</v>
      </c>
      <c r="F10" s="452"/>
      <c r="G10" s="452"/>
      <c r="H10" s="452"/>
      <c r="I10" s="452"/>
      <c r="J10" s="10"/>
      <c r="K10" s="16"/>
      <c r="L10" s="16"/>
      <c r="M10" s="16"/>
      <c r="N10" s="16"/>
      <c r="O10" s="16"/>
      <c r="P10" s="11"/>
      <c r="Q10" s="71"/>
      <c r="R10" s="71"/>
    </row>
    <row r="11" spans="1:39" ht="18" customHeight="1" x14ac:dyDescent="0.2">
      <c r="A11" s="4" t="s">
        <v>39</v>
      </c>
      <c r="B11" s="248" t="e">
        <f>VLOOKUP($E11,#REF!,3,FALSE)</f>
        <v>#REF!</v>
      </c>
      <c r="C11" s="262" t="e">
        <f>VLOOKUP($E11,#REF!,4,FALSE)</f>
        <v>#REF!</v>
      </c>
      <c r="D11" s="248" t="e">
        <f>VLOOKUP($E11,#REF!,5,FALSE)</f>
        <v>#REF!</v>
      </c>
      <c r="E11" s="269" t="s">
        <v>482</v>
      </c>
      <c r="F11" s="452"/>
      <c r="G11" s="452"/>
      <c r="H11" s="452"/>
      <c r="I11" s="452"/>
      <c r="J11" s="10"/>
      <c r="K11" s="16"/>
      <c r="L11" s="16"/>
      <c r="M11" s="16"/>
      <c r="N11" s="16"/>
      <c r="O11" s="16"/>
      <c r="P11" s="11"/>
      <c r="Q11" s="71"/>
      <c r="R11" s="71"/>
    </row>
    <row r="12" spans="1:39" ht="18" customHeight="1" x14ac:dyDescent="0.2">
      <c r="A12" s="4" t="s">
        <v>40</v>
      </c>
      <c r="B12" s="248" t="e">
        <f>VLOOKUP($E12,#REF!,3,FALSE)</f>
        <v>#REF!</v>
      </c>
      <c r="C12" s="262" t="e">
        <f>VLOOKUP($E12,#REF!,4,FALSE)</f>
        <v>#REF!</v>
      </c>
      <c r="D12" s="248" t="e">
        <f>VLOOKUP($E12,#REF!,5,FALSE)</f>
        <v>#REF!</v>
      </c>
      <c r="E12" s="269" t="s">
        <v>483</v>
      </c>
      <c r="F12" s="452"/>
      <c r="G12" s="452"/>
      <c r="H12" s="452"/>
      <c r="I12" s="452"/>
      <c r="J12" s="10"/>
      <c r="K12" s="16"/>
      <c r="L12" s="16"/>
      <c r="M12" s="16"/>
      <c r="N12" s="16"/>
      <c r="O12" s="16"/>
      <c r="P12" s="235" t="s">
        <v>135</v>
      </c>
      <c r="Q12" s="71"/>
      <c r="R12" s="71"/>
    </row>
    <row r="13" spans="1:39" ht="18" customHeight="1" x14ac:dyDescent="0.2">
      <c r="A13" s="4" t="s">
        <v>41</v>
      </c>
      <c r="B13" s="248" t="e">
        <f>VLOOKUP($E13,#REF!,3,FALSE)</f>
        <v>#REF!</v>
      </c>
      <c r="C13" s="262" t="e">
        <f>VLOOKUP($E13,#REF!,4,FALSE)</f>
        <v>#REF!</v>
      </c>
      <c r="D13" s="248" t="e">
        <f>VLOOKUP($E13,#REF!,5,FALSE)</f>
        <v>#REF!</v>
      </c>
      <c r="E13" s="269" t="s">
        <v>500</v>
      </c>
      <c r="F13" s="452"/>
      <c r="G13" s="452"/>
      <c r="H13" s="452"/>
      <c r="I13" s="452"/>
      <c r="J13" s="10"/>
      <c r="K13" s="16"/>
      <c r="L13" s="16"/>
      <c r="M13" s="16"/>
      <c r="N13" s="16"/>
      <c r="O13" s="16"/>
      <c r="P13" s="11"/>
      <c r="Q13" s="71"/>
      <c r="R13" s="71"/>
    </row>
    <row r="14" spans="1:39" ht="18" hidden="1" customHeight="1" x14ac:dyDescent="0.2">
      <c r="A14" s="4" t="s">
        <v>42</v>
      </c>
      <c r="B14" s="248" t="e">
        <f>VLOOKUP($E14,#REF!,3,FALSE)</f>
        <v>#REF!</v>
      </c>
      <c r="C14" s="262" t="e">
        <f>VLOOKUP($E14,#REF!,4,FALSE)</f>
        <v>#REF!</v>
      </c>
      <c r="D14" s="248" t="e">
        <f>VLOOKUP($E14,#REF!,5,FALSE)</f>
        <v>#REF!</v>
      </c>
      <c r="E14" s="488"/>
      <c r="F14" s="452"/>
      <c r="G14" s="452"/>
      <c r="H14" s="452"/>
      <c r="I14" s="452"/>
      <c r="J14" s="10"/>
      <c r="K14" s="16"/>
      <c r="L14" s="16"/>
      <c r="M14" s="16"/>
      <c r="N14" s="16"/>
      <c r="O14" s="16"/>
      <c r="P14" s="11"/>
      <c r="Q14" s="71"/>
      <c r="R14" s="71"/>
    </row>
    <row r="15" spans="1:39" ht="18" hidden="1" customHeight="1" x14ac:dyDescent="0.2">
      <c r="A15" s="4" t="s">
        <v>43</v>
      </c>
      <c r="B15" s="248" t="e">
        <f>VLOOKUP($E15,#REF!,3,FALSE)</f>
        <v>#REF!</v>
      </c>
      <c r="C15" s="262" t="e">
        <f>VLOOKUP($E15,#REF!,4,FALSE)</f>
        <v>#REF!</v>
      </c>
      <c r="D15" s="248" t="e">
        <f>VLOOKUP($E15,#REF!,5,FALSE)</f>
        <v>#REF!</v>
      </c>
      <c r="E15" s="269" t="s">
        <v>197</v>
      </c>
      <c r="F15" s="452"/>
      <c r="G15" s="452"/>
      <c r="H15" s="452"/>
      <c r="I15" s="452"/>
      <c r="J15" s="10"/>
      <c r="K15" s="16"/>
      <c r="L15" s="16"/>
      <c r="M15" s="16"/>
      <c r="N15" s="16"/>
      <c r="O15" s="16"/>
      <c r="P15" s="11"/>
      <c r="Q15" s="71"/>
      <c r="R15" s="71"/>
    </row>
    <row r="16" spans="1:39" ht="18" hidden="1" customHeight="1" x14ac:dyDescent="0.2">
      <c r="A16" s="4" t="s">
        <v>79</v>
      </c>
      <c r="B16" s="248" t="e">
        <f>VLOOKUP($E16,#REF!,3,FALSE)</f>
        <v>#REF!</v>
      </c>
      <c r="C16" s="262" t="e">
        <f>VLOOKUP($E16,#REF!,4,FALSE)</f>
        <v>#REF!</v>
      </c>
      <c r="D16" s="248" t="e">
        <f>VLOOKUP($E16,#REF!,5,FALSE)</f>
        <v>#REF!</v>
      </c>
      <c r="E16" s="452"/>
      <c r="F16" s="452"/>
      <c r="G16" s="452"/>
      <c r="H16" s="452"/>
      <c r="I16" s="452"/>
      <c r="J16" s="10"/>
      <c r="K16" s="16"/>
      <c r="L16" s="16"/>
      <c r="M16" s="16"/>
      <c r="N16" s="16"/>
      <c r="O16" s="16"/>
      <c r="P16" s="11"/>
      <c r="Q16" s="71"/>
      <c r="R16" s="71"/>
    </row>
    <row r="17" spans="1:47" ht="18" hidden="1" customHeight="1" x14ac:dyDescent="0.2">
      <c r="A17" s="4" t="s">
        <v>86</v>
      </c>
      <c r="B17" s="248" t="e">
        <f>VLOOKUP($E17,#REF!,3,FALSE)</f>
        <v>#REF!</v>
      </c>
      <c r="C17" s="262" t="e">
        <f>VLOOKUP($E17,#REF!,4,FALSE)</f>
        <v>#REF!</v>
      </c>
      <c r="D17" s="248" t="e">
        <f>VLOOKUP($E17,#REF!,5,FALSE)</f>
        <v>#REF!</v>
      </c>
      <c r="E17" s="452"/>
      <c r="F17" s="452"/>
      <c r="G17" s="452"/>
      <c r="H17" s="452"/>
      <c r="I17" s="452"/>
      <c r="J17" s="10"/>
      <c r="K17" s="16"/>
      <c r="L17" s="16"/>
      <c r="M17" s="16"/>
      <c r="N17" s="16"/>
      <c r="O17" s="16"/>
      <c r="P17" s="11"/>
      <c r="Q17" s="71"/>
      <c r="R17" s="71"/>
    </row>
    <row r="18" spans="1:47" ht="18" hidden="1" customHeight="1" x14ac:dyDescent="0.2">
      <c r="A18" s="4" t="s">
        <v>85</v>
      </c>
      <c r="B18" s="248" t="e">
        <f>VLOOKUP($E18,#REF!,3,FALSE)</f>
        <v>#REF!</v>
      </c>
      <c r="C18" s="262" t="e">
        <f>VLOOKUP($E18,#REF!,4,FALSE)</f>
        <v>#REF!</v>
      </c>
      <c r="D18" s="248" t="e">
        <f>VLOOKUP($E18,#REF!,5,FALSE)</f>
        <v>#REF!</v>
      </c>
      <c r="E18" s="452"/>
      <c r="F18" s="452"/>
      <c r="G18" s="452"/>
      <c r="H18" s="452"/>
      <c r="I18" s="452"/>
      <c r="J18" s="10"/>
      <c r="K18" s="16"/>
      <c r="L18" s="16"/>
      <c r="M18" s="16"/>
      <c r="N18" s="16"/>
      <c r="O18" s="16"/>
      <c r="P18" s="11"/>
      <c r="Q18" s="71"/>
      <c r="R18" s="71"/>
    </row>
    <row r="19" spans="1:47" ht="13.5" hidden="1" customHeight="1" x14ac:dyDescent="0.2">
      <c r="A19" s="4" t="s">
        <v>84</v>
      </c>
      <c r="B19" s="248" t="e">
        <f>VLOOKUP($E19,#REF!,3,FALSE)</f>
        <v>#REF!</v>
      </c>
      <c r="C19" s="262" t="e">
        <f>VLOOKUP($E19,#REF!,4,FALSE)</f>
        <v>#REF!</v>
      </c>
      <c r="D19" s="248" t="e">
        <f>VLOOKUP($E19,#REF!,5,FALSE)</f>
        <v>#REF!</v>
      </c>
      <c r="E19" s="452"/>
      <c r="F19" s="452"/>
      <c r="G19" s="452"/>
      <c r="H19" s="452"/>
      <c r="I19" s="452"/>
      <c r="J19" s="10"/>
      <c r="K19" s="16"/>
      <c r="L19" s="16"/>
      <c r="M19" s="16"/>
      <c r="N19" s="16"/>
      <c r="O19" s="16"/>
      <c r="P19" s="11"/>
      <c r="Q19" s="71"/>
      <c r="R19" s="71"/>
    </row>
    <row r="20" spans="1:47" ht="13.5" hidden="1" customHeight="1" x14ac:dyDescent="0.2">
      <c r="A20" s="4" t="s">
        <v>83</v>
      </c>
      <c r="B20" s="248" t="e">
        <f>VLOOKUP($E20,#REF!,3,FALSE)</f>
        <v>#REF!</v>
      </c>
      <c r="C20" s="262" t="e">
        <f>VLOOKUP($E20,#REF!,4,FALSE)</f>
        <v>#REF!</v>
      </c>
      <c r="D20" s="248" t="e">
        <f>VLOOKUP($E20,#REF!,5,FALSE)</f>
        <v>#REF!</v>
      </c>
      <c r="E20" s="452"/>
      <c r="F20" s="452"/>
      <c r="G20" s="452"/>
      <c r="H20" s="452"/>
      <c r="I20" s="452"/>
      <c r="J20" s="10"/>
      <c r="K20" s="16"/>
      <c r="L20" s="16"/>
      <c r="M20" s="16"/>
      <c r="N20" s="16"/>
      <c r="O20" s="16"/>
      <c r="P20" s="11"/>
      <c r="Q20" s="71"/>
      <c r="R20" s="71"/>
    </row>
    <row r="21" spans="1:47" ht="13.5" hidden="1" customHeight="1" x14ac:dyDescent="0.2">
      <c r="A21" s="4" t="s">
        <v>82</v>
      </c>
      <c r="B21" s="248" t="e">
        <f>VLOOKUP($E21,#REF!,3,FALSE)</f>
        <v>#REF!</v>
      </c>
      <c r="C21" s="262" t="e">
        <f>VLOOKUP($E21,#REF!,4,FALSE)</f>
        <v>#REF!</v>
      </c>
      <c r="D21" s="248" t="e">
        <f>VLOOKUP($E21,#REF!,5,FALSE)</f>
        <v>#REF!</v>
      </c>
      <c r="E21" s="452"/>
      <c r="F21" s="452"/>
      <c r="G21" s="452"/>
      <c r="H21" s="452"/>
      <c r="I21" s="452"/>
      <c r="J21" s="10"/>
      <c r="K21" s="16"/>
      <c r="L21" s="16"/>
      <c r="M21" s="16"/>
      <c r="N21" s="16"/>
      <c r="O21" s="16"/>
      <c r="P21" s="11"/>
      <c r="Q21" s="71"/>
      <c r="R21" s="71"/>
    </row>
    <row r="22" spans="1:47" ht="13.5" hidden="1" customHeight="1" x14ac:dyDescent="0.2">
      <c r="A22" s="4" t="s">
        <v>81</v>
      </c>
      <c r="B22" s="248" t="e">
        <f>VLOOKUP($E22,#REF!,3,FALSE)</f>
        <v>#REF!</v>
      </c>
      <c r="C22" s="262" t="e">
        <f>VLOOKUP($E22,#REF!,4,FALSE)</f>
        <v>#REF!</v>
      </c>
      <c r="D22" s="248" t="e">
        <f>VLOOKUP($E22,#REF!,5,FALSE)</f>
        <v>#REF!</v>
      </c>
      <c r="E22" s="452"/>
      <c r="F22" s="452"/>
      <c r="G22" s="452"/>
      <c r="H22" s="452"/>
      <c r="I22" s="452"/>
      <c r="J22" s="10"/>
      <c r="K22" s="16"/>
      <c r="L22" s="16"/>
      <c r="M22" s="16"/>
      <c r="N22" s="16"/>
      <c r="O22" s="16"/>
      <c r="P22" s="11"/>
      <c r="Q22" s="71"/>
      <c r="R22" s="71"/>
    </row>
    <row r="23" spans="1:47" ht="13.5" hidden="1" customHeight="1" x14ac:dyDescent="0.2">
      <c r="A23" s="4" t="s">
        <v>80</v>
      </c>
      <c r="B23" s="29"/>
      <c r="C23" s="141"/>
      <c r="D23" s="29"/>
      <c r="E23" s="452"/>
      <c r="F23" s="452"/>
      <c r="G23" s="452"/>
      <c r="H23" s="452"/>
      <c r="I23" s="452"/>
      <c r="J23" s="10"/>
      <c r="K23" s="16"/>
      <c r="L23" s="16"/>
      <c r="M23" s="16"/>
      <c r="N23" s="16"/>
      <c r="O23" s="16"/>
      <c r="P23" s="11"/>
      <c r="Q23" s="71"/>
      <c r="R23" s="71"/>
    </row>
    <row r="24" spans="1:47" ht="13.5" hidden="1" customHeight="1" x14ac:dyDescent="0.2">
      <c r="A24" s="4" t="s">
        <v>87</v>
      </c>
      <c r="B24" s="29"/>
      <c r="C24" s="141"/>
      <c r="D24" s="29"/>
      <c r="E24" s="452"/>
      <c r="F24" s="452"/>
      <c r="G24" s="452"/>
      <c r="H24" s="452"/>
      <c r="I24" s="452"/>
      <c r="J24" s="10"/>
      <c r="K24" s="16"/>
      <c r="L24" s="16"/>
      <c r="M24" s="16"/>
      <c r="N24" s="16"/>
      <c r="O24" s="16"/>
      <c r="P24" s="11"/>
      <c r="Q24" s="71"/>
      <c r="R24" s="71"/>
    </row>
    <row r="25" spans="1:47" ht="13.5" hidden="1" customHeight="1" x14ac:dyDescent="0.2">
      <c r="A25" s="4" t="s">
        <v>88</v>
      </c>
      <c r="B25" s="29"/>
      <c r="C25" s="141"/>
      <c r="D25" s="29"/>
      <c r="E25" s="452"/>
      <c r="F25" s="452"/>
      <c r="G25" s="452"/>
      <c r="H25" s="452"/>
      <c r="I25" s="452"/>
      <c r="J25" s="10"/>
      <c r="K25" s="16"/>
      <c r="L25" s="16"/>
      <c r="M25" s="16"/>
      <c r="N25" s="16"/>
      <c r="O25" s="16"/>
      <c r="P25" s="11"/>
      <c r="Q25" s="71"/>
      <c r="R25" s="71"/>
    </row>
    <row r="26" spans="1:47" ht="13.5" hidden="1" customHeight="1" x14ac:dyDescent="0.2">
      <c r="A26" s="4" t="s">
        <v>89</v>
      </c>
      <c r="B26" s="29"/>
      <c r="C26" s="141"/>
      <c r="D26" s="29"/>
      <c r="E26" s="452"/>
      <c r="F26" s="452"/>
      <c r="G26" s="452"/>
      <c r="H26" s="452"/>
      <c r="I26" s="452"/>
      <c r="J26" s="10"/>
      <c r="K26" s="16"/>
      <c r="L26" s="16"/>
      <c r="M26" s="16"/>
      <c r="N26" s="16"/>
      <c r="O26" s="16"/>
      <c r="P26" s="11"/>
      <c r="Q26" s="71"/>
      <c r="R26" s="71"/>
    </row>
    <row r="27" spans="1:47" ht="13.5" customHeight="1" x14ac:dyDescent="0.2">
      <c r="A27" s="74"/>
      <c r="B27" s="75"/>
      <c r="C27" s="72"/>
      <c r="D27" s="79"/>
      <c r="E27" s="76"/>
      <c r="F27" s="76"/>
      <c r="G27" s="76"/>
      <c r="H27" s="76"/>
      <c r="I27" s="76"/>
      <c r="J27" s="77"/>
      <c r="K27" s="78"/>
      <c r="L27" s="78"/>
      <c r="M27" s="78"/>
      <c r="N27" s="78"/>
      <c r="O27" s="78"/>
      <c r="P27" s="72"/>
      <c r="Q27" s="71"/>
      <c r="R27" s="71"/>
    </row>
    <row r="28" spans="1:47" ht="13.5" customHeight="1" x14ac:dyDescent="0.2">
      <c r="A28" s="38"/>
      <c r="B28" s="38"/>
      <c r="C28" s="39"/>
      <c r="D28" s="38"/>
      <c r="E28" s="33"/>
      <c r="F28" s="38"/>
      <c r="G28" s="33"/>
      <c r="H28" s="33"/>
      <c r="I28" s="33"/>
      <c r="J28" s="38"/>
      <c r="K28" s="455"/>
      <c r="L28" s="455"/>
      <c r="M28" s="455"/>
      <c r="N28" s="455"/>
      <c r="O28" s="455"/>
      <c r="P28" s="39"/>
    </row>
    <row r="29" spans="1:47" x14ac:dyDescent="0.2">
      <c r="A29" s="245" t="s">
        <v>7</v>
      </c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  <c r="AJ29" s="246"/>
      <c r="AK29" s="246"/>
      <c r="AL29" s="246"/>
      <c r="AM29" s="246"/>
      <c r="AN29" s="246"/>
      <c r="AO29" s="246"/>
      <c r="AP29" s="246"/>
      <c r="AQ29" s="246"/>
      <c r="AR29" s="246"/>
      <c r="AS29" s="246"/>
      <c r="AT29" s="246"/>
      <c r="AU29" s="246"/>
    </row>
    <row r="30" spans="1:47" x14ac:dyDescent="0.2">
      <c r="A30" s="245" t="s">
        <v>8</v>
      </c>
      <c r="B30" s="24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</row>
    <row r="31" spans="1:47" x14ac:dyDescent="0.2">
      <c r="A31" s="247" t="s">
        <v>9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</row>
    <row r="32" spans="1:47" ht="15.75" x14ac:dyDescent="0.25">
      <c r="A32" s="20"/>
      <c r="B32" s="1"/>
      <c r="C32" s="1"/>
      <c r="D32" s="1"/>
      <c r="E32" s="20"/>
      <c r="F32" s="20"/>
      <c r="G32" s="20"/>
      <c r="H32" s="20"/>
      <c r="I32" s="20"/>
      <c r="J32" s="1"/>
    </row>
    <row r="33" spans="1:39" ht="15.75" x14ac:dyDescent="0.25">
      <c r="A33" s="20"/>
      <c r="B33" s="1"/>
      <c r="C33" s="1"/>
      <c r="D33" s="1"/>
      <c r="E33" s="20"/>
      <c r="F33" s="20"/>
      <c r="G33" s="20"/>
      <c r="H33" s="20"/>
      <c r="I33" s="20"/>
      <c r="J33" s="1"/>
    </row>
    <row r="34" spans="1:39" ht="15.75" x14ac:dyDescent="0.25">
      <c r="A34" s="20"/>
      <c r="B34" s="1"/>
      <c r="C34" s="1"/>
      <c r="D34" s="1"/>
      <c r="E34" s="20"/>
      <c r="F34" s="20"/>
      <c r="G34" s="20"/>
      <c r="H34" s="20"/>
      <c r="I34" s="20"/>
      <c r="J34" s="1"/>
    </row>
    <row r="35" spans="1:39" s="23" customFormat="1" x14ac:dyDescent="0.2">
      <c r="A35" s="613" t="s">
        <v>63</v>
      </c>
      <c r="B35" s="613"/>
      <c r="C35" s="613"/>
      <c r="D35" s="613"/>
      <c r="E35" s="613"/>
      <c r="F35" s="613"/>
      <c r="G35" s="613"/>
      <c r="H35" s="613"/>
      <c r="I35" s="613"/>
      <c r="J35" s="613"/>
      <c r="K35" s="613"/>
      <c r="L35" s="613"/>
      <c r="M35" s="613"/>
      <c r="N35" s="613"/>
      <c r="O35" s="613"/>
      <c r="P35" s="613"/>
      <c r="Q35" s="447"/>
      <c r="R35" s="447"/>
      <c r="S35" s="447"/>
      <c r="T35" s="447"/>
      <c r="U35" s="447"/>
      <c r="V35" s="447"/>
      <c r="W35" s="447"/>
      <c r="X35" s="447"/>
      <c r="Y35" s="447"/>
      <c r="Z35" s="447"/>
      <c r="AA35" s="447"/>
      <c r="AB35" s="447"/>
      <c r="AC35" s="447"/>
      <c r="AD35" s="447"/>
      <c r="AE35" s="447"/>
      <c r="AF35" s="447"/>
      <c r="AG35" s="447"/>
      <c r="AH35" s="447"/>
      <c r="AI35" s="447"/>
      <c r="AJ35" s="447"/>
      <c r="AK35" s="447"/>
      <c r="AL35" s="447"/>
      <c r="AM35" s="447"/>
    </row>
    <row r="36" spans="1:39" s="23" customFormat="1" ht="15" x14ac:dyDescent="0.2">
      <c r="A36" s="614" t="s">
        <v>95</v>
      </c>
      <c r="B36" s="614"/>
      <c r="C36" s="614"/>
      <c r="D36" s="614"/>
      <c r="E36" s="614"/>
      <c r="F36" s="614"/>
      <c r="G36" s="614"/>
      <c r="H36" s="614"/>
      <c r="I36" s="614"/>
      <c r="J36" s="614"/>
      <c r="K36" s="614"/>
      <c r="L36" s="614"/>
      <c r="M36" s="614"/>
      <c r="N36" s="614"/>
      <c r="O36" s="614"/>
      <c r="P36" s="614"/>
      <c r="Q36" s="448"/>
      <c r="R36" s="448"/>
      <c r="S36" s="448"/>
      <c r="T36" s="448"/>
      <c r="U36" s="448"/>
      <c r="V36" s="448"/>
      <c r="W36" s="448"/>
      <c r="X36" s="448"/>
      <c r="Y36" s="448"/>
      <c r="Z36" s="448"/>
      <c r="AA36" s="448"/>
      <c r="AB36" s="448"/>
      <c r="AC36" s="448"/>
      <c r="AD36" s="448"/>
      <c r="AE36" s="448"/>
      <c r="AF36" s="448"/>
      <c r="AG36" s="448"/>
      <c r="AH36" s="448"/>
      <c r="AI36" s="448"/>
      <c r="AJ36" s="448"/>
      <c r="AK36" s="448"/>
      <c r="AL36" s="448"/>
      <c r="AM36" s="448"/>
    </row>
    <row r="37" spans="1:39" s="23" customFormat="1" ht="27.75" customHeight="1" x14ac:dyDescent="0.2">
      <c r="A37" s="615" t="e">
        <f>Name_4</f>
        <v>#REF!</v>
      </c>
      <c r="B37" s="615"/>
      <c r="C37" s="615"/>
      <c r="D37" s="615"/>
      <c r="E37" s="615"/>
      <c r="F37" s="615"/>
      <c r="G37" s="615"/>
      <c r="H37" s="615"/>
      <c r="I37" s="615"/>
      <c r="J37" s="615"/>
      <c r="K37" s="615"/>
      <c r="L37" s="615"/>
      <c r="M37" s="615"/>
      <c r="N37" s="615"/>
      <c r="O37" s="615"/>
      <c r="P37" s="615"/>
      <c r="Q37" s="448"/>
      <c r="R37" s="448"/>
      <c r="S37" s="448"/>
      <c r="T37" s="448"/>
      <c r="U37" s="448"/>
      <c r="V37" s="448"/>
      <c r="W37" s="448"/>
      <c r="X37" s="448"/>
      <c r="Y37" s="448"/>
      <c r="Z37" s="448"/>
      <c r="AA37" s="448"/>
      <c r="AB37" s="448"/>
      <c r="AC37" s="448"/>
      <c r="AD37" s="448"/>
      <c r="AE37" s="448"/>
      <c r="AF37" s="448"/>
      <c r="AG37" s="448"/>
      <c r="AH37" s="448"/>
      <c r="AI37" s="448"/>
      <c r="AJ37" s="448"/>
      <c r="AK37" s="448"/>
      <c r="AL37" s="448"/>
      <c r="AM37" s="448"/>
    </row>
    <row r="38" spans="1:39" s="23" customFormat="1" x14ac:dyDescent="0.2">
      <c r="A38" s="53"/>
      <c r="B38" s="52"/>
      <c r="C38" s="9"/>
      <c r="D38" s="2"/>
      <c r="F38" s="449"/>
      <c r="H38" s="449"/>
      <c r="I38" s="449"/>
      <c r="J38" s="449"/>
      <c r="K38" s="449"/>
      <c r="L38" s="449"/>
      <c r="M38" s="449"/>
      <c r="Q38" s="449"/>
      <c r="R38" s="449"/>
      <c r="S38" s="449"/>
      <c r="T38" s="449"/>
    </row>
    <row r="39" spans="1:39" s="23" customFormat="1" ht="15" x14ac:dyDescent="0.2">
      <c r="A39" s="450" t="s">
        <v>54</v>
      </c>
      <c r="B39" s="450"/>
      <c r="C39" s="9"/>
      <c r="D39" s="2" t="s">
        <v>319</v>
      </c>
      <c r="E39" s="634" t="s">
        <v>32</v>
      </c>
      <c r="F39" s="634"/>
      <c r="G39" s="634"/>
      <c r="H39" s="634"/>
      <c r="I39" s="634"/>
      <c r="J39" s="634"/>
      <c r="K39" s="634"/>
      <c r="L39" s="634"/>
      <c r="M39" s="451"/>
      <c r="N39" s="5" t="e">
        <f>d_1</f>
        <v>#REF!</v>
      </c>
      <c r="O39" s="54"/>
      <c r="Q39" s="451"/>
      <c r="R39" s="451"/>
      <c r="S39" s="451"/>
      <c r="T39" s="451"/>
      <c r="U39" s="451"/>
      <c r="V39" s="451"/>
      <c r="W39" s="451"/>
      <c r="X39" s="451"/>
      <c r="Y39" s="451"/>
      <c r="Z39" s="451"/>
      <c r="AA39" s="451"/>
      <c r="AB39" s="451"/>
      <c r="AC39" s="451"/>
      <c r="AD39" s="451"/>
      <c r="AE39" s="451"/>
      <c r="AF39" s="451"/>
      <c r="AG39" s="451"/>
      <c r="AH39" s="451"/>
      <c r="AI39" s="451"/>
      <c r="AJ39" s="451"/>
    </row>
    <row r="40" spans="1:39" s="23" customFormat="1" ht="12.75" customHeight="1" x14ac:dyDescent="0.2">
      <c r="A40" s="5" t="e">
        <f>d_4</f>
        <v>#REF!</v>
      </c>
      <c r="B40" s="12"/>
      <c r="C40" s="9"/>
      <c r="D40" s="2"/>
      <c r="K40" s="135" t="e">
        <f>d_7</f>
        <v>#REF!</v>
      </c>
      <c r="L40" s="19"/>
      <c r="M40" s="19"/>
      <c r="N40" s="19"/>
      <c r="O40" s="19"/>
      <c r="P40" s="93" t="s">
        <v>322</v>
      </c>
      <c r="V40" s="69"/>
      <c r="W40" s="67"/>
      <c r="AA40" s="19"/>
      <c r="AB40" s="19"/>
      <c r="AC40" s="19"/>
      <c r="AD40" s="19"/>
      <c r="AE40" s="19"/>
      <c r="AF40" s="19"/>
      <c r="AG40" s="19"/>
      <c r="AH40" s="19"/>
      <c r="AI40" s="19"/>
      <c r="AJ40" s="19"/>
    </row>
    <row r="41" spans="1:39" ht="16.5" customHeight="1" x14ac:dyDescent="0.2">
      <c r="A41" s="647" t="s">
        <v>64</v>
      </c>
      <c r="B41" s="645" t="s">
        <v>105</v>
      </c>
      <c r="C41" s="645" t="s">
        <v>62</v>
      </c>
      <c r="D41" s="645" t="s">
        <v>96</v>
      </c>
      <c r="E41" s="645" t="s">
        <v>34</v>
      </c>
      <c r="F41" s="641" t="s">
        <v>11</v>
      </c>
      <c r="G41" s="641"/>
      <c r="H41" s="641"/>
      <c r="I41" s="642" t="s">
        <v>12</v>
      </c>
      <c r="J41" s="641" t="s">
        <v>11</v>
      </c>
      <c r="K41" s="641"/>
      <c r="L41" s="642" t="s">
        <v>12</v>
      </c>
      <c r="M41" s="453"/>
      <c r="N41" s="645" t="s">
        <v>35</v>
      </c>
      <c r="O41" s="643" t="s">
        <v>49</v>
      </c>
      <c r="P41" s="643" t="s">
        <v>36</v>
      </c>
    </row>
    <row r="42" spans="1:39" ht="25.5" customHeight="1" x14ac:dyDescent="0.2">
      <c r="A42" s="648"/>
      <c r="B42" s="646"/>
      <c r="C42" s="646"/>
      <c r="D42" s="646"/>
      <c r="E42" s="646"/>
      <c r="F42" s="453">
        <v>1</v>
      </c>
      <c r="G42" s="453">
        <v>2</v>
      </c>
      <c r="H42" s="453">
        <v>3</v>
      </c>
      <c r="I42" s="642"/>
      <c r="J42" s="453">
        <v>4</v>
      </c>
      <c r="K42" s="453">
        <v>5</v>
      </c>
      <c r="L42" s="642"/>
      <c r="M42" s="453">
        <v>6</v>
      </c>
      <c r="N42" s="646"/>
      <c r="O42" s="644"/>
      <c r="P42" s="644"/>
    </row>
    <row r="43" spans="1:39" ht="13.5" customHeight="1" x14ac:dyDescent="0.2">
      <c r="A43" s="4" t="s">
        <v>37</v>
      </c>
      <c r="B43" s="29" t="e">
        <f>VLOOKUP($E43,#REF!,3,FALSE)</f>
        <v>#REF!</v>
      </c>
      <c r="C43" s="141" t="e">
        <f>VLOOKUP($E43,#REF!,4,FALSE)</f>
        <v>#REF!</v>
      </c>
      <c r="D43" s="29" t="e">
        <f>VLOOKUP($E43,#REF!,5,FALSE)</f>
        <v>#REF!</v>
      </c>
      <c r="E43" s="452" t="s">
        <v>285</v>
      </c>
      <c r="F43" s="452"/>
      <c r="G43" s="452"/>
      <c r="H43" s="452"/>
      <c r="I43" s="452"/>
      <c r="J43" s="10"/>
      <c r="K43" s="16"/>
      <c r="L43" s="16"/>
      <c r="M43" s="16"/>
      <c r="N43" s="16"/>
      <c r="O43" s="16"/>
      <c r="P43" s="11"/>
      <c r="Q43" s="71"/>
      <c r="R43" s="71"/>
    </row>
    <row r="44" spans="1:39" ht="13.5" customHeight="1" x14ac:dyDescent="0.2">
      <c r="A44" s="4" t="s">
        <v>38</v>
      </c>
      <c r="B44" s="29" t="e">
        <f>VLOOKUP($E44,#REF!,3,FALSE)</f>
        <v>#REF!</v>
      </c>
      <c r="C44" s="141" t="e">
        <f>VLOOKUP($E44,#REF!,4,FALSE)</f>
        <v>#REF!</v>
      </c>
      <c r="D44" s="29" t="e">
        <f>VLOOKUP($E44,#REF!,5,FALSE)</f>
        <v>#REF!</v>
      </c>
      <c r="E44" s="452" t="s">
        <v>260</v>
      </c>
      <c r="F44" s="452"/>
      <c r="G44" s="452"/>
      <c r="H44" s="452"/>
      <c r="I44" s="452"/>
      <c r="J44" s="10"/>
      <c r="K44" s="16"/>
      <c r="L44" s="16"/>
      <c r="M44" s="16"/>
      <c r="N44" s="16"/>
      <c r="O44" s="16"/>
      <c r="P44" s="11"/>
      <c r="Q44" s="71"/>
      <c r="R44" s="71"/>
    </row>
    <row r="45" spans="1:39" ht="13.5" customHeight="1" x14ac:dyDescent="0.2">
      <c r="A45" s="4" t="s">
        <v>39</v>
      </c>
      <c r="B45" s="29" t="e">
        <f>VLOOKUP($E45,#REF!,3,FALSE)</f>
        <v>#REF!</v>
      </c>
      <c r="C45" s="141" t="e">
        <f>VLOOKUP($E45,#REF!,4,FALSE)</f>
        <v>#REF!</v>
      </c>
      <c r="D45" s="29" t="e">
        <f>VLOOKUP($E45,#REF!,5,FALSE)</f>
        <v>#REF!</v>
      </c>
      <c r="E45" s="452" t="s">
        <v>130</v>
      </c>
      <c r="F45" s="452"/>
      <c r="G45" s="452"/>
      <c r="H45" s="452"/>
      <c r="I45" s="452"/>
      <c r="J45" s="10"/>
      <c r="K45" s="16"/>
      <c r="L45" s="16"/>
      <c r="M45" s="16"/>
      <c r="N45" s="16"/>
      <c r="O45" s="16"/>
      <c r="P45" s="11"/>
      <c r="Q45" s="71"/>
      <c r="R45" s="71"/>
    </row>
    <row r="46" spans="1:39" ht="13.5" customHeight="1" x14ac:dyDescent="0.2">
      <c r="A46" s="4" t="s">
        <v>40</v>
      </c>
      <c r="B46" s="29" t="e">
        <f>VLOOKUP($E46,#REF!,3,FALSE)</f>
        <v>#REF!</v>
      </c>
      <c r="C46" s="141" t="e">
        <f>VLOOKUP($E46,#REF!,4,FALSE)</f>
        <v>#REF!</v>
      </c>
      <c r="D46" s="29" t="e">
        <f>VLOOKUP($E46,#REF!,5,FALSE)</f>
        <v>#REF!</v>
      </c>
      <c r="E46" s="452" t="s">
        <v>206</v>
      </c>
      <c r="F46" s="452"/>
      <c r="G46" s="452"/>
      <c r="H46" s="452"/>
      <c r="I46" s="452"/>
      <c r="J46" s="10"/>
      <c r="K46" s="16"/>
      <c r="L46" s="16"/>
      <c r="M46" s="16"/>
      <c r="N46" s="16"/>
      <c r="O46" s="16"/>
      <c r="P46" s="235" t="s">
        <v>135</v>
      </c>
      <c r="Q46" s="71"/>
      <c r="R46" s="71"/>
    </row>
    <row r="47" spans="1:39" ht="13.5" customHeight="1" x14ac:dyDescent="0.2">
      <c r="A47" s="4" t="s">
        <v>41</v>
      </c>
      <c r="B47" s="29" t="e">
        <f>VLOOKUP($E47,#REF!,3,FALSE)</f>
        <v>#REF!</v>
      </c>
      <c r="C47" s="141" t="e">
        <f>VLOOKUP($E47,#REF!,4,FALSE)</f>
        <v>#REF!</v>
      </c>
      <c r="D47" s="29" t="e">
        <f>VLOOKUP($E47,#REF!,5,FALSE)</f>
        <v>#REF!</v>
      </c>
      <c r="E47" s="452" t="s">
        <v>197</v>
      </c>
      <c r="F47" s="452"/>
      <c r="G47" s="452"/>
      <c r="H47" s="452"/>
      <c r="I47" s="452"/>
      <c r="J47" s="10"/>
      <c r="K47" s="16"/>
      <c r="L47" s="16"/>
      <c r="M47" s="16"/>
      <c r="N47" s="16"/>
      <c r="O47" s="16"/>
      <c r="P47" s="11"/>
      <c r="Q47" s="71"/>
      <c r="R47" s="71"/>
    </row>
    <row r="48" spans="1:39" ht="13.5" customHeight="1" x14ac:dyDescent="0.2">
      <c r="A48" s="4" t="s">
        <v>42</v>
      </c>
      <c r="B48" s="29" t="e">
        <f>VLOOKUP($E48,#REF!,3,FALSE)</f>
        <v>#REF!</v>
      </c>
      <c r="C48" s="141" t="e">
        <f>VLOOKUP($E48,#REF!,4,FALSE)</f>
        <v>#REF!</v>
      </c>
      <c r="D48" s="29" t="e">
        <f>VLOOKUP($E48,#REF!,5,FALSE)</f>
        <v>#REF!</v>
      </c>
      <c r="E48" s="452" t="s">
        <v>256</v>
      </c>
      <c r="F48" s="452"/>
      <c r="G48" s="452"/>
      <c r="H48" s="452"/>
      <c r="I48" s="452"/>
      <c r="J48" s="10"/>
      <c r="K48" s="16"/>
      <c r="L48" s="16"/>
      <c r="M48" s="16"/>
      <c r="N48" s="16"/>
      <c r="O48" s="16"/>
      <c r="P48" s="11"/>
      <c r="Q48" s="71"/>
      <c r="R48" s="71"/>
    </row>
    <row r="49" spans="1:47" ht="13.5" customHeight="1" x14ac:dyDescent="0.2">
      <c r="A49" s="4" t="s">
        <v>43</v>
      </c>
      <c r="B49" s="29" t="e">
        <f>VLOOKUP($E49,#REF!,3,FALSE)</f>
        <v>#REF!</v>
      </c>
      <c r="C49" s="141" t="e">
        <f>VLOOKUP($E49,#REF!,4,FALSE)</f>
        <v>#REF!</v>
      </c>
      <c r="D49" s="29" t="e">
        <f>VLOOKUP($E49,#REF!,5,FALSE)</f>
        <v>#REF!</v>
      </c>
      <c r="E49" s="452" t="s">
        <v>243</v>
      </c>
      <c r="F49" s="452"/>
      <c r="G49" s="452"/>
      <c r="H49" s="452"/>
      <c r="I49" s="452"/>
      <c r="J49" s="10"/>
      <c r="K49" s="16"/>
      <c r="L49" s="16"/>
      <c r="M49" s="16"/>
      <c r="N49" s="16"/>
      <c r="O49" s="16"/>
      <c r="P49" s="11"/>
      <c r="Q49" s="71"/>
      <c r="R49" s="71"/>
    </row>
    <row r="50" spans="1:47" ht="13.5" customHeight="1" x14ac:dyDescent="0.2">
      <c r="A50" s="4" t="s">
        <v>79</v>
      </c>
      <c r="B50" s="29" t="e">
        <f>VLOOKUP($E50,#REF!,3,FALSE)</f>
        <v>#REF!</v>
      </c>
      <c r="C50" s="141" t="e">
        <f>VLOOKUP($E50,#REF!,4,FALSE)</f>
        <v>#REF!</v>
      </c>
      <c r="D50" s="29" t="e">
        <f>VLOOKUP($E50,#REF!,5,FALSE)</f>
        <v>#REF!</v>
      </c>
      <c r="E50" s="452" t="s">
        <v>253</v>
      </c>
      <c r="F50" s="452"/>
      <c r="G50" s="452"/>
      <c r="H50" s="452"/>
      <c r="I50" s="452"/>
      <c r="J50" s="10"/>
      <c r="K50" s="16"/>
      <c r="L50" s="16"/>
      <c r="M50" s="16"/>
      <c r="N50" s="16"/>
      <c r="O50" s="16"/>
      <c r="P50" s="11"/>
      <c r="Q50" s="71"/>
      <c r="R50" s="71"/>
    </row>
    <row r="51" spans="1:47" ht="13.5" customHeight="1" x14ac:dyDescent="0.2">
      <c r="A51" s="4" t="s">
        <v>86</v>
      </c>
      <c r="B51" s="29" t="e">
        <f>VLOOKUP($E51,#REF!,3,FALSE)</f>
        <v>#REF!</v>
      </c>
      <c r="C51" s="141" t="e">
        <f>VLOOKUP($E51,#REF!,4,FALSE)</f>
        <v>#REF!</v>
      </c>
      <c r="D51" s="29" t="e">
        <f>VLOOKUP($E51,#REF!,5,FALSE)</f>
        <v>#REF!</v>
      </c>
      <c r="E51" s="452" t="s">
        <v>287</v>
      </c>
      <c r="F51" s="452"/>
      <c r="G51" s="452"/>
      <c r="H51" s="452"/>
      <c r="I51" s="452"/>
      <c r="J51" s="10"/>
      <c r="K51" s="16"/>
      <c r="L51" s="16"/>
      <c r="M51" s="16"/>
      <c r="N51" s="16"/>
      <c r="O51" s="16"/>
      <c r="P51" s="11"/>
      <c r="Q51" s="71"/>
      <c r="R51" s="71"/>
    </row>
    <row r="52" spans="1:47" ht="13.5" customHeight="1" x14ac:dyDescent="0.2">
      <c r="A52" s="4" t="s">
        <v>85</v>
      </c>
      <c r="B52" s="29" t="e">
        <f>VLOOKUP($E52,#REF!,3,FALSE)</f>
        <v>#REF!</v>
      </c>
      <c r="C52" s="141" t="e">
        <f>VLOOKUP($E52,#REF!,4,FALSE)</f>
        <v>#REF!</v>
      </c>
      <c r="D52" s="29" t="e">
        <f>VLOOKUP($E52,#REF!,5,FALSE)</f>
        <v>#REF!</v>
      </c>
      <c r="E52" s="452" t="s">
        <v>307</v>
      </c>
      <c r="F52" s="452"/>
      <c r="G52" s="452"/>
      <c r="H52" s="452"/>
      <c r="I52" s="452"/>
      <c r="J52" s="10"/>
      <c r="K52" s="16"/>
      <c r="L52" s="16"/>
      <c r="M52" s="16"/>
      <c r="N52" s="16"/>
      <c r="O52" s="16"/>
      <c r="P52" s="11"/>
      <c r="Q52" s="71"/>
      <c r="R52" s="71"/>
    </row>
    <row r="53" spans="1:47" ht="13.5" customHeight="1" x14ac:dyDescent="0.2">
      <c r="A53" s="4" t="s">
        <v>84</v>
      </c>
      <c r="B53" s="29" t="e">
        <f>VLOOKUP($E53,#REF!,3,FALSE)</f>
        <v>#REF!</v>
      </c>
      <c r="C53" s="141" t="e">
        <f>VLOOKUP($E53,#REF!,4,FALSE)</f>
        <v>#REF!</v>
      </c>
      <c r="D53" s="29" t="e">
        <f>VLOOKUP($E53,#REF!,5,FALSE)</f>
        <v>#REF!</v>
      </c>
      <c r="E53" s="452" t="s">
        <v>302</v>
      </c>
      <c r="F53" s="452"/>
      <c r="G53" s="452"/>
      <c r="H53" s="452"/>
      <c r="I53" s="452"/>
      <c r="J53" s="10"/>
      <c r="K53" s="16"/>
      <c r="L53" s="16"/>
      <c r="M53" s="16"/>
      <c r="N53" s="16"/>
      <c r="O53" s="16"/>
      <c r="P53" s="11"/>
      <c r="Q53" s="71"/>
      <c r="R53" s="71"/>
    </row>
    <row r="54" spans="1:47" ht="13.5" customHeight="1" x14ac:dyDescent="0.2">
      <c r="A54" s="4" t="s">
        <v>83</v>
      </c>
      <c r="B54" s="29" t="e">
        <f>VLOOKUP($E54,#REF!,3,FALSE)</f>
        <v>#REF!</v>
      </c>
      <c r="C54" s="141" t="e">
        <f>VLOOKUP($E54,#REF!,4,FALSE)</f>
        <v>#REF!</v>
      </c>
      <c r="D54" s="29" t="e">
        <f>VLOOKUP($E54,#REF!,5,FALSE)</f>
        <v>#REF!</v>
      </c>
      <c r="E54" s="452" t="s">
        <v>320</v>
      </c>
      <c r="F54" s="452"/>
      <c r="G54" s="452"/>
      <c r="H54" s="452"/>
      <c r="I54" s="452"/>
      <c r="J54" s="10"/>
      <c r="K54" s="16"/>
      <c r="L54" s="16"/>
      <c r="M54" s="16"/>
      <c r="N54" s="16"/>
      <c r="O54" s="16"/>
      <c r="P54" s="11"/>
      <c r="Q54" s="71"/>
      <c r="R54" s="71"/>
    </row>
    <row r="55" spans="1:47" ht="13.5" hidden="1" customHeight="1" x14ac:dyDescent="0.2">
      <c r="A55" s="4" t="s">
        <v>82</v>
      </c>
      <c r="B55" s="248" t="e">
        <f>VLOOKUP($E55,#REF!,3,FALSE)</f>
        <v>#REF!</v>
      </c>
      <c r="C55" s="262" t="e">
        <f>VLOOKUP($E55,#REF!,4,FALSE)</f>
        <v>#REF!</v>
      </c>
      <c r="D55" s="248" t="e">
        <f>VLOOKUP($E55,#REF!,5,FALSE)</f>
        <v>#REF!</v>
      </c>
      <c r="E55" s="452"/>
      <c r="F55" s="452"/>
      <c r="G55" s="452"/>
      <c r="H55" s="452"/>
      <c r="I55" s="452"/>
      <c r="J55" s="10"/>
      <c r="K55" s="16"/>
      <c r="L55" s="16"/>
      <c r="M55" s="16"/>
      <c r="N55" s="16"/>
      <c r="O55" s="16"/>
      <c r="P55" s="11"/>
      <c r="Q55" s="71"/>
      <c r="R55" s="71"/>
    </row>
    <row r="56" spans="1:47" ht="13.5" hidden="1" customHeight="1" x14ac:dyDescent="0.2">
      <c r="A56" s="4" t="s">
        <v>81</v>
      </c>
      <c r="B56" s="248" t="e">
        <f>VLOOKUP($E56,#REF!,3,FALSE)</f>
        <v>#REF!</v>
      </c>
      <c r="C56" s="262" t="e">
        <f>VLOOKUP($E56,#REF!,4,FALSE)</f>
        <v>#REF!</v>
      </c>
      <c r="D56" s="248" t="e">
        <f>VLOOKUP($E56,#REF!,5,FALSE)</f>
        <v>#REF!</v>
      </c>
      <c r="E56" s="452"/>
      <c r="F56" s="452"/>
      <c r="G56" s="452"/>
      <c r="H56" s="452"/>
      <c r="I56" s="452"/>
      <c r="J56" s="10"/>
      <c r="K56" s="16"/>
      <c r="L56" s="16"/>
      <c r="M56" s="16"/>
      <c r="N56" s="16"/>
      <c r="O56" s="16"/>
      <c r="P56" s="11"/>
      <c r="Q56" s="71"/>
      <c r="R56" s="71"/>
    </row>
    <row r="57" spans="1:47" ht="13.5" hidden="1" customHeight="1" x14ac:dyDescent="0.2">
      <c r="A57" s="4" t="s">
        <v>80</v>
      </c>
      <c r="B57" s="29"/>
      <c r="C57" s="141"/>
      <c r="D57" s="29"/>
      <c r="E57" s="452"/>
      <c r="F57" s="452"/>
      <c r="G57" s="452"/>
      <c r="H57" s="452"/>
      <c r="I57" s="452"/>
      <c r="J57" s="10"/>
      <c r="K57" s="16"/>
      <c r="L57" s="16"/>
      <c r="M57" s="16"/>
      <c r="N57" s="16"/>
      <c r="O57" s="16"/>
      <c r="P57" s="11"/>
      <c r="Q57" s="71"/>
      <c r="R57" s="71"/>
    </row>
    <row r="58" spans="1:47" ht="13.5" hidden="1" customHeight="1" x14ac:dyDescent="0.2">
      <c r="A58" s="4" t="s">
        <v>87</v>
      </c>
      <c r="B58" s="29"/>
      <c r="C58" s="141"/>
      <c r="D58" s="29"/>
      <c r="E58" s="452"/>
      <c r="F58" s="452"/>
      <c r="G58" s="452"/>
      <c r="H58" s="452"/>
      <c r="I58" s="452"/>
      <c r="J58" s="10"/>
      <c r="K58" s="16"/>
      <c r="L58" s="16"/>
      <c r="M58" s="16"/>
      <c r="N58" s="16"/>
      <c r="O58" s="16"/>
      <c r="P58" s="11"/>
      <c r="Q58" s="71"/>
      <c r="R58" s="71"/>
    </row>
    <row r="59" spans="1:47" ht="13.5" hidden="1" customHeight="1" x14ac:dyDescent="0.2">
      <c r="A59" s="4" t="s">
        <v>88</v>
      </c>
      <c r="B59" s="29"/>
      <c r="C59" s="141"/>
      <c r="D59" s="29"/>
      <c r="E59" s="452"/>
      <c r="F59" s="452"/>
      <c r="G59" s="452"/>
      <c r="H59" s="452"/>
      <c r="I59" s="452"/>
      <c r="J59" s="10"/>
      <c r="K59" s="16"/>
      <c r="L59" s="16"/>
      <c r="M59" s="16"/>
      <c r="N59" s="16"/>
      <c r="O59" s="16"/>
      <c r="P59" s="11"/>
      <c r="Q59" s="71"/>
      <c r="R59" s="71"/>
    </row>
    <row r="60" spans="1:47" ht="13.5" hidden="1" customHeight="1" x14ac:dyDescent="0.2">
      <c r="A60" s="4" t="s">
        <v>89</v>
      </c>
      <c r="B60" s="29"/>
      <c r="C60" s="141"/>
      <c r="D60" s="29"/>
      <c r="E60" s="452"/>
      <c r="F60" s="452"/>
      <c r="G60" s="452"/>
      <c r="H60" s="452"/>
      <c r="I60" s="452"/>
      <c r="J60" s="10"/>
      <c r="K60" s="16"/>
      <c r="L60" s="16"/>
      <c r="M60" s="16"/>
      <c r="N60" s="16"/>
      <c r="O60" s="16"/>
      <c r="P60" s="11"/>
      <c r="Q60" s="71"/>
      <c r="R60" s="71"/>
    </row>
    <row r="61" spans="1:47" ht="13.5" customHeight="1" x14ac:dyDescent="0.2">
      <c r="A61" s="74"/>
      <c r="B61" s="75"/>
      <c r="C61" s="72"/>
      <c r="D61" s="79"/>
      <c r="E61" s="76"/>
      <c r="F61" s="76"/>
      <c r="G61" s="76"/>
      <c r="H61" s="76"/>
      <c r="I61" s="76"/>
      <c r="J61" s="77"/>
      <c r="K61" s="78"/>
      <c r="L61" s="78"/>
      <c r="M61" s="78"/>
      <c r="N61" s="78"/>
      <c r="O61" s="78"/>
      <c r="P61" s="72"/>
      <c r="Q61" s="71"/>
      <c r="R61" s="71"/>
    </row>
    <row r="62" spans="1:47" ht="13.5" customHeight="1" x14ac:dyDescent="0.2">
      <c r="A62" s="38"/>
      <c r="B62" s="38"/>
      <c r="C62" s="39"/>
      <c r="D62" s="38"/>
      <c r="E62" s="33"/>
      <c r="F62" s="38"/>
      <c r="G62" s="33"/>
      <c r="H62" s="33"/>
      <c r="I62" s="33"/>
      <c r="J62" s="38"/>
      <c r="K62" s="455"/>
      <c r="L62" s="455"/>
      <c r="M62" s="455"/>
      <c r="N62" s="455"/>
      <c r="O62" s="455"/>
      <c r="P62" s="39"/>
    </row>
    <row r="63" spans="1:47" x14ac:dyDescent="0.2">
      <c r="A63" s="245" t="s">
        <v>7</v>
      </c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  <c r="AA63" s="246"/>
      <c r="AB63" s="246"/>
      <c r="AC63" s="246"/>
      <c r="AD63" s="246"/>
      <c r="AE63" s="246"/>
      <c r="AF63" s="246"/>
      <c r="AG63" s="246"/>
      <c r="AH63" s="246"/>
      <c r="AI63" s="246"/>
      <c r="AJ63" s="246"/>
      <c r="AK63" s="246"/>
      <c r="AL63" s="246"/>
      <c r="AM63" s="246"/>
      <c r="AN63" s="246"/>
      <c r="AO63" s="246"/>
      <c r="AP63" s="246"/>
      <c r="AQ63" s="246"/>
      <c r="AR63" s="246"/>
      <c r="AS63" s="246"/>
      <c r="AT63" s="246"/>
      <c r="AU63" s="246"/>
    </row>
    <row r="64" spans="1:47" x14ac:dyDescent="0.2">
      <c r="A64" s="245" t="s">
        <v>8</v>
      </c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6"/>
      <c r="AC64" s="246"/>
      <c r="AD64" s="246"/>
      <c r="AE64" s="246"/>
      <c r="AF64" s="246"/>
      <c r="AG64" s="246"/>
      <c r="AH64" s="246"/>
      <c r="AI64" s="246"/>
      <c r="AJ64" s="246"/>
      <c r="AK64" s="246"/>
      <c r="AL64" s="246"/>
      <c r="AM64" s="246"/>
      <c r="AN64" s="246"/>
      <c r="AO64" s="246"/>
      <c r="AP64" s="246"/>
      <c r="AQ64" s="246"/>
      <c r="AR64" s="246"/>
      <c r="AS64" s="246"/>
      <c r="AT64" s="246"/>
      <c r="AU64" s="246"/>
    </row>
    <row r="65" spans="1:47" x14ac:dyDescent="0.2">
      <c r="A65" s="247" t="s">
        <v>9</v>
      </c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</row>
    <row r="66" spans="1:47" ht="15.75" x14ac:dyDescent="0.25">
      <c r="A66" s="20"/>
      <c r="B66" s="1"/>
      <c r="C66" s="1"/>
      <c r="D66" s="1"/>
      <c r="E66" s="20"/>
      <c r="F66" s="20"/>
      <c r="G66" s="20"/>
      <c r="H66" s="20"/>
      <c r="I66" s="20"/>
      <c r="J66" s="1"/>
    </row>
    <row r="67" spans="1:47" ht="15.75" x14ac:dyDescent="0.25">
      <c r="A67" s="20"/>
      <c r="B67" s="1"/>
      <c r="C67" s="1"/>
      <c r="D67" s="1"/>
      <c r="E67" s="20"/>
      <c r="F67" s="20"/>
      <c r="G67" s="20"/>
      <c r="H67" s="20"/>
      <c r="I67" s="20"/>
      <c r="J67" s="1"/>
    </row>
    <row r="68" spans="1:47" ht="15.75" x14ac:dyDescent="0.25">
      <c r="A68" s="20"/>
      <c r="B68" s="1"/>
      <c r="C68" s="1"/>
      <c r="D68" s="1"/>
      <c r="E68" s="20"/>
      <c r="F68" s="20"/>
      <c r="G68" s="20"/>
      <c r="H68" s="20"/>
      <c r="I68" s="20"/>
      <c r="J68" s="1"/>
    </row>
    <row r="69" spans="1:47" ht="15.75" x14ac:dyDescent="0.25">
      <c r="A69" s="20"/>
      <c r="B69" s="1"/>
      <c r="C69" s="1"/>
      <c r="D69" s="1"/>
      <c r="E69" s="20"/>
      <c r="F69" s="20"/>
      <c r="G69" s="20"/>
      <c r="H69" s="20"/>
      <c r="I69" s="20"/>
      <c r="J69" s="1"/>
    </row>
    <row r="70" spans="1:47" ht="15.75" x14ac:dyDescent="0.25">
      <c r="A70" s="20"/>
      <c r="B70" s="1"/>
      <c r="C70" s="1"/>
      <c r="D70" s="1"/>
      <c r="E70" s="20"/>
      <c r="F70" s="20"/>
      <c r="G70" s="20"/>
      <c r="H70" s="20"/>
      <c r="I70" s="20"/>
      <c r="J70" s="1"/>
    </row>
    <row r="71" spans="1:47" x14ac:dyDescent="0.2">
      <c r="A71" s="17"/>
      <c r="B71" s="21"/>
      <c r="C71" s="17"/>
      <c r="D71" s="17"/>
      <c r="E71" s="17"/>
      <c r="F71" s="17"/>
      <c r="G71" s="17"/>
      <c r="H71" s="17"/>
      <c r="I71" s="17"/>
      <c r="J71" s="17"/>
    </row>
    <row r="72" spans="1:47" ht="15.75" x14ac:dyDescent="0.25">
      <c r="A72" s="20"/>
      <c r="B72" s="1"/>
      <c r="C72" s="1"/>
      <c r="D72" s="1"/>
      <c r="E72" s="20"/>
      <c r="F72" s="20"/>
      <c r="G72" s="20"/>
      <c r="H72" s="20"/>
      <c r="I72" s="20"/>
      <c r="J72" s="1"/>
    </row>
    <row r="73" spans="1:47" ht="15.75" x14ac:dyDescent="0.25">
      <c r="A73" s="20"/>
      <c r="B73" s="1"/>
      <c r="C73" s="1"/>
      <c r="D73" s="1"/>
      <c r="E73" s="20"/>
      <c r="F73" s="20"/>
      <c r="G73" s="20"/>
      <c r="H73" s="20"/>
      <c r="I73" s="20"/>
      <c r="J73" s="1"/>
    </row>
    <row r="74" spans="1:47" ht="15.75" x14ac:dyDescent="0.25">
      <c r="A74" s="20"/>
      <c r="B74" s="1"/>
      <c r="C74" s="1"/>
      <c r="D74" s="1"/>
      <c r="E74" s="20"/>
      <c r="F74" s="20"/>
      <c r="G74" s="20"/>
      <c r="H74" s="20"/>
      <c r="I74" s="20"/>
      <c r="J74" s="1"/>
    </row>
    <row r="75" spans="1:47" ht="15.75" x14ac:dyDescent="0.25">
      <c r="A75" s="20"/>
      <c r="B75" s="1"/>
      <c r="C75" s="1"/>
      <c r="D75" s="1"/>
      <c r="E75" s="20"/>
      <c r="F75" s="20"/>
      <c r="G75" s="20"/>
      <c r="H75" s="20"/>
      <c r="I75" s="20"/>
      <c r="J75" s="1"/>
    </row>
    <row r="76" spans="1:47" ht="15.75" x14ac:dyDescent="0.25">
      <c r="A76" s="20"/>
      <c r="B76" s="1"/>
      <c r="C76" s="1"/>
      <c r="D76" s="1"/>
      <c r="E76" s="20"/>
      <c r="F76" s="20"/>
      <c r="G76" s="20"/>
      <c r="H76" s="20"/>
      <c r="I76" s="20"/>
      <c r="J76" s="1"/>
    </row>
    <row r="77" spans="1:47" ht="15.75" x14ac:dyDescent="0.25">
      <c r="A77" s="20"/>
      <c r="B77" s="1"/>
      <c r="C77" s="1"/>
      <c r="D77" s="1"/>
      <c r="E77" s="20"/>
      <c r="F77" s="20"/>
      <c r="G77" s="20"/>
      <c r="H77" s="20"/>
      <c r="I77" s="20"/>
      <c r="J77" s="1"/>
    </row>
    <row r="78" spans="1:47" ht="15.75" x14ac:dyDescent="0.25">
      <c r="A78" s="20"/>
      <c r="B78" s="1"/>
      <c r="C78" s="1"/>
      <c r="D78" s="1"/>
      <c r="E78" s="20"/>
      <c r="F78" s="20"/>
      <c r="G78" s="20"/>
      <c r="H78" s="20"/>
      <c r="I78" s="20"/>
      <c r="J78" s="1"/>
    </row>
    <row r="79" spans="1:47" ht="15.75" x14ac:dyDescent="0.25">
      <c r="A79" s="20"/>
      <c r="B79" s="1"/>
      <c r="C79" s="1"/>
      <c r="D79" s="1"/>
      <c r="E79" s="20"/>
      <c r="F79" s="20"/>
      <c r="G79" s="20"/>
      <c r="H79" s="20"/>
      <c r="I79" s="20"/>
      <c r="J79" s="1"/>
    </row>
    <row r="80" spans="1:47" x14ac:dyDescent="0.2">
      <c r="A80" s="20"/>
      <c r="B80" s="454"/>
      <c r="C80" s="639"/>
      <c r="D80" s="639"/>
      <c r="E80" s="640"/>
      <c r="F80" s="640"/>
      <c r="G80" s="639"/>
      <c r="H80" s="639"/>
      <c r="I80" s="639"/>
      <c r="J80" s="20"/>
    </row>
    <row r="81" spans="1:10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</row>
    <row r="84" spans="1:10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</row>
    <row r="91" spans="1:10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</row>
    <row r="92" spans="1:10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</row>
    <row r="93" spans="1:10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</row>
    <row r="94" spans="1:10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</row>
    <row r="95" spans="1:10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</row>
    <row r="96" spans="1:10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10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</row>
    <row r="98" spans="1:10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</row>
    <row r="99" spans="1:10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</row>
    <row r="100" spans="1:10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</row>
    <row r="101" spans="1:10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</row>
    <row r="102" spans="1:10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</row>
    <row r="103" spans="1:10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</row>
    <row r="104" spans="1:10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</row>
    <row r="105" spans="1:10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</row>
    <row r="106" spans="1:10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</row>
    <row r="107" spans="1:10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</row>
    <row r="108" spans="1:10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</row>
    <row r="109" spans="1:10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</row>
    <row r="110" spans="1:10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</row>
    <row r="111" spans="1:10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</row>
    <row r="112" spans="1:10" x14ac:dyDescent="0.2">
      <c r="A112" s="17"/>
      <c r="B112" s="17"/>
      <c r="C112" s="17"/>
      <c r="D112" s="17"/>
      <c r="E112" s="17"/>
      <c r="F112" s="17"/>
      <c r="G112" s="17"/>
      <c r="H112" s="17"/>
      <c r="I112" s="17"/>
      <c r="J112" s="17"/>
    </row>
    <row r="113" spans="1:10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</row>
    <row r="114" spans="1:10" x14ac:dyDescent="0.2">
      <c r="A114" s="17"/>
      <c r="B114" s="17"/>
      <c r="C114" s="17"/>
      <c r="D114" s="17"/>
      <c r="E114" s="17"/>
      <c r="F114" s="17"/>
      <c r="G114" s="17"/>
      <c r="H114" s="17"/>
      <c r="I114" s="17"/>
      <c r="J114" s="17"/>
    </row>
    <row r="115" spans="1:10" x14ac:dyDescent="0.2">
      <c r="A115" s="17"/>
      <c r="B115" s="17"/>
      <c r="C115" s="17"/>
      <c r="D115" s="17"/>
      <c r="E115" s="17"/>
      <c r="F115" s="17"/>
      <c r="G115" s="17"/>
      <c r="H115" s="17"/>
      <c r="I115" s="17"/>
      <c r="J115" s="17"/>
    </row>
    <row r="116" spans="1:10" x14ac:dyDescent="0.2">
      <c r="A116" s="17"/>
      <c r="B116" s="17"/>
      <c r="C116" s="17"/>
      <c r="D116" s="17"/>
      <c r="E116" s="17"/>
      <c r="F116" s="17"/>
      <c r="G116" s="17"/>
      <c r="H116" s="17"/>
      <c r="I116" s="17"/>
      <c r="J116" s="17"/>
    </row>
    <row r="117" spans="1:10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</row>
    <row r="118" spans="1:10" x14ac:dyDescent="0.2">
      <c r="A118" s="17"/>
      <c r="B118" s="17"/>
      <c r="C118" s="17"/>
      <c r="D118" s="17"/>
      <c r="E118" s="17"/>
      <c r="F118" s="17"/>
      <c r="G118" s="17"/>
      <c r="H118" s="17"/>
      <c r="I118" s="17"/>
      <c r="J118" s="17"/>
    </row>
    <row r="119" spans="1:10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</row>
    <row r="120" spans="1:10" x14ac:dyDescent="0.2">
      <c r="A120" s="17"/>
      <c r="B120" s="17"/>
      <c r="C120" s="17"/>
      <c r="D120" s="17"/>
      <c r="E120" s="17"/>
      <c r="F120" s="17"/>
      <c r="G120" s="17"/>
      <c r="H120" s="17"/>
      <c r="I120" s="17"/>
      <c r="J120" s="17"/>
    </row>
    <row r="121" spans="1:10" x14ac:dyDescent="0.2">
      <c r="A121" s="17"/>
      <c r="B121" s="17"/>
      <c r="C121" s="17"/>
      <c r="D121" s="17"/>
      <c r="E121" s="17"/>
      <c r="F121" s="17"/>
      <c r="G121" s="17"/>
      <c r="H121" s="17"/>
      <c r="I121" s="17"/>
      <c r="J121" s="17"/>
    </row>
    <row r="122" spans="1:10" x14ac:dyDescent="0.2">
      <c r="A122" s="17"/>
      <c r="B122" s="17"/>
      <c r="C122" s="17"/>
      <c r="D122" s="17"/>
      <c r="E122" s="17"/>
      <c r="F122" s="17"/>
      <c r="G122" s="17"/>
      <c r="H122" s="17"/>
      <c r="I122" s="17"/>
      <c r="J122" s="17"/>
    </row>
    <row r="123" spans="1:10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</row>
    <row r="124" spans="1:10" x14ac:dyDescent="0.2">
      <c r="A124" s="17"/>
      <c r="B124" s="17"/>
      <c r="C124" s="17"/>
      <c r="D124" s="17"/>
      <c r="E124" s="17"/>
      <c r="F124" s="17"/>
      <c r="G124" s="17"/>
      <c r="H124" s="17"/>
      <c r="I124" s="17"/>
      <c r="J124" s="17"/>
    </row>
    <row r="125" spans="1:10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</row>
    <row r="126" spans="1:10" x14ac:dyDescent="0.2">
      <c r="A126" s="17"/>
      <c r="B126" s="17"/>
      <c r="C126" s="17"/>
      <c r="D126" s="17"/>
      <c r="E126" s="17"/>
      <c r="F126" s="17"/>
      <c r="G126" s="17"/>
      <c r="H126" s="17"/>
      <c r="I126" s="17"/>
      <c r="J126" s="17"/>
    </row>
    <row r="127" spans="1:10" x14ac:dyDescent="0.2">
      <c r="A127" s="17"/>
      <c r="B127" s="17"/>
      <c r="C127" s="17"/>
      <c r="D127" s="17"/>
      <c r="E127" s="17"/>
      <c r="F127" s="17"/>
      <c r="G127" s="17"/>
      <c r="H127" s="17"/>
      <c r="I127" s="17"/>
      <c r="J127" s="17"/>
    </row>
    <row r="128" spans="1:10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</row>
    <row r="129" spans="1:10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</row>
    <row r="130" spans="1:10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</row>
    <row r="131" spans="1:10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</row>
    <row r="132" spans="1:10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</row>
    <row r="133" spans="1:10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</row>
    <row r="134" spans="1:10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</row>
    <row r="135" spans="1:10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</row>
    <row r="136" spans="1:10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</row>
    <row r="137" spans="1:10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</row>
    <row r="138" spans="1:10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</row>
    <row r="139" spans="1:10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</row>
    <row r="140" spans="1:10" x14ac:dyDescent="0.2">
      <c r="A140" s="17"/>
      <c r="B140" s="17"/>
      <c r="C140" s="17"/>
      <c r="D140" s="17"/>
      <c r="E140" s="17"/>
      <c r="F140" s="17"/>
      <c r="G140" s="17"/>
      <c r="H140" s="17"/>
      <c r="I140" s="17"/>
      <c r="J140" s="17"/>
    </row>
    <row r="141" spans="1:10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</row>
    <row r="142" spans="1:10" x14ac:dyDescent="0.2">
      <c r="A142" s="17"/>
      <c r="B142" s="17"/>
      <c r="C142" s="17"/>
      <c r="D142" s="17"/>
      <c r="E142" s="17"/>
      <c r="F142" s="17"/>
      <c r="G142" s="17"/>
      <c r="H142" s="17"/>
      <c r="I142" s="17"/>
      <c r="J142" s="17"/>
    </row>
    <row r="143" spans="1:10" x14ac:dyDescent="0.2">
      <c r="A143" s="17"/>
      <c r="B143" s="17"/>
      <c r="C143" s="17"/>
      <c r="D143" s="17"/>
      <c r="E143" s="17"/>
      <c r="F143" s="17"/>
      <c r="G143" s="17"/>
      <c r="H143" s="17"/>
      <c r="I143" s="17"/>
      <c r="J143" s="17"/>
    </row>
    <row r="144" spans="1:10" x14ac:dyDescent="0.2">
      <c r="A144" s="17"/>
      <c r="B144" s="17"/>
      <c r="C144" s="17"/>
      <c r="D144" s="17"/>
      <c r="E144" s="17"/>
      <c r="F144" s="17"/>
      <c r="G144" s="17"/>
      <c r="H144" s="17"/>
      <c r="I144" s="17"/>
      <c r="J144" s="17"/>
    </row>
    <row r="145" spans="1:10" x14ac:dyDescent="0.2">
      <c r="A145" s="17"/>
      <c r="B145" s="17"/>
      <c r="C145" s="17"/>
      <c r="D145" s="17"/>
      <c r="E145" s="17"/>
      <c r="F145" s="17"/>
      <c r="G145" s="17"/>
      <c r="H145" s="17"/>
      <c r="I145" s="17"/>
      <c r="J145" s="17"/>
    </row>
    <row r="146" spans="1:10" x14ac:dyDescent="0.2">
      <c r="A146" s="17"/>
      <c r="B146" s="17"/>
      <c r="C146" s="17"/>
      <c r="D146" s="17"/>
      <c r="E146" s="17"/>
      <c r="F146" s="17"/>
      <c r="G146" s="17"/>
      <c r="H146" s="17"/>
      <c r="I146" s="17"/>
      <c r="J146" s="17"/>
    </row>
    <row r="147" spans="1:10" x14ac:dyDescent="0.2">
      <c r="A147" s="17"/>
      <c r="B147" s="17"/>
      <c r="C147" s="17"/>
      <c r="D147" s="17"/>
      <c r="E147" s="17"/>
      <c r="F147" s="17"/>
      <c r="G147" s="17"/>
      <c r="H147" s="17"/>
      <c r="I147" s="17"/>
      <c r="J147" s="17"/>
    </row>
    <row r="148" spans="1:10" x14ac:dyDescent="0.2">
      <c r="A148" s="17"/>
      <c r="B148" s="17"/>
      <c r="C148" s="17"/>
      <c r="D148" s="17"/>
      <c r="E148" s="17"/>
      <c r="F148" s="17"/>
      <c r="G148" s="17"/>
      <c r="H148" s="17"/>
      <c r="I148" s="17"/>
      <c r="J148" s="17"/>
    </row>
    <row r="149" spans="1:10" x14ac:dyDescent="0.2">
      <c r="A149" s="17"/>
      <c r="B149" s="17"/>
      <c r="C149" s="17"/>
      <c r="D149" s="17"/>
      <c r="E149" s="17"/>
      <c r="F149" s="17"/>
      <c r="G149" s="17"/>
      <c r="H149" s="17"/>
      <c r="I149" s="17"/>
      <c r="J149" s="17"/>
    </row>
    <row r="150" spans="1:10" x14ac:dyDescent="0.2">
      <c r="A150" s="17"/>
      <c r="B150" s="17"/>
      <c r="C150" s="17"/>
      <c r="D150" s="17"/>
      <c r="E150" s="17"/>
      <c r="F150" s="17"/>
      <c r="G150" s="17"/>
      <c r="H150" s="17"/>
      <c r="I150" s="17"/>
      <c r="J150" s="17"/>
    </row>
    <row r="151" spans="1:10" x14ac:dyDescent="0.2">
      <c r="A151" s="17"/>
      <c r="B151" s="17"/>
      <c r="C151" s="17"/>
      <c r="D151" s="17"/>
      <c r="E151" s="17"/>
      <c r="F151" s="17"/>
      <c r="G151" s="17"/>
      <c r="H151" s="17"/>
      <c r="I151" s="17"/>
      <c r="J151" s="17"/>
    </row>
    <row r="152" spans="1:10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</row>
    <row r="153" spans="1:10" x14ac:dyDescent="0.2">
      <c r="A153" s="17"/>
      <c r="B153" s="17"/>
      <c r="C153" s="17"/>
      <c r="D153" s="17"/>
      <c r="E153" s="17"/>
      <c r="F153" s="17"/>
      <c r="G153" s="17"/>
      <c r="H153" s="17"/>
      <c r="I153" s="17"/>
      <c r="J153" s="17"/>
    </row>
    <row r="154" spans="1:10" x14ac:dyDescent="0.2">
      <c r="A154" s="17"/>
      <c r="B154" s="17"/>
      <c r="C154" s="17"/>
      <c r="D154" s="17"/>
      <c r="E154" s="17"/>
      <c r="F154" s="17"/>
      <c r="G154" s="17"/>
      <c r="H154" s="17"/>
      <c r="I154" s="17"/>
      <c r="J154" s="17"/>
    </row>
    <row r="155" spans="1:10" x14ac:dyDescent="0.2">
      <c r="A155" s="17"/>
      <c r="B155" s="17"/>
      <c r="C155" s="17"/>
      <c r="D155" s="17"/>
      <c r="E155" s="17"/>
      <c r="F155" s="17"/>
      <c r="G155" s="17"/>
      <c r="H155" s="17"/>
      <c r="I155" s="17"/>
      <c r="J155" s="17"/>
    </row>
    <row r="156" spans="1:10" x14ac:dyDescent="0.2">
      <c r="A156" s="17"/>
      <c r="B156" s="17"/>
      <c r="C156" s="17"/>
      <c r="D156" s="17"/>
      <c r="E156" s="17"/>
      <c r="F156" s="17"/>
      <c r="G156" s="17"/>
      <c r="H156" s="17"/>
      <c r="I156" s="17"/>
      <c r="J156" s="17"/>
    </row>
    <row r="157" spans="1:10" x14ac:dyDescent="0.2">
      <c r="A157" s="17"/>
      <c r="B157" s="17"/>
      <c r="C157" s="17"/>
      <c r="D157" s="17"/>
      <c r="E157" s="17"/>
      <c r="F157" s="17"/>
      <c r="G157" s="17"/>
      <c r="H157" s="17"/>
      <c r="I157" s="17"/>
      <c r="J157" s="17"/>
    </row>
    <row r="158" spans="1:10" x14ac:dyDescent="0.2">
      <c r="A158" s="17"/>
      <c r="B158" s="17"/>
      <c r="C158" s="17"/>
      <c r="D158" s="17"/>
      <c r="E158" s="17"/>
      <c r="F158" s="17"/>
      <c r="G158" s="17"/>
      <c r="H158" s="17"/>
      <c r="I158" s="17"/>
      <c r="J158" s="17"/>
    </row>
    <row r="159" spans="1:10" x14ac:dyDescent="0.2">
      <c r="A159" s="17"/>
      <c r="B159" s="17"/>
      <c r="C159" s="17"/>
      <c r="D159" s="17"/>
      <c r="E159" s="17"/>
      <c r="F159" s="17"/>
      <c r="G159" s="17"/>
      <c r="H159" s="17"/>
      <c r="I159" s="17"/>
      <c r="J159" s="17"/>
    </row>
    <row r="160" spans="1:10" x14ac:dyDescent="0.2">
      <c r="A160" s="17"/>
      <c r="B160" s="17"/>
      <c r="C160" s="17"/>
      <c r="D160" s="17"/>
      <c r="E160" s="17"/>
      <c r="F160" s="17"/>
      <c r="G160" s="17"/>
      <c r="H160" s="17"/>
      <c r="I160" s="17"/>
      <c r="J160" s="17"/>
    </row>
    <row r="161" spans="1:10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</row>
    <row r="162" spans="1:10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</row>
    <row r="163" spans="1:10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</row>
    <row r="164" spans="1:10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</row>
    <row r="165" spans="1:10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</row>
    <row r="166" spans="1:10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</row>
    <row r="167" spans="1:10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</row>
    <row r="168" spans="1:10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</row>
    <row r="169" spans="1:10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</row>
    <row r="170" spans="1:10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</row>
    <row r="171" spans="1:10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</row>
    <row r="172" spans="1:10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</row>
    <row r="173" spans="1:10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</row>
    <row r="174" spans="1:10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</row>
    <row r="175" spans="1:10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</row>
    <row r="176" spans="1:10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</row>
    <row r="177" spans="1:10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</row>
    <row r="178" spans="1:10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</row>
    <row r="179" spans="1:10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</row>
    <row r="180" spans="1:10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</row>
    <row r="181" spans="1:10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</row>
    <row r="182" spans="1:10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</row>
    <row r="183" spans="1:10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</row>
    <row r="184" spans="1:10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</row>
    <row r="185" spans="1:10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</row>
    <row r="186" spans="1:10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</row>
    <row r="187" spans="1:10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</row>
    <row r="188" spans="1:10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</row>
    <row r="189" spans="1:10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</row>
    <row r="190" spans="1:10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</row>
    <row r="191" spans="1:10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</row>
    <row r="192" spans="1:10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</row>
    <row r="193" spans="1:10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</row>
    <row r="194" spans="1:10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</row>
    <row r="195" spans="1:10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</row>
    <row r="196" spans="1:10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</row>
    <row r="197" spans="1:10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</row>
    <row r="198" spans="1:10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</row>
    <row r="199" spans="1:10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</row>
    <row r="200" spans="1:10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</row>
    <row r="201" spans="1:10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</row>
    <row r="202" spans="1:10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</row>
    <row r="203" spans="1:10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</row>
    <row r="204" spans="1:10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</row>
    <row r="205" spans="1:10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</row>
    <row r="206" spans="1:10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</row>
    <row r="207" spans="1:10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</row>
    <row r="208" spans="1:10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</row>
    <row r="209" spans="1:10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</row>
    <row r="210" spans="1:10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</row>
    <row r="211" spans="1:10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</row>
    <row r="212" spans="1:10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</row>
    <row r="213" spans="1:10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</row>
    <row r="214" spans="1:10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</row>
    <row r="215" spans="1:10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</row>
    <row r="216" spans="1:10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</row>
    <row r="217" spans="1:10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</row>
    <row r="218" spans="1:10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</row>
    <row r="219" spans="1:10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</row>
    <row r="220" spans="1:10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</row>
    <row r="221" spans="1:10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</row>
    <row r="222" spans="1:10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</row>
    <row r="223" spans="1:10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</row>
    <row r="224" spans="1:10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</row>
    <row r="225" spans="1:10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</row>
    <row r="226" spans="1:10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</row>
    <row r="227" spans="1:10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</row>
    <row r="228" spans="1:10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</row>
    <row r="229" spans="1:10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</row>
    <row r="230" spans="1:10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</row>
    <row r="231" spans="1:10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</row>
    <row r="232" spans="1:10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</row>
    <row r="233" spans="1:10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</row>
    <row r="234" spans="1:10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</row>
    <row r="235" spans="1:10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</row>
    <row r="236" spans="1:10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</row>
    <row r="237" spans="1:10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</row>
    <row r="238" spans="1:10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</row>
    <row r="239" spans="1:10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</row>
    <row r="240" spans="1:10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</row>
    <row r="241" spans="1:10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</row>
    <row r="242" spans="1:10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</row>
    <row r="243" spans="1:10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</row>
    <row r="244" spans="1:10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</row>
    <row r="245" spans="1:10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</row>
    <row r="246" spans="1:10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</row>
    <row r="247" spans="1:10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</row>
    <row r="248" spans="1:10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</row>
    <row r="249" spans="1:10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</row>
    <row r="250" spans="1:10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</row>
    <row r="251" spans="1:10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</row>
    <row r="252" spans="1:10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</row>
    <row r="253" spans="1:10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</row>
    <row r="254" spans="1:10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</row>
    <row r="255" spans="1:10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</row>
    <row r="256" spans="1:10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</row>
    <row r="257" spans="1:10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</row>
    <row r="258" spans="1:10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</row>
    <row r="259" spans="1:10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</row>
    <row r="260" spans="1:10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</row>
    <row r="261" spans="1:10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</row>
    <row r="262" spans="1:10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</row>
    <row r="263" spans="1:10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</row>
    <row r="264" spans="1:10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</row>
    <row r="265" spans="1:10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</row>
    <row r="266" spans="1:10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</row>
    <row r="267" spans="1:10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</row>
    <row r="268" spans="1:10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</row>
    <row r="269" spans="1:10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</row>
    <row r="270" spans="1:10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</row>
    <row r="271" spans="1:10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</row>
    <row r="272" spans="1:10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</row>
    <row r="273" spans="1:10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</row>
    <row r="274" spans="1:10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</row>
    <row r="275" spans="1:10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</row>
    <row r="276" spans="1:10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</row>
    <row r="277" spans="1:10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</row>
    <row r="278" spans="1:10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</row>
    <row r="279" spans="1:10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</row>
    <row r="280" spans="1:10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</row>
    <row r="281" spans="1:10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</row>
    <row r="282" spans="1:10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</row>
    <row r="283" spans="1:10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</row>
    <row r="284" spans="1:10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</row>
    <row r="285" spans="1:10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</row>
    <row r="286" spans="1:10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</row>
    <row r="287" spans="1:10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</row>
    <row r="288" spans="1:10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</row>
    <row r="289" spans="1:10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</row>
    <row r="290" spans="1:10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</row>
    <row r="291" spans="1:10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</row>
    <row r="292" spans="1:10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</row>
    <row r="293" spans="1:10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</row>
    <row r="294" spans="1:10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</row>
    <row r="295" spans="1:10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</row>
    <row r="296" spans="1:10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</row>
    <row r="297" spans="1:10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</row>
    <row r="298" spans="1:10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</row>
    <row r="299" spans="1:10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</row>
    <row r="300" spans="1:10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</row>
    <row r="301" spans="1:10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</row>
    <row r="302" spans="1:10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</row>
    <row r="303" spans="1:10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</row>
    <row r="304" spans="1:10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</row>
    <row r="305" spans="1:10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</row>
    <row r="306" spans="1:10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</row>
    <row r="307" spans="1:10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</row>
    <row r="308" spans="1:10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</row>
    <row r="309" spans="1:10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</row>
    <row r="310" spans="1:10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</row>
    <row r="311" spans="1:10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</row>
    <row r="312" spans="1:10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</row>
    <row r="313" spans="1:10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</row>
    <row r="314" spans="1:10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</row>
    <row r="315" spans="1:10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</row>
    <row r="316" spans="1:10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</row>
    <row r="317" spans="1:10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</row>
    <row r="318" spans="1:10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</row>
    <row r="319" spans="1:10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</row>
    <row r="320" spans="1:10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</row>
    <row r="321" spans="1:10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</row>
    <row r="322" spans="1:10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</row>
    <row r="323" spans="1:10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</row>
    <row r="324" spans="1:10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</row>
    <row r="325" spans="1:10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</row>
    <row r="326" spans="1:10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</row>
    <row r="327" spans="1:10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</row>
    <row r="328" spans="1:10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</row>
    <row r="329" spans="1:10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</row>
    <row r="330" spans="1:10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</row>
    <row r="331" spans="1:10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</row>
    <row r="332" spans="1:10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</row>
    <row r="333" spans="1:10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</row>
    <row r="334" spans="1:10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</row>
    <row r="335" spans="1:10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</row>
    <row r="336" spans="1:10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</row>
    <row r="337" spans="1:10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</row>
    <row r="338" spans="1:10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</row>
    <row r="339" spans="1:10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</row>
    <row r="340" spans="1:10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</row>
    <row r="341" spans="1:10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</row>
    <row r="342" spans="1:10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</row>
    <row r="343" spans="1:10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</row>
    <row r="344" spans="1:10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</row>
    <row r="345" spans="1:10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</row>
    <row r="346" spans="1:10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</row>
    <row r="347" spans="1:10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</row>
    <row r="348" spans="1:10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</row>
    <row r="349" spans="1:10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</row>
    <row r="350" spans="1:10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</row>
    <row r="351" spans="1:10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</row>
    <row r="352" spans="1:10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</row>
    <row r="353" spans="1:10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</row>
    <row r="354" spans="1:10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</row>
    <row r="355" spans="1:10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</row>
    <row r="356" spans="1:10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</row>
    <row r="357" spans="1:10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</row>
    <row r="358" spans="1:10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</row>
    <row r="359" spans="1:10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</row>
    <row r="360" spans="1:10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</row>
    <row r="361" spans="1:10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</row>
    <row r="362" spans="1:10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</row>
    <row r="363" spans="1:10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</row>
    <row r="364" spans="1:10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</row>
    <row r="365" spans="1:10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</row>
    <row r="366" spans="1:10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</row>
    <row r="367" spans="1:10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</row>
    <row r="368" spans="1:10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</row>
    <row r="369" spans="1:10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</row>
    <row r="370" spans="1:10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</row>
    <row r="371" spans="1:10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</row>
    <row r="372" spans="1:10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</row>
    <row r="373" spans="1:10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</row>
    <row r="374" spans="1:10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</row>
    <row r="375" spans="1:10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</row>
    <row r="376" spans="1:10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</row>
    <row r="377" spans="1:10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</row>
    <row r="378" spans="1:10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</row>
    <row r="379" spans="1:10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</row>
    <row r="380" spans="1:10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</row>
    <row r="381" spans="1:10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</row>
    <row r="382" spans="1:10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</row>
    <row r="383" spans="1:10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</row>
    <row r="384" spans="1:10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</row>
    <row r="385" spans="1:10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</row>
    <row r="386" spans="1:10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</row>
    <row r="387" spans="1:10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</row>
    <row r="388" spans="1:10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</row>
    <row r="389" spans="1:10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</row>
    <row r="390" spans="1:10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</row>
    <row r="391" spans="1:10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</row>
    <row r="392" spans="1:10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</row>
    <row r="393" spans="1:10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</row>
    <row r="394" spans="1:10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</row>
    <row r="395" spans="1:10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</row>
    <row r="396" spans="1:10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</row>
    <row r="397" spans="1:10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</row>
    <row r="398" spans="1:10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</row>
    <row r="399" spans="1:10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</row>
    <row r="400" spans="1:10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</row>
    <row r="401" spans="1:10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</row>
    <row r="402" spans="1:10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</row>
    <row r="403" spans="1:10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</row>
    <row r="404" spans="1:10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</row>
    <row r="405" spans="1:10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</row>
    <row r="406" spans="1:10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</row>
    <row r="407" spans="1:10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</row>
    <row r="408" spans="1:10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</row>
    <row r="409" spans="1:10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</row>
    <row r="410" spans="1:10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</row>
    <row r="411" spans="1:10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</row>
    <row r="412" spans="1:10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</row>
    <row r="413" spans="1:10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</row>
    <row r="414" spans="1:10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</row>
    <row r="415" spans="1:10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</row>
    <row r="416" spans="1:10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</row>
    <row r="417" spans="1:10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</row>
    <row r="418" spans="1:10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</row>
    <row r="419" spans="1:10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</row>
    <row r="420" spans="1:10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</row>
    <row r="421" spans="1:10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</row>
    <row r="422" spans="1:10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</row>
    <row r="423" spans="1:10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</row>
    <row r="424" spans="1:10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</row>
    <row r="425" spans="1:10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</row>
    <row r="426" spans="1:10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</row>
    <row r="427" spans="1:10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</row>
    <row r="428" spans="1:10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</row>
    <row r="429" spans="1:10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</row>
    <row r="430" spans="1:10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</row>
    <row r="431" spans="1:10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</row>
    <row r="432" spans="1:10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</row>
    <row r="433" spans="1:10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</row>
    <row r="434" spans="1:10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</row>
    <row r="435" spans="1:10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</row>
    <row r="436" spans="1:10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</row>
    <row r="437" spans="1:10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</row>
    <row r="438" spans="1:10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</row>
    <row r="439" spans="1:10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</row>
    <row r="440" spans="1:10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</row>
    <row r="441" spans="1:10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</row>
    <row r="442" spans="1:10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</row>
    <row r="443" spans="1:10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</row>
    <row r="444" spans="1:10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</row>
    <row r="445" spans="1:10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</row>
    <row r="446" spans="1:10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</row>
    <row r="447" spans="1:10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</row>
    <row r="448" spans="1:10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</row>
    <row r="449" spans="1:10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</row>
    <row r="450" spans="1:10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</row>
    <row r="451" spans="1:10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</row>
    <row r="452" spans="1:10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</row>
    <row r="453" spans="1:10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</row>
    <row r="454" spans="1:10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</row>
    <row r="455" spans="1:10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</row>
    <row r="456" spans="1:10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</row>
    <row r="457" spans="1:10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</row>
    <row r="458" spans="1:10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</row>
    <row r="459" spans="1:10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</row>
    <row r="460" spans="1:10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</row>
    <row r="461" spans="1:10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</row>
    <row r="462" spans="1:10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</row>
    <row r="463" spans="1:10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</row>
    <row r="464" spans="1:10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</row>
    <row r="465" spans="1:10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</row>
    <row r="466" spans="1:10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</row>
    <row r="467" spans="1:10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</row>
    <row r="468" spans="1:10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</row>
    <row r="469" spans="1:10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</row>
    <row r="470" spans="1:10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</row>
    <row r="471" spans="1:10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</row>
    <row r="472" spans="1:10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</row>
    <row r="473" spans="1:10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</row>
    <row r="474" spans="1:10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</row>
    <row r="475" spans="1:10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</row>
    <row r="476" spans="1:10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</row>
    <row r="477" spans="1:10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</row>
    <row r="478" spans="1:10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</row>
    <row r="479" spans="1:10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</row>
    <row r="480" spans="1:10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</row>
    <row r="481" spans="1:10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</row>
    <row r="482" spans="1:10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</row>
    <row r="483" spans="1:10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</row>
    <row r="484" spans="1:10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</row>
    <row r="485" spans="1:10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</row>
    <row r="486" spans="1:10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</row>
    <row r="487" spans="1:10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</row>
    <row r="488" spans="1:10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</row>
    <row r="489" spans="1:10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</row>
    <row r="490" spans="1:10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</row>
    <row r="491" spans="1:10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</row>
    <row r="492" spans="1:10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</row>
    <row r="493" spans="1:10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</row>
    <row r="494" spans="1:10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</row>
    <row r="495" spans="1:10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</row>
    <row r="496" spans="1:10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</row>
    <row r="497" spans="1:10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</row>
    <row r="498" spans="1:10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</row>
    <row r="499" spans="1:10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</row>
    <row r="500" spans="1:10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</row>
    <row r="501" spans="1:10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</row>
    <row r="502" spans="1:10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</row>
    <row r="503" spans="1:10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</row>
    <row r="504" spans="1:10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</row>
    <row r="505" spans="1:10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</row>
    <row r="506" spans="1:10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</row>
    <row r="507" spans="1:10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</row>
    <row r="508" spans="1:10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</row>
    <row r="509" spans="1:10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</row>
    <row r="510" spans="1:10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</row>
    <row r="511" spans="1:10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</row>
    <row r="512" spans="1:10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</row>
    <row r="513" spans="1:10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</row>
    <row r="514" spans="1:10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</row>
    <row r="515" spans="1:10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</row>
    <row r="516" spans="1:10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</row>
    <row r="517" spans="1:10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</row>
    <row r="518" spans="1:10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</row>
    <row r="519" spans="1:10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</row>
    <row r="520" spans="1:10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</row>
    <row r="521" spans="1:10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</row>
    <row r="522" spans="1:10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</row>
    <row r="523" spans="1:10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</row>
    <row r="524" spans="1:10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</row>
    <row r="525" spans="1:10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</row>
    <row r="526" spans="1:10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</row>
    <row r="527" spans="1:10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</row>
    <row r="528" spans="1:10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</row>
    <row r="529" spans="1:10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</row>
    <row r="530" spans="1:10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</row>
    <row r="531" spans="1:10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</row>
    <row r="532" spans="1:10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</row>
    <row r="533" spans="1:10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</row>
    <row r="534" spans="1:10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</row>
    <row r="535" spans="1:10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</row>
    <row r="536" spans="1:10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</row>
    <row r="537" spans="1:10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</row>
    <row r="538" spans="1:10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</row>
    <row r="539" spans="1:10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</row>
    <row r="540" spans="1:10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</row>
    <row r="541" spans="1:10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</row>
    <row r="542" spans="1:10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</row>
    <row r="543" spans="1:10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</row>
    <row r="544" spans="1:10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</row>
    <row r="545" spans="1:10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</row>
    <row r="546" spans="1:10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</row>
    <row r="547" spans="1:10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</row>
    <row r="548" spans="1:10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</row>
    <row r="549" spans="1:10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</row>
    <row r="550" spans="1:10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</row>
    <row r="551" spans="1:10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</row>
    <row r="552" spans="1:10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</row>
    <row r="553" spans="1:10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</row>
    <row r="554" spans="1:10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</row>
    <row r="555" spans="1:10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</row>
    <row r="556" spans="1:10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</row>
    <row r="557" spans="1:10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</row>
    <row r="558" spans="1:10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</row>
    <row r="559" spans="1:10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</row>
    <row r="560" spans="1:10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</row>
    <row r="561" spans="1:10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</row>
    <row r="562" spans="1:10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</row>
    <row r="563" spans="1:10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</row>
    <row r="564" spans="1:10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</row>
    <row r="565" spans="1:10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</row>
    <row r="566" spans="1:10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</row>
    <row r="567" spans="1:10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</row>
    <row r="568" spans="1:10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</row>
    <row r="569" spans="1:10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</row>
    <row r="570" spans="1:10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</row>
    <row r="571" spans="1:10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</row>
    <row r="572" spans="1:10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</row>
    <row r="573" spans="1:10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</row>
    <row r="574" spans="1:10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</row>
    <row r="575" spans="1:10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</row>
    <row r="576" spans="1:10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</row>
    <row r="577" spans="1:10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</row>
    <row r="578" spans="1:10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</row>
    <row r="579" spans="1:10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</row>
    <row r="580" spans="1:10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</row>
    <row r="581" spans="1:10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</row>
    <row r="582" spans="1:10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</row>
    <row r="583" spans="1:10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</row>
    <row r="584" spans="1:10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</row>
    <row r="585" spans="1:10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</row>
    <row r="586" spans="1:10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</row>
    <row r="587" spans="1:10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</row>
    <row r="588" spans="1:10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</row>
    <row r="589" spans="1:10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</row>
    <row r="590" spans="1:10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</row>
    <row r="591" spans="1:10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</row>
    <row r="592" spans="1:10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</row>
    <row r="593" spans="1:10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</row>
    <row r="594" spans="1:10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</row>
    <row r="595" spans="1:10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</row>
    <row r="596" spans="1:10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</row>
    <row r="597" spans="1:10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</row>
    <row r="598" spans="1:10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</row>
    <row r="599" spans="1:10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</row>
    <row r="600" spans="1:10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</row>
    <row r="601" spans="1:10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</row>
    <row r="602" spans="1:10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</row>
    <row r="603" spans="1:10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</row>
    <row r="604" spans="1:10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</row>
    <row r="605" spans="1:10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</row>
    <row r="606" spans="1:10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</row>
    <row r="607" spans="1:10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</row>
    <row r="608" spans="1:10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</row>
    <row r="609" spans="1:10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</row>
    <row r="610" spans="1:10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</row>
    <row r="611" spans="1:10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</row>
    <row r="612" spans="1:10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</row>
    <row r="613" spans="1:10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</row>
    <row r="614" spans="1:10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</row>
    <row r="615" spans="1:10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</row>
    <row r="616" spans="1:10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</row>
    <row r="617" spans="1:10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</row>
    <row r="618" spans="1:10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</row>
    <row r="619" spans="1:10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</row>
    <row r="620" spans="1:10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</row>
    <row r="621" spans="1:10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</row>
    <row r="622" spans="1:10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</row>
    <row r="623" spans="1:10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</row>
    <row r="624" spans="1:10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</row>
    <row r="625" spans="1:10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</row>
    <row r="626" spans="1:10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</row>
    <row r="627" spans="1:10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</row>
    <row r="628" spans="1:10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</row>
    <row r="629" spans="1:10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</row>
    <row r="630" spans="1:10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</row>
    <row r="631" spans="1:10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</row>
    <row r="632" spans="1:10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</row>
    <row r="633" spans="1:10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</row>
    <row r="634" spans="1:10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</row>
    <row r="635" spans="1:10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</row>
    <row r="636" spans="1:10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</row>
    <row r="637" spans="1:10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</row>
    <row r="638" spans="1:10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</row>
    <row r="639" spans="1:10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</row>
    <row r="640" spans="1:10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</row>
    <row r="641" spans="1:10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</row>
    <row r="642" spans="1:10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</row>
    <row r="643" spans="1:10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</row>
    <row r="644" spans="1:10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</row>
    <row r="645" spans="1:10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</row>
    <row r="646" spans="1:10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</row>
    <row r="647" spans="1:10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</row>
    <row r="648" spans="1:10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</row>
    <row r="649" spans="1:10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</row>
    <row r="650" spans="1:10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</row>
    <row r="651" spans="1:10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</row>
    <row r="652" spans="1:10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</row>
    <row r="653" spans="1:10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</row>
    <row r="654" spans="1:10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</row>
    <row r="655" spans="1:10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</row>
    <row r="656" spans="1:10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</row>
    <row r="657" spans="1:10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</row>
    <row r="658" spans="1:10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</row>
    <row r="659" spans="1:10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</row>
    <row r="660" spans="1:10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</row>
    <row r="661" spans="1:10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</row>
    <row r="662" spans="1:10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</row>
    <row r="663" spans="1:10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</row>
    <row r="664" spans="1:10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</row>
    <row r="665" spans="1:10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</row>
    <row r="666" spans="1:10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</row>
    <row r="667" spans="1:10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</row>
    <row r="668" spans="1:10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</row>
    <row r="669" spans="1:10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</row>
    <row r="670" spans="1:10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</row>
    <row r="671" spans="1:10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</row>
    <row r="672" spans="1:10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</row>
    <row r="673" spans="1:10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</row>
    <row r="674" spans="1:10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</row>
    <row r="675" spans="1:10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</row>
    <row r="676" spans="1:10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</row>
    <row r="677" spans="1:10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</row>
    <row r="678" spans="1:10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</row>
    <row r="679" spans="1:10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</row>
    <row r="680" spans="1:10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</row>
    <row r="681" spans="1:10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</row>
    <row r="682" spans="1:10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</row>
    <row r="683" spans="1:10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</row>
    <row r="684" spans="1:10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</row>
    <row r="685" spans="1:10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</row>
    <row r="686" spans="1:10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</row>
    <row r="687" spans="1:10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</row>
    <row r="688" spans="1:10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</row>
    <row r="689" spans="1:10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</row>
    <row r="690" spans="1:10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</row>
    <row r="691" spans="1:10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</row>
    <row r="692" spans="1:10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</row>
    <row r="693" spans="1:10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</row>
    <row r="694" spans="1:10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</row>
    <row r="695" spans="1:10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</row>
    <row r="696" spans="1:10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</row>
    <row r="697" spans="1:10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</row>
    <row r="698" spans="1:10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</row>
    <row r="699" spans="1:10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</row>
    <row r="700" spans="1:10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</row>
    <row r="701" spans="1:10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</row>
    <row r="702" spans="1:10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</row>
    <row r="703" spans="1:10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</row>
    <row r="704" spans="1:10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</row>
    <row r="705" spans="1:10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</row>
    <row r="706" spans="1:10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</row>
    <row r="707" spans="1:10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</row>
    <row r="708" spans="1:10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</row>
    <row r="709" spans="1:10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</row>
    <row r="710" spans="1:10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</row>
    <row r="711" spans="1:10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</row>
    <row r="712" spans="1:10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</row>
    <row r="713" spans="1:10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</row>
    <row r="714" spans="1:10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</row>
    <row r="715" spans="1:10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</row>
    <row r="716" spans="1:10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</row>
    <row r="717" spans="1:10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</row>
    <row r="718" spans="1:10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</row>
    <row r="719" spans="1:10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</row>
    <row r="720" spans="1:10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</row>
    <row r="721" spans="1:10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</row>
    <row r="722" spans="1:10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</row>
    <row r="723" spans="1:10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</row>
    <row r="724" spans="1:10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</row>
    <row r="725" spans="1:10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</row>
    <row r="726" spans="1:10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</row>
    <row r="727" spans="1:10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</row>
    <row r="728" spans="1:10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</row>
    <row r="729" spans="1:10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</row>
    <row r="730" spans="1:10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</row>
    <row r="731" spans="1:10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</row>
    <row r="732" spans="1:10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</row>
    <row r="733" spans="1:10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</row>
    <row r="734" spans="1:10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</row>
    <row r="735" spans="1:10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</row>
    <row r="736" spans="1:10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</row>
    <row r="737" spans="1:10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</row>
    <row r="738" spans="1:10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</row>
    <row r="739" spans="1:10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</row>
    <row r="740" spans="1:10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</row>
    <row r="741" spans="1:10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</row>
    <row r="742" spans="1:10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</row>
    <row r="743" spans="1:10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</row>
    <row r="744" spans="1:10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</row>
    <row r="745" spans="1:10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</row>
    <row r="746" spans="1:10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</row>
    <row r="747" spans="1:10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</row>
    <row r="748" spans="1:10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</row>
    <row r="749" spans="1:10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</row>
    <row r="750" spans="1:10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</row>
    <row r="751" spans="1:10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</row>
    <row r="752" spans="1:10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</row>
    <row r="753" spans="1:10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</row>
    <row r="754" spans="1:10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</row>
    <row r="755" spans="1:10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</row>
    <row r="756" spans="1:10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</row>
    <row r="757" spans="1:10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</row>
    <row r="758" spans="1:10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</row>
    <row r="759" spans="1:10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</row>
    <row r="760" spans="1:10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</row>
    <row r="761" spans="1:10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</row>
    <row r="762" spans="1:10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</row>
    <row r="763" spans="1:10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</row>
    <row r="764" spans="1:10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</row>
    <row r="765" spans="1:10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</row>
    <row r="766" spans="1:10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</row>
    <row r="767" spans="1:10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</row>
    <row r="768" spans="1:10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</row>
    <row r="769" spans="1:10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</row>
    <row r="770" spans="1:10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</row>
    <row r="771" spans="1:10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</row>
    <row r="772" spans="1:10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</row>
    <row r="773" spans="1:10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</row>
    <row r="774" spans="1:10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</row>
    <row r="775" spans="1:10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</row>
    <row r="776" spans="1:10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</row>
    <row r="777" spans="1:10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</row>
    <row r="778" spans="1:10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</row>
    <row r="779" spans="1:10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</row>
    <row r="780" spans="1:10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</row>
    <row r="781" spans="1:10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</row>
    <row r="782" spans="1:10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</row>
    <row r="783" spans="1:10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</row>
    <row r="784" spans="1:10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</row>
    <row r="785" spans="1:10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</row>
    <row r="786" spans="1:10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</row>
    <row r="787" spans="1:10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</row>
    <row r="788" spans="1:10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</row>
    <row r="789" spans="1:10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</row>
    <row r="790" spans="1:10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</row>
    <row r="791" spans="1:10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</row>
    <row r="792" spans="1:10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</row>
    <row r="793" spans="1:10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</row>
    <row r="794" spans="1:10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</row>
    <row r="795" spans="1:10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</row>
    <row r="796" spans="1:10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</row>
    <row r="797" spans="1:10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</row>
    <row r="798" spans="1:10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</row>
    <row r="799" spans="1:10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</row>
    <row r="800" spans="1:10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</row>
    <row r="801" spans="1:10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</row>
    <row r="802" spans="1:10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</row>
    <row r="803" spans="1:10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</row>
    <row r="804" spans="1:10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</row>
    <row r="805" spans="1:10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</row>
    <row r="806" spans="1:10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</row>
    <row r="807" spans="1:10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</row>
    <row r="808" spans="1:10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</row>
    <row r="809" spans="1:10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</row>
    <row r="810" spans="1:10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</row>
    <row r="811" spans="1:10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</row>
    <row r="812" spans="1:10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</row>
    <row r="813" spans="1:10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</row>
    <row r="814" spans="1:10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</row>
    <row r="815" spans="1:10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</row>
    <row r="816" spans="1:10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</row>
    <row r="817" spans="1:10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</row>
    <row r="818" spans="1:10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</row>
    <row r="819" spans="1:10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</row>
    <row r="820" spans="1:10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</row>
    <row r="821" spans="1:10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</row>
    <row r="822" spans="1:10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</row>
    <row r="823" spans="1:10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</row>
    <row r="824" spans="1:10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</row>
    <row r="825" spans="1:10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</row>
    <row r="826" spans="1:10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</row>
    <row r="827" spans="1:10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</row>
    <row r="828" spans="1:10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</row>
    <row r="829" spans="1:10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</row>
    <row r="830" spans="1:10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</row>
    <row r="831" spans="1:10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</row>
    <row r="832" spans="1:10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</row>
    <row r="833" spans="1:10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</row>
    <row r="834" spans="1:10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</row>
    <row r="835" spans="1:10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</row>
    <row r="836" spans="1:10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</row>
    <row r="837" spans="1:10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</row>
    <row r="838" spans="1:10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</row>
    <row r="839" spans="1:10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</row>
    <row r="840" spans="1:10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</row>
    <row r="841" spans="1:10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</row>
    <row r="842" spans="1:10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</row>
    <row r="843" spans="1:10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</row>
    <row r="844" spans="1:10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</row>
    <row r="845" spans="1:10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</row>
    <row r="846" spans="1:10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</row>
    <row r="847" spans="1:10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</row>
    <row r="848" spans="1:10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</row>
    <row r="849" spans="1:10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</row>
    <row r="850" spans="1:10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</row>
    <row r="851" spans="1:10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</row>
    <row r="852" spans="1:10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</row>
    <row r="853" spans="1:10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</row>
    <row r="854" spans="1:10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</row>
    <row r="855" spans="1:10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</row>
    <row r="856" spans="1:10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</row>
    <row r="857" spans="1:10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</row>
    <row r="858" spans="1:10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</row>
    <row r="859" spans="1:10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</row>
    <row r="860" spans="1:10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</row>
    <row r="861" spans="1:10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</row>
    <row r="862" spans="1:10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</row>
    <row r="863" spans="1:10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</row>
    <row r="864" spans="1:10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</row>
    <row r="865" spans="1:10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</row>
    <row r="866" spans="1:10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</row>
    <row r="867" spans="1:10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</row>
    <row r="868" spans="1:10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</row>
    <row r="869" spans="1:10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</row>
    <row r="870" spans="1:10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</row>
    <row r="871" spans="1:10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</row>
    <row r="872" spans="1:10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</row>
    <row r="873" spans="1:10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</row>
    <row r="874" spans="1:10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</row>
    <row r="875" spans="1:10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</row>
    <row r="876" spans="1:10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</row>
    <row r="877" spans="1:10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</row>
    <row r="878" spans="1:10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</row>
    <row r="879" spans="1:10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</row>
    <row r="880" spans="1:10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</row>
    <row r="881" spans="1:10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</row>
    <row r="882" spans="1:10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</row>
    <row r="883" spans="1:10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</row>
    <row r="884" spans="1:10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</row>
    <row r="885" spans="1:10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</row>
    <row r="886" spans="1:10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</row>
    <row r="887" spans="1:10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</row>
    <row r="888" spans="1:10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</row>
    <row r="889" spans="1:10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</row>
    <row r="890" spans="1:10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</row>
    <row r="891" spans="1:10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</row>
    <row r="892" spans="1:10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</row>
    <row r="893" spans="1:10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</row>
    <row r="894" spans="1:10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</row>
    <row r="895" spans="1:10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</row>
    <row r="896" spans="1:10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</row>
    <row r="897" spans="1:10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</row>
    <row r="898" spans="1:10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</row>
    <row r="899" spans="1:10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</row>
    <row r="900" spans="1:10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</row>
    <row r="901" spans="1:10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</row>
    <row r="902" spans="1:10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</row>
    <row r="903" spans="1:10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</row>
    <row r="904" spans="1:10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</row>
    <row r="905" spans="1:10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</row>
    <row r="906" spans="1:10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</row>
    <row r="907" spans="1:10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</row>
    <row r="908" spans="1:10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</row>
    <row r="909" spans="1:10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</row>
    <row r="910" spans="1:10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</row>
    <row r="911" spans="1:10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</row>
    <row r="912" spans="1:10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</row>
    <row r="913" spans="1:10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</row>
    <row r="914" spans="1:10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</row>
    <row r="915" spans="1:10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</row>
    <row r="916" spans="1:10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</row>
    <row r="917" spans="1:10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</row>
    <row r="918" spans="1:10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</row>
    <row r="919" spans="1:10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</row>
    <row r="920" spans="1:10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</row>
    <row r="921" spans="1:10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</row>
    <row r="922" spans="1:10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</row>
    <row r="923" spans="1:10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</row>
    <row r="924" spans="1:10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</row>
    <row r="925" spans="1:10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</row>
    <row r="926" spans="1:10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</row>
    <row r="927" spans="1:10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</row>
    <row r="928" spans="1:10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7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7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7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7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7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7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7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7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7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7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7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7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7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7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7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7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7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7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7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7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7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7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7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7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7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7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7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7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7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7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7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7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7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7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7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7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7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7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7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7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7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7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7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7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7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7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7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7"/>
    </row>
  </sheetData>
  <mergeCells count="35">
    <mergeCell ref="C80:D80"/>
    <mergeCell ref="E80:F80"/>
    <mergeCell ref="G80:I80"/>
    <mergeCell ref="I41:I42"/>
    <mergeCell ref="J41:K41"/>
    <mergeCell ref="L41:L42"/>
    <mergeCell ref="N41:N42"/>
    <mergeCell ref="O41:O42"/>
    <mergeCell ref="P41:P42"/>
    <mergeCell ref="A35:P35"/>
    <mergeCell ref="A36:P36"/>
    <mergeCell ref="A37:P37"/>
    <mergeCell ref="E39:L39"/>
    <mergeCell ref="A41:A42"/>
    <mergeCell ref="B41:B42"/>
    <mergeCell ref="C41:C42"/>
    <mergeCell ref="D41:D42"/>
    <mergeCell ref="E41:E42"/>
    <mergeCell ref="F41:H41"/>
    <mergeCell ref="P7:P8"/>
    <mergeCell ref="A1:P1"/>
    <mergeCell ref="A2:P2"/>
    <mergeCell ref="A3:P3"/>
    <mergeCell ref="E5:L5"/>
    <mergeCell ref="A7:A8"/>
    <mergeCell ref="B7:B8"/>
    <mergeCell ref="C7:C8"/>
    <mergeCell ref="D7:D8"/>
    <mergeCell ref="E7:E8"/>
    <mergeCell ref="F7:H7"/>
    <mergeCell ref="I7:I8"/>
    <mergeCell ref="J7:K7"/>
    <mergeCell ref="L7:L8"/>
    <mergeCell ref="N7:N8"/>
    <mergeCell ref="O7:O8"/>
  </mergeCells>
  <printOptions horizontalCentered="1"/>
  <pageMargins left="0.27559055118110237" right="0.19685039370078741" top="0.39370078740157483" bottom="0.39370078740157483" header="0.51181102362204722" footer="0.51181102362204722"/>
  <pageSetup paperSize="9" scale="98" orientation="landscape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U1314"/>
  <sheetViews>
    <sheetView workbookViewId="0">
      <selection sqref="A1:P31"/>
    </sheetView>
  </sheetViews>
  <sheetFormatPr defaultColWidth="9.140625" defaultRowHeight="12.75" x14ac:dyDescent="0.2"/>
  <cols>
    <col min="1" max="1" width="3.85546875" style="12" customWidth="1"/>
    <col min="2" max="2" width="29.7109375" style="12" customWidth="1"/>
    <col min="3" max="3" width="10.140625" style="12" customWidth="1"/>
    <col min="4" max="4" width="22.7109375" style="12" customWidth="1"/>
    <col min="5" max="5" width="7.7109375" style="12" customWidth="1"/>
    <col min="6" max="8" width="7.28515625" style="12" customWidth="1"/>
    <col min="9" max="9" width="3.7109375" style="12" customWidth="1"/>
    <col min="10" max="11" width="7.28515625" style="12" customWidth="1"/>
    <col min="12" max="12" width="4" style="12" hidden="1" customWidth="1"/>
    <col min="13" max="13" width="7.28515625" style="12" customWidth="1"/>
    <col min="14" max="14" width="7.140625" style="12" customWidth="1"/>
    <col min="15" max="15" width="5" style="12" customWidth="1"/>
    <col min="16" max="16" width="8.28515625" style="12" customWidth="1"/>
    <col min="17" max="16384" width="9.140625" style="12"/>
  </cols>
  <sheetData>
    <row r="1" spans="1:39" s="23" customFormat="1" x14ac:dyDescent="0.2">
      <c r="A1" s="613" t="e">
        <f>#REF!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</row>
    <row r="2" spans="1:39" s="23" customFormat="1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8"/>
      <c r="AI2" s="448"/>
      <c r="AJ2" s="448"/>
      <c r="AK2" s="448"/>
      <c r="AL2" s="448"/>
      <c r="AM2" s="448"/>
    </row>
    <row r="3" spans="1:39" s="23" customFormat="1" ht="27.7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8"/>
      <c r="AC3" s="448"/>
      <c r="AD3" s="448"/>
      <c r="AE3" s="448"/>
      <c r="AF3" s="448"/>
      <c r="AG3" s="448"/>
      <c r="AH3" s="448"/>
      <c r="AI3" s="448"/>
      <c r="AJ3" s="448"/>
      <c r="AK3" s="448"/>
      <c r="AL3" s="448"/>
      <c r="AM3" s="448"/>
    </row>
    <row r="4" spans="1:39" s="23" customFormat="1" x14ac:dyDescent="0.2">
      <c r="A4" s="53"/>
      <c r="B4" s="52"/>
      <c r="C4" s="9"/>
      <c r="D4" s="2"/>
      <c r="F4" s="449"/>
      <c r="H4" s="449"/>
      <c r="I4" s="449"/>
      <c r="J4" s="449"/>
      <c r="K4" s="449"/>
      <c r="L4" s="449"/>
      <c r="M4" s="449"/>
      <c r="Q4" s="449"/>
      <c r="R4" s="449"/>
      <c r="S4" s="449"/>
      <c r="T4" s="449"/>
    </row>
    <row r="5" spans="1:39" s="23" customFormat="1" ht="15" x14ac:dyDescent="0.2">
      <c r="A5" s="450" t="s">
        <v>387</v>
      </c>
      <c r="B5" s="450"/>
      <c r="C5" s="9"/>
      <c r="D5" s="2"/>
      <c r="E5" s="634" t="s">
        <v>32</v>
      </c>
      <c r="F5" s="634"/>
      <c r="G5" s="634"/>
      <c r="H5" s="634"/>
      <c r="I5" s="634"/>
      <c r="J5" s="634"/>
      <c r="K5" s="634"/>
      <c r="L5" s="634"/>
      <c r="M5" s="451"/>
      <c r="N5" s="5" t="e">
        <f>d_1</f>
        <v>#REF!</v>
      </c>
      <c r="O5" s="54"/>
      <c r="Q5" s="451"/>
      <c r="R5" s="451"/>
      <c r="S5" s="451"/>
      <c r="T5" s="451"/>
      <c r="U5" s="451"/>
      <c r="V5" s="451"/>
      <c r="W5" s="451"/>
      <c r="X5" s="451"/>
      <c r="Y5" s="451"/>
      <c r="Z5" s="451"/>
      <c r="AA5" s="451"/>
      <c r="AB5" s="451"/>
      <c r="AC5" s="451"/>
      <c r="AD5" s="451"/>
      <c r="AE5" s="451"/>
      <c r="AF5" s="451"/>
      <c r="AG5" s="451"/>
      <c r="AH5" s="451"/>
      <c r="AI5" s="451"/>
      <c r="AJ5" s="451"/>
    </row>
    <row r="6" spans="1:39" s="23" customFormat="1" ht="12.75" customHeight="1" x14ac:dyDescent="0.2">
      <c r="A6" s="5" t="e">
        <f>d_4</f>
        <v>#REF!</v>
      </c>
      <c r="B6" s="12"/>
      <c r="C6" s="9"/>
      <c r="D6" s="2"/>
      <c r="K6" s="135" t="e">
        <f>d_7</f>
        <v>#REF!</v>
      </c>
      <c r="L6" s="19"/>
      <c r="M6" s="19"/>
      <c r="N6" s="19"/>
      <c r="O6" s="19"/>
      <c r="P6" s="93" t="s">
        <v>508</v>
      </c>
      <c r="V6" s="69"/>
      <c r="W6" s="67"/>
      <c r="AA6" s="19"/>
      <c r="AB6" s="19"/>
      <c r="AC6" s="19"/>
      <c r="AD6" s="19"/>
      <c r="AE6" s="19"/>
      <c r="AF6" s="19"/>
      <c r="AG6" s="19"/>
      <c r="AH6" s="19"/>
      <c r="AI6" s="19"/>
      <c r="AJ6" s="19"/>
    </row>
    <row r="7" spans="1:39" ht="16.5" customHeight="1" x14ac:dyDescent="0.2">
      <c r="A7" s="647" t="s">
        <v>64</v>
      </c>
      <c r="B7" s="645" t="s">
        <v>105</v>
      </c>
      <c r="C7" s="645" t="s">
        <v>62</v>
      </c>
      <c r="D7" s="645" t="s">
        <v>96</v>
      </c>
      <c r="E7" s="645" t="s">
        <v>34</v>
      </c>
      <c r="F7" s="641" t="s">
        <v>11</v>
      </c>
      <c r="G7" s="641"/>
      <c r="H7" s="641"/>
      <c r="I7" s="642" t="s">
        <v>12</v>
      </c>
      <c r="J7" s="641" t="s">
        <v>11</v>
      </c>
      <c r="K7" s="641"/>
      <c r="L7" s="642" t="s">
        <v>12</v>
      </c>
      <c r="M7" s="453"/>
      <c r="N7" s="645" t="s">
        <v>35</v>
      </c>
      <c r="O7" s="643" t="s">
        <v>49</v>
      </c>
      <c r="P7" s="643" t="s">
        <v>36</v>
      </c>
    </row>
    <row r="8" spans="1:39" ht="25.5" customHeight="1" x14ac:dyDescent="0.2">
      <c r="A8" s="648"/>
      <c r="B8" s="646"/>
      <c r="C8" s="646"/>
      <c r="D8" s="646"/>
      <c r="E8" s="646"/>
      <c r="F8" s="453">
        <v>1</v>
      </c>
      <c r="G8" s="453">
        <v>2</v>
      </c>
      <c r="H8" s="453">
        <v>3</v>
      </c>
      <c r="I8" s="642"/>
      <c r="J8" s="453">
        <v>4</v>
      </c>
      <c r="K8" s="453">
        <v>5</v>
      </c>
      <c r="L8" s="642"/>
      <c r="M8" s="453">
        <v>6</v>
      </c>
      <c r="N8" s="646"/>
      <c r="O8" s="644"/>
      <c r="P8" s="644"/>
    </row>
    <row r="9" spans="1:39" ht="18" customHeight="1" x14ac:dyDescent="0.2">
      <c r="A9" s="4" t="s">
        <v>37</v>
      </c>
      <c r="B9" s="29" t="e">
        <f>VLOOKUP($E9,#REF!,3,FALSE)</f>
        <v>#REF!</v>
      </c>
      <c r="C9" s="141" t="e">
        <f>VLOOKUP($E9,#REF!,4,FALSE)</f>
        <v>#REF!</v>
      </c>
      <c r="D9" s="29" t="e">
        <f>VLOOKUP($E9,#REF!,5,FALSE)</f>
        <v>#REF!</v>
      </c>
      <c r="E9" s="488" t="s">
        <v>200</v>
      </c>
      <c r="F9" s="452"/>
      <c r="G9" s="452"/>
      <c r="H9" s="452"/>
      <c r="I9" s="452"/>
      <c r="J9" s="10"/>
      <c r="K9" s="16"/>
      <c r="L9" s="16"/>
      <c r="M9" s="16"/>
      <c r="N9" s="16"/>
      <c r="O9" s="16"/>
      <c r="P9" s="11" t="s">
        <v>38</v>
      </c>
      <c r="Q9" s="71"/>
      <c r="R9" s="71"/>
    </row>
    <row r="10" spans="1:39" ht="18" customHeight="1" x14ac:dyDescent="0.2">
      <c r="A10" s="4" t="s">
        <v>38</v>
      </c>
      <c r="B10" s="29" t="e">
        <f>VLOOKUP($E10,#REF!,3,FALSE)</f>
        <v>#REF!</v>
      </c>
      <c r="C10" s="141" t="e">
        <f>VLOOKUP($E10,#REF!,4,FALSE)</f>
        <v>#REF!</v>
      </c>
      <c r="D10" s="29" t="e">
        <f>VLOOKUP($E10,#REF!,5,FALSE)</f>
        <v>#REF!</v>
      </c>
      <c r="E10" s="488" t="s">
        <v>151</v>
      </c>
      <c r="F10" s="452"/>
      <c r="G10" s="452"/>
      <c r="H10" s="452"/>
      <c r="I10" s="452"/>
      <c r="J10" s="10"/>
      <c r="K10" s="16"/>
      <c r="L10" s="16"/>
      <c r="M10" s="16"/>
      <c r="N10" s="16"/>
      <c r="O10" s="16"/>
      <c r="P10" s="11" t="s">
        <v>38</v>
      </c>
      <c r="Q10" s="71"/>
      <c r="R10" s="71"/>
    </row>
    <row r="11" spans="1:39" ht="18" customHeight="1" x14ac:dyDescent="0.2">
      <c r="A11" s="4" t="s">
        <v>39</v>
      </c>
      <c r="B11" s="248" t="e">
        <f>VLOOKUP($E11,#REF!,3,FALSE)</f>
        <v>#REF!</v>
      </c>
      <c r="C11" s="262" t="e">
        <f>VLOOKUP($E11,#REF!,4,FALSE)</f>
        <v>#REF!</v>
      </c>
      <c r="D11" s="248" t="e">
        <f>VLOOKUP($E11,#REF!,5,FALSE)</f>
        <v>#REF!</v>
      </c>
      <c r="E11" s="269" t="s">
        <v>492</v>
      </c>
      <c r="F11" s="452"/>
      <c r="G11" s="452"/>
      <c r="H11" s="452"/>
      <c r="I11" s="452"/>
      <c r="J11" s="10"/>
      <c r="K11" s="16"/>
      <c r="L11" s="16"/>
      <c r="M11" s="16"/>
      <c r="N11" s="16"/>
      <c r="O11" s="16"/>
      <c r="P11" s="235" t="s">
        <v>38</v>
      </c>
      <c r="Q11" s="71"/>
      <c r="R11" s="71"/>
    </row>
    <row r="12" spans="1:39" ht="18" customHeight="1" x14ac:dyDescent="0.2">
      <c r="A12" s="4" t="s">
        <v>40</v>
      </c>
      <c r="B12" s="248" t="e">
        <f>VLOOKUP($E12,#REF!,3,FALSE)</f>
        <v>#REF!</v>
      </c>
      <c r="C12" s="262" t="e">
        <f>VLOOKUP($E12,#REF!,4,FALSE)</f>
        <v>#REF!</v>
      </c>
      <c r="D12" s="248" t="e">
        <f>VLOOKUP($E12,#REF!,5,FALSE)</f>
        <v>#REF!</v>
      </c>
      <c r="E12" s="269" t="s">
        <v>427</v>
      </c>
      <c r="F12" s="452"/>
      <c r="G12" s="452"/>
      <c r="H12" s="452"/>
      <c r="I12" s="452"/>
      <c r="J12" s="10"/>
      <c r="K12" s="16"/>
      <c r="L12" s="16"/>
      <c r="M12" s="16"/>
      <c r="N12" s="16"/>
      <c r="O12" s="16"/>
      <c r="P12" s="235" t="s">
        <v>496</v>
      </c>
      <c r="Q12" s="71"/>
      <c r="R12" s="71"/>
    </row>
    <row r="13" spans="1:39" ht="18" customHeight="1" x14ac:dyDescent="0.2">
      <c r="A13" s="4" t="s">
        <v>41</v>
      </c>
      <c r="B13" s="248" t="e">
        <f>VLOOKUP($E13,#REF!,3,FALSE)</f>
        <v>#REF!</v>
      </c>
      <c r="C13" s="262" t="e">
        <f>VLOOKUP($E13,#REF!,4,FALSE)</f>
        <v>#REF!</v>
      </c>
      <c r="D13" s="248" t="e">
        <f>VLOOKUP($E13,#REF!,5,FALSE)</f>
        <v>#REF!</v>
      </c>
      <c r="E13" s="269" t="s">
        <v>202</v>
      </c>
      <c r="F13" s="452"/>
      <c r="G13" s="452"/>
      <c r="H13" s="452"/>
      <c r="I13" s="452"/>
      <c r="J13" s="10"/>
      <c r="K13" s="16"/>
      <c r="L13" s="16"/>
      <c r="M13" s="16"/>
      <c r="N13" s="16"/>
      <c r="O13" s="16"/>
      <c r="P13" s="235" t="s">
        <v>496</v>
      </c>
      <c r="Q13" s="71"/>
      <c r="R13" s="71"/>
    </row>
    <row r="14" spans="1:39" ht="18" hidden="1" customHeight="1" x14ac:dyDescent="0.2">
      <c r="A14" s="4" t="s">
        <v>42</v>
      </c>
      <c r="B14" s="29" t="e">
        <f>VLOOKUP($E14,#REF!,3,FALSE)</f>
        <v>#REF!</v>
      </c>
      <c r="C14" s="141" t="e">
        <f>VLOOKUP($E14,#REF!,4,FALSE)</f>
        <v>#REF!</v>
      </c>
      <c r="D14" s="29" t="e">
        <f>VLOOKUP($E14,#REF!,5,FALSE)</f>
        <v>#REF!</v>
      </c>
      <c r="E14" s="488" t="s">
        <v>436</v>
      </c>
      <c r="F14" s="452"/>
      <c r="G14" s="452"/>
      <c r="H14" s="452"/>
      <c r="I14" s="452"/>
      <c r="J14" s="10"/>
      <c r="K14" s="16"/>
      <c r="L14" s="16"/>
      <c r="M14" s="16"/>
      <c r="N14" s="16"/>
      <c r="O14" s="16"/>
      <c r="P14" s="11" t="s">
        <v>495</v>
      </c>
      <c r="Q14" s="71"/>
      <c r="R14" s="71"/>
    </row>
    <row r="15" spans="1:39" ht="18" hidden="1" customHeight="1" x14ac:dyDescent="0.2">
      <c r="A15" s="4" t="s">
        <v>43</v>
      </c>
      <c r="B15" s="29" t="e">
        <f>VLOOKUP($E15,#REF!,3,FALSE)</f>
        <v>#REF!</v>
      </c>
      <c r="C15" s="141" t="e">
        <f>VLOOKUP($E15,#REF!,4,FALSE)</f>
        <v>#REF!</v>
      </c>
      <c r="D15" s="29" t="e">
        <f>VLOOKUP($E15,#REF!,5,FALSE)</f>
        <v>#REF!</v>
      </c>
      <c r="E15" s="452" t="s">
        <v>483</v>
      </c>
      <c r="F15" s="452"/>
      <c r="G15" s="452"/>
      <c r="H15" s="452"/>
      <c r="I15" s="452"/>
      <c r="J15" s="10"/>
      <c r="K15" s="16"/>
      <c r="L15" s="16"/>
      <c r="M15" s="16"/>
      <c r="N15" s="16"/>
      <c r="O15" s="16"/>
      <c r="P15" s="11" t="s">
        <v>495</v>
      </c>
      <c r="Q15" s="71"/>
      <c r="R15" s="71"/>
    </row>
    <row r="16" spans="1:39" ht="18" hidden="1" customHeight="1" x14ac:dyDescent="0.2">
      <c r="A16" s="4" t="s">
        <v>79</v>
      </c>
      <c r="B16" s="29" t="e">
        <f>VLOOKUP($E16,#REF!,3,FALSE)</f>
        <v>#REF!</v>
      </c>
      <c r="C16" s="141" t="e">
        <f>VLOOKUP($E16,#REF!,4,FALSE)</f>
        <v>#REF!</v>
      </c>
      <c r="D16" s="29" t="e">
        <f>VLOOKUP($E16,#REF!,5,FALSE)</f>
        <v>#REF!</v>
      </c>
      <c r="E16" s="509" t="s">
        <v>498</v>
      </c>
      <c r="F16" s="452"/>
      <c r="G16" s="452"/>
      <c r="H16" s="452"/>
      <c r="I16" s="452"/>
      <c r="J16" s="10"/>
      <c r="K16" s="16"/>
      <c r="L16" s="16"/>
      <c r="M16" s="16"/>
      <c r="N16" s="16"/>
      <c r="O16" s="16"/>
      <c r="P16" s="11" t="s">
        <v>495</v>
      </c>
      <c r="Q16" s="71"/>
      <c r="R16" s="71"/>
    </row>
    <row r="17" spans="1:47" ht="18" hidden="1" customHeight="1" x14ac:dyDescent="0.2">
      <c r="A17" s="4" t="s">
        <v>86</v>
      </c>
      <c r="B17" s="248" t="e">
        <f>VLOOKUP($E17,#REF!,3,FALSE)</f>
        <v>#REF!</v>
      </c>
      <c r="C17" s="262" t="e">
        <f>VLOOKUP($E17,#REF!,4,FALSE)</f>
        <v>#REF!</v>
      </c>
      <c r="D17" s="248" t="e">
        <f>VLOOKUP($E17,#REF!,5,FALSE)</f>
        <v>#REF!</v>
      </c>
      <c r="E17" s="452"/>
      <c r="F17" s="452"/>
      <c r="G17" s="452"/>
      <c r="H17" s="452"/>
      <c r="I17" s="452"/>
      <c r="J17" s="10"/>
      <c r="K17" s="16"/>
      <c r="L17" s="16"/>
      <c r="M17" s="16"/>
      <c r="N17" s="16"/>
      <c r="O17" s="16"/>
      <c r="P17" s="11"/>
      <c r="Q17" s="71"/>
      <c r="R17" s="71"/>
    </row>
    <row r="18" spans="1:47" ht="18" hidden="1" customHeight="1" x14ac:dyDescent="0.2">
      <c r="A18" s="4" t="s">
        <v>85</v>
      </c>
      <c r="B18" s="248" t="e">
        <f>VLOOKUP($E18,#REF!,3,FALSE)</f>
        <v>#REF!</v>
      </c>
      <c r="C18" s="262" t="e">
        <f>VLOOKUP($E18,#REF!,4,FALSE)</f>
        <v>#REF!</v>
      </c>
      <c r="D18" s="248" t="e">
        <f>VLOOKUP($E18,#REF!,5,FALSE)</f>
        <v>#REF!</v>
      </c>
      <c r="E18" s="452"/>
      <c r="F18" s="452"/>
      <c r="G18" s="452"/>
      <c r="H18" s="452"/>
      <c r="I18" s="452"/>
      <c r="J18" s="10"/>
      <c r="K18" s="16"/>
      <c r="L18" s="16"/>
      <c r="M18" s="16"/>
      <c r="N18" s="16"/>
      <c r="O18" s="16"/>
      <c r="P18" s="11"/>
      <c r="Q18" s="71"/>
      <c r="R18" s="71"/>
    </row>
    <row r="19" spans="1:47" ht="13.5" hidden="1" customHeight="1" x14ac:dyDescent="0.2">
      <c r="A19" s="4" t="s">
        <v>84</v>
      </c>
      <c r="B19" s="248" t="e">
        <f>VLOOKUP($E19,#REF!,3,FALSE)</f>
        <v>#REF!</v>
      </c>
      <c r="C19" s="262" t="e">
        <f>VLOOKUP($E19,#REF!,4,FALSE)</f>
        <v>#REF!</v>
      </c>
      <c r="D19" s="248" t="e">
        <f>VLOOKUP($E19,#REF!,5,FALSE)</f>
        <v>#REF!</v>
      </c>
      <c r="E19" s="452"/>
      <c r="F19" s="452"/>
      <c r="G19" s="452"/>
      <c r="H19" s="452"/>
      <c r="I19" s="452"/>
      <c r="J19" s="10"/>
      <c r="K19" s="16"/>
      <c r="L19" s="16"/>
      <c r="M19" s="16"/>
      <c r="N19" s="16"/>
      <c r="O19" s="16"/>
      <c r="P19" s="11"/>
      <c r="Q19" s="71"/>
      <c r="R19" s="71"/>
    </row>
    <row r="20" spans="1:47" ht="13.5" hidden="1" customHeight="1" x14ac:dyDescent="0.2">
      <c r="A20" s="4" t="s">
        <v>83</v>
      </c>
      <c r="B20" s="248" t="e">
        <f>VLOOKUP($E20,#REF!,3,FALSE)</f>
        <v>#REF!</v>
      </c>
      <c r="C20" s="262" t="e">
        <f>VLOOKUP($E20,#REF!,4,FALSE)</f>
        <v>#REF!</v>
      </c>
      <c r="D20" s="248" t="e">
        <f>VLOOKUP($E20,#REF!,5,FALSE)</f>
        <v>#REF!</v>
      </c>
      <c r="E20" s="452"/>
      <c r="F20" s="452"/>
      <c r="G20" s="452"/>
      <c r="H20" s="452"/>
      <c r="I20" s="452"/>
      <c r="J20" s="10"/>
      <c r="K20" s="16"/>
      <c r="L20" s="16"/>
      <c r="M20" s="16"/>
      <c r="N20" s="16"/>
      <c r="O20" s="16"/>
      <c r="P20" s="11"/>
      <c r="Q20" s="71"/>
      <c r="R20" s="71"/>
    </row>
    <row r="21" spans="1:47" ht="13.5" hidden="1" customHeight="1" x14ac:dyDescent="0.2">
      <c r="A21" s="4" t="s">
        <v>82</v>
      </c>
      <c r="B21" s="248" t="e">
        <f>VLOOKUP($E21,#REF!,3,FALSE)</f>
        <v>#REF!</v>
      </c>
      <c r="C21" s="262" t="e">
        <f>VLOOKUP($E21,#REF!,4,FALSE)</f>
        <v>#REF!</v>
      </c>
      <c r="D21" s="248" t="e">
        <f>VLOOKUP($E21,#REF!,5,FALSE)</f>
        <v>#REF!</v>
      </c>
      <c r="E21" s="452"/>
      <c r="F21" s="452"/>
      <c r="G21" s="452"/>
      <c r="H21" s="452"/>
      <c r="I21" s="452"/>
      <c r="J21" s="10"/>
      <c r="K21" s="16"/>
      <c r="L21" s="16"/>
      <c r="M21" s="16"/>
      <c r="N21" s="16"/>
      <c r="O21" s="16"/>
      <c r="P21" s="11"/>
      <c r="Q21" s="71"/>
      <c r="R21" s="71"/>
    </row>
    <row r="22" spans="1:47" ht="13.5" hidden="1" customHeight="1" x14ac:dyDescent="0.2">
      <c r="A22" s="4" t="s">
        <v>81</v>
      </c>
      <c r="B22" s="248" t="e">
        <f>VLOOKUP($E22,#REF!,3,FALSE)</f>
        <v>#REF!</v>
      </c>
      <c r="C22" s="262" t="e">
        <f>VLOOKUP($E22,#REF!,4,FALSE)</f>
        <v>#REF!</v>
      </c>
      <c r="D22" s="248" t="e">
        <f>VLOOKUP($E22,#REF!,5,FALSE)</f>
        <v>#REF!</v>
      </c>
      <c r="E22" s="452"/>
      <c r="F22" s="452"/>
      <c r="G22" s="452"/>
      <c r="H22" s="452"/>
      <c r="I22" s="452"/>
      <c r="J22" s="10"/>
      <c r="K22" s="16"/>
      <c r="L22" s="16"/>
      <c r="M22" s="16"/>
      <c r="N22" s="16"/>
      <c r="O22" s="16"/>
      <c r="P22" s="11"/>
      <c r="Q22" s="71"/>
      <c r="R22" s="71"/>
    </row>
    <row r="23" spans="1:47" ht="13.5" hidden="1" customHeight="1" x14ac:dyDescent="0.2">
      <c r="A23" s="4" t="s">
        <v>80</v>
      </c>
      <c r="B23" s="29"/>
      <c r="C23" s="141"/>
      <c r="D23" s="29"/>
      <c r="E23" s="452"/>
      <c r="F23" s="452"/>
      <c r="G23" s="452"/>
      <c r="H23" s="452"/>
      <c r="I23" s="452"/>
      <c r="J23" s="10"/>
      <c r="K23" s="16"/>
      <c r="L23" s="16"/>
      <c r="M23" s="16"/>
      <c r="N23" s="16"/>
      <c r="O23" s="16"/>
      <c r="P23" s="11"/>
      <c r="Q23" s="71"/>
      <c r="R23" s="71"/>
    </row>
    <row r="24" spans="1:47" ht="13.5" hidden="1" customHeight="1" x14ac:dyDescent="0.2">
      <c r="A24" s="4" t="s">
        <v>87</v>
      </c>
      <c r="B24" s="29"/>
      <c r="C24" s="141"/>
      <c r="D24" s="29"/>
      <c r="E24" s="452"/>
      <c r="F24" s="452"/>
      <c r="G24" s="452"/>
      <c r="H24" s="452"/>
      <c r="I24" s="452"/>
      <c r="J24" s="10"/>
      <c r="K24" s="16"/>
      <c r="L24" s="16"/>
      <c r="M24" s="16"/>
      <c r="N24" s="16"/>
      <c r="O24" s="16"/>
      <c r="P24" s="11"/>
      <c r="Q24" s="71"/>
      <c r="R24" s="71"/>
    </row>
    <row r="25" spans="1:47" ht="13.5" hidden="1" customHeight="1" x14ac:dyDescent="0.2">
      <c r="A25" s="4" t="s">
        <v>88</v>
      </c>
      <c r="B25" s="29"/>
      <c r="C25" s="141"/>
      <c r="D25" s="29"/>
      <c r="E25" s="452"/>
      <c r="F25" s="452"/>
      <c r="G25" s="452"/>
      <c r="H25" s="452"/>
      <c r="I25" s="452"/>
      <c r="J25" s="10"/>
      <c r="K25" s="16"/>
      <c r="L25" s="16"/>
      <c r="M25" s="16"/>
      <c r="N25" s="16"/>
      <c r="O25" s="16"/>
      <c r="P25" s="11"/>
      <c r="Q25" s="71"/>
      <c r="R25" s="71"/>
    </row>
    <row r="26" spans="1:47" ht="13.5" hidden="1" customHeight="1" x14ac:dyDescent="0.2">
      <c r="A26" s="4" t="s">
        <v>89</v>
      </c>
      <c r="B26" s="29"/>
      <c r="C26" s="141"/>
      <c r="D26" s="29"/>
      <c r="E26" s="452"/>
      <c r="F26" s="452"/>
      <c r="G26" s="452"/>
      <c r="H26" s="452"/>
      <c r="I26" s="452"/>
      <c r="J26" s="10"/>
      <c r="K26" s="16"/>
      <c r="L26" s="16"/>
      <c r="M26" s="16"/>
      <c r="N26" s="16"/>
      <c r="O26" s="16"/>
      <c r="P26" s="11"/>
      <c r="Q26" s="71"/>
      <c r="R26" s="71"/>
    </row>
    <row r="27" spans="1:47" ht="13.5" customHeight="1" x14ac:dyDescent="0.2">
      <c r="A27" s="74"/>
      <c r="B27" s="75"/>
      <c r="C27" s="72"/>
      <c r="D27" s="79"/>
      <c r="E27" s="76"/>
      <c r="F27" s="76"/>
      <c r="G27" s="76"/>
      <c r="H27" s="76"/>
      <c r="I27" s="76"/>
      <c r="J27" s="77"/>
      <c r="K27" s="78"/>
      <c r="L27" s="78"/>
      <c r="M27" s="78"/>
      <c r="N27" s="78"/>
      <c r="O27" s="78"/>
      <c r="P27" s="72"/>
      <c r="Q27" s="71"/>
      <c r="R27" s="71"/>
    </row>
    <row r="28" spans="1:47" ht="13.5" customHeight="1" x14ac:dyDescent="0.2">
      <c r="A28" s="38"/>
      <c r="B28" s="38"/>
      <c r="C28" s="39"/>
      <c r="D28" s="38"/>
      <c r="E28" s="33"/>
      <c r="F28" s="38"/>
      <c r="G28" s="33"/>
      <c r="H28" s="33"/>
      <c r="I28" s="33"/>
      <c r="J28" s="38"/>
      <c r="K28" s="455"/>
      <c r="L28" s="455"/>
      <c r="M28" s="455"/>
      <c r="N28" s="455"/>
      <c r="O28" s="455"/>
      <c r="P28" s="39"/>
    </row>
    <row r="29" spans="1:47" x14ac:dyDescent="0.2">
      <c r="A29" s="245" t="s">
        <v>7</v>
      </c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  <c r="AJ29" s="246"/>
      <c r="AK29" s="246"/>
      <c r="AL29" s="246"/>
      <c r="AM29" s="246"/>
      <c r="AN29" s="246"/>
      <c r="AO29" s="246"/>
      <c r="AP29" s="246"/>
      <c r="AQ29" s="246"/>
      <c r="AR29" s="246"/>
      <c r="AS29" s="246"/>
      <c r="AT29" s="246"/>
      <c r="AU29" s="246"/>
    </row>
    <row r="30" spans="1:47" x14ac:dyDescent="0.2">
      <c r="A30" s="245" t="s">
        <v>8</v>
      </c>
      <c r="B30" s="24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</row>
    <row r="31" spans="1:47" x14ac:dyDescent="0.2">
      <c r="A31" s="247" t="s">
        <v>9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</row>
    <row r="32" spans="1:47" ht="15.75" x14ac:dyDescent="0.25">
      <c r="A32" s="20"/>
      <c r="B32" s="1"/>
      <c r="C32" s="1"/>
      <c r="D32" s="1"/>
      <c r="E32" s="20"/>
      <c r="F32" s="20"/>
      <c r="G32" s="20"/>
      <c r="H32" s="20"/>
      <c r="I32" s="20"/>
      <c r="J32" s="1"/>
    </row>
    <row r="33" spans="1:39" ht="15.75" x14ac:dyDescent="0.25">
      <c r="A33" s="20"/>
      <c r="B33" s="1"/>
      <c r="C33" s="1"/>
      <c r="D33" s="1"/>
      <c r="E33" s="20"/>
      <c r="F33" s="20"/>
      <c r="G33" s="20"/>
      <c r="H33" s="20"/>
      <c r="I33" s="20"/>
      <c r="J33" s="1"/>
    </row>
    <row r="34" spans="1:39" ht="15.75" x14ac:dyDescent="0.25">
      <c r="A34" s="20"/>
      <c r="B34" s="1"/>
      <c r="C34" s="1"/>
      <c r="D34" s="1"/>
      <c r="E34" s="20"/>
      <c r="F34" s="20"/>
      <c r="G34" s="20"/>
      <c r="H34" s="20"/>
      <c r="I34" s="20"/>
      <c r="J34" s="1"/>
    </row>
    <row r="35" spans="1:39" s="23" customFormat="1" x14ac:dyDescent="0.2">
      <c r="A35" s="613" t="s">
        <v>63</v>
      </c>
      <c r="B35" s="613"/>
      <c r="C35" s="613"/>
      <c r="D35" s="613"/>
      <c r="E35" s="613"/>
      <c r="F35" s="613"/>
      <c r="G35" s="613"/>
      <c r="H35" s="613"/>
      <c r="I35" s="613"/>
      <c r="J35" s="613"/>
      <c r="K35" s="613"/>
      <c r="L35" s="613"/>
      <c r="M35" s="613"/>
      <c r="N35" s="613"/>
      <c r="O35" s="613"/>
      <c r="P35" s="613"/>
      <c r="Q35" s="447"/>
      <c r="R35" s="447"/>
      <c r="S35" s="447"/>
      <c r="T35" s="447"/>
      <c r="U35" s="447"/>
      <c r="V35" s="447"/>
      <c r="W35" s="447"/>
      <c r="X35" s="447"/>
      <c r="Y35" s="447"/>
      <c r="Z35" s="447"/>
      <c r="AA35" s="447"/>
      <c r="AB35" s="447"/>
      <c r="AC35" s="447"/>
      <c r="AD35" s="447"/>
      <c r="AE35" s="447"/>
      <c r="AF35" s="447"/>
      <c r="AG35" s="447"/>
      <c r="AH35" s="447"/>
      <c r="AI35" s="447"/>
      <c r="AJ35" s="447"/>
      <c r="AK35" s="447"/>
      <c r="AL35" s="447"/>
      <c r="AM35" s="447"/>
    </row>
    <row r="36" spans="1:39" s="23" customFormat="1" ht="15" x14ac:dyDescent="0.2">
      <c r="A36" s="614" t="s">
        <v>95</v>
      </c>
      <c r="B36" s="614"/>
      <c r="C36" s="614"/>
      <c r="D36" s="614"/>
      <c r="E36" s="614"/>
      <c r="F36" s="614"/>
      <c r="G36" s="614"/>
      <c r="H36" s="614"/>
      <c r="I36" s="614"/>
      <c r="J36" s="614"/>
      <c r="K36" s="614"/>
      <c r="L36" s="614"/>
      <c r="M36" s="614"/>
      <c r="N36" s="614"/>
      <c r="O36" s="614"/>
      <c r="P36" s="614"/>
      <c r="Q36" s="448"/>
      <c r="R36" s="448"/>
      <c r="S36" s="448"/>
      <c r="T36" s="448"/>
      <c r="U36" s="448"/>
      <c r="V36" s="448"/>
      <c r="W36" s="448"/>
      <c r="X36" s="448"/>
      <c r="Y36" s="448"/>
      <c r="Z36" s="448"/>
      <c r="AA36" s="448"/>
      <c r="AB36" s="448"/>
      <c r="AC36" s="448"/>
      <c r="AD36" s="448"/>
      <c r="AE36" s="448"/>
      <c r="AF36" s="448"/>
      <c r="AG36" s="448"/>
      <c r="AH36" s="448"/>
      <c r="AI36" s="448"/>
      <c r="AJ36" s="448"/>
      <c r="AK36" s="448"/>
      <c r="AL36" s="448"/>
      <c r="AM36" s="448"/>
    </row>
    <row r="37" spans="1:39" s="23" customFormat="1" ht="27.75" customHeight="1" x14ac:dyDescent="0.2">
      <c r="A37" s="615" t="e">
        <f>Name_4</f>
        <v>#REF!</v>
      </c>
      <c r="B37" s="615"/>
      <c r="C37" s="615"/>
      <c r="D37" s="615"/>
      <c r="E37" s="615"/>
      <c r="F37" s="615"/>
      <c r="G37" s="615"/>
      <c r="H37" s="615"/>
      <c r="I37" s="615"/>
      <c r="J37" s="615"/>
      <c r="K37" s="615"/>
      <c r="L37" s="615"/>
      <c r="M37" s="615"/>
      <c r="N37" s="615"/>
      <c r="O37" s="615"/>
      <c r="P37" s="615"/>
      <c r="Q37" s="448"/>
      <c r="R37" s="448"/>
      <c r="S37" s="448"/>
      <c r="T37" s="448"/>
      <c r="U37" s="448"/>
      <c r="V37" s="448"/>
      <c r="W37" s="448"/>
      <c r="X37" s="448"/>
      <c r="Y37" s="448"/>
      <c r="Z37" s="448"/>
      <c r="AA37" s="448"/>
      <c r="AB37" s="448"/>
      <c r="AC37" s="448"/>
      <c r="AD37" s="448"/>
      <c r="AE37" s="448"/>
      <c r="AF37" s="448"/>
      <c r="AG37" s="448"/>
      <c r="AH37" s="448"/>
      <c r="AI37" s="448"/>
      <c r="AJ37" s="448"/>
      <c r="AK37" s="448"/>
      <c r="AL37" s="448"/>
      <c r="AM37" s="448"/>
    </row>
    <row r="38" spans="1:39" s="23" customFormat="1" x14ac:dyDescent="0.2">
      <c r="A38" s="53"/>
      <c r="B38" s="52"/>
      <c r="C38" s="9"/>
      <c r="D38" s="2"/>
      <c r="F38" s="449"/>
      <c r="H38" s="449"/>
      <c r="I38" s="449"/>
      <c r="J38" s="449"/>
      <c r="K38" s="449"/>
      <c r="L38" s="449"/>
      <c r="M38" s="449"/>
      <c r="Q38" s="449"/>
      <c r="R38" s="449"/>
      <c r="S38" s="449"/>
      <c r="T38" s="449"/>
    </row>
    <row r="39" spans="1:39" s="23" customFormat="1" ht="15" x14ac:dyDescent="0.2">
      <c r="A39" s="450" t="s">
        <v>54</v>
      </c>
      <c r="B39" s="450"/>
      <c r="C39" s="9"/>
      <c r="D39" s="2" t="s">
        <v>319</v>
      </c>
      <c r="E39" s="634" t="s">
        <v>32</v>
      </c>
      <c r="F39" s="634"/>
      <c r="G39" s="634"/>
      <c r="H39" s="634"/>
      <c r="I39" s="634"/>
      <c r="J39" s="634"/>
      <c r="K39" s="634"/>
      <c r="L39" s="634"/>
      <c r="M39" s="451"/>
      <c r="N39" s="5" t="e">
        <f>d_1</f>
        <v>#REF!</v>
      </c>
      <c r="O39" s="54"/>
      <c r="Q39" s="451"/>
      <c r="R39" s="451"/>
      <c r="S39" s="451"/>
      <c r="T39" s="451"/>
      <c r="U39" s="451"/>
      <c r="V39" s="451"/>
      <c r="W39" s="451"/>
      <c r="X39" s="451"/>
      <c r="Y39" s="451"/>
      <c r="Z39" s="451"/>
      <c r="AA39" s="451"/>
      <c r="AB39" s="451"/>
      <c r="AC39" s="451"/>
      <c r="AD39" s="451"/>
      <c r="AE39" s="451"/>
      <c r="AF39" s="451"/>
      <c r="AG39" s="451"/>
      <c r="AH39" s="451"/>
      <c r="AI39" s="451"/>
      <c r="AJ39" s="451"/>
    </row>
    <row r="40" spans="1:39" s="23" customFormat="1" ht="12.75" customHeight="1" x14ac:dyDescent="0.2">
      <c r="A40" s="5" t="e">
        <f>d_4</f>
        <v>#REF!</v>
      </c>
      <c r="B40" s="12"/>
      <c r="C40" s="9"/>
      <c r="D40" s="2"/>
      <c r="K40" s="135" t="e">
        <f>d_7</f>
        <v>#REF!</v>
      </c>
      <c r="L40" s="19"/>
      <c r="M40" s="19"/>
      <c r="N40" s="19"/>
      <c r="O40" s="19"/>
      <c r="P40" s="93" t="s">
        <v>322</v>
      </c>
      <c r="V40" s="69"/>
      <c r="W40" s="67"/>
      <c r="AA40" s="19"/>
      <c r="AB40" s="19"/>
      <c r="AC40" s="19"/>
      <c r="AD40" s="19"/>
      <c r="AE40" s="19"/>
      <c r="AF40" s="19"/>
      <c r="AG40" s="19"/>
      <c r="AH40" s="19"/>
      <c r="AI40" s="19"/>
      <c r="AJ40" s="19"/>
    </row>
    <row r="41" spans="1:39" ht="16.5" customHeight="1" x14ac:dyDescent="0.2">
      <c r="A41" s="647" t="s">
        <v>64</v>
      </c>
      <c r="B41" s="645" t="s">
        <v>105</v>
      </c>
      <c r="C41" s="645" t="s">
        <v>62</v>
      </c>
      <c r="D41" s="645" t="s">
        <v>96</v>
      </c>
      <c r="E41" s="645" t="s">
        <v>34</v>
      </c>
      <c r="F41" s="641" t="s">
        <v>11</v>
      </c>
      <c r="G41" s="641"/>
      <c r="H41" s="641"/>
      <c r="I41" s="642" t="s">
        <v>12</v>
      </c>
      <c r="J41" s="641" t="s">
        <v>11</v>
      </c>
      <c r="K41" s="641"/>
      <c r="L41" s="642" t="s">
        <v>12</v>
      </c>
      <c r="M41" s="453"/>
      <c r="N41" s="645" t="s">
        <v>35</v>
      </c>
      <c r="O41" s="643" t="s">
        <v>49</v>
      </c>
      <c r="P41" s="643" t="s">
        <v>36</v>
      </c>
    </row>
    <row r="42" spans="1:39" ht="25.5" customHeight="1" x14ac:dyDescent="0.2">
      <c r="A42" s="648"/>
      <c r="B42" s="646"/>
      <c r="C42" s="646"/>
      <c r="D42" s="646"/>
      <c r="E42" s="646"/>
      <c r="F42" s="453">
        <v>1</v>
      </c>
      <c r="G42" s="453">
        <v>2</v>
      </c>
      <c r="H42" s="453">
        <v>3</v>
      </c>
      <c r="I42" s="642"/>
      <c r="J42" s="453">
        <v>4</v>
      </c>
      <c r="K42" s="453">
        <v>5</v>
      </c>
      <c r="L42" s="642"/>
      <c r="M42" s="453">
        <v>6</v>
      </c>
      <c r="N42" s="646"/>
      <c r="O42" s="644"/>
      <c r="P42" s="644"/>
    </row>
    <row r="43" spans="1:39" ht="13.5" customHeight="1" x14ac:dyDescent="0.2">
      <c r="A43" s="4" t="s">
        <v>37</v>
      </c>
      <c r="B43" s="29" t="e">
        <f>VLOOKUP($E43,#REF!,3,FALSE)</f>
        <v>#REF!</v>
      </c>
      <c r="C43" s="141" t="e">
        <f>VLOOKUP($E43,#REF!,4,FALSE)</f>
        <v>#REF!</v>
      </c>
      <c r="D43" s="29" t="e">
        <f>VLOOKUP($E43,#REF!,5,FALSE)</f>
        <v>#REF!</v>
      </c>
      <c r="E43" s="452" t="s">
        <v>285</v>
      </c>
      <c r="F43" s="452"/>
      <c r="G43" s="452"/>
      <c r="H43" s="452"/>
      <c r="I43" s="452"/>
      <c r="J43" s="10"/>
      <c r="K43" s="16"/>
      <c r="L43" s="16"/>
      <c r="M43" s="16"/>
      <c r="N43" s="16"/>
      <c r="O43" s="16"/>
      <c r="P43" s="11"/>
      <c r="Q43" s="71"/>
      <c r="R43" s="71"/>
    </row>
    <row r="44" spans="1:39" ht="13.5" customHeight="1" x14ac:dyDescent="0.2">
      <c r="A44" s="4" t="s">
        <v>38</v>
      </c>
      <c r="B44" s="29" t="e">
        <f>VLOOKUP($E44,#REF!,3,FALSE)</f>
        <v>#REF!</v>
      </c>
      <c r="C44" s="141" t="e">
        <f>VLOOKUP($E44,#REF!,4,FALSE)</f>
        <v>#REF!</v>
      </c>
      <c r="D44" s="29" t="e">
        <f>VLOOKUP($E44,#REF!,5,FALSE)</f>
        <v>#REF!</v>
      </c>
      <c r="E44" s="452" t="s">
        <v>260</v>
      </c>
      <c r="F44" s="452"/>
      <c r="G44" s="452"/>
      <c r="H44" s="452"/>
      <c r="I44" s="452"/>
      <c r="J44" s="10"/>
      <c r="K44" s="16"/>
      <c r="L44" s="16"/>
      <c r="M44" s="16"/>
      <c r="N44" s="16"/>
      <c r="O44" s="16"/>
      <c r="P44" s="11"/>
      <c r="Q44" s="71"/>
      <c r="R44" s="71"/>
    </row>
    <row r="45" spans="1:39" ht="13.5" customHeight="1" x14ac:dyDescent="0.2">
      <c r="A45" s="4" t="s">
        <v>39</v>
      </c>
      <c r="B45" s="29" t="e">
        <f>VLOOKUP($E45,#REF!,3,FALSE)</f>
        <v>#REF!</v>
      </c>
      <c r="C45" s="141" t="e">
        <f>VLOOKUP($E45,#REF!,4,FALSE)</f>
        <v>#REF!</v>
      </c>
      <c r="D45" s="29" t="e">
        <f>VLOOKUP($E45,#REF!,5,FALSE)</f>
        <v>#REF!</v>
      </c>
      <c r="E45" s="452" t="s">
        <v>130</v>
      </c>
      <c r="F45" s="452"/>
      <c r="G45" s="452"/>
      <c r="H45" s="452"/>
      <c r="I45" s="452"/>
      <c r="J45" s="10"/>
      <c r="K45" s="16"/>
      <c r="L45" s="16"/>
      <c r="M45" s="16"/>
      <c r="N45" s="16"/>
      <c r="O45" s="16"/>
      <c r="P45" s="11"/>
      <c r="Q45" s="71"/>
      <c r="R45" s="71"/>
    </row>
    <row r="46" spans="1:39" ht="13.5" customHeight="1" x14ac:dyDescent="0.2">
      <c r="A46" s="4" t="s">
        <v>40</v>
      </c>
      <c r="B46" s="29" t="e">
        <f>VLOOKUP($E46,#REF!,3,FALSE)</f>
        <v>#REF!</v>
      </c>
      <c r="C46" s="141" t="e">
        <f>VLOOKUP($E46,#REF!,4,FALSE)</f>
        <v>#REF!</v>
      </c>
      <c r="D46" s="29" t="e">
        <f>VLOOKUP($E46,#REF!,5,FALSE)</f>
        <v>#REF!</v>
      </c>
      <c r="E46" s="452" t="s">
        <v>206</v>
      </c>
      <c r="F46" s="452"/>
      <c r="G46" s="452"/>
      <c r="H46" s="452"/>
      <c r="I46" s="452"/>
      <c r="J46" s="10"/>
      <c r="K46" s="16"/>
      <c r="L46" s="16"/>
      <c r="M46" s="16"/>
      <c r="N46" s="16"/>
      <c r="O46" s="16"/>
      <c r="P46" s="235" t="s">
        <v>135</v>
      </c>
      <c r="Q46" s="71"/>
      <c r="R46" s="71"/>
    </row>
    <row r="47" spans="1:39" ht="13.5" customHeight="1" x14ac:dyDescent="0.2">
      <c r="A47" s="4" t="s">
        <v>41</v>
      </c>
      <c r="B47" s="29" t="e">
        <f>VLOOKUP($E47,#REF!,3,FALSE)</f>
        <v>#REF!</v>
      </c>
      <c r="C47" s="141" t="e">
        <f>VLOOKUP($E47,#REF!,4,FALSE)</f>
        <v>#REF!</v>
      </c>
      <c r="D47" s="29" t="e">
        <f>VLOOKUP($E47,#REF!,5,FALSE)</f>
        <v>#REF!</v>
      </c>
      <c r="E47" s="452" t="s">
        <v>197</v>
      </c>
      <c r="F47" s="452"/>
      <c r="G47" s="452"/>
      <c r="H47" s="452"/>
      <c r="I47" s="452"/>
      <c r="J47" s="10"/>
      <c r="K47" s="16"/>
      <c r="L47" s="16"/>
      <c r="M47" s="16"/>
      <c r="N47" s="16"/>
      <c r="O47" s="16"/>
      <c r="P47" s="11"/>
      <c r="Q47" s="71"/>
      <c r="R47" s="71"/>
    </row>
    <row r="48" spans="1:39" ht="13.5" customHeight="1" x14ac:dyDescent="0.2">
      <c r="A48" s="4" t="s">
        <v>42</v>
      </c>
      <c r="B48" s="29" t="e">
        <f>VLOOKUP($E48,#REF!,3,FALSE)</f>
        <v>#REF!</v>
      </c>
      <c r="C48" s="141" t="e">
        <f>VLOOKUP($E48,#REF!,4,FALSE)</f>
        <v>#REF!</v>
      </c>
      <c r="D48" s="29" t="e">
        <f>VLOOKUP($E48,#REF!,5,FALSE)</f>
        <v>#REF!</v>
      </c>
      <c r="E48" s="452" t="s">
        <v>256</v>
      </c>
      <c r="F48" s="452"/>
      <c r="G48" s="452"/>
      <c r="H48" s="452"/>
      <c r="I48" s="452"/>
      <c r="J48" s="10"/>
      <c r="K48" s="16"/>
      <c r="L48" s="16"/>
      <c r="M48" s="16"/>
      <c r="N48" s="16"/>
      <c r="O48" s="16"/>
      <c r="P48" s="11"/>
      <c r="Q48" s="71"/>
      <c r="R48" s="71"/>
    </row>
    <row r="49" spans="1:47" ht="13.5" customHeight="1" x14ac:dyDescent="0.2">
      <c r="A49" s="4" t="s">
        <v>43</v>
      </c>
      <c r="B49" s="29" t="e">
        <f>VLOOKUP($E49,#REF!,3,FALSE)</f>
        <v>#REF!</v>
      </c>
      <c r="C49" s="141" t="e">
        <f>VLOOKUP($E49,#REF!,4,FALSE)</f>
        <v>#REF!</v>
      </c>
      <c r="D49" s="29" t="e">
        <f>VLOOKUP($E49,#REF!,5,FALSE)</f>
        <v>#REF!</v>
      </c>
      <c r="E49" s="452" t="s">
        <v>243</v>
      </c>
      <c r="F49" s="452"/>
      <c r="G49" s="452"/>
      <c r="H49" s="452"/>
      <c r="I49" s="452"/>
      <c r="J49" s="10"/>
      <c r="K49" s="16"/>
      <c r="L49" s="16"/>
      <c r="M49" s="16"/>
      <c r="N49" s="16"/>
      <c r="O49" s="16"/>
      <c r="P49" s="11"/>
      <c r="Q49" s="71"/>
      <c r="R49" s="71"/>
    </row>
    <row r="50" spans="1:47" ht="13.5" customHeight="1" x14ac:dyDescent="0.2">
      <c r="A50" s="4" t="s">
        <v>79</v>
      </c>
      <c r="B50" s="29" t="e">
        <f>VLOOKUP($E50,#REF!,3,FALSE)</f>
        <v>#REF!</v>
      </c>
      <c r="C50" s="141" t="e">
        <f>VLOOKUP($E50,#REF!,4,FALSE)</f>
        <v>#REF!</v>
      </c>
      <c r="D50" s="29" t="e">
        <f>VLOOKUP($E50,#REF!,5,FALSE)</f>
        <v>#REF!</v>
      </c>
      <c r="E50" s="452" t="s">
        <v>253</v>
      </c>
      <c r="F50" s="452"/>
      <c r="G50" s="452"/>
      <c r="H50" s="452"/>
      <c r="I50" s="452"/>
      <c r="J50" s="10"/>
      <c r="K50" s="16"/>
      <c r="L50" s="16"/>
      <c r="M50" s="16"/>
      <c r="N50" s="16"/>
      <c r="O50" s="16"/>
      <c r="P50" s="11"/>
      <c r="Q50" s="71"/>
      <c r="R50" s="71"/>
    </row>
    <row r="51" spans="1:47" ht="13.5" customHeight="1" x14ac:dyDescent="0.2">
      <c r="A51" s="4" t="s">
        <v>86</v>
      </c>
      <c r="B51" s="29" t="e">
        <f>VLOOKUP($E51,#REF!,3,FALSE)</f>
        <v>#REF!</v>
      </c>
      <c r="C51" s="141" t="e">
        <f>VLOOKUP($E51,#REF!,4,FALSE)</f>
        <v>#REF!</v>
      </c>
      <c r="D51" s="29" t="e">
        <f>VLOOKUP($E51,#REF!,5,FALSE)</f>
        <v>#REF!</v>
      </c>
      <c r="E51" s="452" t="s">
        <v>287</v>
      </c>
      <c r="F51" s="452"/>
      <c r="G51" s="452"/>
      <c r="H51" s="452"/>
      <c r="I51" s="452"/>
      <c r="J51" s="10"/>
      <c r="K51" s="16"/>
      <c r="L51" s="16"/>
      <c r="M51" s="16"/>
      <c r="N51" s="16"/>
      <c r="O51" s="16"/>
      <c r="P51" s="11"/>
      <c r="Q51" s="71"/>
      <c r="R51" s="71"/>
    </row>
    <row r="52" spans="1:47" ht="13.5" customHeight="1" x14ac:dyDescent="0.2">
      <c r="A52" s="4" t="s">
        <v>85</v>
      </c>
      <c r="B52" s="29" t="e">
        <f>VLOOKUP($E52,#REF!,3,FALSE)</f>
        <v>#REF!</v>
      </c>
      <c r="C52" s="141" t="e">
        <f>VLOOKUP($E52,#REF!,4,FALSE)</f>
        <v>#REF!</v>
      </c>
      <c r="D52" s="29" t="e">
        <f>VLOOKUP($E52,#REF!,5,FALSE)</f>
        <v>#REF!</v>
      </c>
      <c r="E52" s="452" t="s">
        <v>307</v>
      </c>
      <c r="F52" s="452"/>
      <c r="G52" s="452"/>
      <c r="H52" s="452"/>
      <c r="I52" s="452"/>
      <c r="J52" s="10"/>
      <c r="K52" s="16"/>
      <c r="L52" s="16"/>
      <c r="M52" s="16"/>
      <c r="N52" s="16"/>
      <c r="O52" s="16"/>
      <c r="P52" s="11"/>
      <c r="Q52" s="71"/>
      <c r="R52" s="71"/>
    </row>
    <row r="53" spans="1:47" ht="13.5" customHeight="1" x14ac:dyDescent="0.2">
      <c r="A53" s="4" t="s">
        <v>84</v>
      </c>
      <c r="B53" s="29" t="e">
        <f>VLOOKUP($E53,#REF!,3,FALSE)</f>
        <v>#REF!</v>
      </c>
      <c r="C53" s="141" t="e">
        <f>VLOOKUP($E53,#REF!,4,FALSE)</f>
        <v>#REF!</v>
      </c>
      <c r="D53" s="29" t="e">
        <f>VLOOKUP($E53,#REF!,5,FALSE)</f>
        <v>#REF!</v>
      </c>
      <c r="E53" s="452" t="s">
        <v>302</v>
      </c>
      <c r="F53" s="452"/>
      <c r="G53" s="452"/>
      <c r="H53" s="452"/>
      <c r="I53" s="452"/>
      <c r="J53" s="10"/>
      <c r="K53" s="16"/>
      <c r="L53" s="16"/>
      <c r="M53" s="16"/>
      <c r="N53" s="16"/>
      <c r="O53" s="16"/>
      <c r="P53" s="11"/>
      <c r="Q53" s="71"/>
      <c r="R53" s="71"/>
    </row>
    <row r="54" spans="1:47" ht="13.5" customHeight="1" x14ac:dyDescent="0.2">
      <c r="A54" s="4" t="s">
        <v>83</v>
      </c>
      <c r="B54" s="29" t="e">
        <f>VLOOKUP($E54,#REF!,3,FALSE)</f>
        <v>#REF!</v>
      </c>
      <c r="C54" s="141" t="e">
        <f>VLOOKUP($E54,#REF!,4,FALSE)</f>
        <v>#REF!</v>
      </c>
      <c r="D54" s="29" t="e">
        <f>VLOOKUP($E54,#REF!,5,FALSE)</f>
        <v>#REF!</v>
      </c>
      <c r="E54" s="452" t="s">
        <v>320</v>
      </c>
      <c r="F54" s="452"/>
      <c r="G54" s="452"/>
      <c r="H54" s="452"/>
      <c r="I54" s="452"/>
      <c r="J54" s="10"/>
      <c r="K54" s="16"/>
      <c r="L54" s="16"/>
      <c r="M54" s="16"/>
      <c r="N54" s="16"/>
      <c r="O54" s="16"/>
      <c r="P54" s="11"/>
      <c r="Q54" s="71"/>
      <c r="R54" s="71"/>
    </row>
    <row r="55" spans="1:47" ht="13.5" hidden="1" customHeight="1" x14ac:dyDescent="0.2">
      <c r="A55" s="4" t="s">
        <v>82</v>
      </c>
      <c r="B55" s="248" t="e">
        <f>VLOOKUP($E55,#REF!,3,FALSE)</f>
        <v>#REF!</v>
      </c>
      <c r="C55" s="262" t="e">
        <f>VLOOKUP($E55,#REF!,4,FALSE)</f>
        <v>#REF!</v>
      </c>
      <c r="D55" s="248" t="e">
        <f>VLOOKUP($E55,#REF!,5,FALSE)</f>
        <v>#REF!</v>
      </c>
      <c r="E55" s="452"/>
      <c r="F55" s="452"/>
      <c r="G55" s="452"/>
      <c r="H55" s="452"/>
      <c r="I55" s="452"/>
      <c r="J55" s="10"/>
      <c r="K55" s="16"/>
      <c r="L55" s="16"/>
      <c r="M55" s="16"/>
      <c r="N55" s="16"/>
      <c r="O55" s="16"/>
      <c r="P55" s="11"/>
      <c r="Q55" s="71"/>
      <c r="R55" s="71"/>
    </row>
    <row r="56" spans="1:47" ht="13.5" hidden="1" customHeight="1" x14ac:dyDescent="0.2">
      <c r="A56" s="4" t="s">
        <v>81</v>
      </c>
      <c r="B56" s="248" t="e">
        <f>VLOOKUP($E56,#REF!,3,FALSE)</f>
        <v>#REF!</v>
      </c>
      <c r="C56" s="262" t="e">
        <f>VLOOKUP($E56,#REF!,4,FALSE)</f>
        <v>#REF!</v>
      </c>
      <c r="D56" s="248" t="e">
        <f>VLOOKUP($E56,#REF!,5,FALSE)</f>
        <v>#REF!</v>
      </c>
      <c r="E56" s="452"/>
      <c r="F56" s="452"/>
      <c r="G56" s="452"/>
      <c r="H56" s="452"/>
      <c r="I56" s="452"/>
      <c r="J56" s="10"/>
      <c r="K56" s="16"/>
      <c r="L56" s="16"/>
      <c r="M56" s="16"/>
      <c r="N56" s="16"/>
      <c r="O56" s="16"/>
      <c r="P56" s="11"/>
      <c r="Q56" s="71"/>
      <c r="R56" s="71"/>
    </row>
    <row r="57" spans="1:47" ht="13.5" hidden="1" customHeight="1" x14ac:dyDescent="0.2">
      <c r="A57" s="4" t="s">
        <v>80</v>
      </c>
      <c r="B57" s="29"/>
      <c r="C57" s="141"/>
      <c r="D57" s="29"/>
      <c r="E57" s="452"/>
      <c r="F57" s="452"/>
      <c r="G57" s="452"/>
      <c r="H57" s="452"/>
      <c r="I57" s="452"/>
      <c r="J57" s="10"/>
      <c r="K57" s="16"/>
      <c r="L57" s="16"/>
      <c r="M57" s="16"/>
      <c r="N57" s="16"/>
      <c r="O57" s="16"/>
      <c r="P57" s="11"/>
      <c r="Q57" s="71"/>
      <c r="R57" s="71"/>
    </row>
    <row r="58" spans="1:47" ht="13.5" hidden="1" customHeight="1" x14ac:dyDescent="0.2">
      <c r="A58" s="4" t="s">
        <v>87</v>
      </c>
      <c r="B58" s="29"/>
      <c r="C58" s="141"/>
      <c r="D58" s="29"/>
      <c r="E58" s="452"/>
      <c r="F58" s="452"/>
      <c r="G58" s="452"/>
      <c r="H58" s="452"/>
      <c r="I58" s="452"/>
      <c r="J58" s="10"/>
      <c r="K58" s="16"/>
      <c r="L58" s="16"/>
      <c r="M58" s="16"/>
      <c r="N58" s="16"/>
      <c r="O58" s="16"/>
      <c r="P58" s="11"/>
      <c r="Q58" s="71"/>
      <c r="R58" s="71"/>
    </row>
    <row r="59" spans="1:47" ht="13.5" hidden="1" customHeight="1" x14ac:dyDescent="0.2">
      <c r="A59" s="4" t="s">
        <v>88</v>
      </c>
      <c r="B59" s="29"/>
      <c r="C59" s="141"/>
      <c r="D59" s="29"/>
      <c r="E59" s="452"/>
      <c r="F59" s="452"/>
      <c r="G59" s="452"/>
      <c r="H59" s="452"/>
      <c r="I59" s="452"/>
      <c r="J59" s="10"/>
      <c r="K59" s="16"/>
      <c r="L59" s="16"/>
      <c r="M59" s="16"/>
      <c r="N59" s="16"/>
      <c r="O59" s="16"/>
      <c r="P59" s="11"/>
      <c r="Q59" s="71"/>
      <c r="R59" s="71"/>
    </row>
    <row r="60" spans="1:47" ht="13.5" hidden="1" customHeight="1" x14ac:dyDescent="0.2">
      <c r="A60" s="4" t="s">
        <v>89</v>
      </c>
      <c r="B60" s="29"/>
      <c r="C60" s="141"/>
      <c r="D60" s="29"/>
      <c r="E60" s="452"/>
      <c r="F60" s="452"/>
      <c r="G60" s="452"/>
      <c r="H60" s="452"/>
      <c r="I60" s="452"/>
      <c r="J60" s="10"/>
      <c r="K60" s="16"/>
      <c r="L60" s="16"/>
      <c r="M60" s="16"/>
      <c r="N60" s="16"/>
      <c r="O60" s="16"/>
      <c r="P60" s="11"/>
      <c r="Q60" s="71"/>
      <c r="R60" s="71"/>
    </row>
    <row r="61" spans="1:47" ht="13.5" customHeight="1" x14ac:dyDescent="0.2">
      <c r="A61" s="74"/>
      <c r="B61" s="75"/>
      <c r="C61" s="72"/>
      <c r="D61" s="79"/>
      <c r="E61" s="76"/>
      <c r="F61" s="76"/>
      <c r="G61" s="76"/>
      <c r="H61" s="76"/>
      <c r="I61" s="76"/>
      <c r="J61" s="77"/>
      <c r="K61" s="78"/>
      <c r="L61" s="78"/>
      <c r="M61" s="78"/>
      <c r="N61" s="78"/>
      <c r="O61" s="78"/>
      <c r="P61" s="72"/>
      <c r="Q61" s="71"/>
      <c r="R61" s="71"/>
    </row>
    <row r="62" spans="1:47" ht="13.5" customHeight="1" x14ac:dyDescent="0.2">
      <c r="A62" s="38"/>
      <c r="B62" s="38"/>
      <c r="C62" s="39"/>
      <c r="D62" s="38"/>
      <c r="E62" s="33"/>
      <c r="F62" s="38"/>
      <c r="G62" s="33"/>
      <c r="H62" s="33"/>
      <c r="I62" s="33"/>
      <c r="J62" s="38"/>
      <c r="K62" s="455"/>
      <c r="L62" s="455"/>
      <c r="M62" s="455"/>
      <c r="N62" s="455"/>
      <c r="O62" s="455"/>
      <c r="P62" s="39"/>
    </row>
    <row r="63" spans="1:47" x14ac:dyDescent="0.2">
      <c r="A63" s="245" t="s">
        <v>7</v>
      </c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  <c r="AA63" s="246"/>
      <c r="AB63" s="246"/>
      <c r="AC63" s="246"/>
      <c r="AD63" s="246"/>
      <c r="AE63" s="246"/>
      <c r="AF63" s="246"/>
      <c r="AG63" s="246"/>
      <c r="AH63" s="246"/>
      <c r="AI63" s="246"/>
      <c r="AJ63" s="246"/>
      <c r="AK63" s="246"/>
      <c r="AL63" s="246"/>
      <c r="AM63" s="246"/>
      <c r="AN63" s="246"/>
      <c r="AO63" s="246"/>
      <c r="AP63" s="246"/>
      <c r="AQ63" s="246"/>
      <c r="AR63" s="246"/>
      <c r="AS63" s="246"/>
      <c r="AT63" s="246"/>
      <c r="AU63" s="246"/>
    </row>
    <row r="64" spans="1:47" x14ac:dyDescent="0.2">
      <c r="A64" s="245" t="s">
        <v>8</v>
      </c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6"/>
      <c r="AC64" s="246"/>
      <c r="AD64" s="246"/>
      <c r="AE64" s="246"/>
      <c r="AF64" s="246"/>
      <c r="AG64" s="246"/>
      <c r="AH64" s="246"/>
      <c r="AI64" s="246"/>
      <c r="AJ64" s="246"/>
      <c r="AK64" s="246"/>
      <c r="AL64" s="246"/>
      <c r="AM64" s="246"/>
      <c r="AN64" s="246"/>
      <c r="AO64" s="246"/>
      <c r="AP64" s="246"/>
      <c r="AQ64" s="246"/>
      <c r="AR64" s="246"/>
      <c r="AS64" s="246"/>
      <c r="AT64" s="246"/>
      <c r="AU64" s="246"/>
    </row>
    <row r="65" spans="1:47" x14ac:dyDescent="0.2">
      <c r="A65" s="247" t="s">
        <v>9</v>
      </c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</row>
    <row r="66" spans="1:47" ht="15.75" x14ac:dyDescent="0.25">
      <c r="A66" s="20"/>
      <c r="B66" s="1"/>
      <c r="C66" s="1"/>
      <c r="D66" s="1"/>
      <c r="E66" s="20"/>
      <c r="F66" s="20"/>
      <c r="G66" s="20"/>
      <c r="H66" s="20"/>
      <c r="I66" s="20"/>
      <c r="J66" s="1"/>
    </row>
    <row r="67" spans="1:47" ht="15.75" x14ac:dyDescent="0.25">
      <c r="A67" s="20"/>
      <c r="B67" s="1"/>
      <c r="C67" s="1"/>
      <c r="D67" s="1"/>
      <c r="E67" s="20"/>
      <c r="F67" s="20"/>
      <c r="G67" s="20"/>
      <c r="H67" s="20"/>
      <c r="I67" s="20"/>
      <c r="J67" s="1"/>
    </row>
    <row r="68" spans="1:47" ht="15.75" x14ac:dyDescent="0.25">
      <c r="A68" s="20"/>
      <c r="B68" s="1"/>
      <c r="C68" s="1"/>
      <c r="D68" s="1"/>
      <c r="E68" s="20"/>
      <c r="F68" s="20"/>
      <c r="G68" s="20"/>
      <c r="H68" s="20"/>
      <c r="I68" s="20"/>
      <c r="J68" s="1"/>
    </row>
    <row r="69" spans="1:47" ht="15.75" x14ac:dyDescent="0.25">
      <c r="A69" s="20"/>
      <c r="B69" s="1"/>
      <c r="C69" s="1"/>
      <c r="D69" s="1"/>
      <c r="E69" s="20"/>
      <c r="F69" s="20"/>
      <c r="G69" s="20"/>
      <c r="H69" s="20"/>
      <c r="I69" s="20"/>
      <c r="J69" s="1"/>
    </row>
    <row r="70" spans="1:47" ht="15.75" x14ac:dyDescent="0.25">
      <c r="A70" s="20"/>
      <c r="B70" s="1"/>
      <c r="C70" s="1"/>
      <c r="D70" s="1"/>
      <c r="E70" s="20"/>
      <c r="F70" s="20"/>
      <c r="G70" s="20"/>
      <c r="H70" s="20"/>
      <c r="I70" s="20"/>
      <c r="J70" s="1"/>
    </row>
    <row r="71" spans="1:47" x14ac:dyDescent="0.2">
      <c r="A71" s="17"/>
      <c r="B71" s="21"/>
      <c r="C71" s="17"/>
      <c r="D71" s="17"/>
      <c r="E71" s="17"/>
      <c r="F71" s="17"/>
      <c r="G71" s="17"/>
      <c r="H71" s="17"/>
      <c r="I71" s="17"/>
      <c r="J71" s="17"/>
    </row>
    <row r="72" spans="1:47" ht="15.75" x14ac:dyDescent="0.25">
      <c r="A72" s="20"/>
      <c r="B72" s="1"/>
      <c r="C72" s="1"/>
      <c r="D72" s="1"/>
      <c r="E72" s="20"/>
      <c r="F72" s="20"/>
      <c r="G72" s="20"/>
      <c r="H72" s="20"/>
      <c r="I72" s="20"/>
      <c r="J72" s="1"/>
    </row>
    <row r="73" spans="1:47" ht="15.75" x14ac:dyDescent="0.25">
      <c r="A73" s="20"/>
      <c r="B73" s="1"/>
      <c r="C73" s="1"/>
      <c r="D73" s="1"/>
      <c r="E73" s="20"/>
      <c r="F73" s="20"/>
      <c r="G73" s="20"/>
      <c r="H73" s="20"/>
      <c r="I73" s="20"/>
      <c r="J73" s="1"/>
    </row>
    <row r="74" spans="1:47" ht="15.75" x14ac:dyDescent="0.25">
      <c r="A74" s="20"/>
      <c r="B74" s="1"/>
      <c r="C74" s="1"/>
      <c r="D74" s="1"/>
      <c r="E74" s="20"/>
      <c r="F74" s="20"/>
      <c r="G74" s="20"/>
      <c r="H74" s="20"/>
      <c r="I74" s="20"/>
      <c r="J74" s="1"/>
    </row>
    <row r="75" spans="1:47" ht="15.75" x14ac:dyDescent="0.25">
      <c r="A75" s="20"/>
      <c r="B75" s="1"/>
      <c r="C75" s="1"/>
      <c r="D75" s="1"/>
      <c r="E75" s="20"/>
      <c r="F75" s="20"/>
      <c r="G75" s="20"/>
      <c r="H75" s="20"/>
      <c r="I75" s="20"/>
      <c r="J75" s="1"/>
    </row>
    <row r="76" spans="1:47" ht="15.75" x14ac:dyDescent="0.25">
      <c r="A76" s="20"/>
      <c r="B76" s="1"/>
      <c r="C76" s="1"/>
      <c r="D76" s="1"/>
      <c r="E76" s="20"/>
      <c r="F76" s="20"/>
      <c r="G76" s="20"/>
      <c r="H76" s="20"/>
      <c r="I76" s="20"/>
      <c r="J76" s="1"/>
    </row>
    <row r="77" spans="1:47" ht="15.75" x14ac:dyDescent="0.25">
      <c r="A77" s="20"/>
      <c r="B77" s="1"/>
      <c r="C77" s="1"/>
      <c r="D77" s="1"/>
      <c r="E77" s="20"/>
      <c r="F77" s="20"/>
      <c r="G77" s="20"/>
      <c r="H77" s="20"/>
      <c r="I77" s="20"/>
      <c r="J77" s="1"/>
    </row>
    <row r="78" spans="1:47" ht="15.75" x14ac:dyDescent="0.25">
      <c r="A78" s="20"/>
      <c r="B78" s="1"/>
      <c r="C78" s="1"/>
      <c r="D78" s="1"/>
      <c r="E78" s="20"/>
      <c r="F78" s="20"/>
      <c r="G78" s="20"/>
      <c r="H78" s="20"/>
      <c r="I78" s="20"/>
      <c r="J78" s="1"/>
    </row>
    <row r="79" spans="1:47" ht="15.75" x14ac:dyDescent="0.25">
      <c r="A79" s="20"/>
      <c r="B79" s="1"/>
      <c r="C79" s="1"/>
      <c r="D79" s="1"/>
      <c r="E79" s="20"/>
      <c r="F79" s="20"/>
      <c r="G79" s="20"/>
      <c r="H79" s="20"/>
      <c r="I79" s="20"/>
      <c r="J79" s="1"/>
    </row>
    <row r="80" spans="1:47" x14ac:dyDescent="0.2">
      <c r="A80" s="20"/>
      <c r="B80" s="454"/>
      <c r="C80" s="639"/>
      <c r="D80" s="639"/>
      <c r="E80" s="640"/>
      <c r="F80" s="640"/>
      <c r="G80" s="639"/>
      <c r="H80" s="639"/>
      <c r="I80" s="639"/>
      <c r="J80" s="20"/>
    </row>
    <row r="81" spans="1:10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</row>
    <row r="84" spans="1:10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</row>
    <row r="91" spans="1:10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</row>
    <row r="92" spans="1:10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</row>
    <row r="93" spans="1:10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</row>
    <row r="94" spans="1:10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</row>
    <row r="95" spans="1:10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</row>
    <row r="96" spans="1:10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10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</row>
    <row r="98" spans="1:10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</row>
    <row r="99" spans="1:10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</row>
    <row r="100" spans="1:10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</row>
    <row r="101" spans="1:10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</row>
    <row r="102" spans="1:10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</row>
    <row r="103" spans="1:10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</row>
    <row r="104" spans="1:10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</row>
    <row r="105" spans="1:10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</row>
    <row r="106" spans="1:10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</row>
    <row r="107" spans="1:10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</row>
    <row r="108" spans="1:10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</row>
    <row r="109" spans="1:10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</row>
    <row r="110" spans="1:10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</row>
    <row r="111" spans="1:10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</row>
    <row r="112" spans="1:10" x14ac:dyDescent="0.2">
      <c r="A112" s="17"/>
      <c r="B112" s="17"/>
      <c r="C112" s="17"/>
      <c r="D112" s="17"/>
      <c r="E112" s="17"/>
      <c r="F112" s="17"/>
      <c r="G112" s="17"/>
      <c r="H112" s="17"/>
      <c r="I112" s="17"/>
      <c r="J112" s="17"/>
    </row>
    <row r="113" spans="1:10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</row>
    <row r="114" spans="1:10" x14ac:dyDescent="0.2">
      <c r="A114" s="17"/>
      <c r="B114" s="17"/>
      <c r="C114" s="17"/>
      <c r="D114" s="17"/>
      <c r="E114" s="17"/>
      <c r="F114" s="17"/>
      <c r="G114" s="17"/>
      <c r="H114" s="17"/>
      <c r="I114" s="17"/>
      <c r="J114" s="17"/>
    </row>
    <row r="115" spans="1:10" x14ac:dyDescent="0.2">
      <c r="A115" s="17"/>
      <c r="B115" s="17"/>
      <c r="C115" s="17"/>
      <c r="D115" s="17"/>
      <c r="E115" s="17"/>
      <c r="F115" s="17"/>
      <c r="G115" s="17"/>
      <c r="H115" s="17"/>
      <c r="I115" s="17"/>
      <c r="J115" s="17"/>
    </row>
    <row r="116" spans="1:10" x14ac:dyDescent="0.2">
      <c r="A116" s="17"/>
      <c r="B116" s="17"/>
      <c r="C116" s="17"/>
      <c r="D116" s="17"/>
      <c r="E116" s="17"/>
      <c r="F116" s="17"/>
      <c r="G116" s="17"/>
      <c r="H116" s="17"/>
      <c r="I116" s="17"/>
      <c r="J116" s="17"/>
    </row>
    <row r="117" spans="1:10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</row>
    <row r="118" spans="1:10" x14ac:dyDescent="0.2">
      <c r="A118" s="17"/>
      <c r="B118" s="17"/>
      <c r="C118" s="17"/>
      <c r="D118" s="17"/>
      <c r="E118" s="17"/>
      <c r="F118" s="17"/>
      <c r="G118" s="17"/>
      <c r="H118" s="17"/>
      <c r="I118" s="17"/>
      <c r="J118" s="17"/>
    </row>
    <row r="119" spans="1:10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</row>
    <row r="120" spans="1:10" x14ac:dyDescent="0.2">
      <c r="A120" s="17"/>
      <c r="B120" s="17"/>
      <c r="C120" s="17"/>
      <c r="D120" s="17"/>
      <c r="E120" s="17"/>
      <c r="F120" s="17"/>
      <c r="G120" s="17"/>
      <c r="H120" s="17"/>
      <c r="I120" s="17"/>
      <c r="J120" s="17"/>
    </row>
    <row r="121" spans="1:10" x14ac:dyDescent="0.2">
      <c r="A121" s="17"/>
      <c r="B121" s="17"/>
      <c r="C121" s="17"/>
      <c r="D121" s="17"/>
      <c r="E121" s="17"/>
      <c r="F121" s="17"/>
      <c r="G121" s="17"/>
      <c r="H121" s="17"/>
      <c r="I121" s="17"/>
      <c r="J121" s="17"/>
    </row>
    <row r="122" spans="1:10" x14ac:dyDescent="0.2">
      <c r="A122" s="17"/>
      <c r="B122" s="17"/>
      <c r="C122" s="17"/>
      <c r="D122" s="17"/>
      <c r="E122" s="17"/>
      <c r="F122" s="17"/>
      <c r="G122" s="17"/>
      <c r="H122" s="17"/>
      <c r="I122" s="17"/>
      <c r="J122" s="17"/>
    </row>
    <row r="123" spans="1:10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</row>
    <row r="124" spans="1:10" x14ac:dyDescent="0.2">
      <c r="A124" s="17"/>
      <c r="B124" s="17"/>
      <c r="C124" s="17"/>
      <c r="D124" s="17"/>
      <c r="E124" s="17"/>
      <c r="F124" s="17"/>
      <c r="G124" s="17"/>
      <c r="H124" s="17"/>
      <c r="I124" s="17"/>
      <c r="J124" s="17"/>
    </row>
    <row r="125" spans="1:10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</row>
    <row r="126" spans="1:10" x14ac:dyDescent="0.2">
      <c r="A126" s="17"/>
      <c r="B126" s="17"/>
      <c r="C126" s="17"/>
      <c r="D126" s="17"/>
      <c r="E126" s="17"/>
      <c r="F126" s="17"/>
      <c r="G126" s="17"/>
      <c r="H126" s="17"/>
      <c r="I126" s="17"/>
      <c r="J126" s="17"/>
    </row>
    <row r="127" spans="1:10" x14ac:dyDescent="0.2">
      <c r="A127" s="17"/>
      <c r="B127" s="17"/>
      <c r="C127" s="17"/>
      <c r="D127" s="17"/>
      <c r="E127" s="17"/>
      <c r="F127" s="17"/>
      <c r="G127" s="17"/>
      <c r="H127" s="17"/>
      <c r="I127" s="17"/>
      <c r="J127" s="17"/>
    </row>
    <row r="128" spans="1:10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</row>
    <row r="129" spans="1:10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</row>
    <row r="130" spans="1:10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</row>
    <row r="131" spans="1:10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</row>
    <row r="132" spans="1:10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</row>
    <row r="133" spans="1:10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</row>
    <row r="134" spans="1:10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</row>
    <row r="135" spans="1:10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</row>
    <row r="136" spans="1:10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</row>
    <row r="137" spans="1:10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</row>
    <row r="138" spans="1:10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</row>
    <row r="139" spans="1:10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</row>
    <row r="140" spans="1:10" x14ac:dyDescent="0.2">
      <c r="A140" s="17"/>
      <c r="B140" s="17"/>
      <c r="C140" s="17"/>
      <c r="D140" s="17"/>
      <c r="E140" s="17"/>
      <c r="F140" s="17"/>
      <c r="G140" s="17"/>
      <c r="H140" s="17"/>
      <c r="I140" s="17"/>
      <c r="J140" s="17"/>
    </row>
    <row r="141" spans="1:10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</row>
    <row r="142" spans="1:10" x14ac:dyDescent="0.2">
      <c r="A142" s="17"/>
      <c r="B142" s="17"/>
      <c r="C142" s="17"/>
      <c r="D142" s="17"/>
      <c r="E142" s="17"/>
      <c r="F142" s="17"/>
      <c r="G142" s="17"/>
      <c r="H142" s="17"/>
      <c r="I142" s="17"/>
      <c r="J142" s="17"/>
    </row>
    <row r="143" spans="1:10" x14ac:dyDescent="0.2">
      <c r="A143" s="17"/>
      <c r="B143" s="17"/>
      <c r="C143" s="17"/>
      <c r="D143" s="17"/>
      <c r="E143" s="17"/>
      <c r="F143" s="17"/>
      <c r="G143" s="17"/>
      <c r="H143" s="17"/>
      <c r="I143" s="17"/>
      <c r="J143" s="17"/>
    </row>
    <row r="144" spans="1:10" x14ac:dyDescent="0.2">
      <c r="A144" s="17"/>
      <c r="B144" s="17"/>
      <c r="C144" s="17"/>
      <c r="D144" s="17"/>
      <c r="E144" s="17"/>
      <c r="F144" s="17"/>
      <c r="G144" s="17"/>
      <c r="H144" s="17"/>
      <c r="I144" s="17"/>
      <c r="J144" s="17"/>
    </row>
    <row r="145" spans="1:10" x14ac:dyDescent="0.2">
      <c r="A145" s="17"/>
      <c r="B145" s="17"/>
      <c r="C145" s="17"/>
      <c r="D145" s="17"/>
      <c r="E145" s="17"/>
      <c r="F145" s="17"/>
      <c r="G145" s="17"/>
      <c r="H145" s="17"/>
      <c r="I145" s="17"/>
      <c r="J145" s="17"/>
    </row>
    <row r="146" spans="1:10" x14ac:dyDescent="0.2">
      <c r="A146" s="17"/>
      <c r="B146" s="17"/>
      <c r="C146" s="17"/>
      <c r="D146" s="17"/>
      <c r="E146" s="17"/>
      <c r="F146" s="17"/>
      <c r="G146" s="17"/>
      <c r="H146" s="17"/>
      <c r="I146" s="17"/>
      <c r="J146" s="17"/>
    </row>
    <row r="147" spans="1:10" x14ac:dyDescent="0.2">
      <c r="A147" s="17"/>
      <c r="B147" s="17"/>
      <c r="C147" s="17"/>
      <c r="D147" s="17"/>
      <c r="E147" s="17"/>
      <c r="F147" s="17"/>
      <c r="G147" s="17"/>
      <c r="H147" s="17"/>
      <c r="I147" s="17"/>
      <c r="J147" s="17"/>
    </row>
    <row r="148" spans="1:10" x14ac:dyDescent="0.2">
      <c r="A148" s="17"/>
      <c r="B148" s="17"/>
      <c r="C148" s="17"/>
      <c r="D148" s="17"/>
      <c r="E148" s="17"/>
      <c r="F148" s="17"/>
      <c r="G148" s="17"/>
      <c r="H148" s="17"/>
      <c r="I148" s="17"/>
      <c r="J148" s="17"/>
    </row>
    <row r="149" spans="1:10" x14ac:dyDescent="0.2">
      <c r="A149" s="17"/>
      <c r="B149" s="17"/>
      <c r="C149" s="17"/>
      <c r="D149" s="17"/>
      <c r="E149" s="17"/>
      <c r="F149" s="17"/>
      <c r="G149" s="17"/>
      <c r="H149" s="17"/>
      <c r="I149" s="17"/>
      <c r="J149" s="17"/>
    </row>
    <row r="150" spans="1:10" x14ac:dyDescent="0.2">
      <c r="A150" s="17"/>
      <c r="B150" s="17"/>
      <c r="C150" s="17"/>
      <c r="D150" s="17"/>
      <c r="E150" s="17"/>
      <c r="F150" s="17"/>
      <c r="G150" s="17"/>
      <c r="H150" s="17"/>
      <c r="I150" s="17"/>
      <c r="J150" s="17"/>
    </row>
    <row r="151" spans="1:10" x14ac:dyDescent="0.2">
      <c r="A151" s="17"/>
      <c r="B151" s="17"/>
      <c r="C151" s="17"/>
      <c r="D151" s="17"/>
      <c r="E151" s="17"/>
      <c r="F151" s="17"/>
      <c r="G151" s="17"/>
      <c r="H151" s="17"/>
      <c r="I151" s="17"/>
      <c r="J151" s="17"/>
    </row>
    <row r="152" spans="1:10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</row>
    <row r="153" spans="1:10" x14ac:dyDescent="0.2">
      <c r="A153" s="17"/>
      <c r="B153" s="17"/>
      <c r="C153" s="17"/>
      <c r="D153" s="17"/>
      <c r="E153" s="17"/>
      <c r="F153" s="17"/>
      <c r="G153" s="17"/>
      <c r="H153" s="17"/>
      <c r="I153" s="17"/>
      <c r="J153" s="17"/>
    </row>
    <row r="154" spans="1:10" x14ac:dyDescent="0.2">
      <c r="A154" s="17"/>
      <c r="B154" s="17"/>
      <c r="C154" s="17"/>
      <c r="D154" s="17"/>
      <c r="E154" s="17"/>
      <c r="F154" s="17"/>
      <c r="G154" s="17"/>
      <c r="H154" s="17"/>
      <c r="I154" s="17"/>
      <c r="J154" s="17"/>
    </row>
    <row r="155" spans="1:10" x14ac:dyDescent="0.2">
      <c r="A155" s="17"/>
      <c r="B155" s="17"/>
      <c r="C155" s="17"/>
      <c r="D155" s="17"/>
      <c r="E155" s="17"/>
      <c r="F155" s="17"/>
      <c r="G155" s="17"/>
      <c r="H155" s="17"/>
      <c r="I155" s="17"/>
      <c r="J155" s="17"/>
    </row>
    <row r="156" spans="1:10" x14ac:dyDescent="0.2">
      <c r="A156" s="17"/>
      <c r="B156" s="17"/>
      <c r="C156" s="17"/>
      <c r="D156" s="17"/>
      <c r="E156" s="17"/>
      <c r="F156" s="17"/>
      <c r="G156" s="17"/>
      <c r="H156" s="17"/>
      <c r="I156" s="17"/>
      <c r="J156" s="17"/>
    </row>
    <row r="157" spans="1:10" x14ac:dyDescent="0.2">
      <c r="A157" s="17"/>
      <c r="B157" s="17"/>
      <c r="C157" s="17"/>
      <c r="D157" s="17"/>
      <c r="E157" s="17"/>
      <c r="F157" s="17"/>
      <c r="G157" s="17"/>
      <c r="H157" s="17"/>
      <c r="I157" s="17"/>
      <c r="J157" s="17"/>
    </row>
    <row r="158" spans="1:10" x14ac:dyDescent="0.2">
      <c r="A158" s="17"/>
      <c r="B158" s="17"/>
      <c r="C158" s="17"/>
      <c r="D158" s="17"/>
      <c r="E158" s="17"/>
      <c r="F158" s="17"/>
      <c r="G158" s="17"/>
      <c r="H158" s="17"/>
      <c r="I158" s="17"/>
      <c r="J158" s="17"/>
    </row>
    <row r="159" spans="1:10" x14ac:dyDescent="0.2">
      <c r="A159" s="17"/>
      <c r="B159" s="17"/>
      <c r="C159" s="17"/>
      <c r="D159" s="17"/>
      <c r="E159" s="17"/>
      <c r="F159" s="17"/>
      <c r="G159" s="17"/>
      <c r="H159" s="17"/>
      <c r="I159" s="17"/>
      <c r="J159" s="17"/>
    </row>
    <row r="160" spans="1:10" x14ac:dyDescent="0.2">
      <c r="A160" s="17"/>
      <c r="B160" s="17"/>
      <c r="C160" s="17"/>
      <c r="D160" s="17"/>
      <c r="E160" s="17"/>
      <c r="F160" s="17"/>
      <c r="G160" s="17"/>
      <c r="H160" s="17"/>
      <c r="I160" s="17"/>
      <c r="J160" s="17"/>
    </row>
    <row r="161" spans="1:10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</row>
    <row r="162" spans="1:10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</row>
    <row r="163" spans="1:10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</row>
    <row r="164" spans="1:10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</row>
    <row r="165" spans="1:10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</row>
    <row r="166" spans="1:10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</row>
    <row r="167" spans="1:10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</row>
    <row r="168" spans="1:10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</row>
    <row r="169" spans="1:10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</row>
    <row r="170" spans="1:10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</row>
    <row r="171" spans="1:10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</row>
    <row r="172" spans="1:10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</row>
    <row r="173" spans="1:10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</row>
    <row r="174" spans="1:10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</row>
    <row r="175" spans="1:10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</row>
    <row r="176" spans="1:10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</row>
    <row r="177" spans="1:10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</row>
    <row r="178" spans="1:10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</row>
    <row r="179" spans="1:10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</row>
    <row r="180" spans="1:10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</row>
    <row r="181" spans="1:10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</row>
    <row r="182" spans="1:10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</row>
    <row r="183" spans="1:10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</row>
    <row r="184" spans="1:10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</row>
    <row r="185" spans="1:10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</row>
    <row r="186" spans="1:10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</row>
    <row r="187" spans="1:10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</row>
    <row r="188" spans="1:10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</row>
    <row r="189" spans="1:10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</row>
    <row r="190" spans="1:10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</row>
    <row r="191" spans="1:10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</row>
    <row r="192" spans="1:10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</row>
    <row r="193" spans="1:10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</row>
    <row r="194" spans="1:10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</row>
    <row r="195" spans="1:10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</row>
    <row r="196" spans="1:10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</row>
    <row r="197" spans="1:10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</row>
    <row r="198" spans="1:10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</row>
    <row r="199" spans="1:10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</row>
    <row r="200" spans="1:10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</row>
    <row r="201" spans="1:10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</row>
    <row r="202" spans="1:10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</row>
    <row r="203" spans="1:10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</row>
    <row r="204" spans="1:10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</row>
    <row r="205" spans="1:10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</row>
    <row r="206" spans="1:10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</row>
    <row r="207" spans="1:10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</row>
    <row r="208" spans="1:10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</row>
    <row r="209" spans="1:10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</row>
    <row r="210" spans="1:10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</row>
    <row r="211" spans="1:10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</row>
    <row r="212" spans="1:10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</row>
    <row r="213" spans="1:10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</row>
    <row r="214" spans="1:10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</row>
    <row r="215" spans="1:10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</row>
    <row r="216" spans="1:10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</row>
    <row r="217" spans="1:10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</row>
    <row r="218" spans="1:10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</row>
    <row r="219" spans="1:10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</row>
    <row r="220" spans="1:10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</row>
    <row r="221" spans="1:10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</row>
    <row r="222" spans="1:10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</row>
    <row r="223" spans="1:10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</row>
    <row r="224" spans="1:10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</row>
    <row r="225" spans="1:10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</row>
    <row r="226" spans="1:10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</row>
    <row r="227" spans="1:10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</row>
    <row r="228" spans="1:10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</row>
    <row r="229" spans="1:10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</row>
    <row r="230" spans="1:10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</row>
    <row r="231" spans="1:10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</row>
    <row r="232" spans="1:10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</row>
    <row r="233" spans="1:10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</row>
    <row r="234" spans="1:10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</row>
    <row r="235" spans="1:10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</row>
    <row r="236" spans="1:10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</row>
    <row r="237" spans="1:10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</row>
    <row r="238" spans="1:10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</row>
    <row r="239" spans="1:10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</row>
    <row r="240" spans="1:10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</row>
    <row r="241" spans="1:10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</row>
    <row r="242" spans="1:10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</row>
    <row r="243" spans="1:10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</row>
    <row r="244" spans="1:10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</row>
    <row r="245" spans="1:10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</row>
    <row r="246" spans="1:10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</row>
    <row r="247" spans="1:10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</row>
    <row r="248" spans="1:10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</row>
    <row r="249" spans="1:10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</row>
    <row r="250" spans="1:10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</row>
    <row r="251" spans="1:10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</row>
    <row r="252" spans="1:10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</row>
    <row r="253" spans="1:10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</row>
    <row r="254" spans="1:10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</row>
    <row r="255" spans="1:10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</row>
    <row r="256" spans="1:10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</row>
    <row r="257" spans="1:10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</row>
    <row r="258" spans="1:10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</row>
    <row r="259" spans="1:10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</row>
    <row r="260" spans="1:10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</row>
    <row r="261" spans="1:10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</row>
    <row r="262" spans="1:10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</row>
    <row r="263" spans="1:10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</row>
    <row r="264" spans="1:10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</row>
    <row r="265" spans="1:10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</row>
    <row r="266" spans="1:10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</row>
    <row r="267" spans="1:10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</row>
    <row r="268" spans="1:10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</row>
    <row r="269" spans="1:10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</row>
    <row r="270" spans="1:10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</row>
    <row r="271" spans="1:10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</row>
    <row r="272" spans="1:10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</row>
    <row r="273" spans="1:10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</row>
    <row r="274" spans="1:10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</row>
    <row r="275" spans="1:10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</row>
    <row r="276" spans="1:10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</row>
    <row r="277" spans="1:10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</row>
    <row r="278" spans="1:10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</row>
    <row r="279" spans="1:10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</row>
    <row r="280" spans="1:10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</row>
    <row r="281" spans="1:10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</row>
    <row r="282" spans="1:10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</row>
    <row r="283" spans="1:10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</row>
    <row r="284" spans="1:10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</row>
    <row r="285" spans="1:10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</row>
    <row r="286" spans="1:10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</row>
    <row r="287" spans="1:10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</row>
    <row r="288" spans="1:10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</row>
    <row r="289" spans="1:10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</row>
    <row r="290" spans="1:10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</row>
    <row r="291" spans="1:10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</row>
    <row r="292" spans="1:10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</row>
    <row r="293" spans="1:10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</row>
    <row r="294" spans="1:10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</row>
    <row r="295" spans="1:10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</row>
    <row r="296" spans="1:10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</row>
    <row r="297" spans="1:10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</row>
    <row r="298" spans="1:10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</row>
    <row r="299" spans="1:10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</row>
    <row r="300" spans="1:10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</row>
    <row r="301" spans="1:10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</row>
    <row r="302" spans="1:10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</row>
    <row r="303" spans="1:10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</row>
    <row r="304" spans="1:10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</row>
    <row r="305" spans="1:10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</row>
    <row r="306" spans="1:10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</row>
    <row r="307" spans="1:10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</row>
    <row r="308" spans="1:10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</row>
    <row r="309" spans="1:10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</row>
    <row r="310" spans="1:10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</row>
    <row r="311" spans="1:10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</row>
    <row r="312" spans="1:10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</row>
    <row r="313" spans="1:10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</row>
    <row r="314" spans="1:10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</row>
    <row r="315" spans="1:10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</row>
    <row r="316" spans="1:10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</row>
    <row r="317" spans="1:10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</row>
    <row r="318" spans="1:10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</row>
    <row r="319" spans="1:10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</row>
    <row r="320" spans="1:10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</row>
    <row r="321" spans="1:10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</row>
    <row r="322" spans="1:10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</row>
    <row r="323" spans="1:10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</row>
    <row r="324" spans="1:10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</row>
    <row r="325" spans="1:10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</row>
    <row r="326" spans="1:10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</row>
    <row r="327" spans="1:10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</row>
    <row r="328" spans="1:10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</row>
    <row r="329" spans="1:10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</row>
    <row r="330" spans="1:10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</row>
    <row r="331" spans="1:10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</row>
    <row r="332" spans="1:10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</row>
    <row r="333" spans="1:10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</row>
    <row r="334" spans="1:10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</row>
    <row r="335" spans="1:10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</row>
    <row r="336" spans="1:10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</row>
    <row r="337" spans="1:10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</row>
    <row r="338" spans="1:10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</row>
    <row r="339" spans="1:10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</row>
    <row r="340" spans="1:10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</row>
    <row r="341" spans="1:10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</row>
    <row r="342" spans="1:10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</row>
    <row r="343" spans="1:10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</row>
    <row r="344" spans="1:10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</row>
    <row r="345" spans="1:10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</row>
    <row r="346" spans="1:10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</row>
    <row r="347" spans="1:10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</row>
    <row r="348" spans="1:10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</row>
    <row r="349" spans="1:10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</row>
    <row r="350" spans="1:10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</row>
    <row r="351" spans="1:10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</row>
    <row r="352" spans="1:10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</row>
    <row r="353" spans="1:10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</row>
    <row r="354" spans="1:10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</row>
    <row r="355" spans="1:10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</row>
    <row r="356" spans="1:10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</row>
    <row r="357" spans="1:10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</row>
    <row r="358" spans="1:10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</row>
    <row r="359" spans="1:10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</row>
    <row r="360" spans="1:10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</row>
    <row r="361" spans="1:10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</row>
    <row r="362" spans="1:10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</row>
    <row r="363" spans="1:10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</row>
    <row r="364" spans="1:10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</row>
    <row r="365" spans="1:10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</row>
    <row r="366" spans="1:10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</row>
    <row r="367" spans="1:10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</row>
    <row r="368" spans="1:10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</row>
    <row r="369" spans="1:10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</row>
    <row r="370" spans="1:10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</row>
    <row r="371" spans="1:10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</row>
    <row r="372" spans="1:10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</row>
    <row r="373" spans="1:10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</row>
    <row r="374" spans="1:10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</row>
    <row r="375" spans="1:10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</row>
    <row r="376" spans="1:10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</row>
    <row r="377" spans="1:10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</row>
    <row r="378" spans="1:10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</row>
    <row r="379" spans="1:10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</row>
    <row r="380" spans="1:10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</row>
    <row r="381" spans="1:10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</row>
    <row r="382" spans="1:10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</row>
    <row r="383" spans="1:10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</row>
    <row r="384" spans="1:10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</row>
    <row r="385" spans="1:10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</row>
    <row r="386" spans="1:10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</row>
    <row r="387" spans="1:10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</row>
    <row r="388" spans="1:10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</row>
    <row r="389" spans="1:10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</row>
    <row r="390" spans="1:10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</row>
    <row r="391" spans="1:10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</row>
    <row r="392" spans="1:10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</row>
    <row r="393" spans="1:10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</row>
    <row r="394" spans="1:10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</row>
    <row r="395" spans="1:10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</row>
    <row r="396" spans="1:10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</row>
    <row r="397" spans="1:10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</row>
    <row r="398" spans="1:10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</row>
    <row r="399" spans="1:10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</row>
    <row r="400" spans="1:10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</row>
    <row r="401" spans="1:10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</row>
    <row r="402" spans="1:10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</row>
    <row r="403" spans="1:10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</row>
    <row r="404" spans="1:10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</row>
    <row r="405" spans="1:10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</row>
    <row r="406" spans="1:10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</row>
    <row r="407" spans="1:10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</row>
    <row r="408" spans="1:10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</row>
    <row r="409" spans="1:10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</row>
    <row r="410" spans="1:10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</row>
    <row r="411" spans="1:10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</row>
    <row r="412" spans="1:10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</row>
    <row r="413" spans="1:10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</row>
    <row r="414" spans="1:10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</row>
    <row r="415" spans="1:10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</row>
    <row r="416" spans="1:10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</row>
    <row r="417" spans="1:10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</row>
    <row r="418" spans="1:10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</row>
    <row r="419" spans="1:10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</row>
    <row r="420" spans="1:10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</row>
    <row r="421" spans="1:10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</row>
    <row r="422" spans="1:10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</row>
    <row r="423" spans="1:10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</row>
    <row r="424" spans="1:10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</row>
    <row r="425" spans="1:10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</row>
    <row r="426" spans="1:10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</row>
    <row r="427" spans="1:10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</row>
    <row r="428" spans="1:10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</row>
    <row r="429" spans="1:10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</row>
    <row r="430" spans="1:10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</row>
    <row r="431" spans="1:10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</row>
    <row r="432" spans="1:10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</row>
    <row r="433" spans="1:10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</row>
    <row r="434" spans="1:10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</row>
    <row r="435" spans="1:10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</row>
    <row r="436" spans="1:10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</row>
    <row r="437" spans="1:10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</row>
    <row r="438" spans="1:10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</row>
    <row r="439" spans="1:10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</row>
    <row r="440" spans="1:10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</row>
    <row r="441" spans="1:10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</row>
    <row r="442" spans="1:10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</row>
    <row r="443" spans="1:10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</row>
    <row r="444" spans="1:10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</row>
    <row r="445" spans="1:10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</row>
    <row r="446" spans="1:10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</row>
    <row r="447" spans="1:10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</row>
    <row r="448" spans="1:10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</row>
    <row r="449" spans="1:10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</row>
    <row r="450" spans="1:10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</row>
    <row r="451" spans="1:10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</row>
    <row r="452" spans="1:10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</row>
    <row r="453" spans="1:10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</row>
    <row r="454" spans="1:10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</row>
    <row r="455" spans="1:10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</row>
    <row r="456" spans="1:10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</row>
    <row r="457" spans="1:10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</row>
    <row r="458" spans="1:10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</row>
    <row r="459" spans="1:10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</row>
    <row r="460" spans="1:10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</row>
    <row r="461" spans="1:10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</row>
    <row r="462" spans="1:10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</row>
    <row r="463" spans="1:10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</row>
    <row r="464" spans="1:10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</row>
    <row r="465" spans="1:10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</row>
    <row r="466" spans="1:10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</row>
    <row r="467" spans="1:10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</row>
    <row r="468" spans="1:10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</row>
    <row r="469" spans="1:10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</row>
    <row r="470" spans="1:10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</row>
    <row r="471" spans="1:10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</row>
    <row r="472" spans="1:10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</row>
    <row r="473" spans="1:10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</row>
    <row r="474" spans="1:10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</row>
    <row r="475" spans="1:10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</row>
    <row r="476" spans="1:10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</row>
    <row r="477" spans="1:10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</row>
    <row r="478" spans="1:10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</row>
    <row r="479" spans="1:10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</row>
    <row r="480" spans="1:10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</row>
    <row r="481" spans="1:10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</row>
    <row r="482" spans="1:10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</row>
    <row r="483" spans="1:10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</row>
    <row r="484" spans="1:10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</row>
    <row r="485" spans="1:10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</row>
    <row r="486" spans="1:10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</row>
    <row r="487" spans="1:10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</row>
    <row r="488" spans="1:10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</row>
    <row r="489" spans="1:10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</row>
    <row r="490" spans="1:10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</row>
    <row r="491" spans="1:10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</row>
    <row r="492" spans="1:10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</row>
    <row r="493" spans="1:10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</row>
    <row r="494" spans="1:10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</row>
    <row r="495" spans="1:10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</row>
    <row r="496" spans="1:10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</row>
    <row r="497" spans="1:10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</row>
    <row r="498" spans="1:10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</row>
    <row r="499" spans="1:10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</row>
    <row r="500" spans="1:10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</row>
    <row r="501" spans="1:10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</row>
    <row r="502" spans="1:10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</row>
    <row r="503" spans="1:10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</row>
    <row r="504" spans="1:10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</row>
    <row r="505" spans="1:10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</row>
    <row r="506" spans="1:10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</row>
    <row r="507" spans="1:10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</row>
    <row r="508" spans="1:10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</row>
    <row r="509" spans="1:10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</row>
    <row r="510" spans="1:10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</row>
    <row r="511" spans="1:10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</row>
    <row r="512" spans="1:10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</row>
    <row r="513" spans="1:10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</row>
    <row r="514" spans="1:10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</row>
    <row r="515" spans="1:10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</row>
    <row r="516" spans="1:10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</row>
    <row r="517" spans="1:10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</row>
    <row r="518" spans="1:10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</row>
    <row r="519" spans="1:10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</row>
    <row r="520" spans="1:10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</row>
    <row r="521" spans="1:10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</row>
    <row r="522" spans="1:10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</row>
    <row r="523" spans="1:10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</row>
    <row r="524" spans="1:10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</row>
    <row r="525" spans="1:10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</row>
    <row r="526" spans="1:10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</row>
    <row r="527" spans="1:10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</row>
    <row r="528" spans="1:10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</row>
    <row r="529" spans="1:10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</row>
    <row r="530" spans="1:10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</row>
    <row r="531" spans="1:10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</row>
    <row r="532" spans="1:10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</row>
    <row r="533" spans="1:10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</row>
    <row r="534" spans="1:10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</row>
    <row r="535" spans="1:10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</row>
    <row r="536" spans="1:10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</row>
    <row r="537" spans="1:10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</row>
    <row r="538" spans="1:10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</row>
    <row r="539" spans="1:10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</row>
    <row r="540" spans="1:10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</row>
    <row r="541" spans="1:10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</row>
    <row r="542" spans="1:10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</row>
    <row r="543" spans="1:10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</row>
    <row r="544" spans="1:10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</row>
    <row r="545" spans="1:10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</row>
    <row r="546" spans="1:10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</row>
    <row r="547" spans="1:10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</row>
    <row r="548" spans="1:10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</row>
    <row r="549" spans="1:10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</row>
    <row r="550" spans="1:10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</row>
    <row r="551" spans="1:10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</row>
    <row r="552" spans="1:10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</row>
    <row r="553" spans="1:10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</row>
    <row r="554" spans="1:10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</row>
    <row r="555" spans="1:10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</row>
    <row r="556" spans="1:10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</row>
    <row r="557" spans="1:10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</row>
    <row r="558" spans="1:10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</row>
    <row r="559" spans="1:10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</row>
    <row r="560" spans="1:10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</row>
    <row r="561" spans="1:10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</row>
    <row r="562" spans="1:10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</row>
    <row r="563" spans="1:10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</row>
    <row r="564" spans="1:10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</row>
    <row r="565" spans="1:10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</row>
    <row r="566" spans="1:10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</row>
    <row r="567" spans="1:10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</row>
    <row r="568" spans="1:10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</row>
    <row r="569" spans="1:10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</row>
    <row r="570" spans="1:10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</row>
    <row r="571" spans="1:10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</row>
    <row r="572" spans="1:10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</row>
    <row r="573" spans="1:10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</row>
    <row r="574" spans="1:10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</row>
    <row r="575" spans="1:10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</row>
    <row r="576" spans="1:10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</row>
    <row r="577" spans="1:10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</row>
    <row r="578" spans="1:10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</row>
    <row r="579" spans="1:10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</row>
    <row r="580" spans="1:10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</row>
    <row r="581" spans="1:10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</row>
    <row r="582" spans="1:10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</row>
    <row r="583" spans="1:10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</row>
    <row r="584" spans="1:10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</row>
    <row r="585" spans="1:10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</row>
    <row r="586" spans="1:10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</row>
    <row r="587" spans="1:10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</row>
    <row r="588" spans="1:10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</row>
    <row r="589" spans="1:10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</row>
    <row r="590" spans="1:10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</row>
    <row r="591" spans="1:10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</row>
    <row r="592" spans="1:10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</row>
    <row r="593" spans="1:10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</row>
    <row r="594" spans="1:10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</row>
    <row r="595" spans="1:10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</row>
    <row r="596" spans="1:10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</row>
    <row r="597" spans="1:10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</row>
    <row r="598" spans="1:10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</row>
    <row r="599" spans="1:10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</row>
    <row r="600" spans="1:10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</row>
    <row r="601" spans="1:10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</row>
    <row r="602" spans="1:10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</row>
    <row r="603" spans="1:10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</row>
    <row r="604" spans="1:10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</row>
    <row r="605" spans="1:10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</row>
    <row r="606" spans="1:10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</row>
    <row r="607" spans="1:10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</row>
    <row r="608" spans="1:10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</row>
    <row r="609" spans="1:10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</row>
    <row r="610" spans="1:10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</row>
    <row r="611" spans="1:10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</row>
    <row r="612" spans="1:10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</row>
    <row r="613" spans="1:10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</row>
    <row r="614" spans="1:10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</row>
    <row r="615" spans="1:10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</row>
    <row r="616" spans="1:10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</row>
    <row r="617" spans="1:10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</row>
    <row r="618" spans="1:10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</row>
    <row r="619" spans="1:10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</row>
    <row r="620" spans="1:10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</row>
    <row r="621" spans="1:10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</row>
    <row r="622" spans="1:10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</row>
    <row r="623" spans="1:10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</row>
    <row r="624" spans="1:10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</row>
    <row r="625" spans="1:10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</row>
    <row r="626" spans="1:10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</row>
    <row r="627" spans="1:10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</row>
    <row r="628" spans="1:10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</row>
    <row r="629" spans="1:10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</row>
    <row r="630" spans="1:10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</row>
    <row r="631" spans="1:10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</row>
    <row r="632" spans="1:10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</row>
    <row r="633" spans="1:10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</row>
    <row r="634" spans="1:10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</row>
    <row r="635" spans="1:10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</row>
    <row r="636" spans="1:10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</row>
    <row r="637" spans="1:10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</row>
    <row r="638" spans="1:10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</row>
    <row r="639" spans="1:10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</row>
    <row r="640" spans="1:10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</row>
    <row r="641" spans="1:10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</row>
    <row r="642" spans="1:10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</row>
    <row r="643" spans="1:10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</row>
    <row r="644" spans="1:10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</row>
    <row r="645" spans="1:10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</row>
    <row r="646" spans="1:10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</row>
    <row r="647" spans="1:10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</row>
    <row r="648" spans="1:10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</row>
    <row r="649" spans="1:10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</row>
    <row r="650" spans="1:10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</row>
    <row r="651" spans="1:10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</row>
    <row r="652" spans="1:10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</row>
    <row r="653" spans="1:10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</row>
    <row r="654" spans="1:10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</row>
    <row r="655" spans="1:10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</row>
    <row r="656" spans="1:10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</row>
    <row r="657" spans="1:10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</row>
    <row r="658" spans="1:10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</row>
    <row r="659" spans="1:10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</row>
    <row r="660" spans="1:10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</row>
    <row r="661" spans="1:10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</row>
    <row r="662" spans="1:10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</row>
    <row r="663" spans="1:10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</row>
    <row r="664" spans="1:10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</row>
    <row r="665" spans="1:10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</row>
    <row r="666" spans="1:10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</row>
    <row r="667" spans="1:10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</row>
    <row r="668" spans="1:10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</row>
    <row r="669" spans="1:10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</row>
    <row r="670" spans="1:10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</row>
    <row r="671" spans="1:10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</row>
    <row r="672" spans="1:10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</row>
    <row r="673" spans="1:10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</row>
    <row r="674" spans="1:10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</row>
    <row r="675" spans="1:10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</row>
    <row r="676" spans="1:10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</row>
    <row r="677" spans="1:10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</row>
    <row r="678" spans="1:10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</row>
    <row r="679" spans="1:10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</row>
    <row r="680" spans="1:10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</row>
    <row r="681" spans="1:10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</row>
    <row r="682" spans="1:10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</row>
    <row r="683" spans="1:10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</row>
    <row r="684" spans="1:10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</row>
    <row r="685" spans="1:10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</row>
    <row r="686" spans="1:10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</row>
    <row r="687" spans="1:10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</row>
    <row r="688" spans="1:10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</row>
    <row r="689" spans="1:10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</row>
    <row r="690" spans="1:10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</row>
    <row r="691" spans="1:10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</row>
    <row r="692" spans="1:10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</row>
    <row r="693" spans="1:10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</row>
    <row r="694" spans="1:10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</row>
    <row r="695" spans="1:10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</row>
    <row r="696" spans="1:10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</row>
    <row r="697" spans="1:10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</row>
    <row r="698" spans="1:10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</row>
    <row r="699" spans="1:10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</row>
    <row r="700" spans="1:10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</row>
    <row r="701" spans="1:10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</row>
    <row r="702" spans="1:10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</row>
    <row r="703" spans="1:10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</row>
    <row r="704" spans="1:10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</row>
    <row r="705" spans="1:10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</row>
    <row r="706" spans="1:10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</row>
    <row r="707" spans="1:10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</row>
    <row r="708" spans="1:10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</row>
    <row r="709" spans="1:10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</row>
    <row r="710" spans="1:10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</row>
    <row r="711" spans="1:10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</row>
    <row r="712" spans="1:10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</row>
    <row r="713" spans="1:10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</row>
    <row r="714" spans="1:10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</row>
    <row r="715" spans="1:10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</row>
    <row r="716" spans="1:10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</row>
    <row r="717" spans="1:10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</row>
    <row r="718" spans="1:10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</row>
    <row r="719" spans="1:10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</row>
    <row r="720" spans="1:10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</row>
    <row r="721" spans="1:10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</row>
    <row r="722" spans="1:10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</row>
    <row r="723" spans="1:10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</row>
    <row r="724" spans="1:10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</row>
    <row r="725" spans="1:10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</row>
    <row r="726" spans="1:10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</row>
    <row r="727" spans="1:10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</row>
    <row r="728" spans="1:10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</row>
    <row r="729" spans="1:10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</row>
    <row r="730" spans="1:10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</row>
    <row r="731" spans="1:10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</row>
    <row r="732" spans="1:10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</row>
    <row r="733" spans="1:10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</row>
    <row r="734" spans="1:10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</row>
    <row r="735" spans="1:10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</row>
    <row r="736" spans="1:10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</row>
    <row r="737" spans="1:10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</row>
    <row r="738" spans="1:10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</row>
    <row r="739" spans="1:10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</row>
    <row r="740" spans="1:10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</row>
    <row r="741" spans="1:10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</row>
    <row r="742" spans="1:10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</row>
    <row r="743" spans="1:10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</row>
    <row r="744" spans="1:10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</row>
    <row r="745" spans="1:10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</row>
    <row r="746" spans="1:10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</row>
    <row r="747" spans="1:10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</row>
    <row r="748" spans="1:10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</row>
    <row r="749" spans="1:10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</row>
    <row r="750" spans="1:10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</row>
    <row r="751" spans="1:10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</row>
    <row r="752" spans="1:10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</row>
    <row r="753" spans="1:10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</row>
    <row r="754" spans="1:10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</row>
    <row r="755" spans="1:10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</row>
    <row r="756" spans="1:10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</row>
    <row r="757" spans="1:10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</row>
    <row r="758" spans="1:10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</row>
    <row r="759" spans="1:10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</row>
    <row r="760" spans="1:10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</row>
    <row r="761" spans="1:10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</row>
    <row r="762" spans="1:10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</row>
    <row r="763" spans="1:10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</row>
    <row r="764" spans="1:10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</row>
    <row r="765" spans="1:10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</row>
    <row r="766" spans="1:10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</row>
    <row r="767" spans="1:10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</row>
    <row r="768" spans="1:10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</row>
    <row r="769" spans="1:10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</row>
    <row r="770" spans="1:10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</row>
    <row r="771" spans="1:10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</row>
    <row r="772" spans="1:10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</row>
    <row r="773" spans="1:10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</row>
    <row r="774" spans="1:10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</row>
    <row r="775" spans="1:10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</row>
    <row r="776" spans="1:10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</row>
    <row r="777" spans="1:10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</row>
    <row r="778" spans="1:10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</row>
    <row r="779" spans="1:10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</row>
    <row r="780" spans="1:10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</row>
    <row r="781" spans="1:10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</row>
    <row r="782" spans="1:10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</row>
    <row r="783" spans="1:10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</row>
    <row r="784" spans="1:10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</row>
    <row r="785" spans="1:10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</row>
    <row r="786" spans="1:10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</row>
    <row r="787" spans="1:10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</row>
    <row r="788" spans="1:10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</row>
    <row r="789" spans="1:10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</row>
    <row r="790" spans="1:10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</row>
    <row r="791" spans="1:10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</row>
    <row r="792" spans="1:10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</row>
    <row r="793" spans="1:10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</row>
    <row r="794" spans="1:10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</row>
    <row r="795" spans="1:10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</row>
    <row r="796" spans="1:10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</row>
    <row r="797" spans="1:10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</row>
    <row r="798" spans="1:10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</row>
    <row r="799" spans="1:10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</row>
    <row r="800" spans="1:10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</row>
    <row r="801" spans="1:10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</row>
    <row r="802" spans="1:10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</row>
    <row r="803" spans="1:10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</row>
    <row r="804" spans="1:10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</row>
    <row r="805" spans="1:10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</row>
    <row r="806" spans="1:10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</row>
    <row r="807" spans="1:10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</row>
    <row r="808" spans="1:10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</row>
    <row r="809" spans="1:10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</row>
    <row r="810" spans="1:10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</row>
    <row r="811" spans="1:10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</row>
    <row r="812" spans="1:10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</row>
    <row r="813" spans="1:10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</row>
    <row r="814" spans="1:10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</row>
    <row r="815" spans="1:10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</row>
    <row r="816" spans="1:10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</row>
    <row r="817" spans="1:10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</row>
    <row r="818" spans="1:10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</row>
    <row r="819" spans="1:10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</row>
    <row r="820" spans="1:10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</row>
    <row r="821" spans="1:10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</row>
    <row r="822" spans="1:10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</row>
    <row r="823" spans="1:10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</row>
    <row r="824" spans="1:10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</row>
    <row r="825" spans="1:10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</row>
    <row r="826" spans="1:10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</row>
    <row r="827" spans="1:10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</row>
    <row r="828" spans="1:10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</row>
    <row r="829" spans="1:10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</row>
    <row r="830" spans="1:10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</row>
    <row r="831" spans="1:10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</row>
    <row r="832" spans="1:10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</row>
    <row r="833" spans="1:10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</row>
    <row r="834" spans="1:10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</row>
    <row r="835" spans="1:10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</row>
    <row r="836" spans="1:10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</row>
    <row r="837" spans="1:10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</row>
    <row r="838" spans="1:10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</row>
    <row r="839" spans="1:10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</row>
    <row r="840" spans="1:10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</row>
    <row r="841" spans="1:10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</row>
    <row r="842" spans="1:10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</row>
    <row r="843" spans="1:10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</row>
    <row r="844" spans="1:10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</row>
    <row r="845" spans="1:10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</row>
    <row r="846" spans="1:10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</row>
    <row r="847" spans="1:10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</row>
    <row r="848" spans="1:10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</row>
    <row r="849" spans="1:10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</row>
    <row r="850" spans="1:10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</row>
    <row r="851" spans="1:10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</row>
    <row r="852" spans="1:10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</row>
    <row r="853" spans="1:10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</row>
    <row r="854" spans="1:10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</row>
    <row r="855" spans="1:10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</row>
    <row r="856" spans="1:10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</row>
    <row r="857" spans="1:10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</row>
    <row r="858" spans="1:10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</row>
    <row r="859" spans="1:10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</row>
    <row r="860" spans="1:10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</row>
    <row r="861" spans="1:10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</row>
    <row r="862" spans="1:10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</row>
    <row r="863" spans="1:10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</row>
    <row r="864" spans="1:10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</row>
    <row r="865" spans="1:10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</row>
    <row r="866" spans="1:10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</row>
    <row r="867" spans="1:10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</row>
    <row r="868" spans="1:10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</row>
    <row r="869" spans="1:10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</row>
    <row r="870" spans="1:10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</row>
    <row r="871" spans="1:10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</row>
    <row r="872" spans="1:10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</row>
    <row r="873" spans="1:10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</row>
    <row r="874" spans="1:10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</row>
    <row r="875" spans="1:10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</row>
    <row r="876" spans="1:10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</row>
    <row r="877" spans="1:10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</row>
    <row r="878" spans="1:10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</row>
    <row r="879" spans="1:10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</row>
    <row r="880" spans="1:10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</row>
    <row r="881" spans="1:10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</row>
    <row r="882" spans="1:10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</row>
    <row r="883" spans="1:10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</row>
    <row r="884" spans="1:10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</row>
    <row r="885" spans="1:10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</row>
    <row r="886" spans="1:10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</row>
    <row r="887" spans="1:10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</row>
    <row r="888" spans="1:10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</row>
    <row r="889" spans="1:10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</row>
    <row r="890" spans="1:10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</row>
    <row r="891" spans="1:10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</row>
    <row r="892" spans="1:10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</row>
    <row r="893" spans="1:10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</row>
    <row r="894" spans="1:10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</row>
    <row r="895" spans="1:10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</row>
    <row r="896" spans="1:10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</row>
    <row r="897" spans="1:10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</row>
    <row r="898" spans="1:10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</row>
    <row r="899" spans="1:10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</row>
    <row r="900" spans="1:10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</row>
    <row r="901" spans="1:10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</row>
    <row r="902" spans="1:10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</row>
    <row r="903" spans="1:10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</row>
    <row r="904" spans="1:10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</row>
    <row r="905" spans="1:10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</row>
    <row r="906" spans="1:10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</row>
    <row r="907" spans="1:10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</row>
    <row r="908" spans="1:10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</row>
    <row r="909" spans="1:10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</row>
    <row r="910" spans="1:10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</row>
    <row r="911" spans="1:10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</row>
    <row r="912" spans="1:10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</row>
    <row r="913" spans="1:10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</row>
    <row r="914" spans="1:10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</row>
    <row r="915" spans="1:10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</row>
    <row r="916" spans="1:10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</row>
    <row r="917" spans="1:10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</row>
    <row r="918" spans="1:10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</row>
    <row r="919" spans="1:10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</row>
    <row r="920" spans="1:10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</row>
    <row r="921" spans="1:10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</row>
    <row r="922" spans="1:10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</row>
    <row r="923" spans="1:10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</row>
    <row r="924" spans="1:10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</row>
    <row r="925" spans="1:10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</row>
    <row r="926" spans="1:10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</row>
    <row r="927" spans="1:10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</row>
    <row r="928" spans="1:10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7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7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7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7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7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7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7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7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7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7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7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7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7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7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7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7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7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7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7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7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7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7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7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7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7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7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7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7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7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7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7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7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7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7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7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7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7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7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7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7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7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7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7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7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7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7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7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7"/>
    </row>
  </sheetData>
  <mergeCells count="35">
    <mergeCell ref="C80:D80"/>
    <mergeCell ref="E80:F80"/>
    <mergeCell ref="G80:I80"/>
    <mergeCell ref="I41:I42"/>
    <mergeCell ref="J41:K41"/>
    <mergeCell ref="L41:L42"/>
    <mergeCell ref="N41:N42"/>
    <mergeCell ref="O41:O42"/>
    <mergeCell ref="P41:P42"/>
    <mergeCell ref="A35:P35"/>
    <mergeCell ref="A36:P36"/>
    <mergeCell ref="A37:P37"/>
    <mergeCell ref="E39:L39"/>
    <mergeCell ref="A41:A42"/>
    <mergeCell ref="B41:B42"/>
    <mergeCell ref="C41:C42"/>
    <mergeCell ref="D41:D42"/>
    <mergeCell ref="E41:E42"/>
    <mergeCell ref="F41:H41"/>
    <mergeCell ref="P7:P8"/>
    <mergeCell ref="A1:P1"/>
    <mergeCell ref="A2:P2"/>
    <mergeCell ref="A3:P3"/>
    <mergeCell ref="E5:L5"/>
    <mergeCell ref="A7:A8"/>
    <mergeCell ref="B7:B8"/>
    <mergeCell ref="C7:C8"/>
    <mergeCell ref="D7:D8"/>
    <mergeCell ref="E7:E8"/>
    <mergeCell ref="F7:H7"/>
    <mergeCell ref="I7:I8"/>
    <mergeCell ref="J7:K7"/>
    <mergeCell ref="L7:L8"/>
    <mergeCell ref="N7:N8"/>
    <mergeCell ref="O7:O8"/>
  </mergeCells>
  <printOptions horizontalCentered="1"/>
  <pageMargins left="0.27559055118110237" right="0.19685039370078741" top="0.39370078740157483" bottom="0.39370078740157483" header="0.51181102362204722" footer="0.51181102362204722"/>
  <pageSetup paperSize="9" scale="98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indexed="34"/>
  </sheetPr>
  <dimension ref="A1:L90"/>
  <sheetViews>
    <sheetView workbookViewId="0">
      <selection activeCell="B10" sqref="B10:D17"/>
    </sheetView>
  </sheetViews>
  <sheetFormatPr defaultColWidth="9.140625" defaultRowHeight="12.75" x14ac:dyDescent="0.2"/>
  <cols>
    <col min="1" max="1" width="4" style="12" customWidth="1"/>
    <col min="2" max="2" width="22.5703125" style="12" customWidth="1"/>
    <col min="3" max="3" width="12.140625" style="12" customWidth="1"/>
    <col min="4" max="4" width="26.28515625" style="12" customWidth="1"/>
    <col min="5" max="5" width="8.85546875" style="12" customWidth="1"/>
    <col min="6" max="7" width="7.7109375" style="12" customWidth="1"/>
    <col min="8" max="8" width="21.42578125" style="12" customWidth="1"/>
    <col min="9" max="9" width="10.140625" style="12" customWidth="1"/>
    <col min="10" max="10" width="7.85546875" style="12" customWidth="1"/>
    <col min="11" max="16384" width="9.140625" style="12"/>
  </cols>
  <sheetData>
    <row r="1" spans="1:12" x14ac:dyDescent="0.2">
      <c r="A1" s="613" t="s">
        <v>63</v>
      </c>
      <c r="B1" s="613"/>
      <c r="C1" s="613"/>
      <c r="D1" s="613"/>
      <c r="E1" s="613"/>
      <c r="F1" s="613"/>
      <c r="G1" s="613"/>
      <c r="H1" s="613"/>
      <c r="I1" s="613"/>
      <c r="J1" s="613"/>
    </row>
    <row r="2" spans="1:12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</row>
    <row r="3" spans="1:12" ht="15" customHeight="1" x14ac:dyDescent="0.2">
      <c r="A3" s="619" t="e">
        <f>Name_4</f>
        <v>#REF!</v>
      </c>
      <c r="B3" s="619"/>
      <c r="C3" s="619"/>
      <c r="D3" s="619"/>
      <c r="E3" s="619"/>
      <c r="F3" s="619"/>
      <c r="G3" s="619"/>
      <c r="H3" s="619"/>
      <c r="I3" s="619"/>
      <c r="J3" s="619"/>
    </row>
    <row r="4" spans="1:12" ht="14.25" x14ac:dyDescent="0.2">
      <c r="A4" s="97"/>
      <c r="B4" s="97"/>
      <c r="C4" s="97"/>
      <c r="D4" s="97"/>
      <c r="E4" s="618" t="s">
        <v>3</v>
      </c>
      <c r="F4" s="618"/>
      <c r="G4" s="618"/>
      <c r="H4" s="618"/>
      <c r="I4" s="618"/>
      <c r="J4" s="618"/>
    </row>
    <row r="5" spans="1:12" x14ac:dyDescent="0.2">
      <c r="C5" s="9"/>
      <c r="D5" s="2"/>
      <c r="I5" s="13"/>
      <c r="J5" s="9"/>
    </row>
    <row r="6" spans="1:12" x14ac:dyDescent="0.2">
      <c r="A6" s="616" t="s">
        <v>68</v>
      </c>
      <c r="B6" s="616"/>
      <c r="C6" s="9"/>
      <c r="D6" s="2"/>
      <c r="H6" s="92" t="e">
        <f>d_1</f>
        <v>#REF!</v>
      </c>
      <c r="I6" s="13"/>
      <c r="J6" s="9"/>
    </row>
    <row r="7" spans="1:12" ht="12.75" customHeight="1" x14ac:dyDescent="0.2">
      <c r="A7" s="92" t="e">
        <f>d_4</f>
        <v>#REF!</v>
      </c>
      <c r="C7" s="9"/>
      <c r="D7" s="2"/>
      <c r="E7" s="19"/>
      <c r="F7" s="138" t="e">
        <f>d_5</f>
        <v>#REF!</v>
      </c>
      <c r="G7" s="19"/>
      <c r="H7" s="19"/>
      <c r="I7" s="94" t="s">
        <v>0</v>
      </c>
      <c r="J7" s="9"/>
    </row>
    <row r="8" spans="1:12" ht="18" x14ac:dyDescent="0.2">
      <c r="A8" s="119" t="s">
        <v>64</v>
      </c>
      <c r="B8" s="119" t="s">
        <v>65</v>
      </c>
      <c r="C8" s="119" t="s">
        <v>62</v>
      </c>
      <c r="D8" s="119" t="s">
        <v>96</v>
      </c>
      <c r="E8" s="119" t="s">
        <v>34</v>
      </c>
      <c r="F8" s="119" t="s">
        <v>98</v>
      </c>
      <c r="G8" s="119" t="s">
        <v>99</v>
      </c>
      <c r="H8" s="119" t="s">
        <v>100</v>
      </c>
      <c r="I8" s="119" t="s">
        <v>49</v>
      </c>
      <c r="J8" s="119" t="s">
        <v>67</v>
      </c>
    </row>
    <row r="9" spans="1:12" x14ac:dyDescent="0.2">
      <c r="A9" s="120"/>
      <c r="B9" s="126" t="s">
        <v>44</v>
      </c>
      <c r="C9" s="121"/>
      <c r="D9" s="121"/>
      <c r="E9" s="121"/>
      <c r="F9" s="121"/>
      <c r="G9" s="121"/>
      <c r="H9" s="121"/>
      <c r="I9" s="121"/>
      <c r="J9" s="122"/>
    </row>
    <row r="10" spans="1:12" x14ac:dyDescent="0.2">
      <c r="A10" s="15" t="s">
        <v>37</v>
      </c>
      <c r="B10" s="29" t="e">
        <f>VLOOKUP($E10,#REF!,3,FALSE)</f>
        <v>#REF!</v>
      </c>
      <c r="C10" s="11" t="e">
        <f>VLOOKUP($E10,#REF!,4,FALSE)</f>
        <v>#REF!</v>
      </c>
      <c r="D10" s="30" t="e">
        <f>VLOOKUP($E10,#REF!,5,FALSE)</f>
        <v>#REF!</v>
      </c>
      <c r="E10" s="258"/>
      <c r="F10" s="15"/>
      <c r="G10" s="15"/>
      <c r="H10" s="15"/>
      <c r="I10" s="15"/>
      <c r="J10" s="11" t="e">
        <f>VLOOKUP($E10,#REF!,9,FALSE)</f>
        <v>#REF!</v>
      </c>
    </row>
    <row r="11" spans="1:12" x14ac:dyDescent="0.2">
      <c r="A11" s="15" t="s">
        <v>38</v>
      </c>
      <c r="B11" s="29" t="e">
        <f>VLOOKUP($E11,#REF!,3,FALSE)</f>
        <v>#REF!</v>
      </c>
      <c r="C11" s="11" t="e">
        <f>VLOOKUP($E11,#REF!,4,FALSE)</f>
        <v>#REF!</v>
      </c>
      <c r="D11" s="30" t="e">
        <f>VLOOKUP($E11,#REF!,5,FALSE)</f>
        <v>#REF!</v>
      </c>
      <c r="E11" s="15"/>
      <c r="F11" s="15"/>
      <c r="G11" s="15"/>
      <c r="H11" s="15"/>
      <c r="I11" s="15"/>
      <c r="J11" s="11" t="e">
        <f>VLOOKUP($E11,#REF!,9,FALSE)</f>
        <v>#REF!</v>
      </c>
    </row>
    <row r="12" spans="1:12" x14ac:dyDescent="0.2">
      <c r="A12" s="15" t="s">
        <v>39</v>
      </c>
      <c r="B12" s="29" t="e">
        <f>VLOOKUP($E12,#REF!,3,FALSE)</f>
        <v>#REF!</v>
      </c>
      <c r="C12" s="11" t="e">
        <f>VLOOKUP($E12,#REF!,4,FALSE)</f>
        <v>#REF!</v>
      </c>
      <c r="D12" s="30" t="e">
        <f>VLOOKUP($E12,#REF!,5,FALSE)</f>
        <v>#REF!</v>
      </c>
      <c r="E12" s="15"/>
      <c r="F12" s="15"/>
      <c r="G12" s="15"/>
      <c r="H12" s="15"/>
      <c r="I12" s="15"/>
      <c r="J12" s="11" t="e">
        <f>VLOOKUP($E12,#REF!,9,FALSE)</f>
        <v>#REF!</v>
      </c>
    </row>
    <row r="13" spans="1:12" x14ac:dyDescent="0.2">
      <c r="A13" s="15" t="s">
        <v>40</v>
      </c>
      <c r="B13" s="29" t="e">
        <f>VLOOKUP($E13,#REF!,3,FALSE)</f>
        <v>#REF!</v>
      </c>
      <c r="C13" s="11" t="e">
        <f>VLOOKUP($E13,#REF!,4,FALSE)</f>
        <v>#REF!</v>
      </c>
      <c r="D13" s="30" t="e">
        <f>VLOOKUP($E13,#REF!,5,FALSE)</f>
        <v>#REF!</v>
      </c>
      <c r="E13" s="15"/>
      <c r="F13" s="15"/>
      <c r="G13" s="15"/>
      <c r="H13" s="15"/>
      <c r="I13" s="15"/>
      <c r="J13" s="11" t="e">
        <f>VLOOKUP($E13,#REF!,9,FALSE)</f>
        <v>#REF!</v>
      </c>
      <c r="L13" s="2"/>
    </row>
    <row r="14" spans="1:12" x14ac:dyDescent="0.2">
      <c r="A14" s="15" t="s">
        <v>41</v>
      </c>
      <c r="B14" s="29" t="e">
        <f>VLOOKUP($E14,#REF!,3,FALSE)</f>
        <v>#REF!</v>
      </c>
      <c r="C14" s="11" t="e">
        <f>VLOOKUP($E14,#REF!,4,FALSE)</f>
        <v>#REF!</v>
      </c>
      <c r="D14" s="30" t="e">
        <f>VLOOKUP($E14,#REF!,5,FALSE)</f>
        <v>#REF!</v>
      </c>
      <c r="E14" s="15"/>
      <c r="F14" s="15"/>
      <c r="G14" s="15"/>
      <c r="H14" s="15"/>
      <c r="I14" s="15"/>
      <c r="J14" s="11" t="e">
        <f>VLOOKUP($E14,#REF!,9,FALSE)</f>
        <v>#REF!</v>
      </c>
    </row>
    <row r="15" spans="1:12" x14ac:dyDescent="0.2">
      <c r="A15" s="15" t="s">
        <v>42</v>
      </c>
      <c r="B15" s="29" t="e">
        <f>VLOOKUP($E15,#REF!,3,FALSE)</f>
        <v>#REF!</v>
      </c>
      <c r="C15" s="11" t="e">
        <f>VLOOKUP($E15,#REF!,4,FALSE)</f>
        <v>#REF!</v>
      </c>
      <c r="D15" s="30" t="e">
        <f>VLOOKUP($E15,#REF!,5,FALSE)</f>
        <v>#REF!</v>
      </c>
      <c r="E15" s="15"/>
      <c r="F15" s="15"/>
      <c r="G15" s="15"/>
      <c r="H15" s="15"/>
      <c r="I15" s="15"/>
      <c r="J15" s="11" t="e">
        <f>VLOOKUP($E15,#REF!,9,FALSE)</f>
        <v>#REF!</v>
      </c>
    </row>
    <row r="16" spans="1:12" x14ac:dyDescent="0.2">
      <c r="A16" s="15" t="s">
        <v>43</v>
      </c>
      <c r="B16" s="29" t="e">
        <f>VLOOKUP($E16,#REF!,3,FALSE)</f>
        <v>#REF!</v>
      </c>
      <c r="C16" s="11" t="e">
        <f>VLOOKUP($E16,#REF!,4,FALSE)</f>
        <v>#REF!</v>
      </c>
      <c r="D16" s="30" t="e">
        <f>VLOOKUP($E16,#REF!,5,FALSE)</f>
        <v>#REF!</v>
      </c>
      <c r="E16" s="15"/>
      <c r="F16" s="15"/>
      <c r="G16" s="15"/>
      <c r="H16" s="15"/>
      <c r="I16" s="15"/>
      <c r="J16" s="11" t="e">
        <f>VLOOKUP($E16,#REF!,9,FALSE)</f>
        <v>#REF!</v>
      </c>
    </row>
    <row r="17" spans="1:11" x14ac:dyDescent="0.2">
      <c r="A17" s="15">
        <v>8</v>
      </c>
      <c r="B17" s="29" t="e">
        <f>VLOOKUP($E17,#REF!,3,FALSE)</f>
        <v>#REF!</v>
      </c>
      <c r="C17" s="11" t="e">
        <f>VLOOKUP($E17,#REF!,4,FALSE)</f>
        <v>#REF!</v>
      </c>
      <c r="D17" s="30" t="e">
        <f>VLOOKUP($E17,#REF!,5,FALSE)</f>
        <v>#REF!</v>
      </c>
      <c r="E17" s="15"/>
      <c r="F17" s="15"/>
      <c r="G17" s="15"/>
      <c r="H17" s="15"/>
      <c r="I17" s="15"/>
      <c r="J17" s="11" t="e">
        <f>VLOOKUP($E17,#REF!,9,FALSE)</f>
        <v>#REF!</v>
      </c>
    </row>
    <row r="18" spans="1:11" x14ac:dyDescent="0.2">
      <c r="A18" s="120"/>
      <c r="B18" s="126" t="s">
        <v>45</v>
      </c>
      <c r="C18" s="121"/>
      <c r="D18" s="121"/>
      <c r="E18" s="121"/>
      <c r="F18" s="121"/>
      <c r="G18" s="121"/>
      <c r="H18" s="121"/>
      <c r="I18" s="121"/>
      <c r="J18" s="122"/>
      <c r="K18" s="18"/>
    </row>
    <row r="19" spans="1:11" x14ac:dyDescent="0.2">
      <c r="A19" s="15" t="s">
        <v>37</v>
      </c>
      <c r="B19" s="29" t="e">
        <f>VLOOKUP($E19,#REF!,3,FALSE)</f>
        <v>#REF!</v>
      </c>
      <c r="C19" s="11" t="e">
        <f>VLOOKUP($E19,#REF!,4,FALSE)</f>
        <v>#REF!</v>
      </c>
      <c r="D19" s="30" t="e">
        <f>VLOOKUP($E19,#REF!,5,FALSE)</f>
        <v>#REF!</v>
      </c>
      <c r="E19" s="15"/>
      <c r="F19" s="15"/>
      <c r="G19" s="15"/>
      <c r="H19" s="15"/>
      <c r="I19" s="15"/>
      <c r="J19" s="11" t="e">
        <f>VLOOKUP($E19,#REF!,9,FALSE)</f>
        <v>#REF!</v>
      </c>
    </row>
    <row r="20" spans="1:11" x14ac:dyDescent="0.2">
      <c r="A20" s="15" t="s">
        <v>38</v>
      </c>
      <c r="B20" s="29" t="e">
        <f>VLOOKUP($E20,#REF!,3,FALSE)</f>
        <v>#REF!</v>
      </c>
      <c r="C20" s="11" t="e">
        <f>VLOOKUP($E20,#REF!,4,FALSE)</f>
        <v>#REF!</v>
      </c>
      <c r="D20" s="30" t="e">
        <f>VLOOKUP($E20,#REF!,5,FALSE)</f>
        <v>#REF!</v>
      </c>
      <c r="E20" s="15"/>
      <c r="F20" s="15"/>
      <c r="G20" s="15"/>
      <c r="H20" s="15"/>
      <c r="I20" s="15"/>
      <c r="J20" s="11" t="e">
        <f>VLOOKUP($E20,#REF!,9,FALSE)</f>
        <v>#REF!</v>
      </c>
    </row>
    <row r="21" spans="1:11" x14ac:dyDescent="0.2">
      <c r="A21" s="15" t="s">
        <v>39</v>
      </c>
      <c r="B21" s="29" t="e">
        <f>VLOOKUP($E21,#REF!,3,FALSE)</f>
        <v>#REF!</v>
      </c>
      <c r="C21" s="11" t="e">
        <f>VLOOKUP($E21,#REF!,4,FALSE)</f>
        <v>#REF!</v>
      </c>
      <c r="D21" s="30" t="e">
        <f>VLOOKUP($E21,#REF!,5,FALSE)</f>
        <v>#REF!</v>
      </c>
      <c r="E21" s="15"/>
      <c r="F21" s="15"/>
      <c r="G21" s="15"/>
      <c r="H21" s="15"/>
      <c r="I21" s="15"/>
      <c r="J21" s="11" t="e">
        <f>VLOOKUP($E21,#REF!,9,FALSE)</f>
        <v>#REF!</v>
      </c>
    </row>
    <row r="22" spans="1:11" x14ac:dyDescent="0.2">
      <c r="A22" s="15" t="s">
        <v>40</v>
      </c>
      <c r="B22" s="29" t="e">
        <f>VLOOKUP($E22,#REF!,3,FALSE)</f>
        <v>#REF!</v>
      </c>
      <c r="C22" s="11" t="e">
        <f>VLOOKUP($E22,#REF!,4,FALSE)</f>
        <v>#REF!</v>
      </c>
      <c r="D22" s="30" t="e">
        <f>VLOOKUP($E22,#REF!,5,FALSE)</f>
        <v>#REF!</v>
      </c>
      <c r="E22" s="15"/>
      <c r="F22" s="15"/>
      <c r="G22" s="15"/>
      <c r="H22" s="15"/>
      <c r="I22" s="15"/>
      <c r="J22" s="11" t="e">
        <f>VLOOKUP($E22,#REF!,9,FALSE)</f>
        <v>#REF!</v>
      </c>
    </row>
    <row r="23" spans="1:11" x14ac:dyDescent="0.2">
      <c r="A23" s="15" t="s">
        <v>41</v>
      </c>
      <c r="B23" s="29" t="e">
        <f>VLOOKUP($E23,#REF!,3,FALSE)</f>
        <v>#REF!</v>
      </c>
      <c r="C23" s="11" t="e">
        <f>VLOOKUP($E23,#REF!,4,FALSE)</f>
        <v>#REF!</v>
      </c>
      <c r="D23" s="30" t="e">
        <f>VLOOKUP($E23,#REF!,5,FALSE)</f>
        <v>#REF!</v>
      </c>
      <c r="E23" s="15"/>
      <c r="F23" s="15"/>
      <c r="G23" s="15"/>
      <c r="H23" s="15"/>
      <c r="I23" s="15"/>
      <c r="J23" s="11" t="e">
        <f>VLOOKUP($E23,#REF!,9,FALSE)</f>
        <v>#REF!</v>
      </c>
    </row>
    <row r="24" spans="1:11" x14ac:dyDescent="0.2">
      <c r="A24" s="15" t="s">
        <v>42</v>
      </c>
      <c r="B24" s="29" t="e">
        <f>VLOOKUP($E24,#REF!,3,FALSE)</f>
        <v>#REF!</v>
      </c>
      <c r="C24" s="11" t="e">
        <f>VLOOKUP($E24,#REF!,4,FALSE)</f>
        <v>#REF!</v>
      </c>
      <c r="D24" s="30" t="e">
        <f>VLOOKUP($E24,#REF!,5,FALSE)</f>
        <v>#REF!</v>
      </c>
      <c r="E24" s="15"/>
      <c r="F24" s="15"/>
      <c r="G24" s="15"/>
      <c r="H24" s="15"/>
      <c r="I24" s="15"/>
      <c r="J24" s="11" t="e">
        <f>VLOOKUP($E24,#REF!,9,FALSE)</f>
        <v>#REF!</v>
      </c>
    </row>
    <row r="25" spans="1:11" x14ac:dyDescent="0.2">
      <c r="A25" s="15" t="s">
        <v>43</v>
      </c>
      <c r="B25" s="29" t="e">
        <f>VLOOKUP($E25,#REF!,3,FALSE)</f>
        <v>#REF!</v>
      </c>
      <c r="C25" s="11" t="e">
        <f>VLOOKUP($E25,#REF!,4,FALSE)</f>
        <v>#REF!</v>
      </c>
      <c r="D25" s="30" t="e">
        <f>VLOOKUP($E25,#REF!,5,FALSE)</f>
        <v>#REF!</v>
      </c>
      <c r="E25" s="15"/>
      <c r="F25" s="15"/>
      <c r="G25" s="15"/>
      <c r="H25" s="15"/>
      <c r="I25" s="15"/>
      <c r="J25" s="11" t="e">
        <f>VLOOKUP($E25,#REF!,9,FALSE)</f>
        <v>#REF!</v>
      </c>
    </row>
    <row r="26" spans="1:11" x14ac:dyDescent="0.2">
      <c r="A26" s="15">
        <v>8</v>
      </c>
      <c r="B26" s="29" t="e">
        <f>VLOOKUP($E26,#REF!,3,FALSE)</f>
        <v>#REF!</v>
      </c>
      <c r="C26" s="11" t="e">
        <f>VLOOKUP($E26,#REF!,4,FALSE)</f>
        <v>#REF!</v>
      </c>
      <c r="D26" s="30" t="e">
        <f>VLOOKUP($E26,#REF!,5,FALSE)</f>
        <v>#REF!</v>
      </c>
      <c r="E26" s="15"/>
      <c r="F26" s="15"/>
      <c r="G26" s="15"/>
      <c r="H26" s="15"/>
      <c r="I26" s="15"/>
      <c r="J26" s="11" t="e">
        <f>VLOOKUP($E26,#REF!,9,FALSE)</f>
        <v>#REF!</v>
      </c>
    </row>
    <row r="27" spans="1:11" x14ac:dyDescent="0.2">
      <c r="K27" s="17"/>
    </row>
    <row r="28" spans="1:11" ht="15.75" x14ac:dyDescent="0.25">
      <c r="A28" s="3" t="s">
        <v>66</v>
      </c>
      <c r="B28" s="1"/>
      <c r="D28" s="3"/>
      <c r="J28" s="17"/>
      <c r="K28" s="17"/>
    </row>
    <row r="29" spans="1:11" ht="15.75" customHeight="1" x14ac:dyDescent="0.25">
      <c r="A29" s="3" t="s">
        <v>58</v>
      </c>
      <c r="K29" s="17"/>
    </row>
    <row r="30" spans="1:11" ht="15.75" customHeight="1" x14ac:dyDescent="0.25">
      <c r="A30" s="3" t="s">
        <v>60</v>
      </c>
      <c r="B30" s="3"/>
      <c r="K30" s="17"/>
    </row>
    <row r="31" spans="1:11" ht="15.75" customHeight="1" x14ac:dyDescent="0.25">
      <c r="A31" s="617" t="s">
        <v>59</v>
      </c>
      <c r="B31" s="617"/>
      <c r="K31" s="17"/>
    </row>
    <row r="32" spans="1:11" ht="15.75" customHeight="1" x14ac:dyDescent="0.25">
      <c r="B32" s="3"/>
      <c r="K32" s="17"/>
    </row>
    <row r="33" spans="1:11" ht="15.75" customHeight="1" x14ac:dyDescent="0.25">
      <c r="B33" s="3"/>
      <c r="K33" s="17"/>
    </row>
    <row r="34" spans="1:11" ht="15.75" customHeight="1" x14ac:dyDescent="0.25">
      <c r="B34" s="3"/>
      <c r="K34" s="17"/>
    </row>
    <row r="35" spans="1:11" ht="15.75" customHeight="1" x14ac:dyDescent="0.25">
      <c r="B35" s="3"/>
      <c r="K35" s="17"/>
    </row>
    <row r="36" spans="1:11" ht="15.75" customHeight="1" x14ac:dyDescent="0.25">
      <c r="B36" s="3"/>
      <c r="K36" s="17"/>
    </row>
    <row r="37" spans="1:11" ht="15.75" customHeight="1" x14ac:dyDescent="0.2">
      <c r="K37" s="17"/>
    </row>
    <row r="38" spans="1:11" ht="15.75" customHeight="1" x14ac:dyDescent="0.2">
      <c r="K38" s="17"/>
    </row>
    <row r="39" spans="1:11" ht="15.75" customHeight="1" x14ac:dyDescent="0.2">
      <c r="K39" s="17"/>
    </row>
    <row r="40" spans="1:11" ht="15.75" customHeight="1" x14ac:dyDescent="0.2">
      <c r="K40" s="17"/>
    </row>
    <row r="41" spans="1:11" ht="15.75" customHeight="1" x14ac:dyDescent="0.2">
      <c r="K41" s="17"/>
    </row>
    <row r="42" spans="1:11" ht="15.75" customHeight="1" x14ac:dyDescent="0.2">
      <c r="K42" s="17"/>
    </row>
    <row r="43" spans="1:11" ht="15.75" customHeight="1" x14ac:dyDescent="0.2">
      <c r="K43" s="17"/>
    </row>
    <row r="44" spans="1:11" ht="15.75" customHeight="1" x14ac:dyDescent="0.2">
      <c r="K44" s="17"/>
    </row>
    <row r="45" spans="1:11" ht="15.75" customHeight="1" x14ac:dyDescent="0.2">
      <c r="K45" s="17"/>
    </row>
    <row r="46" spans="1:11" ht="15.75" customHeight="1" x14ac:dyDescent="0.2">
      <c r="A46" s="31"/>
      <c r="B46" s="32"/>
      <c r="C46" s="31"/>
      <c r="D46" s="31"/>
      <c r="E46" s="31"/>
      <c r="F46" s="31"/>
      <c r="G46" s="31"/>
      <c r="H46" s="31"/>
      <c r="I46" s="31"/>
      <c r="J46" s="31"/>
      <c r="K46" s="17"/>
    </row>
    <row r="47" spans="1:11" ht="15.75" customHeight="1" x14ac:dyDescent="0.2">
      <c r="A47" s="33"/>
      <c r="B47" s="34"/>
      <c r="C47" s="35"/>
      <c r="D47" s="36"/>
      <c r="E47" s="33"/>
      <c r="F47" s="33"/>
      <c r="G47" s="33"/>
      <c r="H47" s="33"/>
      <c r="I47" s="33"/>
      <c r="J47" s="35"/>
      <c r="K47" s="17"/>
    </row>
    <row r="48" spans="1:11" ht="15.75" customHeight="1" x14ac:dyDescent="0.2">
      <c r="A48" s="33"/>
      <c r="B48" s="6"/>
      <c r="C48" s="35"/>
      <c r="D48" s="36"/>
      <c r="E48" s="33"/>
      <c r="F48" s="33"/>
      <c r="G48" s="33"/>
      <c r="H48" s="33"/>
      <c r="I48" s="33"/>
      <c r="J48" s="35"/>
    </row>
    <row r="49" spans="1:10" ht="15.75" customHeight="1" x14ac:dyDescent="0.2">
      <c r="A49" s="33"/>
      <c r="B49" s="37"/>
      <c r="C49" s="35"/>
      <c r="D49" s="36"/>
      <c r="E49" s="33"/>
      <c r="F49" s="33"/>
      <c r="G49" s="33"/>
      <c r="H49" s="33"/>
      <c r="I49" s="33"/>
      <c r="J49" s="35"/>
    </row>
    <row r="50" spans="1:10" ht="15.75" customHeight="1" x14ac:dyDescent="0.2">
      <c r="A50" s="33"/>
      <c r="B50" s="37"/>
      <c r="C50" s="35"/>
      <c r="D50" s="36"/>
      <c r="E50" s="33"/>
      <c r="F50" s="33"/>
      <c r="G50" s="33"/>
      <c r="H50" s="33"/>
      <c r="I50" s="33"/>
      <c r="J50" s="35"/>
    </row>
    <row r="51" spans="1:10" ht="15.75" customHeight="1" x14ac:dyDescent="0.2">
      <c r="A51" s="33"/>
      <c r="B51" s="37"/>
      <c r="C51" s="35"/>
      <c r="D51" s="36"/>
      <c r="E51" s="33"/>
      <c r="F51" s="33"/>
      <c r="G51" s="33"/>
      <c r="H51" s="33"/>
      <c r="I51" s="33"/>
      <c r="J51" s="35"/>
    </row>
    <row r="52" spans="1:10" ht="15.75" customHeight="1" x14ac:dyDescent="0.2">
      <c r="A52" s="33"/>
      <c r="B52" s="37"/>
      <c r="C52" s="35"/>
      <c r="D52" s="36"/>
      <c r="E52" s="33"/>
      <c r="F52" s="33"/>
      <c r="G52" s="33"/>
      <c r="H52" s="33"/>
      <c r="I52" s="33"/>
      <c r="J52" s="35"/>
    </row>
    <row r="53" spans="1:10" ht="15.75" customHeight="1" x14ac:dyDescent="0.2">
      <c r="A53" s="33"/>
      <c r="B53" s="37"/>
      <c r="C53" s="35"/>
      <c r="D53" s="36"/>
      <c r="E53" s="33"/>
      <c r="F53" s="33"/>
      <c r="G53" s="33"/>
      <c r="H53" s="33"/>
      <c r="I53" s="33"/>
      <c r="J53" s="35"/>
    </row>
    <row r="54" spans="1:10" ht="15.75" customHeight="1" x14ac:dyDescent="0.2">
      <c r="A54" s="33"/>
      <c r="B54" s="37"/>
      <c r="C54" s="35"/>
      <c r="D54" s="36"/>
      <c r="E54" s="33"/>
      <c r="F54" s="33"/>
      <c r="G54" s="33"/>
      <c r="H54" s="33"/>
      <c r="I54" s="33"/>
      <c r="J54" s="35"/>
    </row>
    <row r="55" spans="1:10" ht="15.75" customHeight="1" x14ac:dyDescent="0.2">
      <c r="A55" s="31"/>
      <c r="B55" s="32"/>
      <c r="C55" s="31"/>
      <c r="D55" s="31"/>
      <c r="E55" s="31"/>
      <c r="F55" s="31"/>
      <c r="G55" s="31"/>
      <c r="H55" s="31"/>
      <c r="I55" s="31"/>
      <c r="J55" s="31"/>
    </row>
    <row r="56" spans="1:10" ht="15.75" customHeight="1" x14ac:dyDescent="0.2">
      <c r="A56" s="33"/>
      <c r="B56" s="34"/>
      <c r="C56" s="35"/>
      <c r="D56" s="36"/>
      <c r="E56" s="33"/>
      <c r="F56" s="33"/>
      <c r="G56" s="33"/>
      <c r="H56" s="33"/>
      <c r="I56" s="33"/>
      <c r="J56" s="35"/>
    </row>
    <row r="57" spans="1:10" ht="15.75" customHeight="1" x14ac:dyDescent="0.2">
      <c r="A57" s="33"/>
      <c r="B57" s="34"/>
      <c r="C57" s="35"/>
      <c r="D57" s="36"/>
      <c r="E57" s="33"/>
      <c r="F57" s="33"/>
      <c r="G57" s="33"/>
      <c r="H57" s="33"/>
      <c r="I57" s="33"/>
      <c r="J57" s="35"/>
    </row>
    <row r="58" spans="1:10" ht="15.75" customHeight="1" x14ac:dyDescent="0.2">
      <c r="A58" s="33"/>
      <c r="B58" s="34"/>
      <c r="C58" s="35"/>
      <c r="D58" s="36"/>
      <c r="E58" s="33"/>
      <c r="F58" s="33"/>
      <c r="G58" s="33"/>
      <c r="H58" s="33"/>
      <c r="I58" s="33"/>
      <c r="J58" s="35"/>
    </row>
    <row r="59" spans="1:10" ht="15.75" customHeight="1" x14ac:dyDescent="0.2">
      <c r="A59" s="33"/>
      <c r="B59" s="34"/>
      <c r="C59" s="35"/>
      <c r="D59" s="36"/>
      <c r="E59" s="33"/>
      <c r="F59" s="33"/>
      <c r="G59" s="33"/>
      <c r="H59" s="33"/>
      <c r="I59" s="33"/>
      <c r="J59" s="35"/>
    </row>
    <row r="60" spans="1:10" ht="15.75" customHeight="1" x14ac:dyDescent="0.2">
      <c r="A60" s="33"/>
      <c r="B60" s="34"/>
      <c r="C60" s="35"/>
      <c r="D60" s="36"/>
      <c r="E60" s="33"/>
      <c r="F60" s="33"/>
      <c r="G60" s="33"/>
      <c r="H60" s="33"/>
      <c r="I60" s="33"/>
      <c r="J60" s="35"/>
    </row>
    <row r="61" spans="1:10" ht="15.75" customHeight="1" x14ac:dyDescent="0.2">
      <c r="A61" s="33"/>
      <c r="B61" s="34"/>
      <c r="C61" s="35"/>
      <c r="D61" s="36"/>
      <c r="E61" s="33"/>
      <c r="F61" s="33"/>
      <c r="G61" s="33"/>
      <c r="H61" s="33"/>
      <c r="I61" s="33"/>
      <c r="J61" s="35"/>
    </row>
    <row r="62" spans="1:10" ht="15.75" customHeight="1" x14ac:dyDescent="0.2">
      <c r="A62" s="33"/>
      <c r="B62" s="34"/>
      <c r="C62" s="35"/>
      <c r="D62" s="36"/>
      <c r="E62" s="33"/>
      <c r="F62" s="33"/>
      <c r="G62" s="33"/>
      <c r="H62" s="33"/>
      <c r="I62" s="33"/>
      <c r="J62" s="35"/>
    </row>
    <row r="63" spans="1:10" ht="15.75" customHeight="1" x14ac:dyDescent="0.2">
      <c r="A63" s="33"/>
      <c r="B63" s="34"/>
      <c r="C63" s="35"/>
      <c r="D63" s="36"/>
      <c r="E63" s="33"/>
      <c r="F63" s="33"/>
      <c r="G63" s="33"/>
      <c r="H63" s="33"/>
      <c r="I63" s="33"/>
      <c r="J63" s="35"/>
    </row>
    <row r="64" spans="1:10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</row>
    <row r="65" spans="1:10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</row>
    <row r="66" spans="1:10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</row>
    <row r="67" spans="1:10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</row>
    <row r="68" spans="1:10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</row>
    <row r="69" spans="1: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</row>
    <row r="70" spans="1: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</row>
    <row r="71" spans="1: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</row>
    <row r="72" spans="1: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</row>
    <row r="73" spans="1: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</row>
    <row r="74" spans="1: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</row>
    <row r="75" spans="1: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</row>
    <row r="76" spans="1: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</row>
    <row r="77" spans="1: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</row>
    <row r="78" spans="1: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</row>
    <row r="79" spans="1: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</row>
    <row r="80" spans="1: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</row>
    <row r="81" spans="1:10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</row>
    <row r="84" spans="1:10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</row>
  </sheetData>
  <mergeCells count="6">
    <mergeCell ref="A31:B31"/>
    <mergeCell ref="A1:J1"/>
    <mergeCell ref="A2:J2"/>
    <mergeCell ref="A6:B6"/>
    <mergeCell ref="E4:J4"/>
    <mergeCell ref="A3:J3"/>
  </mergeCells>
  <phoneticPr fontId="1" type="noConversion"/>
  <printOptions horizontalCentered="1"/>
  <pageMargins left="0" right="0" top="0.66" bottom="0.39370078740157483" header="0.51181102362204722" footer="0.51181102362204722"/>
  <pageSetup paperSize="9" orientation="landscape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indexed="10"/>
  </sheetPr>
  <dimension ref="A1:AU1314"/>
  <sheetViews>
    <sheetView workbookViewId="0">
      <selection sqref="A1:P31"/>
    </sheetView>
  </sheetViews>
  <sheetFormatPr defaultColWidth="9.140625" defaultRowHeight="12.75" x14ac:dyDescent="0.2"/>
  <cols>
    <col min="1" max="1" width="3.85546875" style="12" customWidth="1"/>
    <col min="2" max="2" width="29.7109375" style="12" customWidth="1"/>
    <col min="3" max="3" width="10.140625" style="12" customWidth="1"/>
    <col min="4" max="4" width="22.7109375" style="12" customWidth="1"/>
    <col min="5" max="5" width="7.7109375" style="12" customWidth="1"/>
    <col min="6" max="8" width="7.28515625" style="12" customWidth="1"/>
    <col min="9" max="9" width="3.7109375" style="12" customWidth="1"/>
    <col min="10" max="11" width="7.28515625" style="12" customWidth="1"/>
    <col min="12" max="12" width="4" style="12" hidden="1" customWidth="1"/>
    <col min="13" max="13" width="7.28515625" style="12" customWidth="1"/>
    <col min="14" max="14" width="7.140625" style="12" customWidth="1"/>
    <col min="15" max="15" width="5" style="12" customWidth="1"/>
    <col min="16" max="16" width="8.28515625" style="12" customWidth="1"/>
    <col min="17" max="16384" width="9.140625" style="12"/>
  </cols>
  <sheetData>
    <row r="1" spans="1:39" s="23" customFormat="1" x14ac:dyDescent="0.2">
      <c r="A1" s="613" t="e">
        <f>#REF!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</row>
    <row r="2" spans="1:39" s="23" customFormat="1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</row>
    <row r="3" spans="1:39" s="23" customFormat="1" ht="27.7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</row>
    <row r="4" spans="1:39" s="23" customFormat="1" x14ac:dyDescent="0.2">
      <c r="A4" s="53"/>
      <c r="B4" s="52"/>
      <c r="C4" s="9"/>
      <c r="D4" s="2"/>
      <c r="F4" s="103"/>
      <c r="H4" s="103"/>
      <c r="I4" s="103"/>
      <c r="J4" s="103"/>
      <c r="K4" s="103"/>
      <c r="L4" s="103"/>
      <c r="M4" s="103"/>
      <c r="Q4" s="103"/>
      <c r="R4" s="103"/>
      <c r="S4" s="103"/>
      <c r="T4" s="103"/>
    </row>
    <row r="5" spans="1:39" s="23" customFormat="1" ht="15" x14ac:dyDescent="0.2">
      <c r="A5" s="101" t="s">
        <v>54</v>
      </c>
      <c r="B5" s="101"/>
      <c r="C5" s="9"/>
      <c r="D5" s="2"/>
      <c r="E5" s="634" t="s">
        <v>32</v>
      </c>
      <c r="F5" s="634"/>
      <c r="G5" s="634"/>
      <c r="H5" s="634"/>
      <c r="I5" s="634"/>
      <c r="J5" s="634"/>
      <c r="K5" s="634"/>
      <c r="L5" s="634"/>
      <c r="M5" s="102"/>
      <c r="N5" s="5" t="e">
        <f>d_1</f>
        <v>#REF!</v>
      </c>
      <c r="O5" s="54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39" s="23" customFormat="1" ht="12.75" customHeight="1" x14ac:dyDescent="0.2">
      <c r="A6" s="5" t="e">
        <f>d_4</f>
        <v>#REF!</v>
      </c>
      <c r="B6" s="12"/>
      <c r="C6" s="9"/>
      <c r="D6" s="2"/>
      <c r="K6" s="135" t="e">
        <f>d_7</f>
        <v>#REF!</v>
      </c>
      <c r="L6" s="19"/>
      <c r="M6" s="19"/>
      <c r="N6" s="19"/>
      <c r="O6" s="19"/>
      <c r="P6" s="93" t="s">
        <v>508</v>
      </c>
      <c r="V6" s="69"/>
      <c r="W6" s="67"/>
      <c r="AA6" s="19"/>
      <c r="AB6" s="19"/>
      <c r="AC6" s="19"/>
      <c r="AD6" s="19"/>
      <c r="AE6" s="19"/>
      <c r="AF6" s="19"/>
      <c r="AG6" s="19"/>
      <c r="AH6" s="19"/>
      <c r="AI6" s="19"/>
      <c r="AJ6" s="19"/>
    </row>
    <row r="7" spans="1:39" ht="16.5" customHeight="1" x14ac:dyDescent="0.2">
      <c r="A7" s="647" t="s">
        <v>64</v>
      </c>
      <c r="B7" s="645" t="s">
        <v>105</v>
      </c>
      <c r="C7" s="645" t="s">
        <v>62</v>
      </c>
      <c r="D7" s="645" t="s">
        <v>96</v>
      </c>
      <c r="E7" s="645" t="s">
        <v>34</v>
      </c>
      <c r="F7" s="641" t="s">
        <v>11</v>
      </c>
      <c r="G7" s="641"/>
      <c r="H7" s="641"/>
      <c r="I7" s="642" t="s">
        <v>12</v>
      </c>
      <c r="J7" s="641" t="s">
        <v>11</v>
      </c>
      <c r="K7" s="641"/>
      <c r="L7" s="642" t="s">
        <v>12</v>
      </c>
      <c r="M7" s="104"/>
      <c r="N7" s="645" t="s">
        <v>35</v>
      </c>
      <c r="O7" s="643" t="s">
        <v>49</v>
      </c>
      <c r="P7" s="643" t="s">
        <v>36</v>
      </c>
    </row>
    <row r="8" spans="1:39" ht="25.5" customHeight="1" x14ac:dyDescent="0.2">
      <c r="A8" s="648"/>
      <c r="B8" s="646"/>
      <c r="C8" s="646"/>
      <c r="D8" s="646"/>
      <c r="E8" s="646"/>
      <c r="F8" s="104">
        <v>1</v>
      </c>
      <c r="G8" s="104">
        <v>2</v>
      </c>
      <c r="H8" s="104">
        <v>3</v>
      </c>
      <c r="I8" s="642"/>
      <c r="J8" s="104">
        <v>4</v>
      </c>
      <c r="K8" s="104">
        <v>5</v>
      </c>
      <c r="L8" s="642"/>
      <c r="M8" s="104">
        <v>6</v>
      </c>
      <c r="N8" s="646"/>
      <c r="O8" s="644"/>
      <c r="P8" s="644"/>
    </row>
    <row r="9" spans="1:39" ht="18" customHeight="1" x14ac:dyDescent="0.2">
      <c r="A9" s="4" t="s">
        <v>37</v>
      </c>
      <c r="B9" s="29" t="e">
        <f>VLOOKUP($E9,#REF!,3,FALSE)</f>
        <v>#REF!</v>
      </c>
      <c r="C9" s="141" t="e">
        <f>VLOOKUP($E9,#REF!,4,FALSE)</f>
        <v>#REF!</v>
      </c>
      <c r="D9" s="29" t="e">
        <f>VLOOKUP($E9,#REF!,5,FALSE)</f>
        <v>#REF!</v>
      </c>
      <c r="E9" s="488" t="s">
        <v>527</v>
      </c>
      <c r="F9" s="15"/>
      <c r="G9" s="15"/>
      <c r="H9" s="15"/>
      <c r="I9" s="15"/>
      <c r="J9" s="10"/>
      <c r="K9" s="16"/>
      <c r="L9" s="16"/>
      <c r="M9" s="16"/>
      <c r="N9" s="16"/>
      <c r="O9" s="16"/>
      <c r="P9" s="11"/>
      <c r="Q9" s="71"/>
      <c r="R9" s="71"/>
    </row>
    <row r="10" spans="1:39" ht="18" customHeight="1" x14ac:dyDescent="0.2">
      <c r="A10" s="4" t="s">
        <v>38</v>
      </c>
      <c r="B10" s="29" t="e">
        <f>VLOOKUP($E10,#REF!,3,FALSE)</f>
        <v>#REF!</v>
      </c>
      <c r="C10" s="141" t="e">
        <f>VLOOKUP($E10,#REF!,4,FALSE)</f>
        <v>#REF!</v>
      </c>
      <c r="D10" s="29" t="e">
        <f>VLOOKUP($E10,#REF!,5,FALSE)</f>
        <v>#REF!</v>
      </c>
      <c r="E10" s="488" t="s">
        <v>196</v>
      </c>
      <c r="F10" s="15"/>
      <c r="G10" s="15"/>
      <c r="H10" s="15"/>
      <c r="I10" s="15"/>
      <c r="J10" s="10"/>
      <c r="K10" s="16"/>
      <c r="L10" s="16"/>
      <c r="M10" s="16"/>
      <c r="N10" s="16"/>
      <c r="O10" s="16"/>
      <c r="P10" s="11"/>
      <c r="Q10" s="71"/>
      <c r="R10" s="71"/>
    </row>
    <row r="11" spans="1:39" ht="18" customHeight="1" x14ac:dyDescent="0.2">
      <c r="A11" s="4" t="s">
        <v>39</v>
      </c>
      <c r="B11" s="248" t="e">
        <f>VLOOKUP($E11,#REF!,3,FALSE)</f>
        <v>#REF!</v>
      </c>
      <c r="C11" s="262" t="e">
        <f>VLOOKUP($E11,#REF!,4,FALSE)</f>
        <v>#REF!</v>
      </c>
      <c r="D11" s="248" t="e">
        <f>VLOOKUP($E11,#REF!,5,FALSE)</f>
        <v>#REF!</v>
      </c>
      <c r="E11" s="269" t="s">
        <v>202</v>
      </c>
      <c r="F11" s="15"/>
      <c r="G11" s="15"/>
      <c r="H11" s="15"/>
      <c r="I11" s="15"/>
      <c r="J11" s="10"/>
      <c r="K11" s="16"/>
      <c r="L11" s="16"/>
      <c r="M11" s="16"/>
      <c r="N11" s="16"/>
      <c r="O11" s="16"/>
      <c r="P11" s="11"/>
      <c r="Q11" s="71"/>
      <c r="R11" s="71"/>
    </row>
    <row r="12" spans="1:39" ht="18" customHeight="1" x14ac:dyDescent="0.2">
      <c r="A12" s="4" t="s">
        <v>40</v>
      </c>
      <c r="B12" s="248" t="e">
        <f>VLOOKUP($E12,#REF!,3,FALSE)</f>
        <v>#REF!</v>
      </c>
      <c r="C12" s="262" t="e">
        <f>VLOOKUP($E12,#REF!,4,FALSE)</f>
        <v>#REF!</v>
      </c>
      <c r="D12" s="248" t="e">
        <f>VLOOKUP($E12,#REF!,5,FALSE)</f>
        <v>#REF!</v>
      </c>
      <c r="E12" s="269" t="s">
        <v>446</v>
      </c>
      <c r="F12" s="15"/>
      <c r="G12" s="15"/>
      <c r="H12" s="15"/>
      <c r="I12" s="15"/>
      <c r="J12" s="10"/>
      <c r="K12" s="16"/>
      <c r="L12" s="16"/>
      <c r="M12" s="16"/>
      <c r="N12" s="16"/>
      <c r="O12" s="16"/>
      <c r="P12" s="235" t="s">
        <v>135</v>
      </c>
      <c r="Q12" s="71"/>
      <c r="R12" s="71"/>
    </row>
    <row r="13" spans="1:39" ht="18" customHeight="1" x14ac:dyDescent="0.2">
      <c r="A13" s="4" t="s">
        <v>41</v>
      </c>
      <c r="B13" s="248" t="e">
        <f>VLOOKUP($E13,#REF!,3,FALSE)</f>
        <v>#REF!</v>
      </c>
      <c r="C13" s="262" t="e">
        <f>VLOOKUP($E13,#REF!,4,FALSE)</f>
        <v>#REF!</v>
      </c>
      <c r="D13" s="248" t="e">
        <f>VLOOKUP($E13,#REF!,5,FALSE)</f>
        <v>#REF!</v>
      </c>
      <c r="E13" s="269" t="s">
        <v>436</v>
      </c>
      <c r="F13" s="15"/>
      <c r="G13" s="15"/>
      <c r="H13" s="15"/>
      <c r="I13" s="15"/>
      <c r="J13" s="10"/>
      <c r="K13" s="16"/>
      <c r="L13" s="16"/>
      <c r="M13" s="16"/>
      <c r="N13" s="16"/>
      <c r="O13" s="16"/>
      <c r="P13" s="11"/>
      <c r="Q13" s="71"/>
      <c r="R13" s="71"/>
    </row>
    <row r="14" spans="1:39" ht="18" hidden="1" customHeight="1" x14ac:dyDescent="0.2">
      <c r="A14" s="4" t="s">
        <v>42</v>
      </c>
      <c r="B14" s="29" t="e">
        <f>VLOOKUP($E14,#REF!,3,FALSE)</f>
        <v>#REF!</v>
      </c>
      <c r="C14" s="141" t="e">
        <f>VLOOKUP($E14,#REF!,4,FALSE)</f>
        <v>#REF!</v>
      </c>
      <c r="D14" s="29" t="e">
        <f>VLOOKUP($E14,#REF!,5,FALSE)</f>
        <v>#REF!</v>
      </c>
      <c r="E14" s="509" t="s">
        <v>500</v>
      </c>
      <c r="F14" s="15"/>
      <c r="G14" s="15"/>
      <c r="H14" s="15"/>
      <c r="I14" s="15"/>
      <c r="J14" s="10"/>
      <c r="K14" s="16"/>
      <c r="L14" s="16"/>
      <c r="M14" s="16"/>
      <c r="N14" s="16"/>
      <c r="O14" s="16"/>
      <c r="P14" s="11"/>
      <c r="Q14" s="71"/>
      <c r="R14" s="71"/>
    </row>
    <row r="15" spans="1:39" ht="18" hidden="1" customHeight="1" x14ac:dyDescent="0.2">
      <c r="A15" s="4" t="s">
        <v>43</v>
      </c>
      <c r="B15" s="29" t="e">
        <f>VLOOKUP($E15,#REF!,3,FALSE)</f>
        <v>#REF!</v>
      </c>
      <c r="C15" s="141" t="e">
        <f>VLOOKUP($E15,#REF!,4,FALSE)</f>
        <v>#REF!</v>
      </c>
      <c r="D15" s="29" t="e">
        <f>VLOOKUP($E15,#REF!,5,FALSE)</f>
        <v>#REF!</v>
      </c>
      <c r="E15" s="509" t="s">
        <v>497</v>
      </c>
      <c r="F15" s="15"/>
      <c r="G15" s="15"/>
      <c r="H15" s="15"/>
      <c r="I15" s="15"/>
      <c r="J15" s="10"/>
      <c r="K15" s="16"/>
      <c r="L15" s="16"/>
      <c r="M15" s="16"/>
      <c r="N15" s="16"/>
      <c r="O15" s="16"/>
      <c r="P15" s="11"/>
      <c r="Q15" s="71"/>
      <c r="R15" s="71"/>
    </row>
    <row r="16" spans="1:39" ht="18" hidden="1" customHeight="1" x14ac:dyDescent="0.2">
      <c r="A16" s="4" t="s">
        <v>79</v>
      </c>
      <c r="B16" s="29" t="e">
        <f>VLOOKUP($E16,#REF!,3,FALSE)</f>
        <v>#REF!</v>
      </c>
      <c r="C16" s="141" t="e">
        <f>VLOOKUP($E16,#REF!,4,FALSE)</f>
        <v>#REF!</v>
      </c>
      <c r="D16" s="29" t="e">
        <f>VLOOKUP($E16,#REF!,5,FALSE)</f>
        <v>#REF!</v>
      </c>
      <c r="E16" s="509" t="s">
        <v>498</v>
      </c>
      <c r="F16" s="15"/>
      <c r="G16" s="15"/>
      <c r="H16" s="15"/>
      <c r="I16" s="15"/>
      <c r="J16" s="10"/>
      <c r="K16" s="16"/>
      <c r="L16" s="16"/>
      <c r="M16" s="16"/>
      <c r="N16" s="16"/>
      <c r="O16" s="16"/>
      <c r="P16" s="11"/>
      <c r="Q16" s="71"/>
      <c r="R16" s="71"/>
    </row>
    <row r="17" spans="1:47" ht="18" hidden="1" customHeight="1" x14ac:dyDescent="0.2">
      <c r="A17" s="4" t="s">
        <v>86</v>
      </c>
      <c r="B17" s="29" t="e">
        <f>VLOOKUP($E17,#REF!,3,FALSE)</f>
        <v>#REF!</v>
      </c>
      <c r="C17" s="141" t="e">
        <f>VLOOKUP($E17,#REF!,4,FALSE)</f>
        <v>#REF!</v>
      </c>
      <c r="D17" s="29" t="e">
        <f>VLOOKUP($E17,#REF!,5,FALSE)</f>
        <v>#REF!</v>
      </c>
      <c r="E17" s="510" t="s">
        <v>501</v>
      </c>
      <c r="F17" s="15"/>
      <c r="G17" s="15"/>
      <c r="H17" s="15"/>
      <c r="I17" s="15"/>
      <c r="J17" s="10"/>
      <c r="K17" s="16"/>
      <c r="L17" s="16"/>
      <c r="M17" s="16"/>
      <c r="N17" s="16"/>
      <c r="O17" s="16"/>
      <c r="P17" s="11"/>
      <c r="Q17" s="71"/>
      <c r="R17" s="71"/>
    </row>
    <row r="18" spans="1:47" ht="18" hidden="1" customHeight="1" x14ac:dyDescent="0.2">
      <c r="A18" s="4" t="s">
        <v>85</v>
      </c>
      <c r="B18" s="248" t="e">
        <f>VLOOKUP($E18,#REF!,3,FALSE)</f>
        <v>#REF!</v>
      </c>
      <c r="C18" s="262" t="e">
        <f>VLOOKUP($E18,#REF!,4,FALSE)</f>
        <v>#REF!</v>
      </c>
      <c r="D18" s="248" t="e">
        <f>VLOOKUP($E18,#REF!,5,FALSE)</f>
        <v>#REF!</v>
      </c>
      <c r="E18" s="510"/>
      <c r="F18" s="15"/>
      <c r="G18" s="15"/>
      <c r="H18" s="15"/>
      <c r="I18" s="15"/>
      <c r="J18" s="10"/>
      <c r="K18" s="16"/>
      <c r="L18" s="16"/>
      <c r="M18" s="16"/>
      <c r="N18" s="16"/>
      <c r="O18" s="16"/>
      <c r="P18" s="11"/>
      <c r="Q18" s="71"/>
      <c r="R18" s="71"/>
    </row>
    <row r="19" spans="1:47" ht="20.100000000000001" hidden="1" customHeight="1" x14ac:dyDescent="0.2">
      <c r="A19" s="4" t="s">
        <v>84</v>
      </c>
      <c r="B19" s="248" t="e">
        <f>VLOOKUP($E19,#REF!,3,FALSE)</f>
        <v>#REF!</v>
      </c>
      <c r="C19" s="262" t="e">
        <f>VLOOKUP($E19,#REF!,4,FALSE)</f>
        <v>#REF!</v>
      </c>
      <c r="D19" s="248" t="e">
        <f>VLOOKUP($E19,#REF!,5,FALSE)</f>
        <v>#REF!</v>
      </c>
      <c r="E19" s="488"/>
      <c r="F19" s="15"/>
      <c r="G19" s="15"/>
      <c r="H19" s="15"/>
      <c r="I19" s="15"/>
      <c r="J19" s="10"/>
      <c r="K19" s="16"/>
      <c r="L19" s="16"/>
      <c r="M19" s="16"/>
      <c r="N19" s="16"/>
      <c r="O19" s="16"/>
      <c r="P19" s="11"/>
      <c r="Q19" s="71"/>
      <c r="R19" s="71"/>
    </row>
    <row r="20" spans="1:47" ht="20.100000000000001" hidden="1" customHeight="1" x14ac:dyDescent="0.2">
      <c r="A20" s="4" t="s">
        <v>83</v>
      </c>
      <c r="B20" s="248" t="e">
        <f>VLOOKUP($E20,#REF!,3,FALSE)</f>
        <v>#REF!</v>
      </c>
      <c r="C20" s="262" t="e">
        <f>VLOOKUP($E20,#REF!,4,FALSE)</f>
        <v>#REF!</v>
      </c>
      <c r="D20" s="248" t="e">
        <f>VLOOKUP($E20,#REF!,5,FALSE)</f>
        <v>#REF!</v>
      </c>
      <c r="E20" s="488"/>
      <c r="F20" s="15"/>
      <c r="G20" s="15"/>
      <c r="H20" s="15"/>
      <c r="I20" s="15"/>
      <c r="J20" s="10"/>
      <c r="K20" s="16"/>
      <c r="L20" s="16"/>
      <c r="M20" s="16"/>
      <c r="N20" s="16"/>
      <c r="O20" s="16"/>
      <c r="P20" s="11"/>
      <c r="Q20" s="71"/>
      <c r="R20" s="71"/>
    </row>
    <row r="21" spans="1:47" ht="20.100000000000001" hidden="1" customHeight="1" x14ac:dyDescent="0.2">
      <c r="A21" s="4" t="s">
        <v>82</v>
      </c>
      <c r="B21" s="248" t="e">
        <f>VLOOKUP($E21,#REF!,3,FALSE)</f>
        <v>#REF!</v>
      </c>
      <c r="C21" s="262" t="e">
        <f>VLOOKUP($E21,#REF!,4,FALSE)</f>
        <v>#REF!</v>
      </c>
      <c r="D21" s="248" t="e">
        <f>VLOOKUP($E21,#REF!,5,FALSE)</f>
        <v>#REF!</v>
      </c>
      <c r="E21" s="488"/>
      <c r="F21" s="15"/>
      <c r="G21" s="15"/>
      <c r="H21" s="15"/>
      <c r="I21" s="15"/>
      <c r="J21" s="10"/>
      <c r="K21" s="16"/>
      <c r="L21" s="16"/>
      <c r="M21" s="16"/>
      <c r="N21" s="16"/>
      <c r="O21" s="16"/>
      <c r="P21" s="11"/>
      <c r="Q21" s="71"/>
      <c r="R21" s="71"/>
    </row>
    <row r="22" spans="1:47" ht="13.5" hidden="1" customHeight="1" x14ac:dyDescent="0.2">
      <c r="A22" s="4" t="s">
        <v>81</v>
      </c>
      <c r="B22" s="248" t="e">
        <f>VLOOKUP($E22,#REF!,3,FALSE)</f>
        <v>#REF!</v>
      </c>
      <c r="C22" s="262" t="e">
        <f>VLOOKUP($E22,#REF!,4,FALSE)</f>
        <v>#REF!</v>
      </c>
      <c r="D22" s="248" t="e">
        <f>VLOOKUP($E22,#REF!,5,FALSE)</f>
        <v>#REF!</v>
      </c>
      <c r="E22" s="15"/>
      <c r="F22" s="15"/>
      <c r="G22" s="15"/>
      <c r="H22" s="15"/>
      <c r="I22" s="15"/>
      <c r="J22" s="10"/>
      <c r="K22" s="16"/>
      <c r="L22" s="16"/>
      <c r="M22" s="16"/>
      <c r="N22" s="16"/>
      <c r="O22" s="16"/>
      <c r="P22" s="11"/>
      <c r="Q22" s="71"/>
      <c r="R22" s="71"/>
    </row>
    <row r="23" spans="1:47" ht="13.5" hidden="1" customHeight="1" x14ac:dyDescent="0.2">
      <c r="A23" s="4" t="s">
        <v>80</v>
      </c>
      <c r="B23" s="29"/>
      <c r="C23" s="141"/>
      <c r="D23" s="29"/>
      <c r="E23" s="15"/>
      <c r="F23" s="15"/>
      <c r="G23" s="15"/>
      <c r="H23" s="15"/>
      <c r="I23" s="15"/>
      <c r="J23" s="10"/>
      <c r="K23" s="16"/>
      <c r="L23" s="16"/>
      <c r="M23" s="16"/>
      <c r="N23" s="16"/>
      <c r="O23" s="16"/>
      <c r="P23" s="11"/>
      <c r="Q23" s="71"/>
      <c r="R23" s="71"/>
    </row>
    <row r="24" spans="1:47" ht="13.5" hidden="1" customHeight="1" x14ac:dyDescent="0.2">
      <c r="A24" s="4" t="s">
        <v>87</v>
      </c>
      <c r="B24" s="29"/>
      <c r="C24" s="141"/>
      <c r="D24" s="29"/>
      <c r="E24" s="15"/>
      <c r="F24" s="15"/>
      <c r="G24" s="15"/>
      <c r="H24" s="15"/>
      <c r="I24" s="15"/>
      <c r="J24" s="10"/>
      <c r="K24" s="16"/>
      <c r="L24" s="16"/>
      <c r="M24" s="16"/>
      <c r="N24" s="16"/>
      <c r="O24" s="16"/>
      <c r="P24" s="11"/>
      <c r="Q24" s="71"/>
      <c r="R24" s="71"/>
    </row>
    <row r="25" spans="1:47" ht="13.5" hidden="1" customHeight="1" x14ac:dyDescent="0.2">
      <c r="A25" s="4" t="s">
        <v>88</v>
      </c>
      <c r="B25" s="29"/>
      <c r="C25" s="141"/>
      <c r="D25" s="29"/>
      <c r="E25" s="15"/>
      <c r="F25" s="15"/>
      <c r="G25" s="15"/>
      <c r="H25" s="15"/>
      <c r="I25" s="15"/>
      <c r="J25" s="10"/>
      <c r="K25" s="16"/>
      <c r="L25" s="16"/>
      <c r="M25" s="16"/>
      <c r="N25" s="16"/>
      <c r="O25" s="16"/>
      <c r="P25" s="11"/>
      <c r="Q25" s="71"/>
      <c r="R25" s="71"/>
    </row>
    <row r="26" spans="1:47" ht="13.5" hidden="1" customHeight="1" x14ac:dyDescent="0.2">
      <c r="A26" s="4" t="s">
        <v>89</v>
      </c>
      <c r="B26" s="29"/>
      <c r="C26" s="141"/>
      <c r="D26" s="29"/>
      <c r="E26" s="15"/>
      <c r="F26" s="15"/>
      <c r="G26" s="15"/>
      <c r="H26" s="15"/>
      <c r="I26" s="15"/>
      <c r="J26" s="10"/>
      <c r="K26" s="16"/>
      <c r="L26" s="16"/>
      <c r="M26" s="16"/>
      <c r="N26" s="16"/>
      <c r="O26" s="16"/>
      <c r="P26" s="11"/>
      <c r="Q26" s="71"/>
      <c r="R26" s="71"/>
    </row>
    <row r="27" spans="1:47" ht="13.5" customHeight="1" x14ac:dyDescent="0.2">
      <c r="A27" s="74"/>
      <c r="B27" s="75"/>
      <c r="C27" s="72"/>
      <c r="D27" s="79"/>
      <c r="E27" s="76"/>
      <c r="F27" s="76"/>
      <c r="G27" s="76"/>
      <c r="H27" s="76"/>
      <c r="I27" s="76"/>
      <c r="J27" s="77"/>
      <c r="K27" s="78"/>
      <c r="L27" s="78"/>
      <c r="M27" s="78"/>
      <c r="N27" s="78"/>
      <c r="O27" s="78"/>
      <c r="P27" s="72"/>
      <c r="Q27" s="71"/>
      <c r="R27" s="71"/>
    </row>
    <row r="28" spans="1:47" ht="13.5" customHeight="1" x14ac:dyDescent="0.2">
      <c r="A28" s="38"/>
      <c r="B28" s="38"/>
      <c r="C28" s="39"/>
      <c r="D28" s="38"/>
      <c r="E28" s="33"/>
      <c r="F28" s="38"/>
      <c r="G28" s="33"/>
      <c r="H28" s="33"/>
      <c r="I28" s="33"/>
      <c r="J28" s="38"/>
      <c r="K28" s="48"/>
      <c r="L28" s="48"/>
      <c r="M28" s="48"/>
      <c r="N28" s="48"/>
      <c r="O28" s="48"/>
      <c r="P28" s="39"/>
    </row>
    <row r="29" spans="1:47" x14ac:dyDescent="0.2">
      <c r="A29" s="245" t="s">
        <v>7</v>
      </c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  <c r="AJ29" s="246"/>
      <c r="AK29" s="246"/>
      <c r="AL29" s="246"/>
      <c r="AM29" s="246"/>
      <c r="AN29" s="246"/>
      <c r="AO29" s="246"/>
      <c r="AP29" s="246"/>
      <c r="AQ29" s="246"/>
      <c r="AR29" s="246"/>
      <c r="AS29" s="246"/>
      <c r="AT29" s="246"/>
      <c r="AU29" s="246"/>
    </row>
    <row r="30" spans="1:47" x14ac:dyDescent="0.2">
      <c r="A30" s="245" t="s">
        <v>8</v>
      </c>
      <c r="B30" s="24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</row>
    <row r="31" spans="1:47" x14ac:dyDescent="0.2">
      <c r="A31" s="247" t="s">
        <v>9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</row>
    <row r="32" spans="1:47" ht="15.75" x14ac:dyDescent="0.25">
      <c r="A32" s="20"/>
      <c r="B32" s="1"/>
      <c r="C32" s="1"/>
      <c r="D32" s="1"/>
      <c r="E32" s="20"/>
      <c r="F32" s="20"/>
      <c r="G32" s="20"/>
      <c r="H32" s="20"/>
      <c r="I32" s="20"/>
      <c r="J32" s="1"/>
    </row>
    <row r="33" spans="1:39" ht="15.75" x14ac:dyDescent="0.25">
      <c r="A33" s="20"/>
      <c r="B33" s="1"/>
      <c r="C33" s="1"/>
      <c r="D33" s="1"/>
      <c r="E33" s="20"/>
      <c r="F33" s="20"/>
      <c r="G33" s="20"/>
      <c r="H33" s="20"/>
      <c r="I33" s="20"/>
      <c r="J33" s="1"/>
    </row>
    <row r="34" spans="1:39" ht="15.75" x14ac:dyDescent="0.25">
      <c r="A34" s="20"/>
      <c r="B34" s="1"/>
      <c r="C34" s="1"/>
      <c r="D34" s="1"/>
      <c r="E34" s="20"/>
      <c r="F34" s="20"/>
      <c r="G34" s="20"/>
      <c r="H34" s="20"/>
      <c r="I34" s="20"/>
      <c r="J34" s="1"/>
    </row>
    <row r="35" spans="1:39" s="23" customFormat="1" x14ac:dyDescent="0.2">
      <c r="A35" s="613" t="s">
        <v>312</v>
      </c>
      <c r="B35" s="613"/>
      <c r="C35" s="613"/>
      <c r="D35" s="613"/>
      <c r="E35" s="613"/>
      <c r="F35" s="613"/>
      <c r="G35" s="613"/>
      <c r="H35" s="613"/>
      <c r="I35" s="613"/>
      <c r="J35" s="613"/>
      <c r="K35" s="613"/>
      <c r="L35" s="613"/>
      <c r="M35" s="613"/>
      <c r="N35" s="613"/>
      <c r="O35" s="613"/>
      <c r="P35" s="613"/>
      <c r="Q35" s="360"/>
      <c r="R35" s="360"/>
      <c r="S35" s="360"/>
      <c r="T35" s="360"/>
      <c r="U35" s="360"/>
      <c r="V35" s="360"/>
      <c r="W35" s="360"/>
      <c r="X35" s="360"/>
      <c r="Y35" s="360"/>
      <c r="Z35" s="360"/>
      <c r="AA35" s="360"/>
      <c r="AB35" s="360"/>
      <c r="AC35" s="360"/>
      <c r="AD35" s="360"/>
      <c r="AE35" s="360"/>
      <c r="AF35" s="360"/>
      <c r="AG35" s="360"/>
      <c r="AH35" s="360"/>
      <c r="AI35" s="360"/>
      <c r="AJ35" s="360"/>
      <c r="AK35" s="360"/>
      <c r="AL35" s="360"/>
      <c r="AM35" s="360"/>
    </row>
    <row r="36" spans="1:39" s="23" customFormat="1" ht="15" x14ac:dyDescent="0.2">
      <c r="A36" s="614" t="s">
        <v>95</v>
      </c>
      <c r="B36" s="614"/>
      <c r="C36" s="614"/>
      <c r="D36" s="614"/>
      <c r="E36" s="614"/>
      <c r="F36" s="614"/>
      <c r="G36" s="614"/>
      <c r="H36" s="614"/>
      <c r="I36" s="614"/>
      <c r="J36" s="614"/>
      <c r="K36" s="614"/>
      <c r="L36" s="614"/>
      <c r="M36" s="614"/>
      <c r="N36" s="614"/>
      <c r="O36" s="614"/>
      <c r="P36" s="614"/>
      <c r="Q36" s="361"/>
      <c r="R36" s="361"/>
      <c r="S36" s="361"/>
      <c r="T36" s="361"/>
      <c r="U36" s="361"/>
      <c r="V36" s="361"/>
      <c r="W36" s="361"/>
      <c r="X36" s="361"/>
      <c r="Y36" s="361"/>
      <c r="Z36" s="361"/>
      <c r="AA36" s="361"/>
      <c r="AB36" s="361"/>
      <c r="AC36" s="361"/>
      <c r="AD36" s="361"/>
      <c r="AE36" s="361"/>
      <c r="AF36" s="361"/>
      <c r="AG36" s="361"/>
      <c r="AH36" s="361"/>
      <c r="AI36" s="361"/>
      <c r="AJ36" s="361"/>
      <c r="AK36" s="361"/>
      <c r="AL36" s="361"/>
      <c r="AM36" s="361"/>
    </row>
    <row r="37" spans="1:39" s="23" customFormat="1" ht="27.75" customHeight="1" x14ac:dyDescent="0.2">
      <c r="A37" s="615" t="e">
        <f>Name_4</f>
        <v>#REF!</v>
      </c>
      <c r="B37" s="615"/>
      <c r="C37" s="615"/>
      <c r="D37" s="615"/>
      <c r="E37" s="615"/>
      <c r="F37" s="615"/>
      <c r="G37" s="615"/>
      <c r="H37" s="615"/>
      <c r="I37" s="615"/>
      <c r="J37" s="615"/>
      <c r="K37" s="615"/>
      <c r="L37" s="615"/>
      <c r="M37" s="615"/>
      <c r="N37" s="615"/>
      <c r="O37" s="615"/>
      <c r="P37" s="615"/>
      <c r="Q37" s="361"/>
      <c r="R37" s="361"/>
      <c r="S37" s="361"/>
      <c r="T37" s="361"/>
      <c r="U37" s="361"/>
      <c r="V37" s="361"/>
      <c r="W37" s="361"/>
      <c r="X37" s="361"/>
      <c r="Y37" s="361"/>
      <c r="Z37" s="361"/>
      <c r="AA37" s="361"/>
      <c r="AB37" s="361"/>
      <c r="AC37" s="361"/>
      <c r="AD37" s="361"/>
      <c r="AE37" s="361"/>
      <c r="AF37" s="361"/>
      <c r="AG37" s="361"/>
      <c r="AH37" s="361"/>
      <c r="AI37" s="361"/>
      <c r="AJ37" s="361"/>
      <c r="AK37" s="361"/>
      <c r="AL37" s="361"/>
      <c r="AM37" s="361"/>
    </row>
    <row r="38" spans="1:39" s="23" customFormat="1" x14ac:dyDescent="0.2">
      <c r="A38" s="53"/>
      <c r="B38" s="52"/>
      <c r="C38" s="9"/>
      <c r="D38" s="2"/>
      <c r="F38" s="366"/>
      <c r="H38" s="366"/>
      <c r="I38" s="366"/>
      <c r="J38" s="366"/>
      <c r="K38" s="366"/>
      <c r="L38" s="366"/>
      <c r="M38" s="366"/>
      <c r="Q38" s="366"/>
      <c r="R38" s="366"/>
      <c r="S38" s="366"/>
      <c r="T38" s="366"/>
    </row>
    <row r="39" spans="1:39" s="23" customFormat="1" ht="15" x14ac:dyDescent="0.2">
      <c r="A39" s="367" t="s">
        <v>507</v>
      </c>
      <c r="B39" s="367"/>
      <c r="C39" s="9"/>
      <c r="D39" s="2"/>
      <c r="E39" s="634" t="s">
        <v>32</v>
      </c>
      <c r="F39" s="634"/>
      <c r="G39" s="634"/>
      <c r="H39" s="634"/>
      <c r="I39" s="634"/>
      <c r="J39" s="634"/>
      <c r="K39" s="634"/>
      <c r="L39" s="634"/>
      <c r="M39" s="368"/>
      <c r="N39" s="5" t="e">
        <f>d_1</f>
        <v>#REF!</v>
      </c>
      <c r="O39" s="54"/>
      <c r="Q39" s="368"/>
      <c r="R39" s="368"/>
      <c r="S39" s="368"/>
      <c r="T39" s="368"/>
      <c r="U39" s="368"/>
      <c r="V39" s="368"/>
      <c r="W39" s="368"/>
      <c r="X39" s="368"/>
      <c r="Y39" s="368"/>
      <c r="Z39" s="368"/>
      <c r="AA39" s="368"/>
      <c r="AB39" s="368"/>
      <c r="AC39" s="368"/>
      <c r="AD39" s="368"/>
      <c r="AE39" s="368"/>
      <c r="AF39" s="368"/>
      <c r="AG39" s="368"/>
      <c r="AH39" s="368"/>
      <c r="AI39" s="368"/>
      <c r="AJ39" s="368"/>
    </row>
    <row r="40" spans="1:39" s="23" customFormat="1" ht="12.75" customHeight="1" x14ac:dyDescent="0.2">
      <c r="A40" s="5" t="e">
        <f>d_4</f>
        <v>#REF!</v>
      </c>
      <c r="B40" s="12"/>
      <c r="C40" s="9"/>
      <c r="D40" s="2"/>
      <c r="K40" s="135" t="e">
        <f>d_7</f>
        <v>#REF!</v>
      </c>
      <c r="L40" s="19"/>
      <c r="M40" s="19"/>
      <c r="N40" s="19"/>
      <c r="O40" s="19"/>
      <c r="P40" s="93" t="s">
        <v>506</v>
      </c>
      <c r="V40" s="69"/>
      <c r="W40" s="67"/>
      <c r="AA40" s="19"/>
      <c r="AB40" s="19"/>
      <c r="AC40" s="19"/>
      <c r="AD40" s="19"/>
      <c r="AE40" s="19"/>
      <c r="AF40" s="19"/>
      <c r="AG40" s="19"/>
      <c r="AH40" s="19"/>
      <c r="AI40" s="19"/>
      <c r="AJ40" s="19"/>
    </row>
    <row r="41" spans="1:39" ht="16.5" customHeight="1" x14ac:dyDescent="0.2">
      <c r="A41" s="647" t="s">
        <v>64</v>
      </c>
      <c r="B41" s="645" t="s">
        <v>105</v>
      </c>
      <c r="C41" s="645" t="s">
        <v>62</v>
      </c>
      <c r="D41" s="645" t="s">
        <v>96</v>
      </c>
      <c r="E41" s="645" t="s">
        <v>34</v>
      </c>
      <c r="F41" s="641" t="s">
        <v>11</v>
      </c>
      <c r="G41" s="641"/>
      <c r="H41" s="641"/>
      <c r="I41" s="642" t="s">
        <v>12</v>
      </c>
      <c r="J41" s="641" t="s">
        <v>11</v>
      </c>
      <c r="K41" s="641"/>
      <c r="L41" s="642" t="s">
        <v>12</v>
      </c>
      <c r="M41" s="369"/>
      <c r="N41" s="645" t="s">
        <v>35</v>
      </c>
      <c r="O41" s="643" t="s">
        <v>49</v>
      </c>
      <c r="P41" s="643" t="s">
        <v>36</v>
      </c>
    </row>
    <row r="42" spans="1:39" ht="25.5" customHeight="1" x14ac:dyDescent="0.2">
      <c r="A42" s="648"/>
      <c r="B42" s="646"/>
      <c r="C42" s="646"/>
      <c r="D42" s="646"/>
      <c r="E42" s="646"/>
      <c r="F42" s="369">
        <v>1</v>
      </c>
      <c r="G42" s="369">
        <v>2</v>
      </c>
      <c r="H42" s="369">
        <v>3</v>
      </c>
      <c r="I42" s="642"/>
      <c r="J42" s="369">
        <v>4</v>
      </c>
      <c r="K42" s="369">
        <v>5</v>
      </c>
      <c r="L42" s="642"/>
      <c r="M42" s="369">
        <v>6</v>
      </c>
      <c r="N42" s="646"/>
      <c r="O42" s="644"/>
      <c r="P42" s="644"/>
    </row>
    <row r="43" spans="1:39" ht="13.5" customHeight="1" x14ac:dyDescent="0.2">
      <c r="A43" s="4" t="s">
        <v>37</v>
      </c>
      <c r="B43" s="29" t="e">
        <f>VLOOKUP($E43,#REF!,3,FALSE)</f>
        <v>#REF!</v>
      </c>
      <c r="C43" s="141" t="e">
        <f>VLOOKUP($E43,#REF!,4,FALSE)</f>
        <v>#REF!</v>
      </c>
      <c r="D43" s="29" t="e">
        <f>VLOOKUP($E43,#REF!,5,FALSE)</f>
        <v>#REF!</v>
      </c>
      <c r="E43" s="363" t="s">
        <v>502</v>
      </c>
      <c r="F43" s="363"/>
      <c r="G43" s="363"/>
      <c r="H43" s="363"/>
      <c r="I43" s="363"/>
      <c r="J43" s="10"/>
      <c r="K43" s="16"/>
      <c r="L43" s="16"/>
      <c r="M43" s="16"/>
      <c r="N43" s="16"/>
      <c r="O43" s="16"/>
      <c r="P43" s="11"/>
      <c r="Q43" s="71"/>
      <c r="R43" s="71"/>
    </row>
    <row r="44" spans="1:39" ht="13.5" customHeight="1" x14ac:dyDescent="0.2">
      <c r="A44" s="4" t="s">
        <v>38</v>
      </c>
      <c r="B44" s="29" t="e">
        <f>VLOOKUP($E44,#REF!,3,FALSE)</f>
        <v>#REF!</v>
      </c>
      <c r="C44" s="141" t="e">
        <f>VLOOKUP($E44,#REF!,4,FALSE)</f>
        <v>#REF!</v>
      </c>
      <c r="D44" s="29" t="e">
        <f>VLOOKUP($E44,#REF!,5,FALSE)</f>
        <v>#REF!</v>
      </c>
      <c r="E44" s="363" t="s">
        <v>503</v>
      </c>
      <c r="F44" s="363"/>
      <c r="G44" s="363"/>
      <c r="H44" s="363"/>
      <c r="I44" s="363"/>
      <c r="J44" s="10"/>
      <c r="K44" s="16"/>
      <c r="L44" s="16"/>
      <c r="M44" s="16"/>
      <c r="N44" s="16"/>
      <c r="O44" s="16"/>
      <c r="P44" s="11"/>
      <c r="Q44" s="71"/>
      <c r="R44" s="71"/>
    </row>
    <row r="45" spans="1:39" ht="13.5" customHeight="1" x14ac:dyDescent="0.2">
      <c r="A45" s="4" t="s">
        <v>39</v>
      </c>
      <c r="B45" s="29" t="e">
        <f>VLOOKUP($E45,#REF!,3,FALSE)</f>
        <v>#REF!</v>
      </c>
      <c r="C45" s="141" t="e">
        <f>VLOOKUP($E45,#REF!,4,FALSE)</f>
        <v>#REF!</v>
      </c>
      <c r="D45" s="29" t="e">
        <f>VLOOKUP($E45,#REF!,5,FALSE)</f>
        <v>#REF!</v>
      </c>
      <c r="E45" s="363" t="s">
        <v>504</v>
      </c>
      <c r="F45" s="363"/>
      <c r="G45" s="363"/>
      <c r="H45" s="363"/>
      <c r="I45" s="363"/>
      <c r="J45" s="10"/>
      <c r="K45" s="16"/>
      <c r="L45" s="16"/>
      <c r="M45" s="16"/>
      <c r="N45" s="16"/>
      <c r="O45" s="16"/>
      <c r="P45" s="11"/>
      <c r="Q45" s="71"/>
      <c r="R45" s="71"/>
    </row>
    <row r="46" spans="1:39" ht="13.5" customHeight="1" x14ac:dyDescent="0.2">
      <c r="A46" s="4" t="s">
        <v>40</v>
      </c>
      <c r="B46" s="29" t="e">
        <f>VLOOKUP($E46,#REF!,3,FALSE)</f>
        <v>#REF!</v>
      </c>
      <c r="C46" s="141" t="e">
        <f>VLOOKUP($E46,#REF!,4,FALSE)</f>
        <v>#REF!</v>
      </c>
      <c r="D46" s="29" t="e">
        <f>VLOOKUP($E46,#REF!,5,FALSE)</f>
        <v>#REF!</v>
      </c>
      <c r="E46" s="363" t="s">
        <v>505</v>
      </c>
      <c r="F46" s="363"/>
      <c r="G46" s="363"/>
      <c r="H46" s="363"/>
      <c r="I46" s="363"/>
      <c r="J46" s="10"/>
      <c r="K46" s="16"/>
      <c r="L46" s="16"/>
      <c r="M46" s="16"/>
      <c r="N46" s="16"/>
      <c r="O46" s="16"/>
      <c r="P46" s="235" t="s">
        <v>135</v>
      </c>
      <c r="Q46" s="71"/>
      <c r="R46" s="71"/>
    </row>
    <row r="47" spans="1:39" ht="13.5" customHeight="1" x14ac:dyDescent="0.2">
      <c r="A47" s="4" t="s">
        <v>41</v>
      </c>
      <c r="B47" s="248" t="e">
        <f>VLOOKUP($E47,#REF!,3,FALSE)</f>
        <v>#REF!</v>
      </c>
      <c r="C47" s="262" t="e">
        <f>VLOOKUP($E47,#REF!,4,FALSE)</f>
        <v>#REF!</v>
      </c>
      <c r="D47" s="248" t="e">
        <f>VLOOKUP($E47,#REF!,5,FALSE)</f>
        <v>#REF!</v>
      </c>
      <c r="E47" s="363"/>
      <c r="F47" s="363"/>
      <c r="G47" s="363"/>
      <c r="H47" s="363"/>
      <c r="I47" s="363"/>
      <c r="J47" s="10"/>
      <c r="K47" s="16"/>
      <c r="L47" s="16"/>
      <c r="M47" s="16"/>
      <c r="N47" s="16"/>
      <c r="O47" s="16"/>
      <c r="P47" s="11"/>
      <c r="Q47" s="71"/>
      <c r="R47" s="71"/>
    </row>
    <row r="48" spans="1:39" ht="13.5" customHeight="1" x14ac:dyDescent="0.2">
      <c r="A48" s="4" t="s">
        <v>42</v>
      </c>
      <c r="B48" s="248" t="e">
        <f>VLOOKUP($E48,#REF!,3,FALSE)</f>
        <v>#REF!</v>
      </c>
      <c r="C48" s="262" t="e">
        <f>VLOOKUP($E48,#REF!,4,FALSE)</f>
        <v>#REF!</v>
      </c>
      <c r="D48" s="248" t="e">
        <f>VLOOKUP($E48,#REF!,5,FALSE)</f>
        <v>#REF!</v>
      </c>
      <c r="E48" s="363"/>
      <c r="F48" s="363"/>
      <c r="G48" s="363"/>
      <c r="H48" s="363"/>
      <c r="I48" s="363"/>
      <c r="J48" s="10"/>
      <c r="K48" s="16"/>
      <c r="L48" s="16"/>
      <c r="M48" s="16"/>
      <c r="N48" s="16"/>
      <c r="O48" s="16"/>
      <c r="P48" s="11"/>
      <c r="Q48" s="71"/>
      <c r="R48" s="71"/>
    </row>
    <row r="49" spans="1:47" ht="13.5" hidden="1" customHeight="1" x14ac:dyDescent="0.2">
      <c r="A49" s="4" t="s">
        <v>43</v>
      </c>
      <c r="B49" s="29" t="e">
        <f>VLOOKUP($E49,#REF!,3,FALSE)</f>
        <v>#REF!</v>
      </c>
      <c r="C49" s="141" t="e">
        <f>VLOOKUP($E49,#REF!,4,FALSE)</f>
        <v>#REF!</v>
      </c>
      <c r="D49" s="29" t="e">
        <f>VLOOKUP($E49,#REF!,5,FALSE)</f>
        <v>#REF!</v>
      </c>
      <c r="E49" s="363"/>
      <c r="F49" s="363"/>
      <c r="G49" s="363"/>
      <c r="H49" s="363"/>
      <c r="I49" s="363"/>
      <c r="J49" s="10"/>
      <c r="K49" s="16"/>
      <c r="L49" s="16"/>
      <c r="M49" s="16"/>
      <c r="N49" s="16"/>
      <c r="O49" s="16"/>
      <c r="P49" s="11"/>
      <c r="Q49" s="71"/>
      <c r="R49" s="71"/>
    </row>
    <row r="50" spans="1:47" ht="13.5" hidden="1" customHeight="1" x14ac:dyDescent="0.2">
      <c r="A50" s="4" t="s">
        <v>79</v>
      </c>
      <c r="B50" s="29" t="e">
        <f>VLOOKUP($E50,#REF!,3,FALSE)</f>
        <v>#REF!</v>
      </c>
      <c r="C50" s="141" t="e">
        <f>VLOOKUP($E50,#REF!,4,FALSE)</f>
        <v>#REF!</v>
      </c>
      <c r="D50" s="29" t="e">
        <f>VLOOKUP($E50,#REF!,5,FALSE)</f>
        <v>#REF!</v>
      </c>
      <c r="E50" s="363"/>
      <c r="F50" s="363"/>
      <c r="G50" s="363"/>
      <c r="H50" s="363"/>
      <c r="I50" s="363"/>
      <c r="J50" s="10"/>
      <c r="K50" s="16"/>
      <c r="L50" s="16"/>
      <c r="M50" s="16"/>
      <c r="N50" s="16"/>
      <c r="O50" s="16"/>
      <c r="P50" s="11"/>
      <c r="Q50" s="71"/>
      <c r="R50" s="71"/>
    </row>
    <row r="51" spans="1:47" ht="13.5" hidden="1" customHeight="1" x14ac:dyDescent="0.2">
      <c r="A51" s="4" t="s">
        <v>86</v>
      </c>
      <c r="B51" s="29" t="e">
        <f>VLOOKUP($E51,#REF!,3,FALSE)</f>
        <v>#REF!</v>
      </c>
      <c r="C51" s="141" t="e">
        <f>VLOOKUP($E51,#REF!,4,FALSE)</f>
        <v>#REF!</v>
      </c>
      <c r="D51" s="29" t="e">
        <f>VLOOKUP($E51,#REF!,5,FALSE)</f>
        <v>#REF!</v>
      </c>
      <c r="E51" s="363"/>
      <c r="F51" s="363"/>
      <c r="G51" s="363"/>
      <c r="H51" s="363"/>
      <c r="I51" s="363"/>
      <c r="J51" s="10"/>
      <c r="K51" s="16"/>
      <c r="L51" s="16"/>
      <c r="M51" s="16"/>
      <c r="N51" s="16"/>
      <c r="O51" s="16"/>
      <c r="P51" s="11"/>
      <c r="Q51" s="71"/>
      <c r="R51" s="71"/>
    </row>
    <row r="52" spans="1:47" ht="13.5" hidden="1" customHeight="1" x14ac:dyDescent="0.2">
      <c r="A52" s="4" t="s">
        <v>85</v>
      </c>
      <c r="B52" s="29" t="e">
        <f>VLOOKUP($E52,#REF!,3,FALSE)</f>
        <v>#REF!</v>
      </c>
      <c r="C52" s="141" t="e">
        <f>VLOOKUP($E52,#REF!,4,FALSE)</f>
        <v>#REF!</v>
      </c>
      <c r="D52" s="29" t="e">
        <f>VLOOKUP($E52,#REF!,5,FALSE)</f>
        <v>#REF!</v>
      </c>
      <c r="E52" s="363"/>
      <c r="F52" s="363"/>
      <c r="G52" s="363"/>
      <c r="H52" s="363"/>
      <c r="I52" s="363"/>
      <c r="J52" s="10"/>
      <c r="K52" s="16"/>
      <c r="L52" s="16"/>
      <c r="M52" s="16"/>
      <c r="N52" s="16"/>
      <c r="O52" s="16"/>
      <c r="P52" s="11"/>
      <c r="Q52" s="71"/>
      <c r="R52" s="71"/>
    </row>
    <row r="53" spans="1:47" ht="13.5" hidden="1" customHeight="1" x14ac:dyDescent="0.2">
      <c r="A53" s="4" t="s">
        <v>84</v>
      </c>
      <c r="B53" s="29" t="e">
        <f>VLOOKUP($E53,#REF!,3,FALSE)</f>
        <v>#REF!</v>
      </c>
      <c r="C53" s="141" t="e">
        <f>VLOOKUP($E53,#REF!,4,FALSE)</f>
        <v>#REF!</v>
      </c>
      <c r="D53" s="29" t="e">
        <f>VLOOKUP($E53,#REF!,5,FALSE)</f>
        <v>#REF!</v>
      </c>
      <c r="E53" s="363"/>
      <c r="F53" s="363"/>
      <c r="G53" s="363"/>
      <c r="H53" s="363"/>
      <c r="I53" s="363"/>
      <c r="J53" s="10"/>
      <c r="K53" s="16"/>
      <c r="L53" s="16"/>
      <c r="M53" s="16"/>
      <c r="N53" s="16"/>
      <c r="O53" s="16"/>
      <c r="P53" s="11"/>
      <c r="Q53" s="71"/>
      <c r="R53" s="71"/>
    </row>
    <row r="54" spans="1:47" ht="13.5" hidden="1" customHeight="1" x14ac:dyDescent="0.2">
      <c r="A54" s="4" t="s">
        <v>83</v>
      </c>
      <c r="B54" s="29" t="e">
        <f>VLOOKUP($E54,#REF!,3,FALSE)</f>
        <v>#REF!</v>
      </c>
      <c r="C54" s="141" t="e">
        <f>VLOOKUP($E54,#REF!,4,FALSE)</f>
        <v>#REF!</v>
      </c>
      <c r="D54" s="29" t="e">
        <f>VLOOKUP($E54,#REF!,5,FALSE)</f>
        <v>#REF!</v>
      </c>
      <c r="E54" s="363"/>
      <c r="F54" s="363"/>
      <c r="G54" s="363"/>
      <c r="H54" s="363"/>
      <c r="I54" s="363"/>
      <c r="J54" s="10"/>
      <c r="K54" s="16"/>
      <c r="L54" s="16"/>
      <c r="M54" s="16"/>
      <c r="N54" s="16"/>
      <c r="O54" s="16"/>
      <c r="P54" s="11"/>
      <c r="Q54" s="71"/>
      <c r="R54" s="71"/>
    </row>
    <row r="55" spans="1:47" ht="13.5" hidden="1" customHeight="1" x14ac:dyDescent="0.2">
      <c r="A55" s="4" t="s">
        <v>82</v>
      </c>
      <c r="B55" s="248" t="e">
        <f>VLOOKUP($E55,#REF!,3,FALSE)</f>
        <v>#REF!</v>
      </c>
      <c r="C55" s="262" t="e">
        <f>VLOOKUP($E55,#REF!,4,FALSE)</f>
        <v>#REF!</v>
      </c>
      <c r="D55" s="248" t="e">
        <f>VLOOKUP($E55,#REF!,5,FALSE)</f>
        <v>#REF!</v>
      </c>
      <c r="E55" s="363"/>
      <c r="F55" s="363"/>
      <c r="G55" s="363"/>
      <c r="H55" s="363"/>
      <c r="I55" s="363"/>
      <c r="J55" s="10"/>
      <c r="K55" s="16"/>
      <c r="L55" s="16"/>
      <c r="M55" s="16"/>
      <c r="N55" s="16"/>
      <c r="O55" s="16"/>
      <c r="P55" s="11"/>
      <c r="Q55" s="71"/>
      <c r="R55" s="71"/>
    </row>
    <row r="56" spans="1:47" ht="13.5" hidden="1" customHeight="1" x14ac:dyDescent="0.2">
      <c r="A56" s="4" t="s">
        <v>81</v>
      </c>
      <c r="B56" s="248" t="e">
        <f>VLOOKUP($E56,#REF!,3,FALSE)</f>
        <v>#REF!</v>
      </c>
      <c r="C56" s="262" t="e">
        <f>VLOOKUP($E56,#REF!,4,FALSE)</f>
        <v>#REF!</v>
      </c>
      <c r="D56" s="248" t="e">
        <f>VLOOKUP($E56,#REF!,5,FALSE)</f>
        <v>#REF!</v>
      </c>
      <c r="E56" s="363"/>
      <c r="F56" s="363"/>
      <c r="G56" s="363"/>
      <c r="H56" s="363"/>
      <c r="I56" s="363"/>
      <c r="J56" s="10"/>
      <c r="K56" s="16"/>
      <c r="L56" s="16"/>
      <c r="M56" s="16"/>
      <c r="N56" s="16"/>
      <c r="O56" s="16"/>
      <c r="P56" s="11"/>
      <c r="Q56" s="71"/>
      <c r="R56" s="71"/>
    </row>
    <row r="57" spans="1:47" ht="13.5" hidden="1" customHeight="1" x14ac:dyDescent="0.2">
      <c r="A57" s="4" t="s">
        <v>80</v>
      </c>
      <c r="B57" s="29"/>
      <c r="C57" s="141"/>
      <c r="D57" s="29"/>
      <c r="E57" s="363"/>
      <c r="F57" s="363"/>
      <c r="G57" s="363"/>
      <c r="H57" s="363"/>
      <c r="I57" s="363"/>
      <c r="J57" s="10"/>
      <c r="K57" s="16"/>
      <c r="L57" s="16"/>
      <c r="M57" s="16"/>
      <c r="N57" s="16"/>
      <c r="O57" s="16"/>
      <c r="P57" s="11"/>
      <c r="Q57" s="71"/>
      <c r="R57" s="71"/>
    </row>
    <row r="58" spans="1:47" ht="13.5" hidden="1" customHeight="1" x14ac:dyDescent="0.2">
      <c r="A58" s="4" t="s">
        <v>87</v>
      </c>
      <c r="B58" s="29"/>
      <c r="C58" s="141"/>
      <c r="D58" s="29"/>
      <c r="E58" s="363"/>
      <c r="F58" s="363"/>
      <c r="G58" s="363"/>
      <c r="H58" s="363"/>
      <c r="I58" s="363"/>
      <c r="J58" s="10"/>
      <c r="K58" s="16"/>
      <c r="L58" s="16"/>
      <c r="M58" s="16"/>
      <c r="N58" s="16"/>
      <c r="O58" s="16"/>
      <c r="P58" s="11"/>
      <c r="Q58" s="71"/>
      <c r="R58" s="71"/>
    </row>
    <row r="59" spans="1:47" ht="13.5" hidden="1" customHeight="1" x14ac:dyDescent="0.2">
      <c r="A59" s="4" t="s">
        <v>88</v>
      </c>
      <c r="B59" s="29"/>
      <c r="C59" s="141"/>
      <c r="D59" s="29"/>
      <c r="E59" s="363"/>
      <c r="F59" s="363"/>
      <c r="G59" s="363"/>
      <c r="H59" s="363"/>
      <c r="I59" s="363"/>
      <c r="J59" s="10"/>
      <c r="K59" s="16"/>
      <c r="L59" s="16"/>
      <c r="M59" s="16"/>
      <c r="N59" s="16"/>
      <c r="O59" s="16"/>
      <c r="P59" s="11"/>
      <c r="Q59" s="71"/>
      <c r="R59" s="71"/>
    </row>
    <row r="60" spans="1:47" ht="13.5" hidden="1" customHeight="1" x14ac:dyDescent="0.2">
      <c r="A60" s="4" t="s">
        <v>89</v>
      </c>
      <c r="B60" s="29"/>
      <c r="C60" s="141"/>
      <c r="D60" s="29"/>
      <c r="E60" s="363"/>
      <c r="F60" s="363"/>
      <c r="G60" s="363"/>
      <c r="H60" s="363"/>
      <c r="I60" s="363"/>
      <c r="J60" s="10"/>
      <c r="K60" s="16"/>
      <c r="L60" s="16"/>
      <c r="M60" s="16"/>
      <c r="N60" s="16"/>
      <c r="O60" s="16"/>
      <c r="P60" s="11"/>
      <c r="Q60" s="71"/>
      <c r="R60" s="71"/>
    </row>
    <row r="61" spans="1:47" ht="13.5" customHeight="1" x14ac:dyDescent="0.2">
      <c r="A61" s="74"/>
      <c r="B61" s="75"/>
      <c r="C61" s="72"/>
      <c r="D61" s="79"/>
      <c r="E61" s="76"/>
      <c r="F61" s="76"/>
      <c r="G61" s="76"/>
      <c r="H61" s="76"/>
      <c r="I61" s="76"/>
      <c r="J61" s="77"/>
      <c r="K61" s="78"/>
      <c r="L61" s="78"/>
      <c r="M61" s="78"/>
      <c r="N61" s="78"/>
      <c r="O61" s="78"/>
      <c r="P61" s="72"/>
      <c r="Q61" s="71"/>
      <c r="R61" s="71"/>
    </row>
    <row r="62" spans="1:47" ht="13.5" customHeight="1" x14ac:dyDescent="0.2">
      <c r="A62" s="38"/>
      <c r="B62" s="38"/>
      <c r="C62" s="39"/>
      <c r="D62" s="38"/>
      <c r="E62" s="33"/>
      <c r="F62" s="38"/>
      <c r="G62" s="33"/>
      <c r="H62" s="33"/>
      <c r="I62" s="33"/>
      <c r="J62" s="38"/>
      <c r="K62" s="370"/>
      <c r="L62" s="370"/>
      <c r="M62" s="370"/>
      <c r="N62" s="370"/>
      <c r="O62" s="370"/>
      <c r="P62" s="39"/>
    </row>
    <row r="63" spans="1:47" x14ac:dyDescent="0.2">
      <c r="A63" s="245" t="s">
        <v>7</v>
      </c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  <c r="AA63" s="246"/>
      <c r="AB63" s="246"/>
      <c r="AC63" s="246"/>
      <c r="AD63" s="246"/>
      <c r="AE63" s="246"/>
      <c r="AF63" s="246"/>
      <c r="AG63" s="246"/>
      <c r="AH63" s="246"/>
      <c r="AI63" s="246"/>
      <c r="AJ63" s="246"/>
      <c r="AK63" s="246"/>
      <c r="AL63" s="246"/>
      <c r="AM63" s="246"/>
      <c r="AN63" s="246"/>
      <c r="AO63" s="246"/>
      <c r="AP63" s="246"/>
      <c r="AQ63" s="246"/>
      <c r="AR63" s="246"/>
      <c r="AS63" s="246"/>
      <c r="AT63" s="246"/>
      <c r="AU63" s="246"/>
    </row>
    <row r="64" spans="1:47" x14ac:dyDescent="0.2">
      <c r="A64" s="245" t="s">
        <v>8</v>
      </c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6"/>
      <c r="AC64" s="246"/>
      <c r="AD64" s="246"/>
      <c r="AE64" s="246"/>
      <c r="AF64" s="246"/>
      <c r="AG64" s="246"/>
      <c r="AH64" s="246"/>
      <c r="AI64" s="246"/>
      <c r="AJ64" s="246"/>
      <c r="AK64" s="246"/>
      <c r="AL64" s="246"/>
      <c r="AM64" s="246"/>
      <c r="AN64" s="246"/>
      <c r="AO64" s="246"/>
      <c r="AP64" s="246"/>
      <c r="AQ64" s="246"/>
      <c r="AR64" s="246"/>
      <c r="AS64" s="246"/>
      <c r="AT64" s="246"/>
      <c r="AU64" s="246"/>
    </row>
    <row r="65" spans="1:47" x14ac:dyDescent="0.2">
      <c r="A65" s="247" t="s">
        <v>9</v>
      </c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</row>
    <row r="66" spans="1:47" ht="15.75" x14ac:dyDescent="0.25">
      <c r="A66" s="20"/>
      <c r="B66" s="1"/>
      <c r="C66" s="1"/>
      <c r="D66" s="1"/>
      <c r="E66" s="20"/>
      <c r="F66" s="20"/>
      <c r="G66" s="20"/>
      <c r="H66" s="20"/>
      <c r="I66" s="20"/>
      <c r="J66" s="1"/>
    </row>
    <row r="67" spans="1:47" ht="15.75" x14ac:dyDescent="0.25">
      <c r="A67" s="20"/>
      <c r="B67" s="1"/>
      <c r="C67" s="1"/>
      <c r="D67" s="1"/>
      <c r="E67" s="20"/>
      <c r="F67" s="20"/>
      <c r="G67" s="20"/>
      <c r="H67" s="20"/>
      <c r="I67" s="20"/>
      <c r="J67" s="1"/>
    </row>
    <row r="68" spans="1:47" ht="15.75" x14ac:dyDescent="0.25">
      <c r="A68" s="20"/>
      <c r="B68" s="1"/>
      <c r="C68" s="1"/>
      <c r="D68" s="1"/>
      <c r="E68" s="20"/>
      <c r="F68" s="20"/>
      <c r="G68" s="20"/>
      <c r="H68" s="20"/>
      <c r="I68" s="20"/>
      <c r="J68" s="1"/>
    </row>
    <row r="69" spans="1:47" ht="15.75" x14ac:dyDescent="0.25">
      <c r="A69" s="20"/>
      <c r="B69" s="1"/>
      <c r="C69" s="1"/>
      <c r="D69" s="1"/>
      <c r="E69" s="20"/>
      <c r="F69" s="20"/>
      <c r="G69" s="20"/>
      <c r="H69" s="20"/>
      <c r="I69" s="20"/>
      <c r="J69" s="1"/>
    </row>
    <row r="70" spans="1:47" ht="15.75" x14ac:dyDescent="0.25">
      <c r="A70" s="20"/>
      <c r="B70" s="1"/>
      <c r="C70" s="1"/>
      <c r="D70" s="1"/>
      <c r="E70" s="20"/>
      <c r="F70" s="20"/>
      <c r="G70" s="20"/>
      <c r="H70" s="20"/>
      <c r="I70" s="20"/>
      <c r="J70" s="1"/>
    </row>
    <row r="71" spans="1:47" x14ac:dyDescent="0.2">
      <c r="A71" s="17"/>
      <c r="B71" s="21"/>
      <c r="C71" s="17"/>
      <c r="D71" s="17"/>
      <c r="E71" s="17"/>
      <c r="F71" s="17"/>
      <c r="G71" s="17"/>
      <c r="H71" s="17"/>
      <c r="I71" s="17"/>
      <c r="J71" s="17"/>
    </row>
    <row r="72" spans="1:47" ht="15.75" x14ac:dyDescent="0.25">
      <c r="A72" s="20"/>
      <c r="B72" s="1"/>
      <c r="C72" s="1"/>
      <c r="D72" s="1"/>
      <c r="E72" s="20"/>
      <c r="F72" s="20"/>
      <c r="G72" s="20"/>
      <c r="H72" s="20"/>
      <c r="I72" s="20"/>
      <c r="J72" s="1"/>
    </row>
    <row r="73" spans="1:47" ht="15.75" x14ac:dyDescent="0.25">
      <c r="A73" s="20"/>
      <c r="B73" s="1"/>
      <c r="C73" s="1"/>
      <c r="D73" s="1"/>
      <c r="E73" s="20"/>
      <c r="F73" s="20"/>
      <c r="G73" s="20"/>
      <c r="H73" s="20"/>
      <c r="I73" s="20"/>
      <c r="J73" s="1"/>
    </row>
    <row r="74" spans="1:47" ht="15.75" x14ac:dyDescent="0.25">
      <c r="A74" s="20"/>
      <c r="B74" s="1"/>
      <c r="C74" s="1"/>
      <c r="D74" s="1"/>
      <c r="E74" s="20"/>
      <c r="F74" s="20"/>
      <c r="G74" s="20"/>
      <c r="H74" s="20"/>
      <c r="I74" s="20"/>
      <c r="J74" s="1"/>
    </row>
    <row r="75" spans="1:47" ht="15.75" x14ac:dyDescent="0.25">
      <c r="A75" s="20"/>
      <c r="B75" s="1"/>
      <c r="C75" s="1"/>
      <c r="D75" s="1"/>
      <c r="E75" s="20"/>
      <c r="F75" s="20"/>
      <c r="G75" s="20"/>
      <c r="H75" s="20"/>
      <c r="I75" s="20"/>
      <c r="J75" s="1"/>
    </row>
    <row r="76" spans="1:47" ht="15.75" x14ac:dyDescent="0.25">
      <c r="A76" s="20"/>
      <c r="B76" s="1"/>
      <c r="C76" s="1"/>
      <c r="D76" s="1"/>
      <c r="E76" s="20"/>
      <c r="F76" s="20"/>
      <c r="G76" s="20"/>
      <c r="H76" s="20"/>
      <c r="I76" s="20"/>
      <c r="J76" s="1"/>
    </row>
    <row r="77" spans="1:47" ht="15.75" x14ac:dyDescent="0.25">
      <c r="A77" s="20"/>
      <c r="B77" s="1"/>
      <c r="C77" s="1"/>
      <c r="D77" s="1"/>
      <c r="E77" s="20"/>
      <c r="F77" s="20"/>
      <c r="G77" s="20"/>
      <c r="H77" s="20"/>
      <c r="I77" s="20"/>
      <c r="J77" s="1"/>
    </row>
    <row r="78" spans="1:47" ht="15.75" x14ac:dyDescent="0.25">
      <c r="A78" s="20"/>
      <c r="B78" s="1"/>
      <c r="C78" s="1"/>
      <c r="D78" s="1"/>
      <c r="E78" s="20"/>
      <c r="F78" s="20"/>
      <c r="G78" s="20"/>
      <c r="H78" s="20"/>
      <c r="I78" s="20"/>
      <c r="J78" s="1"/>
    </row>
    <row r="79" spans="1:47" ht="15.75" x14ac:dyDescent="0.25">
      <c r="A79" s="20"/>
      <c r="B79" s="1"/>
      <c r="C79" s="1"/>
      <c r="D79" s="1"/>
      <c r="E79" s="20"/>
      <c r="F79" s="20"/>
      <c r="G79" s="20"/>
      <c r="H79" s="20"/>
      <c r="I79" s="20"/>
      <c r="J79" s="1"/>
    </row>
    <row r="80" spans="1:47" x14ac:dyDescent="0.2">
      <c r="A80" s="20"/>
      <c r="B80" s="22"/>
      <c r="C80" s="639"/>
      <c r="D80" s="639"/>
      <c r="E80" s="640"/>
      <c r="F80" s="640"/>
      <c r="G80" s="639"/>
      <c r="H80" s="639"/>
      <c r="I80" s="639"/>
      <c r="J80" s="20"/>
    </row>
    <row r="81" spans="1:10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</row>
    <row r="84" spans="1:10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</row>
    <row r="91" spans="1:10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</row>
    <row r="92" spans="1:10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</row>
    <row r="93" spans="1:10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</row>
    <row r="94" spans="1:10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</row>
    <row r="95" spans="1:10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</row>
    <row r="96" spans="1:10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10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</row>
    <row r="98" spans="1:10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</row>
    <row r="99" spans="1:10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</row>
    <row r="100" spans="1:10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</row>
    <row r="101" spans="1:10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</row>
    <row r="102" spans="1:10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</row>
    <row r="103" spans="1:10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</row>
    <row r="104" spans="1:10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</row>
    <row r="105" spans="1:10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</row>
    <row r="106" spans="1:10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</row>
    <row r="107" spans="1:10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</row>
    <row r="108" spans="1:10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</row>
    <row r="109" spans="1:10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</row>
    <row r="110" spans="1:10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</row>
    <row r="111" spans="1:10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</row>
    <row r="112" spans="1:10" x14ac:dyDescent="0.2">
      <c r="A112" s="17"/>
      <c r="B112" s="17"/>
      <c r="C112" s="17"/>
      <c r="D112" s="17"/>
      <c r="E112" s="17"/>
      <c r="F112" s="17"/>
      <c r="G112" s="17"/>
      <c r="H112" s="17"/>
      <c r="I112" s="17"/>
      <c r="J112" s="17"/>
    </row>
    <row r="113" spans="1:10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</row>
    <row r="114" spans="1:10" x14ac:dyDescent="0.2">
      <c r="A114" s="17"/>
      <c r="B114" s="17"/>
      <c r="C114" s="17"/>
      <c r="D114" s="17"/>
      <c r="E114" s="17"/>
      <c r="F114" s="17"/>
      <c r="G114" s="17"/>
      <c r="H114" s="17"/>
      <c r="I114" s="17"/>
      <c r="J114" s="17"/>
    </row>
    <row r="115" spans="1:10" x14ac:dyDescent="0.2">
      <c r="A115" s="17"/>
      <c r="B115" s="17"/>
      <c r="C115" s="17"/>
      <c r="D115" s="17"/>
      <c r="E115" s="17"/>
      <c r="F115" s="17"/>
      <c r="G115" s="17"/>
      <c r="H115" s="17"/>
      <c r="I115" s="17"/>
      <c r="J115" s="17"/>
    </row>
    <row r="116" spans="1:10" x14ac:dyDescent="0.2">
      <c r="A116" s="17"/>
      <c r="B116" s="17"/>
      <c r="C116" s="17"/>
      <c r="D116" s="17"/>
      <c r="E116" s="17"/>
      <c r="F116" s="17"/>
      <c r="G116" s="17"/>
      <c r="H116" s="17"/>
      <c r="I116" s="17"/>
      <c r="J116" s="17"/>
    </row>
    <row r="117" spans="1:10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</row>
    <row r="118" spans="1:10" x14ac:dyDescent="0.2">
      <c r="A118" s="17"/>
      <c r="B118" s="17"/>
      <c r="C118" s="17"/>
      <c r="D118" s="17"/>
      <c r="E118" s="17"/>
      <c r="F118" s="17"/>
      <c r="G118" s="17"/>
      <c r="H118" s="17"/>
      <c r="I118" s="17"/>
      <c r="J118" s="17"/>
    </row>
    <row r="119" spans="1:10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</row>
    <row r="120" spans="1:10" x14ac:dyDescent="0.2">
      <c r="A120" s="17"/>
      <c r="B120" s="17"/>
      <c r="C120" s="17"/>
      <c r="D120" s="17"/>
      <c r="E120" s="17"/>
      <c r="F120" s="17"/>
      <c r="G120" s="17"/>
      <c r="H120" s="17"/>
      <c r="I120" s="17"/>
      <c r="J120" s="17"/>
    </row>
    <row r="121" spans="1:10" x14ac:dyDescent="0.2">
      <c r="A121" s="17"/>
      <c r="B121" s="17"/>
      <c r="C121" s="17"/>
      <c r="D121" s="17"/>
      <c r="E121" s="17"/>
      <c r="F121" s="17"/>
      <c r="G121" s="17"/>
      <c r="H121" s="17"/>
      <c r="I121" s="17"/>
      <c r="J121" s="17"/>
    </row>
    <row r="122" spans="1:10" x14ac:dyDescent="0.2">
      <c r="A122" s="17"/>
      <c r="B122" s="17"/>
      <c r="C122" s="17"/>
      <c r="D122" s="17"/>
      <c r="E122" s="17"/>
      <c r="F122" s="17"/>
      <c r="G122" s="17"/>
      <c r="H122" s="17"/>
      <c r="I122" s="17"/>
      <c r="J122" s="17"/>
    </row>
    <row r="123" spans="1:10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</row>
    <row r="124" spans="1:10" x14ac:dyDescent="0.2">
      <c r="A124" s="17"/>
      <c r="B124" s="17"/>
      <c r="C124" s="17"/>
      <c r="D124" s="17"/>
      <c r="E124" s="17"/>
      <c r="F124" s="17"/>
      <c r="G124" s="17"/>
      <c r="H124" s="17"/>
      <c r="I124" s="17"/>
      <c r="J124" s="17"/>
    </row>
    <row r="125" spans="1:10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</row>
    <row r="126" spans="1:10" x14ac:dyDescent="0.2">
      <c r="A126" s="17"/>
      <c r="B126" s="17"/>
      <c r="C126" s="17"/>
      <c r="D126" s="17"/>
      <c r="E126" s="17"/>
      <c r="F126" s="17"/>
      <c r="G126" s="17"/>
      <c r="H126" s="17"/>
      <c r="I126" s="17"/>
      <c r="J126" s="17"/>
    </row>
    <row r="127" spans="1:10" x14ac:dyDescent="0.2">
      <c r="A127" s="17"/>
      <c r="B127" s="17"/>
      <c r="C127" s="17"/>
      <c r="D127" s="17"/>
      <c r="E127" s="17"/>
      <c r="F127" s="17"/>
      <c r="G127" s="17"/>
      <c r="H127" s="17"/>
      <c r="I127" s="17"/>
      <c r="J127" s="17"/>
    </row>
    <row r="128" spans="1:10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</row>
    <row r="129" spans="1:10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</row>
    <row r="130" spans="1:10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</row>
    <row r="131" spans="1:10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</row>
    <row r="132" spans="1:10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</row>
    <row r="133" spans="1:10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</row>
    <row r="134" spans="1:10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</row>
    <row r="135" spans="1:10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</row>
    <row r="136" spans="1:10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</row>
    <row r="137" spans="1:10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</row>
    <row r="138" spans="1:10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</row>
    <row r="139" spans="1:10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</row>
    <row r="140" spans="1:10" x14ac:dyDescent="0.2">
      <c r="A140" s="17"/>
      <c r="B140" s="17"/>
      <c r="C140" s="17"/>
      <c r="D140" s="17"/>
      <c r="E140" s="17"/>
      <c r="F140" s="17"/>
      <c r="G140" s="17"/>
      <c r="H140" s="17"/>
      <c r="I140" s="17"/>
      <c r="J140" s="17"/>
    </row>
    <row r="141" spans="1:10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</row>
    <row r="142" spans="1:10" x14ac:dyDescent="0.2">
      <c r="A142" s="17"/>
      <c r="B142" s="17"/>
      <c r="C142" s="17"/>
      <c r="D142" s="17"/>
      <c r="E142" s="17"/>
      <c r="F142" s="17"/>
      <c r="G142" s="17"/>
      <c r="H142" s="17"/>
      <c r="I142" s="17"/>
      <c r="J142" s="17"/>
    </row>
    <row r="143" spans="1:10" x14ac:dyDescent="0.2">
      <c r="A143" s="17"/>
      <c r="B143" s="17"/>
      <c r="C143" s="17"/>
      <c r="D143" s="17"/>
      <c r="E143" s="17"/>
      <c r="F143" s="17"/>
      <c r="G143" s="17"/>
      <c r="H143" s="17"/>
      <c r="I143" s="17"/>
      <c r="J143" s="17"/>
    </row>
    <row r="144" spans="1:10" x14ac:dyDescent="0.2">
      <c r="A144" s="17"/>
      <c r="B144" s="17"/>
      <c r="C144" s="17"/>
      <c r="D144" s="17"/>
      <c r="E144" s="17"/>
      <c r="F144" s="17"/>
      <c r="G144" s="17"/>
      <c r="H144" s="17"/>
      <c r="I144" s="17"/>
      <c r="J144" s="17"/>
    </row>
    <row r="145" spans="1:10" x14ac:dyDescent="0.2">
      <c r="A145" s="17"/>
      <c r="B145" s="17"/>
      <c r="C145" s="17"/>
      <c r="D145" s="17"/>
      <c r="E145" s="17"/>
      <c r="F145" s="17"/>
      <c r="G145" s="17"/>
      <c r="H145" s="17"/>
      <c r="I145" s="17"/>
      <c r="J145" s="17"/>
    </row>
    <row r="146" spans="1:10" x14ac:dyDescent="0.2">
      <c r="A146" s="17"/>
      <c r="B146" s="17"/>
      <c r="C146" s="17"/>
      <c r="D146" s="17"/>
      <c r="E146" s="17"/>
      <c r="F146" s="17"/>
      <c r="G146" s="17"/>
      <c r="H146" s="17"/>
      <c r="I146" s="17"/>
      <c r="J146" s="17"/>
    </row>
    <row r="147" spans="1:10" x14ac:dyDescent="0.2">
      <c r="A147" s="17"/>
      <c r="B147" s="17"/>
      <c r="C147" s="17"/>
      <c r="D147" s="17"/>
      <c r="E147" s="17"/>
      <c r="F147" s="17"/>
      <c r="G147" s="17"/>
      <c r="H147" s="17"/>
      <c r="I147" s="17"/>
      <c r="J147" s="17"/>
    </row>
    <row r="148" spans="1:10" x14ac:dyDescent="0.2">
      <c r="A148" s="17"/>
      <c r="B148" s="17"/>
      <c r="C148" s="17"/>
      <c r="D148" s="17"/>
      <c r="E148" s="17"/>
      <c r="F148" s="17"/>
      <c r="G148" s="17"/>
      <c r="H148" s="17"/>
      <c r="I148" s="17"/>
      <c r="J148" s="17"/>
    </row>
    <row r="149" spans="1:10" x14ac:dyDescent="0.2">
      <c r="A149" s="17"/>
      <c r="B149" s="17"/>
      <c r="C149" s="17"/>
      <c r="D149" s="17"/>
      <c r="E149" s="17"/>
      <c r="F149" s="17"/>
      <c r="G149" s="17"/>
      <c r="H149" s="17"/>
      <c r="I149" s="17"/>
      <c r="J149" s="17"/>
    </row>
    <row r="150" spans="1:10" x14ac:dyDescent="0.2">
      <c r="A150" s="17"/>
      <c r="B150" s="17"/>
      <c r="C150" s="17"/>
      <c r="D150" s="17"/>
      <c r="E150" s="17"/>
      <c r="F150" s="17"/>
      <c r="G150" s="17"/>
      <c r="H150" s="17"/>
      <c r="I150" s="17"/>
      <c r="J150" s="17"/>
    </row>
    <row r="151" spans="1:10" x14ac:dyDescent="0.2">
      <c r="A151" s="17"/>
      <c r="B151" s="17"/>
      <c r="C151" s="17"/>
      <c r="D151" s="17"/>
      <c r="E151" s="17"/>
      <c r="F151" s="17"/>
      <c r="G151" s="17"/>
      <c r="H151" s="17"/>
      <c r="I151" s="17"/>
      <c r="J151" s="17"/>
    </row>
    <row r="152" spans="1:10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</row>
    <row r="153" spans="1:10" x14ac:dyDescent="0.2">
      <c r="A153" s="17"/>
      <c r="B153" s="17"/>
      <c r="C153" s="17"/>
      <c r="D153" s="17"/>
      <c r="E153" s="17"/>
      <c r="F153" s="17"/>
      <c r="G153" s="17"/>
      <c r="H153" s="17"/>
      <c r="I153" s="17"/>
      <c r="J153" s="17"/>
    </row>
    <row r="154" spans="1:10" x14ac:dyDescent="0.2">
      <c r="A154" s="17"/>
      <c r="B154" s="17"/>
      <c r="C154" s="17"/>
      <c r="D154" s="17"/>
      <c r="E154" s="17"/>
      <c r="F154" s="17"/>
      <c r="G154" s="17"/>
      <c r="H154" s="17"/>
      <c r="I154" s="17"/>
      <c r="J154" s="17"/>
    </row>
    <row r="155" spans="1:10" x14ac:dyDescent="0.2">
      <c r="A155" s="17"/>
      <c r="B155" s="17"/>
      <c r="C155" s="17"/>
      <c r="D155" s="17"/>
      <c r="E155" s="17"/>
      <c r="F155" s="17"/>
      <c r="G155" s="17"/>
      <c r="H155" s="17"/>
      <c r="I155" s="17"/>
      <c r="J155" s="17"/>
    </row>
    <row r="156" spans="1:10" x14ac:dyDescent="0.2">
      <c r="A156" s="17"/>
      <c r="B156" s="17"/>
      <c r="C156" s="17"/>
      <c r="D156" s="17"/>
      <c r="E156" s="17"/>
      <c r="F156" s="17"/>
      <c r="G156" s="17"/>
      <c r="H156" s="17"/>
      <c r="I156" s="17"/>
      <c r="J156" s="17"/>
    </row>
    <row r="157" spans="1:10" x14ac:dyDescent="0.2">
      <c r="A157" s="17"/>
      <c r="B157" s="17"/>
      <c r="C157" s="17"/>
      <c r="D157" s="17"/>
      <c r="E157" s="17"/>
      <c r="F157" s="17"/>
      <c r="G157" s="17"/>
      <c r="H157" s="17"/>
      <c r="I157" s="17"/>
      <c r="J157" s="17"/>
    </row>
    <row r="158" spans="1:10" x14ac:dyDescent="0.2">
      <c r="A158" s="17"/>
      <c r="B158" s="17"/>
      <c r="C158" s="17"/>
      <c r="D158" s="17"/>
      <c r="E158" s="17"/>
      <c r="F158" s="17"/>
      <c r="G158" s="17"/>
      <c r="H158" s="17"/>
      <c r="I158" s="17"/>
      <c r="J158" s="17"/>
    </row>
    <row r="159" spans="1:10" x14ac:dyDescent="0.2">
      <c r="A159" s="17"/>
      <c r="B159" s="17"/>
      <c r="C159" s="17"/>
      <c r="D159" s="17"/>
      <c r="E159" s="17"/>
      <c r="F159" s="17"/>
      <c r="G159" s="17"/>
      <c r="H159" s="17"/>
      <c r="I159" s="17"/>
      <c r="J159" s="17"/>
    </row>
    <row r="160" spans="1:10" x14ac:dyDescent="0.2">
      <c r="A160" s="17"/>
      <c r="B160" s="17"/>
      <c r="C160" s="17"/>
      <c r="D160" s="17"/>
      <c r="E160" s="17"/>
      <c r="F160" s="17"/>
      <c r="G160" s="17"/>
      <c r="H160" s="17"/>
      <c r="I160" s="17"/>
      <c r="J160" s="17"/>
    </row>
    <row r="161" spans="1:10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</row>
    <row r="162" spans="1:10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</row>
    <row r="163" spans="1:10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</row>
    <row r="164" spans="1:10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</row>
    <row r="165" spans="1:10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</row>
    <row r="166" spans="1:10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</row>
    <row r="167" spans="1:10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</row>
    <row r="168" spans="1:10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</row>
    <row r="169" spans="1:10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</row>
    <row r="170" spans="1:10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</row>
    <row r="171" spans="1:10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</row>
    <row r="172" spans="1:10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</row>
    <row r="173" spans="1:10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</row>
    <row r="174" spans="1:10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</row>
    <row r="175" spans="1:10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</row>
    <row r="176" spans="1:10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</row>
    <row r="177" spans="1:10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</row>
    <row r="178" spans="1:10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</row>
    <row r="179" spans="1:10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</row>
    <row r="180" spans="1:10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</row>
    <row r="181" spans="1:10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</row>
    <row r="182" spans="1:10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</row>
    <row r="183" spans="1:10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</row>
    <row r="184" spans="1:10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</row>
    <row r="185" spans="1:10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</row>
    <row r="186" spans="1:10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</row>
    <row r="187" spans="1:10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</row>
    <row r="188" spans="1:10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</row>
    <row r="189" spans="1:10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</row>
    <row r="190" spans="1:10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</row>
    <row r="191" spans="1:10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</row>
    <row r="192" spans="1:10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</row>
    <row r="193" spans="1:10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</row>
    <row r="194" spans="1:10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</row>
    <row r="195" spans="1:10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</row>
    <row r="196" spans="1:10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</row>
    <row r="197" spans="1:10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</row>
    <row r="198" spans="1:10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</row>
    <row r="199" spans="1:10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</row>
    <row r="200" spans="1:10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</row>
    <row r="201" spans="1:10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</row>
    <row r="202" spans="1:10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</row>
    <row r="203" spans="1:10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</row>
    <row r="204" spans="1:10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</row>
    <row r="205" spans="1:10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</row>
    <row r="206" spans="1:10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</row>
    <row r="207" spans="1:10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</row>
    <row r="208" spans="1:10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</row>
    <row r="209" spans="1:10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</row>
    <row r="210" spans="1:10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</row>
    <row r="211" spans="1:10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</row>
    <row r="212" spans="1:10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</row>
    <row r="213" spans="1:10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</row>
    <row r="214" spans="1:10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</row>
    <row r="215" spans="1:10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</row>
    <row r="216" spans="1:10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</row>
    <row r="217" spans="1:10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</row>
    <row r="218" spans="1:10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</row>
    <row r="219" spans="1:10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</row>
    <row r="220" spans="1:10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</row>
    <row r="221" spans="1:10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</row>
    <row r="222" spans="1:10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</row>
    <row r="223" spans="1:10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</row>
    <row r="224" spans="1:10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</row>
    <row r="225" spans="1:10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</row>
    <row r="226" spans="1:10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</row>
    <row r="227" spans="1:10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</row>
    <row r="228" spans="1:10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</row>
    <row r="229" spans="1:10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</row>
    <row r="230" spans="1:10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</row>
    <row r="231" spans="1:10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</row>
    <row r="232" spans="1:10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</row>
    <row r="233" spans="1:10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</row>
    <row r="234" spans="1:10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</row>
    <row r="235" spans="1:10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</row>
    <row r="236" spans="1:10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</row>
    <row r="237" spans="1:10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</row>
    <row r="238" spans="1:10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</row>
    <row r="239" spans="1:10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</row>
    <row r="240" spans="1:10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</row>
    <row r="241" spans="1:10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</row>
    <row r="242" spans="1:10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</row>
    <row r="243" spans="1:10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</row>
    <row r="244" spans="1:10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</row>
    <row r="245" spans="1:10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</row>
    <row r="246" spans="1:10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</row>
    <row r="247" spans="1:10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</row>
    <row r="248" spans="1:10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</row>
    <row r="249" spans="1:10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</row>
    <row r="250" spans="1:10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</row>
    <row r="251" spans="1:10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</row>
    <row r="252" spans="1:10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</row>
    <row r="253" spans="1:10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</row>
    <row r="254" spans="1:10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</row>
    <row r="255" spans="1:10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</row>
    <row r="256" spans="1:10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</row>
    <row r="257" spans="1:10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</row>
    <row r="258" spans="1:10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</row>
    <row r="259" spans="1:10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</row>
    <row r="260" spans="1:10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</row>
    <row r="261" spans="1:10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</row>
    <row r="262" spans="1:10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</row>
    <row r="263" spans="1:10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</row>
    <row r="264" spans="1:10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</row>
    <row r="265" spans="1:10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</row>
    <row r="266" spans="1:10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</row>
    <row r="267" spans="1:10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</row>
    <row r="268" spans="1:10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</row>
    <row r="269" spans="1:10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</row>
    <row r="270" spans="1:10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</row>
    <row r="271" spans="1:10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</row>
    <row r="272" spans="1:10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</row>
    <row r="273" spans="1:10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</row>
    <row r="274" spans="1:10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</row>
    <row r="275" spans="1:10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</row>
    <row r="276" spans="1:10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</row>
    <row r="277" spans="1:10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</row>
    <row r="278" spans="1:10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</row>
    <row r="279" spans="1:10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</row>
    <row r="280" spans="1:10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</row>
    <row r="281" spans="1:10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</row>
    <row r="282" spans="1:10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</row>
    <row r="283" spans="1:10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</row>
    <row r="284" spans="1:10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</row>
    <row r="285" spans="1:10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</row>
    <row r="286" spans="1:10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</row>
    <row r="287" spans="1:10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</row>
    <row r="288" spans="1:10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</row>
    <row r="289" spans="1:10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</row>
    <row r="290" spans="1:10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</row>
    <row r="291" spans="1:10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</row>
    <row r="292" spans="1:10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</row>
    <row r="293" spans="1:10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</row>
    <row r="294" spans="1:10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</row>
    <row r="295" spans="1:10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</row>
    <row r="296" spans="1:10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</row>
    <row r="297" spans="1:10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</row>
    <row r="298" spans="1:10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</row>
    <row r="299" spans="1:10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</row>
    <row r="300" spans="1:10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</row>
    <row r="301" spans="1:10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</row>
    <row r="302" spans="1:10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</row>
    <row r="303" spans="1:10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</row>
    <row r="304" spans="1:10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</row>
    <row r="305" spans="1:10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</row>
    <row r="306" spans="1:10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</row>
    <row r="307" spans="1:10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</row>
    <row r="308" spans="1:10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</row>
    <row r="309" spans="1:10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</row>
    <row r="310" spans="1:10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</row>
    <row r="311" spans="1:10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</row>
    <row r="312" spans="1:10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</row>
    <row r="313" spans="1:10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</row>
    <row r="314" spans="1:10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</row>
    <row r="315" spans="1:10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</row>
    <row r="316" spans="1:10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</row>
    <row r="317" spans="1:10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</row>
    <row r="318" spans="1:10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</row>
    <row r="319" spans="1:10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</row>
    <row r="320" spans="1:10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</row>
    <row r="321" spans="1:10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</row>
    <row r="322" spans="1:10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</row>
    <row r="323" spans="1:10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</row>
    <row r="324" spans="1:10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</row>
    <row r="325" spans="1:10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</row>
    <row r="326" spans="1:10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</row>
    <row r="327" spans="1:10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</row>
    <row r="328" spans="1:10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</row>
    <row r="329" spans="1:10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</row>
    <row r="330" spans="1:10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</row>
    <row r="331" spans="1:10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</row>
    <row r="332" spans="1:10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</row>
    <row r="333" spans="1:10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</row>
    <row r="334" spans="1:10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</row>
    <row r="335" spans="1:10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</row>
    <row r="336" spans="1:10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</row>
    <row r="337" spans="1:10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</row>
    <row r="338" spans="1:10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</row>
    <row r="339" spans="1:10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</row>
    <row r="340" spans="1:10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</row>
    <row r="341" spans="1:10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</row>
    <row r="342" spans="1:10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</row>
    <row r="343" spans="1:10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</row>
    <row r="344" spans="1:10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</row>
    <row r="345" spans="1:10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</row>
    <row r="346" spans="1:10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</row>
    <row r="347" spans="1:10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</row>
    <row r="348" spans="1:10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</row>
    <row r="349" spans="1:10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</row>
    <row r="350" spans="1:10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</row>
    <row r="351" spans="1:10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</row>
    <row r="352" spans="1:10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</row>
    <row r="353" spans="1:10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</row>
    <row r="354" spans="1:10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</row>
    <row r="355" spans="1:10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</row>
    <row r="356" spans="1:10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</row>
    <row r="357" spans="1:10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</row>
    <row r="358" spans="1:10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</row>
    <row r="359" spans="1:10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</row>
    <row r="360" spans="1:10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</row>
    <row r="361" spans="1:10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</row>
    <row r="362" spans="1:10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</row>
    <row r="363" spans="1:10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</row>
    <row r="364" spans="1:10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</row>
    <row r="365" spans="1:10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</row>
    <row r="366" spans="1:10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</row>
    <row r="367" spans="1:10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</row>
    <row r="368" spans="1:10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</row>
    <row r="369" spans="1:10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</row>
    <row r="370" spans="1:10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</row>
    <row r="371" spans="1:10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</row>
    <row r="372" spans="1:10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</row>
    <row r="373" spans="1:10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</row>
    <row r="374" spans="1:10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</row>
    <row r="375" spans="1:10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</row>
    <row r="376" spans="1:10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</row>
    <row r="377" spans="1:10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</row>
    <row r="378" spans="1:10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</row>
    <row r="379" spans="1:10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</row>
    <row r="380" spans="1:10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</row>
    <row r="381" spans="1:10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</row>
    <row r="382" spans="1:10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</row>
    <row r="383" spans="1:10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</row>
    <row r="384" spans="1:10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</row>
    <row r="385" spans="1:10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</row>
    <row r="386" spans="1:10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</row>
    <row r="387" spans="1:10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</row>
    <row r="388" spans="1:10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</row>
    <row r="389" spans="1:10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</row>
    <row r="390" spans="1:10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</row>
    <row r="391" spans="1:10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</row>
    <row r="392" spans="1:10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</row>
    <row r="393" spans="1:10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</row>
    <row r="394" spans="1:10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</row>
    <row r="395" spans="1:10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</row>
    <row r="396" spans="1:10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</row>
    <row r="397" spans="1:10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</row>
    <row r="398" spans="1:10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</row>
    <row r="399" spans="1:10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</row>
    <row r="400" spans="1:10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</row>
    <row r="401" spans="1:10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</row>
    <row r="402" spans="1:10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</row>
    <row r="403" spans="1:10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</row>
    <row r="404" spans="1:10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</row>
    <row r="405" spans="1:10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</row>
    <row r="406" spans="1:10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</row>
    <row r="407" spans="1:10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</row>
    <row r="408" spans="1:10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</row>
    <row r="409" spans="1:10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</row>
    <row r="410" spans="1:10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</row>
    <row r="411" spans="1:10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</row>
    <row r="412" spans="1:10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</row>
    <row r="413" spans="1:10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</row>
    <row r="414" spans="1:10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</row>
    <row r="415" spans="1:10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</row>
    <row r="416" spans="1:10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</row>
    <row r="417" spans="1:10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</row>
    <row r="418" spans="1:10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</row>
    <row r="419" spans="1:10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</row>
    <row r="420" spans="1:10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</row>
    <row r="421" spans="1:10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</row>
    <row r="422" spans="1:10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</row>
    <row r="423" spans="1:10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</row>
    <row r="424" spans="1:10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</row>
    <row r="425" spans="1:10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</row>
    <row r="426" spans="1:10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</row>
    <row r="427" spans="1:10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</row>
    <row r="428" spans="1:10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</row>
    <row r="429" spans="1:10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</row>
    <row r="430" spans="1:10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</row>
    <row r="431" spans="1:10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</row>
    <row r="432" spans="1:10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</row>
    <row r="433" spans="1:10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</row>
    <row r="434" spans="1:10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</row>
    <row r="435" spans="1:10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</row>
    <row r="436" spans="1:10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</row>
    <row r="437" spans="1:10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</row>
    <row r="438" spans="1:10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</row>
    <row r="439" spans="1:10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</row>
    <row r="440" spans="1:10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</row>
    <row r="441" spans="1:10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</row>
    <row r="442" spans="1:10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</row>
    <row r="443" spans="1:10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</row>
    <row r="444" spans="1:10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</row>
    <row r="445" spans="1:10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</row>
    <row r="446" spans="1:10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</row>
    <row r="447" spans="1:10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</row>
    <row r="448" spans="1:10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</row>
    <row r="449" spans="1:10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</row>
    <row r="450" spans="1:10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</row>
    <row r="451" spans="1:10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</row>
    <row r="452" spans="1:10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</row>
    <row r="453" spans="1:10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</row>
    <row r="454" spans="1:10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</row>
    <row r="455" spans="1:10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</row>
    <row r="456" spans="1:10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</row>
    <row r="457" spans="1:10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</row>
    <row r="458" spans="1:10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</row>
    <row r="459" spans="1:10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</row>
    <row r="460" spans="1:10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</row>
    <row r="461" spans="1:10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</row>
    <row r="462" spans="1:10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</row>
    <row r="463" spans="1:10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</row>
    <row r="464" spans="1:10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</row>
    <row r="465" spans="1:10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</row>
    <row r="466" spans="1:10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</row>
    <row r="467" spans="1:10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</row>
    <row r="468" spans="1:10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</row>
    <row r="469" spans="1:10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</row>
    <row r="470" spans="1:10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</row>
    <row r="471" spans="1:10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</row>
    <row r="472" spans="1:10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</row>
    <row r="473" spans="1:10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</row>
    <row r="474" spans="1:10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</row>
    <row r="475" spans="1:10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</row>
    <row r="476" spans="1:10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</row>
    <row r="477" spans="1:10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</row>
    <row r="478" spans="1:10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</row>
    <row r="479" spans="1:10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</row>
    <row r="480" spans="1:10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</row>
    <row r="481" spans="1:10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</row>
    <row r="482" spans="1:10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</row>
    <row r="483" spans="1:10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</row>
    <row r="484" spans="1:10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</row>
    <row r="485" spans="1:10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</row>
    <row r="486" spans="1:10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</row>
    <row r="487" spans="1:10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</row>
    <row r="488" spans="1:10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</row>
    <row r="489" spans="1:10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</row>
    <row r="490" spans="1:10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</row>
    <row r="491" spans="1:10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</row>
    <row r="492" spans="1:10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</row>
    <row r="493" spans="1:10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</row>
    <row r="494" spans="1:10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</row>
    <row r="495" spans="1:10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</row>
    <row r="496" spans="1:10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</row>
    <row r="497" spans="1:10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</row>
    <row r="498" spans="1:10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</row>
    <row r="499" spans="1:10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</row>
    <row r="500" spans="1:10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</row>
    <row r="501" spans="1:10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</row>
    <row r="502" spans="1:10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</row>
    <row r="503" spans="1:10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</row>
    <row r="504" spans="1:10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</row>
    <row r="505" spans="1:10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</row>
    <row r="506" spans="1:10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</row>
    <row r="507" spans="1:10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</row>
    <row r="508" spans="1:10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</row>
    <row r="509" spans="1:10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</row>
    <row r="510" spans="1:10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</row>
    <row r="511" spans="1:10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</row>
    <row r="512" spans="1:10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</row>
    <row r="513" spans="1:10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</row>
    <row r="514" spans="1:10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</row>
    <row r="515" spans="1:10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</row>
    <row r="516" spans="1:10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</row>
    <row r="517" spans="1:10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</row>
    <row r="518" spans="1:10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</row>
    <row r="519" spans="1:10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</row>
    <row r="520" spans="1:10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</row>
    <row r="521" spans="1:10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</row>
    <row r="522" spans="1:10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</row>
    <row r="523" spans="1:10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</row>
    <row r="524" spans="1:10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</row>
    <row r="525" spans="1:10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</row>
    <row r="526" spans="1:10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</row>
    <row r="527" spans="1:10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</row>
    <row r="528" spans="1:10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</row>
    <row r="529" spans="1:10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</row>
    <row r="530" spans="1:10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</row>
    <row r="531" spans="1:10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</row>
    <row r="532" spans="1:10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</row>
    <row r="533" spans="1:10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</row>
    <row r="534" spans="1:10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</row>
    <row r="535" spans="1:10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</row>
    <row r="536" spans="1:10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</row>
    <row r="537" spans="1:10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</row>
    <row r="538" spans="1:10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</row>
    <row r="539" spans="1:10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</row>
    <row r="540" spans="1:10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</row>
    <row r="541" spans="1:10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</row>
    <row r="542" spans="1:10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</row>
    <row r="543" spans="1:10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</row>
    <row r="544" spans="1:10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</row>
    <row r="545" spans="1:10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</row>
    <row r="546" spans="1:10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</row>
    <row r="547" spans="1:10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</row>
    <row r="548" spans="1:10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</row>
    <row r="549" spans="1:10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</row>
    <row r="550" spans="1:10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</row>
    <row r="551" spans="1:10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</row>
    <row r="552" spans="1:10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</row>
    <row r="553" spans="1:10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</row>
    <row r="554" spans="1:10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</row>
    <row r="555" spans="1:10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</row>
    <row r="556" spans="1:10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</row>
    <row r="557" spans="1:10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</row>
    <row r="558" spans="1:10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</row>
    <row r="559" spans="1:10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</row>
    <row r="560" spans="1:10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</row>
    <row r="561" spans="1:10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</row>
    <row r="562" spans="1:10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</row>
    <row r="563" spans="1:10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</row>
    <row r="564" spans="1:10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</row>
    <row r="565" spans="1:10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</row>
    <row r="566" spans="1:10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</row>
    <row r="567" spans="1:10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</row>
    <row r="568" spans="1:10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</row>
    <row r="569" spans="1:10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</row>
    <row r="570" spans="1:10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</row>
    <row r="571" spans="1:10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</row>
    <row r="572" spans="1:10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</row>
    <row r="573" spans="1:10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</row>
    <row r="574" spans="1:10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</row>
    <row r="575" spans="1:10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</row>
    <row r="576" spans="1:10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</row>
    <row r="577" spans="1:10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</row>
    <row r="578" spans="1:10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</row>
    <row r="579" spans="1:10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</row>
    <row r="580" spans="1:10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</row>
    <row r="581" spans="1:10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</row>
    <row r="582" spans="1:10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</row>
    <row r="583" spans="1:10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</row>
    <row r="584" spans="1:10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</row>
    <row r="585" spans="1:10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</row>
    <row r="586" spans="1:10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</row>
    <row r="587" spans="1:10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</row>
    <row r="588" spans="1:10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</row>
    <row r="589" spans="1:10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</row>
    <row r="590" spans="1:10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</row>
    <row r="591" spans="1:10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</row>
    <row r="592" spans="1:10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</row>
    <row r="593" spans="1:10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</row>
    <row r="594" spans="1:10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</row>
    <row r="595" spans="1:10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</row>
    <row r="596" spans="1:10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</row>
    <row r="597" spans="1:10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</row>
    <row r="598" spans="1:10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</row>
    <row r="599" spans="1:10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</row>
    <row r="600" spans="1:10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</row>
    <row r="601" spans="1:10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</row>
    <row r="602" spans="1:10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</row>
    <row r="603" spans="1:10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</row>
    <row r="604" spans="1:10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</row>
    <row r="605" spans="1:10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</row>
    <row r="606" spans="1:10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</row>
    <row r="607" spans="1:10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</row>
    <row r="608" spans="1:10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</row>
    <row r="609" spans="1:10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</row>
    <row r="610" spans="1:10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</row>
    <row r="611" spans="1:10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</row>
    <row r="612" spans="1:10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</row>
    <row r="613" spans="1:10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</row>
    <row r="614" spans="1:10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</row>
    <row r="615" spans="1:10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</row>
    <row r="616" spans="1:10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</row>
    <row r="617" spans="1:10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</row>
    <row r="618" spans="1:10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</row>
    <row r="619" spans="1:10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</row>
    <row r="620" spans="1:10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</row>
    <row r="621" spans="1:10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</row>
    <row r="622" spans="1:10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</row>
    <row r="623" spans="1:10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</row>
    <row r="624" spans="1:10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</row>
    <row r="625" spans="1:10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</row>
    <row r="626" spans="1:10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</row>
    <row r="627" spans="1:10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</row>
    <row r="628" spans="1:10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</row>
    <row r="629" spans="1:10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</row>
    <row r="630" spans="1:10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</row>
    <row r="631" spans="1:10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</row>
    <row r="632" spans="1:10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</row>
    <row r="633" spans="1:10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</row>
    <row r="634" spans="1:10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</row>
    <row r="635" spans="1:10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</row>
    <row r="636" spans="1:10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</row>
    <row r="637" spans="1:10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</row>
    <row r="638" spans="1:10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</row>
    <row r="639" spans="1:10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</row>
    <row r="640" spans="1:10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</row>
    <row r="641" spans="1:10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</row>
    <row r="642" spans="1:10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</row>
    <row r="643" spans="1:10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</row>
    <row r="644" spans="1:10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</row>
    <row r="645" spans="1:10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</row>
    <row r="646" spans="1:10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</row>
    <row r="647" spans="1:10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</row>
    <row r="648" spans="1:10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</row>
    <row r="649" spans="1:10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</row>
    <row r="650" spans="1:10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</row>
    <row r="651" spans="1:10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</row>
    <row r="652" spans="1:10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</row>
    <row r="653" spans="1:10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</row>
    <row r="654" spans="1:10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</row>
    <row r="655" spans="1:10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</row>
    <row r="656" spans="1:10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</row>
    <row r="657" spans="1:10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</row>
    <row r="658" spans="1:10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</row>
    <row r="659" spans="1:10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</row>
    <row r="660" spans="1:10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</row>
    <row r="661" spans="1:10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</row>
    <row r="662" spans="1:10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</row>
    <row r="663" spans="1:10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</row>
    <row r="664" spans="1:10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</row>
    <row r="665" spans="1:10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</row>
    <row r="666" spans="1:10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</row>
    <row r="667" spans="1:10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</row>
    <row r="668" spans="1:10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</row>
    <row r="669" spans="1:10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</row>
    <row r="670" spans="1:10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</row>
    <row r="671" spans="1:10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</row>
    <row r="672" spans="1:10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</row>
    <row r="673" spans="1:10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</row>
    <row r="674" spans="1:10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</row>
    <row r="675" spans="1:10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</row>
    <row r="676" spans="1:10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</row>
    <row r="677" spans="1:10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</row>
    <row r="678" spans="1:10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</row>
    <row r="679" spans="1:10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</row>
    <row r="680" spans="1:10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</row>
    <row r="681" spans="1:10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</row>
    <row r="682" spans="1:10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</row>
    <row r="683" spans="1:10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</row>
    <row r="684" spans="1:10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</row>
    <row r="685" spans="1:10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</row>
    <row r="686" spans="1:10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</row>
    <row r="687" spans="1:10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</row>
    <row r="688" spans="1:10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</row>
    <row r="689" spans="1:10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</row>
    <row r="690" spans="1:10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</row>
    <row r="691" spans="1:10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</row>
    <row r="692" spans="1:10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</row>
    <row r="693" spans="1:10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</row>
    <row r="694" spans="1:10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</row>
    <row r="695" spans="1:10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</row>
    <row r="696" spans="1:10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</row>
    <row r="697" spans="1:10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</row>
    <row r="698" spans="1:10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</row>
    <row r="699" spans="1:10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</row>
    <row r="700" spans="1:10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</row>
    <row r="701" spans="1:10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</row>
    <row r="702" spans="1:10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</row>
    <row r="703" spans="1:10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</row>
    <row r="704" spans="1:10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</row>
    <row r="705" spans="1:10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</row>
    <row r="706" spans="1:10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</row>
    <row r="707" spans="1:10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</row>
    <row r="708" spans="1:10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</row>
    <row r="709" spans="1:10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</row>
    <row r="710" spans="1:10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</row>
    <row r="711" spans="1:10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</row>
    <row r="712" spans="1:10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</row>
    <row r="713" spans="1:10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</row>
    <row r="714" spans="1:10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</row>
    <row r="715" spans="1:10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</row>
    <row r="716" spans="1:10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</row>
    <row r="717" spans="1:10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</row>
    <row r="718" spans="1:10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</row>
    <row r="719" spans="1:10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</row>
    <row r="720" spans="1:10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</row>
    <row r="721" spans="1:10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</row>
    <row r="722" spans="1:10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</row>
    <row r="723" spans="1:10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</row>
    <row r="724" spans="1:10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</row>
    <row r="725" spans="1:10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</row>
    <row r="726" spans="1:10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</row>
    <row r="727" spans="1:10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</row>
    <row r="728" spans="1:10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</row>
    <row r="729" spans="1:10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</row>
    <row r="730" spans="1:10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</row>
    <row r="731" spans="1:10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</row>
    <row r="732" spans="1:10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</row>
    <row r="733" spans="1:10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</row>
    <row r="734" spans="1:10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</row>
    <row r="735" spans="1:10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</row>
    <row r="736" spans="1:10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</row>
    <row r="737" spans="1:10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</row>
    <row r="738" spans="1:10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</row>
    <row r="739" spans="1:10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</row>
    <row r="740" spans="1:10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</row>
    <row r="741" spans="1:10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</row>
    <row r="742" spans="1:10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</row>
    <row r="743" spans="1:10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</row>
    <row r="744" spans="1:10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</row>
    <row r="745" spans="1:10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</row>
    <row r="746" spans="1:10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</row>
    <row r="747" spans="1:10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</row>
    <row r="748" spans="1:10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</row>
    <row r="749" spans="1:10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</row>
    <row r="750" spans="1:10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</row>
    <row r="751" spans="1:10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</row>
    <row r="752" spans="1:10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</row>
    <row r="753" spans="1:10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</row>
    <row r="754" spans="1:10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</row>
    <row r="755" spans="1:10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</row>
    <row r="756" spans="1:10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</row>
    <row r="757" spans="1:10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</row>
    <row r="758" spans="1:10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</row>
    <row r="759" spans="1:10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</row>
    <row r="760" spans="1:10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</row>
    <row r="761" spans="1:10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</row>
    <row r="762" spans="1:10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</row>
    <row r="763" spans="1:10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</row>
    <row r="764" spans="1:10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</row>
    <row r="765" spans="1:10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</row>
    <row r="766" spans="1:10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</row>
    <row r="767" spans="1:10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</row>
    <row r="768" spans="1:10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</row>
    <row r="769" spans="1:10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</row>
    <row r="770" spans="1:10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</row>
    <row r="771" spans="1:10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</row>
    <row r="772" spans="1:10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</row>
    <row r="773" spans="1:10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</row>
    <row r="774" spans="1:10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</row>
    <row r="775" spans="1:10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</row>
    <row r="776" spans="1:10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</row>
    <row r="777" spans="1:10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</row>
    <row r="778" spans="1:10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</row>
    <row r="779" spans="1:10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</row>
    <row r="780" spans="1:10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</row>
    <row r="781" spans="1:10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</row>
    <row r="782" spans="1:10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</row>
    <row r="783" spans="1:10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</row>
    <row r="784" spans="1:10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</row>
    <row r="785" spans="1:10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</row>
    <row r="786" spans="1:10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</row>
    <row r="787" spans="1:10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</row>
    <row r="788" spans="1:10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</row>
    <row r="789" spans="1:10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</row>
    <row r="790" spans="1:10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</row>
    <row r="791" spans="1:10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</row>
    <row r="792" spans="1:10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</row>
    <row r="793" spans="1:10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</row>
    <row r="794" spans="1:10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</row>
    <row r="795" spans="1:10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</row>
    <row r="796" spans="1:10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</row>
    <row r="797" spans="1:10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</row>
    <row r="798" spans="1:10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</row>
    <row r="799" spans="1:10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</row>
    <row r="800" spans="1:10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</row>
    <row r="801" spans="1:10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</row>
    <row r="802" spans="1:10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</row>
    <row r="803" spans="1:10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</row>
    <row r="804" spans="1:10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</row>
    <row r="805" spans="1:10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</row>
    <row r="806" spans="1:10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</row>
    <row r="807" spans="1:10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</row>
    <row r="808" spans="1:10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</row>
    <row r="809" spans="1:10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</row>
    <row r="810" spans="1:10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</row>
    <row r="811" spans="1:10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</row>
    <row r="812" spans="1:10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</row>
    <row r="813" spans="1:10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</row>
    <row r="814" spans="1:10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</row>
    <row r="815" spans="1:10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</row>
    <row r="816" spans="1:10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</row>
    <row r="817" spans="1:10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</row>
    <row r="818" spans="1:10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</row>
    <row r="819" spans="1:10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</row>
    <row r="820" spans="1:10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</row>
    <row r="821" spans="1:10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</row>
    <row r="822" spans="1:10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</row>
    <row r="823" spans="1:10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</row>
    <row r="824" spans="1:10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</row>
    <row r="825" spans="1:10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</row>
    <row r="826" spans="1:10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</row>
    <row r="827" spans="1:10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</row>
    <row r="828" spans="1:10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</row>
    <row r="829" spans="1:10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</row>
    <row r="830" spans="1:10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</row>
    <row r="831" spans="1:10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</row>
    <row r="832" spans="1:10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</row>
    <row r="833" spans="1:10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</row>
    <row r="834" spans="1:10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</row>
    <row r="835" spans="1:10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</row>
    <row r="836" spans="1:10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</row>
    <row r="837" spans="1:10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</row>
    <row r="838" spans="1:10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</row>
    <row r="839" spans="1:10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</row>
    <row r="840" spans="1:10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</row>
    <row r="841" spans="1:10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</row>
    <row r="842" spans="1:10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</row>
    <row r="843" spans="1:10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</row>
    <row r="844" spans="1:10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</row>
    <row r="845" spans="1:10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</row>
    <row r="846" spans="1:10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</row>
    <row r="847" spans="1:10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</row>
    <row r="848" spans="1:10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</row>
    <row r="849" spans="1:10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</row>
    <row r="850" spans="1:10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</row>
    <row r="851" spans="1:10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</row>
    <row r="852" spans="1:10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</row>
    <row r="853" spans="1:10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</row>
    <row r="854" spans="1:10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</row>
    <row r="855" spans="1:10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</row>
    <row r="856" spans="1:10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</row>
    <row r="857" spans="1:10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</row>
    <row r="858" spans="1:10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</row>
    <row r="859" spans="1:10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</row>
    <row r="860" spans="1:10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</row>
    <row r="861" spans="1:10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</row>
    <row r="862" spans="1:10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</row>
    <row r="863" spans="1:10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</row>
    <row r="864" spans="1:10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</row>
    <row r="865" spans="1:10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</row>
    <row r="866" spans="1:10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</row>
    <row r="867" spans="1:10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</row>
    <row r="868" spans="1:10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</row>
    <row r="869" spans="1:10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</row>
    <row r="870" spans="1:10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</row>
    <row r="871" spans="1:10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</row>
    <row r="872" spans="1:10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</row>
    <row r="873" spans="1:10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</row>
    <row r="874" spans="1:10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</row>
    <row r="875" spans="1:10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</row>
    <row r="876" spans="1:10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</row>
    <row r="877" spans="1:10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</row>
    <row r="878" spans="1:10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</row>
    <row r="879" spans="1:10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</row>
    <row r="880" spans="1:10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</row>
    <row r="881" spans="1:10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</row>
    <row r="882" spans="1:10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</row>
    <row r="883" spans="1:10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</row>
    <row r="884" spans="1:10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</row>
    <row r="885" spans="1:10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</row>
    <row r="886" spans="1:10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</row>
    <row r="887" spans="1:10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</row>
    <row r="888" spans="1:10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</row>
    <row r="889" spans="1:10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</row>
    <row r="890" spans="1:10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</row>
    <row r="891" spans="1:10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</row>
    <row r="892" spans="1:10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</row>
    <row r="893" spans="1:10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</row>
    <row r="894" spans="1:10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</row>
    <row r="895" spans="1:10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</row>
    <row r="896" spans="1:10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</row>
    <row r="897" spans="1:10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</row>
    <row r="898" spans="1:10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</row>
    <row r="899" spans="1:10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</row>
    <row r="900" spans="1:10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</row>
    <row r="901" spans="1:10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</row>
    <row r="902" spans="1:10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</row>
    <row r="903" spans="1:10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</row>
    <row r="904" spans="1:10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</row>
    <row r="905" spans="1:10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</row>
    <row r="906" spans="1:10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</row>
    <row r="907" spans="1:10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</row>
    <row r="908" spans="1:10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</row>
    <row r="909" spans="1:10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</row>
    <row r="910" spans="1:10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</row>
    <row r="911" spans="1:10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</row>
    <row r="912" spans="1:10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</row>
    <row r="913" spans="1:10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</row>
    <row r="914" spans="1:10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</row>
    <row r="915" spans="1:10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</row>
    <row r="916" spans="1:10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</row>
    <row r="917" spans="1:10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</row>
    <row r="918" spans="1:10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</row>
    <row r="919" spans="1:10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</row>
    <row r="920" spans="1:10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</row>
    <row r="921" spans="1:10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</row>
    <row r="922" spans="1:10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</row>
    <row r="923" spans="1:10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</row>
    <row r="924" spans="1:10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</row>
    <row r="925" spans="1:10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</row>
    <row r="926" spans="1:10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</row>
    <row r="927" spans="1:10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</row>
    <row r="928" spans="1:10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</row>
    <row r="929" spans="1:1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</row>
    <row r="930" spans="1:1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</row>
    <row r="931" spans="1:1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</row>
    <row r="932" spans="1:1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</row>
    <row r="933" spans="1:1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</row>
    <row r="934" spans="1:1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</row>
    <row r="935" spans="1:1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</row>
    <row r="936" spans="1:1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</row>
    <row r="937" spans="1:1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</row>
    <row r="938" spans="1:1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</row>
    <row r="939" spans="1:1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</row>
    <row r="940" spans="1:1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</row>
    <row r="941" spans="1:1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</row>
    <row r="942" spans="1:1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</row>
    <row r="943" spans="1:1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</row>
    <row r="944" spans="1:1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</row>
    <row r="945" spans="1:1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</row>
    <row r="946" spans="1:1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</row>
    <row r="947" spans="1:1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</row>
    <row r="948" spans="1:1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</row>
    <row r="949" spans="1:1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</row>
    <row r="950" spans="1:1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</row>
    <row r="951" spans="1:1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</row>
    <row r="952" spans="1:1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</row>
    <row r="953" spans="1:1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</row>
    <row r="954" spans="1:1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</row>
    <row r="955" spans="1:1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</row>
    <row r="956" spans="1:1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</row>
    <row r="957" spans="1:1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</row>
    <row r="958" spans="1:1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</row>
    <row r="959" spans="1:1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</row>
    <row r="960" spans="1:1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</row>
    <row r="961" spans="1:1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</row>
    <row r="962" spans="1:1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</row>
    <row r="963" spans="1:1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</row>
    <row r="964" spans="1:1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</row>
    <row r="965" spans="1:1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</row>
    <row r="966" spans="1:1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</row>
    <row r="967" spans="1:1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</row>
    <row r="968" spans="1:1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</row>
    <row r="969" spans="1:1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</row>
    <row r="970" spans="1:1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</row>
    <row r="971" spans="1:1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</row>
    <row r="972" spans="1:1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</row>
    <row r="973" spans="1:1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</row>
    <row r="974" spans="1:1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</row>
    <row r="975" spans="1:1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</row>
    <row r="976" spans="1:1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</row>
    <row r="977" spans="1:1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</row>
    <row r="978" spans="1:1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</row>
    <row r="979" spans="1:1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</row>
    <row r="980" spans="1:1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</row>
    <row r="981" spans="1:1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</row>
    <row r="982" spans="1:1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</row>
    <row r="983" spans="1:1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</row>
    <row r="984" spans="1:1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</row>
    <row r="985" spans="1:1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</row>
    <row r="986" spans="1:1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</row>
    <row r="987" spans="1:1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</row>
    <row r="988" spans="1:1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</row>
    <row r="989" spans="1:1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</row>
    <row r="990" spans="1:1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</row>
    <row r="991" spans="1:1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</row>
    <row r="992" spans="1:1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</row>
    <row r="993" spans="1:1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</row>
    <row r="994" spans="1:1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</row>
    <row r="995" spans="1:1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</row>
    <row r="996" spans="1:1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</row>
    <row r="997" spans="1:1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</row>
    <row r="998" spans="1:1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</row>
    <row r="999" spans="1:1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7"/>
    </row>
    <row r="1000" spans="1:1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</row>
    <row r="1001" spans="1:1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</row>
    <row r="1002" spans="1:1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</row>
    <row r="1003" spans="1:1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</row>
    <row r="1004" spans="1:1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</row>
    <row r="1005" spans="1:1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</row>
    <row r="1006" spans="1:1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</row>
    <row r="1007" spans="1:1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</row>
    <row r="1008" spans="1:1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</row>
    <row r="1009" spans="1:1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</row>
    <row r="1010" spans="1:1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</row>
    <row r="1011" spans="1:1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</row>
    <row r="1012" spans="1:1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</row>
    <row r="1013" spans="1:1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</row>
    <row r="1014" spans="1:1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</row>
    <row r="1015" spans="1:1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</row>
    <row r="1016" spans="1:1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</row>
    <row r="1017" spans="1:1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</row>
    <row r="1018" spans="1:1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</row>
    <row r="1019" spans="1:1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</row>
    <row r="1020" spans="1:1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</row>
    <row r="1021" spans="1:1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</row>
    <row r="1022" spans="1:1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</row>
    <row r="1023" spans="1:1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</row>
    <row r="1024" spans="1:1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</row>
    <row r="1025" spans="1:1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</row>
    <row r="1026" spans="1:1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</row>
    <row r="1027" spans="1:1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</row>
    <row r="1028" spans="1:1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</row>
    <row r="1029" spans="1:1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</row>
    <row r="1030" spans="1:1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</row>
    <row r="1031" spans="1:1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</row>
    <row r="1032" spans="1:1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</row>
    <row r="1033" spans="1:1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</row>
    <row r="1034" spans="1:1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</row>
    <row r="1035" spans="1:1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</row>
    <row r="1036" spans="1:1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</row>
    <row r="1037" spans="1:1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</row>
    <row r="1038" spans="1:1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</row>
    <row r="1039" spans="1:1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</row>
    <row r="1040" spans="1:1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</row>
    <row r="1041" spans="1:1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</row>
    <row r="1042" spans="1:1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</row>
    <row r="1043" spans="1:1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</row>
    <row r="1044" spans="1:1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</row>
    <row r="1045" spans="1:1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</row>
    <row r="1046" spans="1:1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</row>
    <row r="1047" spans="1:1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</row>
    <row r="1048" spans="1:1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</row>
    <row r="1049" spans="1:1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</row>
    <row r="1050" spans="1:1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</row>
    <row r="1051" spans="1:1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</row>
    <row r="1052" spans="1:1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</row>
    <row r="1053" spans="1:1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</row>
    <row r="1054" spans="1:1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</row>
    <row r="1055" spans="1:1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</row>
    <row r="1056" spans="1:1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</row>
    <row r="1057" spans="1:1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</row>
    <row r="1058" spans="1:1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</row>
    <row r="1059" spans="1:1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</row>
    <row r="1060" spans="1:1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</row>
    <row r="1061" spans="1:1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</row>
    <row r="1062" spans="1:1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</row>
    <row r="1063" spans="1:1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</row>
    <row r="1064" spans="1:1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</row>
    <row r="1065" spans="1:1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</row>
    <row r="1066" spans="1:1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</row>
    <row r="1067" spans="1:1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</row>
    <row r="1068" spans="1:1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</row>
    <row r="1069" spans="1:1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</row>
    <row r="1070" spans="1:1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</row>
    <row r="1071" spans="1:1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</row>
    <row r="1072" spans="1:1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</row>
    <row r="1073" spans="1:1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</row>
    <row r="1074" spans="1:1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</row>
    <row r="1075" spans="1:1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</row>
    <row r="1076" spans="1:1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</row>
    <row r="1077" spans="1:1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</row>
    <row r="1078" spans="1:1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</row>
    <row r="1079" spans="1:1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</row>
    <row r="1080" spans="1:1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</row>
    <row r="1081" spans="1:1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</row>
    <row r="1082" spans="1:1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</row>
    <row r="1083" spans="1:1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</row>
    <row r="1084" spans="1:1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</row>
    <row r="1085" spans="1:1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</row>
    <row r="1086" spans="1:1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</row>
    <row r="1087" spans="1:1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</row>
    <row r="1088" spans="1:1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</row>
    <row r="1089" spans="1:1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</row>
    <row r="1090" spans="1:1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</row>
    <row r="1091" spans="1:1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</row>
    <row r="1092" spans="1:1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</row>
    <row r="1093" spans="1:1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</row>
    <row r="1094" spans="1:1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</row>
    <row r="1095" spans="1:1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</row>
    <row r="1096" spans="1:1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</row>
    <row r="1097" spans="1:1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</row>
    <row r="1098" spans="1:1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</row>
    <row r="1099" spans="1:1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</row>
    <row r="1100" spans="1:1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</row>
    <row r="1101" spans="1:1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</row>
    <row r="1102" spans="1:1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</row>
    <row r="1103" spans="1:1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</row>
    <row r="1104" spans="1:1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</row>
    <row r="1105" spans="1:1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</row>
    <row r="1106" spans="1:1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</row>
    <row r="1107" spans="1:1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</row>
    <row r="1108" spans="1:1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</row>
    <row r="1109" spans="1:1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</row>
    <row r="1110" spans="1:1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</row>
    <row r="1111" spans="1:1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</row>
    <row r="1112" spans="1:1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</row>
    <row r="1113" spans="1:1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</row>
    <row r="1114" spans="1:1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</row>
    <row r="1115" spans="1:1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</row>
    <row r="1116" spans="1:1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</row>
    <row r="1117" spans="1:1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</row>
    <row r="1118" spans="1:1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</row>
    <row r="1119" spans="1:1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</row>
    <row r="1120" spans="1:1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</row>
    <row r="1121" spans="1:1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</row>
    <row r="1122" spans="1:1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</row>
    <row r="1123" spans="1:1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</row>
    <row r="1124" spans="1:1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</row>
    <row r="1125" spans="1:1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</row>
    <row r="1126" spans="1:1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</row>
    <row r="1127" spans="1:1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</row>
    <row r="1128" spans="1:1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</row>
    <row r="1129" spans="1:1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</row>
    <row r="1130" spans="1:1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</row>
    <row r="1131" spans="1:1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</row>
    <row r="1132" spans="1:1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</row>
    <row r="1133" spans="1:1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</row>
    <row r="1134" spans="1:1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</row>
    <row r="1135" spans="1:1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</row>
    <row r="1136" spans="1:1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</row>
    <row r="1137" spans="1:1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</row>
    <row r="1138" spans="1:1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</row>
    <row r="1139" spans="1:1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</row>
    <row r="1140" spans="1:1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</row>
    <row r="1141" spans="1:1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</row>
    <row r="1142" spans="1:1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</row>
    <row r="1143" spans="1:1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</row>
    <row r="1144" spans="1:1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</row>
    <row r="1145" spans="1:1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</row>
    <row r="1146" spans="1:1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</row>
    <row r="1147" spans="1:1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</row>
    <row r="1148" spans="1:1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</row>
    <row r="1149" spans="1:1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</row>
    <row r="1150" spans="1:1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</row>
    <row r="1151" spans="1:1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</row>
    <row r="1152" spans="1:1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</row>
    <row r="1153" spans="1:1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</row>
    <row r="1154" spans="1:1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</row>
    <row r="1155" spans="1:1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</row>
    <row r="1156" spans="1:1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</row>
    <row r="1157" spans="1:1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</row>
    <row r="1158" spans="1:1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</row>
    <row r="1159" spans="1:1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</row>
    <row r="1160" spans="1:1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</row>
    <row r="1161" spans="1:1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</row>
    <row r="1162" spans="1:1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</row>
    <row r="1163" spans="1:1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</row>
    <row r="1164" spans="1:1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</row>
    <row r="1165" spans="1:1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</row>
    <row r="1166" spans="1:1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</row>
    <row r="1167" spans="1:1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</row>
    <row r="1168" spans="1:1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</row>
    <row r="1169" spans="1:1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</row>
    <row r="1170" spans="1:1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</row>
    <row r="1171" spans="1:1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</row>
    <row r="1172" spans="1:1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</row>
    <row r="1173" spans="1:1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</row>
    <row r="1174" spans="1:1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</row>
    <row r="1175" spans="1:1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</row>
    <row r="1176" spans="1:1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</row>
    <row r="1177" spans="1:1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</row>
    <row r="1178" spans="1:1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</row>
    <row r="1179" spans="1:1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</row>
    <row r="1180" spans="1:1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</row>
    <row r="1181" spans="1:1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</row>
    <row r="1182" spans="1:1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</row>
    <row r="1183" spans="1:1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</row>
    <row r="1184" spans="1:1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</row>
    <row r="1185" spans="1:1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</row>
    <row r="1186" spans="1:1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</row>
    <row r="1187" spans="1:1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</row>
    <row r="1188" spans="1:1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</row>
    <row r="1189" spans="1:1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</row>
    <row r="1190" spans="1:1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</row>
    <row r="1191" spans="1:1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</row>
    <row r="1192" spans="1:1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</row>
    <row r="1193" spans="1:1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</row>
    <row r="1194" spans="1:1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</row>
    <row r="1195" spans="1:1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</row>
    <row r="1196" spans="1:1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</row>
    <row r="1197" spans="1:1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</row>
    <row r="1198" spans="1:1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</row>
    <row r="1199" spans="1:1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</row>
    <row r="1200" spans="1:1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</row>
    <row r="1201" spans="1:1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</row>
    <row r="1202" spans="1:1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</row>
    <row r="1203" spans="1:1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</row>
    <row r="1204" spans="1:1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</row>
    <row r="1205" spans="1:1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</row>
    <row r="1206" spans="1:1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</row>
    <row r="1207" spans="1:1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</row>
    <row r="1208" spans="1:1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</row>
    <row r="1209" spans="1:1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</row>
    <row r="1210" spans="1:1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</row>
    <row r="1211" spans="1:1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</row>
    <row r="1212" spans="1:1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</row>
    <row r="1213" spans="1:1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</row>
    <row r="1214" spans="1:1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</row>
    <row r="1215" spans="1:1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</row>
    <row r="1216" spans="1:1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</row>
    <row r="1217" spans="1:1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</row>
    <row r="1218" spans="1:1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</row>
    <row r="1219" spans="1:1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</row>
    <row r="1220" spans="1:1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</row>
    <row r="1221" spans="1:1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</row>
    <row r="1222" spans="1:1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</row>
    <row r="1223" spans="1:1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</row>
    <row r="1224" spans="1:1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</row>
    <row r="1225" spans="1:1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</row>
    <row r="1226" spans="1:1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</row>
    <row r="1227" spans="1:1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</row>
    <row r="1228" spans="1:1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</row>
    <row r="1229" spans="1:1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</row>
    <row r="1230" spans="1:1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</row>
    <row r="1231" spans="1:1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</row>
    <row r="1232" spans="1:1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</row>
    <row r="1233" spans="1:1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</row>
    <row r="1234" spans="1:1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</row>
    <row r="1235" spans="1:1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</row>
    <row r="1236" spans="1:1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</row>
    <row r="1237" spans="1:1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</row>
    <row r="1238" spans="1:1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</row>
    <row r="1239" spans="1:1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</row>
    <row r="1240" spans="1:1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</row>
    <row r="1241" spans="1:1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</row>
    <row r="1242" spans="1:1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</row>
    <row r="1243" spans="1:1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</row>
    <row r="1244" spans="1:1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</row>
    <row r="1245" spans="1:1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</row>
    <row r="1246" spans="1:1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</row>
    <row r="1247" spans="1:1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</row>
    <row r="1248" spans="1:1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</row>
    <row r="1249" spans="1:1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</row>
    <row r="1250" spans="1:1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</row>
    <row r="1251" spans="1:1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</row>
    <row r="1252" spans="1:1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</row>
    <row r="1253" spans="1:1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</row>
    <row r="1254" spans="1:1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</row>
    <row r="1255" spans="1:1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</row>
    <row r="1256" spans="1:1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</row>
    <row r="1257" spans="1:1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</row>
    <row r="1258" spans="1:1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</row>
    <row r="1259" spans="1:1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</row>
    <row r="1260" spans="1:1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</row>
    <row r="1261" spans="1:1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</row>
    <row r="1262" spans="1:1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</row>
    <row r="1263" spans="1:1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7"/>
    </row>
    <row r="1264" spans="1:1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7"/>
    </row>
    <row r="1265" spans="1:1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</row>
    <row r="1266" spans="1:1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7"/>
    </row>
    <row r="1267" spans="1:1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7"/>
    </row>
    <row r="1268" spans="1:1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7"/>
    </row>
    <row r="1269" spans="1:1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7"/>
    </row>
    <row r="1270" spans="1:1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7"/>
    </row>
    <row r="1271" spans="1:1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7"/>
    </row>
    <row r="1272" spans="1:1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7"/>
    </row>
    <row r="1273" spans="1:1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7"/>
    </row>
    <row r="1274" spans="1:1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7"/>
    </row>
    <row r="1275" spans="1:1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7"/>
    </row>
    <row r="1276" spans="1:1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7"/>
    </row>
    <row r="1277" spans="1:1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7"/>
    </row>
    <row r="1278" spans="1:1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7"/>
    </row>
    <row r="1279" spans="1:1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</row>
    <row r="1280" spans="1:1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7"/>
    </row>
    <row r="1281" spans="1:1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7"/>
    </row>
    <row r="1282" spans="1:1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7"/>
    </row>
    <row r="1283" spans="1:1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7"/>
    </row>
    <row r="1284" spans="1:1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7"/>
    </row>
    <row r="1285" spans="1:1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7"/>
    </row>
    <row r="1286" spans="1:1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</row>
    <row r="1287" spans="1:1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7"/>
    </row>
    <row r="1288" spans="1:1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7"/>
    </row>
    <row r="1289" spans="1:1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7"/>
    </row>
    <row r="1290" spans="1:1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7"/>
    </row>
    <row r="1291" spans="1:1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7"/>
    </row>
    <row r="1292" spans="1:1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7"/>
    </row>
    <row r="1293" spans="1:1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</row>
    <row r="1294" spans="1:1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7"/>
    </row>
    <row r="1295" spans="1:1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7"/>
    </row>
    <row r="1296" spans="1:1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7"/>
    </row>
    <row r="1297" spans="1:1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7"/>
    </row>
    <row r="1298" spans="1:1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7"/>
    </row>
    <row r="1299" spans="1:1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</row>
    <row r="1300" spans="1:1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7"/>
    </row>
    <row r="1301" spans="1:1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7"/>
    </row>
    <row r="1302" spans="1:1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7"/>
    </row>
    <row r="1303" spans="1:1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7"/>
    </row>
    <row r="1304" spans="1:1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7"/>
    </row>
    <row r="1305" spans="1:1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7"/>
    </row>
    <row r="1306" spans="1:1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7"/>
    </row>
    <row r="1307" spans="1:1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7"/>
    </row>
    <row r="1308" spans="1:1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7"/>
    </row>
    <row r="1309" spans="1:1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7"/>
    </row>
    <row r="1310" spans="1:1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7"/>
    </row>
    <row r="1311" spans="1:1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7"/>
    </row>
    <row r="1312" spans="1:1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7"/>
    </row>
    <row r="1313" spans="1:1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7"/>
    </row>
    <row r="1314" spans="1:1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7"/>
    </row>
  </sheetData>
  <mergeCells count="35">
    <mergeCell ref="C80:D80"/>
    <mergeCell ref="E80:F80"/>
    <mergeCell ref="G80:I80"/>
    <mergeCell ref="A2:P2"/>
    <mergeCell ref="J7:K7"/>
    <mergeCell ref="A35:P35"/>
    <mergeCell ref="A36:P36"/>
    <mergeCell ref="A37:P37"/>
    <mergeCell ref="E39:L39"/>
    <mergeCell ref="A41:A42"/>
    <mergeCell ref="B41:B42"/>
    <mergeCell ref="C41:C42"/>
    <mergeCell ref="D41:D42"/>
    <mergeCell ref="E41:E42"/>
    <mergeCell ref="F41:H41"/>
    <mergeCell ref="I41:I42"/>
    <mergeCell ref="A1:P1"/>
    <mergeCell ref="A7:A8"/>
    <mergeCell ref="B7:B8"/>
    <mergeCell ref="C7:C8"/>
    <mergeCell ref="N7:N8"/>
    <mergeCell ref="L7:L8"/>
    <mergeCell ref="A3:P3"/>
    <mergeCell ref="D7:D8"/>
    <mergeCell ref="I7:I8"/>
    <mergeCell ref="E7:E8"/>
    <mergeCell ref="F7:H7"/>
    <mergeCell ref="P7:P8"/>
    <mergeCell ref="O7:O8"/>
    <mergeCell ref="E5:L5"/>
    <mergeCell ref="J41:K41"/>
    <mergeCell ref="L41:L42"/>
    <mergeCell ref="N41:N42"/>
    <mergeCell ref="O41:O42"/>
    <mergeCell ref="P41:P42"/>
  </mergeCells>
  <phoneticPr fontId="1" type="noConversion"/>
  <printOptions horizontalCentered="1"/>
  <pageMargins left="0.27559055118110237" right="0.19685039370078741" top="0.39370078740157483" bottom="0.39370078740157483" header="0.51181102362204722" footer="0.51181102362204722"/>
  <pageSetup paperSize="9" scale="98" orientation="landscape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indexed="15"/>
  </sheetPr>
  <dimension ref="A1:AE102"/>
  <sheetViews>
    <sheetView zoomScale="120" zoomScaleNormal="120" workbookViewId="0">
      <selection activeCell="T22" sqref="T22"/>
    </sheetView>
  </sheetViews>
  <sheetFormatPr defaultColWidth="9.140625" defaultRowHeight="12.75" outlineLevelCol="1" x14ac:dyDescent="0.2"/>
  <cols>
    <col min="1" max="1" width="7.42578125" style="44" customWidth="1"/>
    <col min="2" max="2" width="5.42578125" style="44" hidden="1" customWidth="1"/>
    <col min="3" max="3" width="6.42578125" style="44" hidden="1" customWidth="1"/>
    <col min="4" max="4" width="21.140625" style="48" customWidth="1"/>
    <col min="5" max="5" width="11.85546875" style="49" customWidth="1"/>
    <col min="6" max="6" width="6.85546875" style="49" bestFit="1" customWidth="1"/>
    <col min="7" max="7" width="22.7109375" style="48" customWidth="1"/>
    <col min="8" max="8" width="11.28515625" style="48" hidden="1" customWidth="1"/>
    <col min="9" max="9" width="12.7109375" style="48" customWidth="1"/>
    <col min="10" max="10" width="11" style="48" hidden="1" customWidth="1" outlineLevel="1"/>
    <col min="11" max="11" width="7.5703125" style="49" customWidth="1" collapsed="1"/>
    <col min="12" max="12" width="5" style="49" hidden="1" customWidth="1"/>
    <col min="13" max="13" width="11" style="381" hidden="1" customWidth="1" outlineLevel="1"/>
    <col min="14" max="14" width="7.5703125" style="383" hidden="1" customWidth="1" collapsed="1"/>
    <col min="15" max="15" width="12.140625" style="49" hidden="1" customWidth="1" outlineLevel="1"/>
    <col min="16" max="16" width="8.140625" style="49" customWidth="1" collapsed="1"/>
    <col min="17" max="17" width="4.5703125" style="49" hidden="1" customWidth="1"/>
    <col min="18" max="18" width="6.5703125" style="48" customWidth="1"/>
    <col min="19" max="19" width="6.140625" style="40" hidden="1" customWidth="1"/>
    <col min="20" max="20" width="32.140625" style="48" customWidth="1"/>
    <col min="21" max="21" width="8" style="48" hidden="1" customWidth="1" outlineLevel="1"/>
    <col min="22" max="30" width="9.140625" style="48" hidden="1" customWidth="1" outlineLevel="1"/>
    <col min="31" max="31" width="9.140625" style="48" collapsed="1"/>
    <col min="32" max="16384" width="9.140625" style="48"/>
  </cols>
  <sheetData>
    <row r="1" spans="1:30" ht="22.5" customHeight="1" x14ac:dyDescent="0.2">
      <c r="A1" s="613" t="s">
        <v>590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Y1" s="175"/>
      <c r="Z1" s="176"/>
    </row>
    <row r="2" spans="1:30" hidden="1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Y2" s="175"/>
      <c r="Z2" s="176"/>
    </row>
    <row r="3" spans="1:30" ht="22.5" customHeight="1" x14ac:dyDescent="0.2">
      <c r="A3" s="613" t="s">
        <v>589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Y3" s="175"/>
      <c r="Z3" s="176"/>
    </row>
    <row r="4" spans="1:30" hidden="1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Y4" s="175"/>
      <c r="Z4" s="176"/>
    </row>
    <row r="5" spans="1:30" ht="32.25" customHeight="1" x14ac:dyDescent="0.2">
      <c r="A5" s="615" t="s">
        <v>607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Y5" s="175"/>
      <c r="Z5" s="176"/>
    </row>
    <row r="6" spans="1:30" ht="12.75" customHeight="1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S6" s="650"/>
      <c r="T6" s="650"/>
      <c r="Y6" s="175"/>
      <c r="Z6" s="176"/>
    </row>
    <row r="7" spans="1:30" ht="12.75" customHeight="1" x14ac:dyDescent="0.2">
      <c r="A7" s="651" t="s">
        <v>576</v>
      </c>
      <c r="B7" s="651"/>
      <c r="C7" s="651"/>
      <c r="D7" s="651"/>
      <c r="E7" s="651"/>
      <c r="F7" s="47"/>
      <c r="G7" s="2"/>
      <c r="T7" s="107"/>
      <c r="Y7" s="175"/>
      <c r="Z7" s="176"/>
    </row>
    <row r="8" spans="1:30" x14ac:dyDescent="0.2">
      <c r="A8" s="652"/>
      <c r="B8" s="652"/>
      <c r="C8" s="652"/>
      <c r="D8" s="652"/>
      <c r="F8" s="47"/>
      <c r="G8" s="2"/>
      <c r="H8" s="201" t="s">
        <v>50</v>
      </c>
      <c r="I8" s="653">
        <v>45185</v>
      </c>
      <c r="J8" s="654"/>
      <c r="K8" s="654"/>
      <c r="L8" s="654"/>
      <c r="M8" s="654"/>
      <c r="N8" s="654"/>
      <c r="O8" s="654"/>
      <c r="P8" s="654"/>
      <c r="Q8" s="199"/>
      <c r="R8" s="486" t="str">
        <f>'60М'!H6</f>
        <v>15.45</v>
      </c>
      <c r="T8" s="218"/>
      <c r="U8" s="131" t="s">
        <v>19</v>
      </c>
      <c r="V8" s="131"/>
      <c r="W8" s="131"/>
      <c r="Y8" s="31"/>
      <c r="Z8" s="31"/>
    </row>
    <row r="9" spans="1:30" x14ac:dyDescent="0.2">
      <c r="A9" s="5" t="s">
        <v>128</v>
      </c>
      <c r="B9" s="5"/>
      <c r="C9" s="5"/>
      <c r="F9" s="47"/>
      <c r="G9" s="2"/>
      <c r="H9" s="205" t="s">
        <v>51</v>
      </c>
      <c r="I9" s="649" t="e">
        <f>d_1</f>
        <v>#REF!</v>
      </c>
      <c r="J9" s="649"/>
      <c r="K9" s="649"/>
      <c r="L9" s="649"/>
      <c r="M9" s="649"/>
      <c r="N9" s="649"/>
      <c r="O9" s="649"/>
      <c r="P9" s="649"/>
      <c r="Q9" s="223"/>
      <c r="R9" s="486" t="str">
        <f>'60МФ'!J7</f>
        <v>16:55</v>
      </c>
      <c r="T9" s="136" t="s">
        <v>591</v>
      </c>
      <c r="V9" s="131" t="s">
        <v>108</v>
      </c>
      <c r="W9" s="131" t="s">
        <v>109</v>
      </c>
      <c r="X9" s="131" t="s">
        <v>110</v>
      </c>
      <c r="Y9" s="131">
        <v>1</v>
      </c>
      <c r="Z9" s="131">
        <v>2</v>
      </c>
      <c r="AA9" s="131" t="s">
        <v>39</v>
      </c>
      <c r="AB9" s="131" t="s">
        <v>111</v>
      </c>
      <c r="AC9" s="131" t="s">
        <v>112</v>
      </c>
      <c r="AD9" s="131" t="s">
        <v>113</v>
      </c>
    </row>
    <row r="10" spans="1:30" ht="26.25" customHeight="1" thickBot="1" x14ac:dyDescent="0.25">
      <c r="A10" s="655" t="s">
        <v>400</v>
      </c>
      <c r="B10" s="655" t="s">
        <v>117</v>
      </c>
      <c r="C10" s="655"/>
      <c r="D10" s="655" t="s">
        <v>56</v>
      </c>
      <c r="E10" s="655" t="s">
        <v>57</v>
      </c>
      <c r="F10" s="655" t="s">
        <v>13</v>
      </c>
      <c r="G10" s="655" t="s">
        <v>96</v>
      </c>
      <c r="H10" s="657" t="s">
        <v>97</v>
      </c>
      <c r="I10" s="660" t="s">
        <v>103</v>
      </c>
      <c r="J10" s="219"/>
      <c r="K10" s="657" t="s">
        <v>14</v>
      </c>
      <c r="L10" s="657" t="s">
        <v>107</v>
      </c>
      <c r="M10" s="382"/>
      <c r="N10" s="657" t="s">
        <v>14</v>
      </c>
      <c r="O10" s="106"/>
      <c r="P10" s="657" t="s">
        <v>15</v>
      </c>
      <c r="Q10" s="657" t="s">
        <v>107</v>
      </c>
      <c r="R10" s="655" t="s">
        <v>16</v>
      </c>
      <c r="S10" s="105" t="s">
        <v>17</v>
      </c>
      <c r="T10" s="659" t="s">
        <v>18</v>
      </c>
      <c r="V10" s="208">
        <v>1028</v>
      </c>
      <c r="W10" s="208">
        <v>1064</v>
      </c>
      <c r="X10" s="208">
        <v>1070</v>
      </c>
      <c r="Y10" s="208">
        <v>1120</v>
      </c>
      <c r="Z10" s="208">
        <v>1180</v>
      </c>
      <c r="AA10" s="208">
        <v>1260</v>
      </c>
      <c r="AB10" s="208">
        <v>1350</v>
      </c>
      <c r="AC10" s="208">
        <v>1440</v>
      </c>
      <c r="AD10" s="209">
        <v>1540</v>
      </c>
    </row>
    <row r="11" spans="1:30" ht="15.75" x14ac:dyDescent="0.2">
      <c r="A11" s="655"/>
      <c r="B11" s="220" t="s">
        <v>118</v>
      </c>
      <c r="C11" s="220" t="s">
        <v>119</v>
      </c>
      <c r="D11" s="655"/>
      <c r="E11" s="655"/>
      <c r="F11" s="655"/>
      <c r="G11" s="655"/>
      <c r="H11" s="657"/>
      <c r="I11" s="660"/>
      <c r="J11" s="219"/>
      <c r="K11" s="657"/>
      <c r="L11" s="657"/>
      <c r="M11" s="382"/>
      <c r="N11" s="657"/>
      <c r="O11" s="106"/>
      <c r="P11" s="657"/>
      <c r="Q11" s="657"/>
      <c r="R11" s="655"/>
      <c r="S11" s="105"/>
      <c r="T11" s="659"/>
      <c r="V11" s="222"/>
      <c r="W11" s="222"/>
      <c r="X11" s="222"/>
      <c r="Y11" s="222"/>
      <c r="Z11" s="222"/>
      <c r="AA11" s="222"/>
      <c r="AB11" s="222"/>
      <c r="AC11" s="222"/>
      <c r="AD11" s="222"/>
    </row>
    <row r="12" spans="1:30" s="335" customFormat="1" ht="23.1" customHeight="1" x14ac:dyDescent="0.2">
      <c r="A12" s="280">
        <f>RANK(W12,$W$12:$W$40,1)</f>
        <v>1</v>
      </c>
      <c r="B12" s="280">
        <v>1</v>
      </c>
      <c r="C12" s="280"/>
      <c r="D12" s="281" t="s">
        <v>208</v>
      </c>
      <c r="E12" s="282" t="s">
        <v>577</v>
      </c>
      <c r="F12" s="282" t="s">
        <v>38</v>
      </c>
      <c r="G12" s="281" t="s">
        <v>608</v>
      </c>
      <c r="H12" s="282" t="e">
        <f>VLOOKUP($U12,#REF!,7,FALSE)</f>
        <v>#REF!</v>
      </c>
      <c r="I12" s="283" t="s">
        <v>120</v>
      </c>
      <c r="J12" s="284">
        <v>1160</v>
      </c>
      <c r="K12" s="308">
        <v>11.6</v>
      </c>
      <c r="L12" s="308">
        <v>0.2</v>
      </c>
      <c r="M12" s="284">
        <v>66</v>
      </c>
      <c r="N12" s="308" t="str">
        <f>IF(M12=0,0,CONCATENATE(MID(M12,1,1),".",MID(M12,2,1)))</f>
        <v>6.6</v>
      </c>
      <c r="O12" s="332">
        <v>1170</v>
      </c>
      <c r="P12" s="308">
        <v>11.7</v>
      </c>
      <c r="Q12" s="308">
        <v>0.2</v>
      </c>
      <c r="R12" s="288">
        <v>2</v>
      </c>
      <c r="S12" s="416" t="s">
        <v>342</v>
      </c>
      <c r="T12" s="281" t="s">
        <v>579</v>
      </c>
      <c r="U12" s="496" t="s">
        <v>542</v>
      </c>
      <c r="V12" s="333"/>
      <c r="W12" s="334">
        <f t="shared" ref="W12:W34" si="0">MIN(J12,O12)</f>
        <v>1160</v>
      </c>
    </row>
    <row r="13" spans="1:30" s="335" customFormat="1" ht="23.1" customHeight="1" x14ac:dyDescent="0.2">
      <c r="A13" s="280">
        <v>2</v>
      </c>
      <c r="B13" s="280">
        <v>2</v>
      </c>
      <c r="C13" s="280"/>
      <c r="D13" s="281" t="s">
        <v>609</v>
      </c>
      <c r="E13" s="282" t="s">
        <v>376</v>
      </c>
      <c r="F13" s="282" t="s">
        <v>38</v>
      </c>
      <c r="G13" s="281" t="s">
        <v>580</v>
      </c>
      <c r="H13" s="282" t="e">
        <f>VLOOKUP($U13,#REF!,7,FALSE)</f>
        <v>#REF!</v>
      </c>
      <c r="I13" s="283" t="s">
        <v>120</v>
      </c>
      <c r="J13" s="284">
        <v>1160</v>
      </c>
      <c r="K13" s="308">
        <v>11.6</v>
      </c>
      <c r="L13" s="308">
        <v>0.9</v>
      </c>
      <c r="M13" s="284">
        <v>69</v>
      </c>
      <c r="N13" s="308" t="str">
        <f t="shared" ref="N13:N73" si="1">IF(M13=0,0,CONCATENATE(MID(M13,1,1),".",MID(M13,2,1)))</f>
        <v>6.9</v>
      </c>
      <c r="O13" s="332">
        <v>1190</v>
      </c>
      <c r="P13" s="308">
        <v>11.9</v>
      </c>
      <c r="Q13" s="308">
        <v>0.2</v>
      </c>
      <c r="R13" s="288">
        <v>2</v>
      </c>
      <c r="S13" s="283" t="s">
        <v>338</v>
      </c>
      <c r="T13" s="281" t="s">
        <v>603</v>
      </c>
      <c r="U13" s="496" t="s">
        <v>549</v>
      </c>
      <c r="V13" s="333"/>
      <c r="W13" s="334">
        <f t="shared" si="0"/>
        <v>1160</v>
      </c>
    </row>
    <row r="14" spans="1:30" s="335" customFormat="1" ht="23.1" customHeight="1" x14ac:dyDescent="0.2">
      <c r="A14" s="280">
        <v>3</v>
      </c>
      <c r="B14" s="280">
        <v>3</v>
      </c>
      <c r="C14" s="280"/>
      <c r="D14" s="281" t="s">
        <v>610</v>
      </c>
      <c r="E14" s="282" t="s">
        <v>577</v>
      </c>
      <c r="F14" s="282" t="s">
        <v>37</v>
      </c>
      <c r="G14" s="281" t="s">
        <v>225</v>
      </c>
      <c r="H14" s="282" t="e">
        <f>VLOOKUP($U14,#REF!,7,FALSE)</f>
        <v>#REF!</v>
      </c>
      <c r="I14" s="283" t="s">
        <v>120</v>
      </c>
      <c r="J14" s="284">
        <v>1180</v>
      </c>
      <c r="K14" s="308" t="s">
        <v>611</v>
      </c>
      <c r="L14" s="308">
        <v>0.9</v>
      </c>
      <c r="M14" s="284">
        <v>70</v>
      </c>
      <c r="N14" s="308" t="str">
        <f t="shared" si="1"/>
        <v>7.0</v>
      </c>
      <c r="O14" s="332">
        <v>1200</v>
      </c>
      <c r="P14" s="576" t="s">
        <v>611</v>
      </c>
      <c r="Q14" s="308">
        <v>0.2</v>
      </c>
      <c r="R14" s="288">
        <v>3</v>
      </c>
      <c r="S14" s="283" t="s">
        <v>339</v>
      </c>
      <c r="T14" s="281" t="s">
        <v>792</v>
      </c>
      <c r="U14" s="496" t="s">
        <v>197</v>
      </c>
      <c r="V14" s="336"/>
      <c r="W14" s="334">
        <f t="shared" si="0"/>
        <v>1180</v>
      </c>
    </row>
    <row r="15" spans="1:30" s="335" customFormat="1" ht="23.1" customHeight="1" x14ac:dyDescent="0.2">
      <c r="A15" s="280">
        <v>4</v>
      </c>
      <c r="B15" s="280"/>
      <c r="C15" s="280">
        <v>1</v>
      </c>
      <c r="D15" s="465" t="s">
        <v>458</v>
      </c>
      <c r="E15" s="282" t="s">
        <v>376</v>
      </c>
      <c r="F15" s="282" t="s">
        <v>37</v>
      </c>
      <c r="G15" s="281" t="s">
        <v>580</v>
      </c>
      <c r="H15" s="282" t="e">
        <f>VLOOKUP($U15,#REF!,7,FALSE)</f>
        <v>#REF!</v>
      </c>
      <c r="I15" s="283" t="s">
        <v>173</v>
      </c>
      <c r="J15" s="284">
        <v>1170</v>
      </c>
      <c r="K15" s="308">
        <v>11.8</v>
      </c>
      <c r="L15" s="308">
        <v>0.9</v>
      </c>
      <c r="M15" s="284">
        <v>71</v>
      </c>
      <c r="N15" s="308" t="str">
        <f t="shared" si="1"/>
        <v>7.1</v>
      </c>
      <c r="O15" s="332">
        <v>1220</v>
      </c>
      <c r="P15" s="308">
        <v>12.5</v>
      </c>
      <c r="Q15" s="308">
        <v>0.2</v>
      </c>
      <c r="R15" s="288">
        <v>3</v>
      </c>
      <c r="S15" s="283" t="s">
        <v>150</v>
      </c>
      <c r="T15" s="281" t="s">
        <v>230</v>
      </c>
      <c r="U15" s="496" t="s">
        <v>346</v>
      </c>
      <c r="V15" s="336"/>
      <c r="W15" s="334">
        <f t="shared" si="0"/>
        <v>1170</v>
      </c>
    </row>
    <row r="16" spans="1:30" s="335" customFormat="1" ht="23.1" customHeight="1" x14ac:dyDescent="0.2">
      <c r="A16" s="280">
        <v>5</v>
      </c>
      <c r="B16" s="280"/>
      <c r="C16" s="280"/>
      <c r="D16" s="558" t="s">
        <v>581</v>
      </c>
      <c r="E16" s="282" t="s">
        <v>582</v>
      </c>
      <c r="F16" s="282" t="s">
        <v>111</v>
      </c>
      <c r="G16" s="558" t="s">
        <v>580</v>
      </c>
      <c r="H16" s="282"/>
      <c r="I16" s="283" t="s">
        <v>173</v>
      </c>
      <c r="J16" s="284"/>
      <c r="K16" s="308">
        <v>12.2</v>
      </c>
      <c r="L16" s="308"/>
      <c r="M16" s="284"/>
      <c r="N16" s="308"/>
      <c r="O16" s="332"/>
      <c r="P16" s="308">
        <v>12.7</v>
      </c>
      <c r="Q16" s="308"/>
      <c r="R16" s="288">
        <v>3</v>
      </c>
      <c r="S16" s="283"/>
      <c r="T16" s="558" t="s">
        <v>798</v>
      </c>
      <c r="U16" s="557"/>
      <c r="V16" s="336"/>
      <c r="W16" s="334"/>
    </row>
    <row r="17" spans="1:23" s="335" customFormat="1" ht="23.1" customHeight="1" x14ac:dyDescent="0.2">
      <c r="A17" s="280">
        <v>6</v>
      </c>
      <c r="B17" s="280"/>
      <c r="C17" s="280"/>
      <c r="D17" s="567" t="s">
        <v>612</v>
      </c>
      <c r="E17" s="282" t="s">
        <v>376</v>
      </c>
      <c r="F17" s="282" t="s">
        <v>38</v>
      </c>
      <c r="G17" s="567" t="s">
        <v>580</v>
      </c>
      <c r="H17" s="282"/>
      <c r="I17" s="283" t="s">
        <v>173</v>
      </c>
      <c r="J17" s="284"/>
      <c r="K17" s="308">
        <v>12.2</v>
      </c>
      <c r="L17" s="308"/>
      <c r="M17" s="284"/>
      <c r="N17" s="308"/>
      <c r="O17" s="332"/>
      <c r="P17" s="308"/>
      <c r="Q17" s="308"/>
      <c r="R17" s="288">
        <v>3</v>
      </c>
      <c r="S17" s="283"/>
      <c r="T17" s="567" t="s">
        <v>613</v>
      </c>
      <c r="U17" s="566"/>
      <c r="V17" s="336"/>
      <c r="W17" s="334"/>
    </row>
    <row r="18" spans="1:23" s="335" customFormat="1" ht="23.1" customHeight="1" x14ac:dyDescent="0.2">
      <c r="A18" s="280">
        <v>7</v>
      </c>
      <c r="B18" s="280"/>
      <c r="C18" s="280"/>
      <c r="D18" s="567" t="s">
        <v>614</v>
      </c>
      <c r="E18" s="282" t="s">
        <v>236</v>
      </c>
      <c r="F18" s="282" t="s">
        <v>39</v>
      </c>
      <c r="G18" s="567" t="s">
        <v>608</v>
      </c>
      <c r="H18" s="282"/>
      <c r="I18" s="283" t="s">
        <v>173</v>
      </c>
      <c r="J18" s="284"/>
      <c r="K18" s="308">
        <v>12.3</v>
      </c>
      <c r="L18" s="308"/>
      <c r="M18" s="284"/>
      <c r="N18" s="308"/>
      <c r="O18" s="332"/>
      <c r="P18" s="308"/>
      <c r="Q18" s="308"/>
      <c r="R18" s="288">
        <v>3</v>
      </c>
      <c r="S18" s="283"/>
      <c r="T18" s="567" t="s">
        <v>664</v>
      </c>
      <c r="U18" s="566"/>
      <c r="V18" s="336"/>
      <c r="W18" s="334"/>
    </row>
    <row r="19" spans="1:23" s="335" customFormat="1" ht="23.1" customHeight="1" x14ac:dyDescent="0.2">
      <c r="A19" s="280">
        <v>7</v>
      </c>
      <c r="B19" s="280"/>
      <c r="C19" s="280"/>
      <c r="D19" s="584" t="s">
        <v>663</v>
      </c>
      <c r="E19" s="282" t="s">
        <v>616</v>
      </c>
      <c r="F19" s="282" t="s">
        <v>111</v>
      </c>
      <c r="G19" s="584" t="s">
        <v>801</v>
      </c>
      <c r="H19" s="282"/>
      <c r="I19" s="283" t="s">
        <v>109</v>
      </c>
      <c r="J19" s="284"/>
      <c r="K19" s="308">
        <v>12.3</v>
      </c>
      <c r="L19" s="308"/>
      <c r="M19" s="284"/>
      <c r="N19" s="308"/>
      <c r="O19" s="332"/>
      <c r="P19" s="304"/>
      <c r="Q19" s="308"/>
      <c r="R19" s="288">
        <v>3</v>
      </c>
      <c r="S19" s="283"/>
      <c r="T19" s="584" t="s">
        <v>664</v>
      </c>
      <c r="U19" s="605"/>
      <c r="V19" s="336"/>
      <c r="W19" s="334"/>
    </row>
    <row r="20" spans="1:23" s="335" customFormat="1" ht="23.1" customHeight="1" x14ac:dyDescent="0.2">
      <c r="A20" s="280">
        <v>9</v>
      </c>
      <c r="B20" s="280"/>
      <c r="C20" s="280"/>
      <c r="D20" s="584" t="s">
        <v>665</v>
      </c>
      <c r="E20" s="282" t="s">
        <v>616</v>
      </c>
      <c r="F20" s="282" t="s">
        <v>111</v>
      </c>
      <c r="G20" s="584" t="s">
        <v>801</v>
      </c>
      <c r="H20" s="282"/>
      <c r="I20" s="283" t="s">
        <v>120</v>
      </c>
      <c r="J20" s="284"/>
      <c r="K20" s="308">
        <v>12.4</v>
      </c>
      <c r="L20" s="308"/>
      <c r="M20" s="284"/>
      <c r="N20" s="308"/>
      <c r="O20" s="332"/>
      <c r="P20" s="304"/>
      <c r="Q20" s="308"/>
      <c r="R20" s="288">
        <v>3</v>
      </c>
      <c r="S20" s="283"/>
      <c r="T20" s="584" t="s">
        <v>664</v>
      </c>
      <c r="U20" s="605"/>
      <c r="V20" s="336"/>
      <c r="W20" s="334"/>
    </row>
    <row r="21" spans="1:23" s="335" customFormat="1" ht="23.1" customHeight="1" x14ac:dyDescent="0.2">
      <c r="A21" s="280">
        <v>10</v>
      </c>
      <c r="B21" s="280">
        <v>4</v>
      </c>
      <c r="C21" s="280"/>
      <c r="D21" s="281" t="s">
        <v>615</v>
      </c>
      <c r="E21" s="282" t="s">
        <v>616</v>
      </c>
      <c r="F21" s="282" t="s">
        <v>39</v>
      </c>
      <c r="G21" s="281" t="s">
        <v>617</v>
      </c>
      <c r="H21" s="282" t="e">
        <f>VLOOKUP($U21,#REF!,7,FALSE)</f>
        <v>#REF!</v>
      </c>
      <c r="I21" s="283" t="s">
        <v>120</v>
      </c>
      <c r="J21" s="284">
        <v>1200</v>
      </c>
      <c r="K21" s="308">
        <v>12.5</v>
      </c>
      <c r="L21" s="308">
        <v>0.2</v>
      </c>
      <c r="M21" s="284">
        <v>72</v>
      </c>
      <c r="N21" s="308" t="str">
        <f t="shared" si="1"/>
        <v>7.2</v>
      </c>
      <c r="O21" s="332">
        <v>1240</v>
      </c>
      <c r="P21" s="308"/>
      <c r="Q21" s="308">
        <v>0.2</v>
      </c>
      <c r="R21" s="288" t="s">
        <v>111</v>
      </c>
      <c r="S21" s="283" t="s">
        <v>339</v>
      </c>
      <c r="T21" s="281" t="s">
        <v>664</v>
      </c>
      <c r="U21" s="496" t="s">
        <v>490</v>
      </c>
      <c r="V21" s="336"/>
      <c r="W21" s="334">
        <f t="shared" si="0"/>
        <v>1200</v>
      </c>
    </row>
    <row r="22" spans="1:23" s="335" customFormat="1" ht="23.1" customHeight="1" x14ac:dyDescent="0.2">
      <c r="A22" s="280">
        <v>11</v>
      </c>
      <c r="B22" s="280">
        <v>5</v>
      </c>
      <c r="C22" s="280"/>
      <c r="D22" s="281" t="s">
        <v>618</v>
      </c>
      <c r="E22" s="282" t="s">
        <v>582</v>
      </c>
      <c r="F22" s="282" t="s">
        <v>39</v>
      </c>
      <c r="G22" s="281" t="s">
        <v>580</v>
      </c>
      <c r="H22" s="282" t="e">
        <f>VLOOKUP($U22,#REF!,7,FALSE)</f>
        <v>#REF!</v>
      </c>
      <c r="I22" s="283" t="s">
        <v>173</v>
      </c>
      <c r="J22" s="284">
        <v>1220</v>
      </c>
      <c r="K22" s="308">
        <v>12.7</v>
      </c>
      <c r="L22" s="308">
        <v>0.2</v>
      </c>
      <c r="M22" s="284">
        <v>71</v>
      </c>
      <c r="N22" s="308" t="str">
        <f t="shared" si="1"/>
        <v>7.1</v>
      </c>
      <c r="O22" s="332"/>
      <c r="P22" s="304">
        <f t="shared" ref="P22:P24" si="2">IF(O22=0,0,CONCATENATE(MID(O22,1,2),".",MID(O22,3,2)))</f>
        <v>0</v>
      </c>
      <c r="Q22" s="308">
        <v>0.2</v>
      </c>
      <c r="R22" s="288" t="s">
        <v>111</v>
      </c>
      <c r="S22" s="283" t="s">
        <v>340</v>
      </c>
      <c r="T22" s="281" t="s">
        <v>603</v>
      </c>
      <c r="U22" s="33" t="s">
        <v>194</v>
      </c>
      <c r="V22" s="336"/>
      <c r="W22" s="334">
        <f t="shared" si="0"/>
        <v>1220</v>
      </c>
    </row>
    <row r="23" spans="1:23" s="335" customFormat="1" ht="23.1" customHeight="1" x14ac:dyDescent="0.2">
      <c r="A23" s="280">
        <v>12</v>
      </c>
      <c r="B23" s="280">
        <v>8</v>
      </c>
      <c r="C23" s="280"/>
      <c r="D23" s="281" t="s">
        <v>619</v>
      </c>
      <c r="E23" s="282" t="s">
        <v>583</v>
      </c>
      <c r="F23" s="282" t="s">
        <v>39</v>
      </c>
      <c r="G23" s="281" t="s">
        <v>580</v>
      </c>
      <c r="H23" s="282" t="e">
        <f>VLOOKUP($U23,#REF!,7,FALSE)</f>
        <v>#REF!</v>
      </c>
      <c r="I23" s="283" t="s">
        <v>173</v>
      </c>
      <c r="J23" s="284">
        <v>1230</v>
      </c>
      <c r="K23" s="308">
        <v>12.8</v>
      </c>
      <c r="L23" s="308">
        <v>0.2</v>
      </c>
      <c r="M23" s="284">
        <v>72</v>
      </c>
      <c r="N23" s="308" t="str">
        <f>IF(M23=0,0,CONCATENATE(MID(M23,1,1),".",MID(M23,2,1)))</f>
        <v>7.2</v>
      </c>
      <c r="O23" s="332"/>
      <c r="P23" s="304">
        <f t="shared" si="2"/>
        <v>0</v>
      </c>
      <c r="Q23" s="308"/>
      <c r="R23" s="288" t="s">
        <v>111</v>
      </c>
      <c r="S23" s="283">
        <v>12</v>
      </c>
      <c r="T23" s="281" t="s">
        <v>603</v>
      </c>
      <c r="U23" s="496" t="s">
        <v>461</v>
      </c>
      <c r="V23" s="336"/>
      <c r="W23" s="334">
        <f>MIN(J23,O23)</f>
        <v>1230</v>
      </c>
    </row>
    <row r="24" spans="1:23" s="335" customFormat="1" ht="23.1" customHeight="1" x14ac:dyDescent="0.2">
      <c r="A24" s="280">
        <v>12</v>
      </c>
      <c r="B24" s="280">
        <v>7</v>
      </c>
      <c r="C24" s="280"/>
      <c r="D24" s="281" t="s">
        <v>620</v>
      </c>
      <c r="E24" s="282" t="s">
        <v>376</v>
      </c>
      <c r="F24" s="282" t="s">
        <v>39</v>
      </c>
      <c r="G24" s="281" t="s">
        <v>580</v>
      </c>
      <c r="H24" s="282" t="e">
        <f>VLOOKUP($U24,#REF!,7,FALSE)</f>
        <v>#REF!</v>
      </c>
      <c r="I24" s="283" t="s">
        <v>173</v>
      </c>
      <c r="J24" s="284">
        <v>1230</v>
      </c>
      <c r="K24" s="308">
        <v>12.8</v>
      </c>
      <c r="L24" s="308">
        <v>0.2</v>
      </c>
      <c r="M24" s="284">
        <v>72</v>
      </c>
      <c r="N24" s="308" t="str">
        <f t="shared" si="1"/>
        <v>7.2</v>
      </c>
      <c r="O24" s="332"/>
      <c r="P24" s="304">
        <f t="shared" si="2"/>
        <v>0</v>
      </c>
      <c r="Q24" s="308">
        <v>0.2</v>
      </c>
      <c r="R24" s="288" t="s">
        <v>111</v>
      </c>
      <c r="S24" s="283">
        <v>13</v>
      </c>
      <c r="T24" s="281" t="s">
        <v>799</v>
      </c>
      <c r="U24" s="496" t="s">
        <v>40</v>
      </c>
      <c r="V24" s="336"/>
      <c r="W24" s="334">
        <f t="shared" si="0"/>
        <v>1230</v>
      </c>
    </row>
    <row r="25" spans="1:23" s="335" customFormat="1" ht="23.1" customHeight="1" x14ac:dyDescent="0.2">
      <c r="A25" s="280">
        <v>14</v>
      </c>
      <c r="B25" s="280"/>
      <c r="C25" s="280"/>
      <c r="D25" s="556" t="s">
        <v>621</v>
      </c>
      <c r="E25" s="282" t="s">
        <v>583</v>
      </c>
      <c r="F25" s="282" t="s">
        <v>39</v>
      </c>
      <c r="G25" s="556" t="s">
        <v>622</v>
      </c>
      <c r="H25" s="282"/>
      <c r="I25" s="283" t="s">
        <v>173</v>
      </c>
      <c r="J25" s="284"/>
      <c r="K25" s="308">
        <v>12.9</v>
      </c>
      <c r="L25" s="308"/>
      <c r="M25" s="284"/>
      <c r="N25" s="308"/>
      <c r="O25" s="332"/>
      <c r="P25" s="304"/>
      <c r="Q25" s="308"/>
      <c r="R25" s="288" t="s">
        <v>111</v>
      </c>
      <c r="S25" s="283"/>
      <c r="T25" s="556" t="s">
        <v>793</v>
      </c>
      <c r="U25" s="553"/>
      <c r="V25" s="336"/>
      <c r="W25" s="334"/>
    </row>
    <row r="26" spans="1:23" s="335" customFormat="1" ht="23.1" customHeight="1" x14ac:dyDescent="0.2">
      <c r="A26" s="280">
        <v>14</v>
      </c>
      <c r="B26" s="280"/>
      <c r="C26" s="280"/>
      <c r="D26" s="546" t="s">
        <v>588</v>
      </c>
      <c r="E26" s="282" t="s">
        <v>623</v>
      </c>
      <c r="F26" s="282" t="s">
        <v>39</v>
      </c>
      <c r="G26" s="546" t="s">
        <v>608</v>
      </c>
      <c r="H26" s="282"/>
      <c r="I26" s="283" t="s">
        <v>120</v>
      </c>
      <c r="J26" s="284"/>
      <c r="K26" s="552">
        <v>12.9</v>
      </c>
      <c r="L26" s="308"/>
      <c r="M26" s="284"/>
      <c r="N26" s="308"/>
      <c r="O26" s="332"/>
      <c r="P26" s="304"/>
      <c r="Q26" s="308"/>
      <c r="R26" s="288" t="s">
        <v>111</v>
      </c>
      <c r="S26" s="283"/>
      <c r="T26" s="546"/>
      <c r="U26" s="542"/>
      <c r="V26" s="336"/>
      <c r="W26" s="334"/>
    </row>
    <row r="27" spans="1:23" s="335" customFormat="1" ht="23.1" customHeight="1" x14ac:dyDescent="0.2">
      <c r="A27" s="280">
        <v>16</v>
      </c>
      <c r="B27" s="280"/>
      <c r="C27" s="280"/>
      <c r="D27" s="556" t="s">
        <v>539</v>
      </c>
      <c r="E27" s="282" t="s">
        <v>583</v>
      </c>
      <c r="F27" s="282" t="s">
        <v>111</v>
      </c>
      <c r="G27" s="556" t="s">
        <v>580</v>
      </c>
      <c r="H27" s="282"/>
      <c r="I27" s="283" t="s">
        <v>173</v>
      </c>
      <c r="J27" s="284"/>
      <c r="K27" s="552">
        <v>13.1</v>
      </c>
      <c r="L27" s="308"/>
      <c r="M27" s="284"/>
      <c r="N27" s="308"/>
      <c r="O27" s="332"/>
      <c r="P27" s="304"/>
      <c r="Q27" s="308"/>
      <c r="R27" s="288" t="s">
        <v>111</v>
      </c>
      <c r="S27" s="283"/>
      <c r="T27" s="556" t="s">
        <v>237</v>
      </c>
      <c r="U27" s="553"/>
      <c r="V27" s="336"/>
      <c r="W27" s="334"/>
    </row>
    <row r="28" spans="1:23" s="335" customFormat="1" ht="23.1" customHeight="1" x14ac:dyDescent="0.2">
      <c r="A28" s="280">
        <v>16</v>
      </c>
      <c r="B28" s="280">
        <v>9</v>
      </c>
      <c r="C28" s="280"/>
      <c r="D28" s="281" t="s">
        <v>624</v>
      </c>
      <c r="E28" s="282" t="s">
        <v>583</v>
      </c>
      <c r="F28" s="282" t="s">
        <v>39</v>
      </c>
      <c r="G28" s="281" t="s">
        <v>580</v>
      </c>
      <c r="H28" s="282" t="e">
        <f>VLOOKUP($U28,#REF!,7,FALSE)</f>
        <v>#REF!</v>
      </c>
      <c r="I28" s="283" t="s">
        <v>173</v>
      </c>
      <c r="J28" s="284">
        <v>1250</v>
      </c>
      <c r="K28" s="308">
        <v>13.1</v>
      </c>
      <c r="L28" s="308">
        <v>0.2</v>
      </c>
      <c r="M28" s="284">
        <v>73</v>
      </c>
      <c r="N28" s="308" t="str">
        <f t="shared" si="1"/>
        <v>7.3</v>
      </c>
      <c r="O28" s="332"/>
      <c r="P28" s="304">
        <f t="shared" ref="P28:P39" si="3">IF(O28=0,0,CONCATENATE(MID(O28,1,1),".",MID(O28,2,1)))</f>
        <v>0</v>
      </c>
      <c r="Q28" s="308"/>
      <c r="R28" s="288" t="s">
        <v>111</v>
      </c>
      <c r="S28" s="283">
        <v>11</v>
      </c>
      <c r="T28" s="281" t="s">
        <v>799</v>
      </c>
      <c r="U28" s="496" t="s">
        <v>30</v>
      </c>
      <c r="V28" s="333"/>
      <c r="W28" s="334">
        <f t="shared" si="0"/>
        <v>1250</v>
      </c>
    </row>
    <row r="29" spans="1:23" s="335" customFormat="1" ht="23.1" customHeight="1" x14ac:dyDescent="0.2">
      <c r="A29" s="280">
        <v>18</v>
      </c>
      <c r="B29" s="280">
        <v>10</v>
      </c>
      <c r="C29" s="280"/>
      <c r="D29" s="281" t="s">
        <v>625</v>
      </c>
      <c r="E29" s="282" t="s">
        <v>626</v>
      </c>
      <c r="F29" s="282" t="s">
        <v>39</v>
      </c>
      <c r="G29" s="281" t="s">
        <v>608</v>
      </c>
      <c r="H29" s="282" t="e">
        <f>VLOOKUP($U29,#REF!,7,FALSE)</f>
        <v>#REF!</v>
      </c>
      <c r="I29" s="283" t="s">
        <v>120</v>
      </c>
      <c r="J29" s="284">
        <v>1260</v>
      </c>
      <c r="K29" s="308">
        <v>13.2</v>
      </c>
      <c r="L29" s="308">
        <v>0.9</v>
      </c>
      <c r="M29" s="284">
        <v>74</v>
      </c>
      <c r="N29" s="308" t="str">
        <f t="shared" si="1"/>
        <v>7.4</v>
      </c>
      <c r="O29" s="332"/>
      <c r="P29" s="304">
        <f t="shared" si="3"/>
        <v>0</v>
      </c>
      <c r="Q29" s="308"/>
      <c r="R29" s="288" t="s">
        <v>111</v>
      </c>
      <c r="S29" s="283" t="s">
        <v>341</v>
      </c>
      <c r="T29" s="281"/>
      <c r="U29" s="496" t="s">
        <v>483</v>
      </c>
      <c r="V29" s="336"/>
      <c r="W29" s="334">
        <f t="shared" si="0"/>
        <v>1260</v>
      </c>
    </row>
    <row r="30" spans="1:23" s="335" customFormat="1" ht="23.1" customHeight="1" x14ac:dyDescent="0.2">
      <c r="A30" s="280">
        <v>19</v>
      </c>
      <c r="B30" s="280"/>
      <c r="C30" s="280"/>
      <c r="D30" s="536" t="s">
        <v>585</v>
      </c>
      <c r="E30" s="282" t="s">
        <v>577</v>
      </c>
      <c r="F30" s="282" t="s">
        <v>39</v>
      </c>
      <c r="G30" s="536" t="s">
        <v>608</v>
      </c>
      <c r="H30" s="282" t="e">
        <f>VLOOKUP(#REF!,#REF!,7,FALSE)</f>
        <v>#REF!</v>
      </c>
      <c r="I30" s="283" t="s">
        <v>173</v>
      </c>
      <c r="J30" s="284">
        <v>1350</v>
      </c>
      <c r="K30" s="308">
        <v>13.4</v>
      </c>
      <c r="L30" s="308">
        <v>3.6</v>
      </c>
      <c r="M30" s="284"/>
      <c r="N30" s="304">
        <f t="shared" ref="N30" si="4">IF(M30=0,0,CONCATENATE(MID(M30,1,1),".",MID(M30,2,1)))</f>
        <v>0</v>
      </c>
      <c r="O30" s="332"/>
      <c r="P30" s="308"/>
      <c r="Q30" s="308"/>
      <c r="R30" s="288" t="s">
        <v>112</v>
      </c>
      <c r="S30" s="283" t="e">
        <f>VLOOKUP(#REF!,#REF!,9,FALSE)</f>
        <v>#REF!</v>
      </c>
      <c r="T30" s="536"/>
      <c r="U30" s="548"/>
      <c r="V30" s="336"/>
      <c r="W30" s="334"/>
    </row>
    <row r="31" spans="1:23" s="335" customFormat="1" ht="23.1" customHeight="1" x14ac:dyDescent="0.2">
      <c r="A31" s="280">
        <v>20</v>
      </c>
      <c r="B31" s="280"/>
      <c r="C31" s="280"/>
      <c r="D31" s="556" t="s">
        <v>627</v>
      </c>
      <c r="E31" s="282" t="s">
        <v>582</v>
      </c>
      <c r="F31" s="282" t="s">
        <v>39</v>
      </c>
      <c r="G31" s="556" t="s">
        <v>622</v>
      </c>
      <c r="H31" s="282"/>
      <c r="I31" s="283" t="s">
        <v>120</v>
      </c>
      <c r="J31" s="284"/>
      <c r="K31" s="308">
        <v>13.5</v>
      </c>
      <c r="L31" s="308"/>
      <c r="M31" s="284"/>
      <c r="N31" s="304"/>
      <c r="O31" s="332"/>
      <c r="P31" s="308"/>
      <c r="Q31" s="308"/>
      <c r="R31" s="288" t="s">
        <v>112</v>
      </c>
      <c r="S31" s="283"/>
      <c r="T31" s="556" t="s">
        <v>793</v>
      </c>
      <c r="U31" s="553"/>
      <c r="V31" s="336"/>
      <c r="W31" s="334"/>
    </row>
    <row r="32" spans="1:23" s="335" customFormat="1" ht="23.1" customHeight="1" x14ac:dyDescent="0.2">
      <c r="A32" s="280">
        <v>21</v>
      </c>
      <c r="B32" s="280"/>
      <c r="C32" s="280"/>
      <c r="D32" s="556" t="s">
        <v>628</v>
      </c>
      <c r="E32" s="282" t="s">
        <v>629</v>
      </c>
      <c r="F32" s="282" t="s">
        <v>39</v>
      </c>
      <c r="G32" s="556" t="s">
        <v>608</v>
      </c>
      <c r="H32" s="282"/>
      <c r="I32" s="283" t="s">
        <v>120</v>
      </c>
      <c r="J32" s="284"/>
      <c r="K32" s="308">
        <v>13.6</v>
      </c>
      <c r="L32" s="308"/>
      <c r="M32" s="284"/>
      <c r="N32" s="304"/>
      <c r="O32" s="332"/>
      <c r="P32" s="308"/>
      <c r="Q32" s="308"/>
      <c r="R32" s="288" t="s">
        <v>112</v>
      </c>
      <c r="S32" s="283"/>
      <c r="T32" s="556"/>
      <c r="U32" s="553"/>
      <c r="V32" s="336"/>
      <c r="W32" s="334"/>
    </row>
    <row r="33" spans="1:23" s="335" customFormat="1" ht="23.1" customHeight="1" x14ac:dyDescent="0.2">
      <c r="A33" s="280">
        <v>22</v>
      </c>
      <c r="B33" s="280"/>
      <c r="C33" s="280"/>
      <c r="D33" s="546" t="s">
        <v>630</v>
      </c>
      <c r="E33" s="282" t="s">
        <v>602</v>
      </c>
      <c r="F33" s="282" t="s">
        <v>39</v>
      </c>
      <c r="G33" s="546" t="s">
        <v>622</v>
      </c>
      <c r="H33" s="282"/>
      <c r="I33" s="283" t="s">
        <v>173</v>
      </c>
      <c r="J33" s="284"/>
      <c r="K33" s="308">
        <v>14.1</v>
      </c>
      <c r="L33" s="308"/>
      <c r="M33" s="284"/>
      <c r="N33" s="308"/>
      <c r="O33" s="332"/>
      <c r="P33" s="304"/>
      <c r="Q33" s="308"/>
      <c r="R33" s="288" t="s">
        <v>112</v>
      </c>
      <c r="S33" s="283"/>
      <c r="T33" s="546" t="s">
        <v>793</v>
      </c>
      <c r="U33" s="542"/>
      <c r="V33" s="336"/>
      <c r="W33" s="334"/>
    </row>
    <row r="34" spans="1:23" s="335" customFormat="1" ht="23.1" customHeight="1" x14ac:dyDescent="0.2">
      <c r="A34" s="280">
        <v>23</v>
      </c>
      <c r="B34" s="280">
        <v>11</v>
      </c>
      <c r="C34" s="280"/>
      <c r="D34" s="281" t="s">
        <v>631</v>
      </c>
      <c r="E34" s="282" t="s">
        <v>602</v>
      </c>
      <c r="F34" s="282" t="s">
        <v>39</v>
      </c>
      <c r="G34" s="281" t="s">
        <v>622</v>
      </c>
      <c r="H34" s="282" t="e">
        <f>VLOOKUP($U34,#REF!,7,FALSE)</f>
        <v>#REF!</v>
      </c>
      <c r="I34" s="283" t="s">
        <v>120</v>
      </c>
      <c r="J34" s="284">
        <v>1260</v>
      </c>
      <c r="K34" s="308">
        <v>14.3</v>
      </c>
      <c r="L34" s="308">
        <v>0.9</v>
      </c>
      <c r="M34" s="284">
        <v>75</v>
      </c>
      <c r="N34" s="308" t="str">
        <f t="shared" si="1"/>
        <v>7.5</v>
      </c>
      <c r="O34" s="332"/>
      <c r="P34" s="304">
        <f t="shared" si="3"/>
        <v>0</v>
      </c>
      <c r="Q34" s="308"/>
      <c r="R34" s="288" t="s">
        <v>113</v>
      </c>
      <c r="S34" s="283">
        <v>9</v>
      </c>
      <c r="T34" s="281" t="s">
        <v>793</v>
      </c>
      <c r="U34" s="496" t="s">
        <v>520</v>
      </c>
      <c r="V34" s="336"/>
      <c r="W34" s="334">
        <f t="shared" si="0"/>
        <v>1260</v>
      </c>
    </row>
    <row r="35" spans="1:23" s="335" customFormat="1" ht="23.1" customHeight="1" x14ac:dyDescent="0.2">
      <c r="A35" s="280">
        <v>24</v>
      </c>
      <c r="B35" s="280"/>
      <c r="C35" s="280"/>
      <c r="D35" s="281" t="s">
        <v>632</v>
      </c>
      <c r="E35" s="282" t="s">
        <v>582</v>
      </c>
      <c r="F35" s="282" t="s">
        <v>111</v>
      </c>
      <c r="G35" s="281" t="s">
        <v>580</v>
      </c>
      <c r="H35" s="282" t="e">
        <f>VLOOKUP($U35,#REF!,7,FALSE)</f>
        <v>#REF!</v>
      </c>
      <c r="I35" s="283" t="s">
        <v>120</v>
      </c>
      <c r="J35" s="284">
        <v>1270</v>
      </c>
      <c r="K35" s="308">
        <v>14.4</v>
      </c>
      <c r="L35" s="308">
        <v>10.6</v>
      </c>
      <c r="M35" s="284"/>
      <c r="N35" s="304">
        <f>IF(M35=0,0,CONCATENATE(MID(M35,1,1),".",MID(M35,2,1)))</f>
        <v>0</v>
      </c>
      <c r="O35" s="332"/>
      <c r="P35" s="308"/>
      <c r="Q35" s="308"/>
      <c r="R35" s="288" t="s">
        <v>113</v>
      </c>
      <c r="S35" s="283" t="e">
        <f>VLOOKUP($U35,#REF!,9,FALSE)</f>
        <v>#REF!</v>
      </c>
      <c r="T35" s="281" t="s">
        <v>237</v>
      </c>
      <c r="U35" s="496" t="s">
        <v>347</v>
      </c>
      <c r="V35" s="336"/>
      <c r="W35" s="334">
        <f>MIN(J35,O35)</f>
        <v>1270</v>
      </c>
    </row>
    <row r="36" spans="1:23" s="335" customFormat="1" ht="23.1" customHeight="1" x14ac:dyDescent="0.2">
      <c r="A36" s="280">
        <v>25</v>
      </c>
      <c r="B36" s="280">
        <v>11</v>
      </c>
      <c r="C36" s="280"/>
      <c r="D36" s="281" t="s">
        <v>633</v>
      </c>
      <c r="E36" s="282" t="s">
        <v>236</v>
      </c>
      <c r="F36" s="282" t="s">
        <v>39</v>
      </c>
      <c r="G36" s="281" t="s">
        <v>622</v>
      </c>
      <c r="H36" s="282" t="e">
        <f>VLOOKUP($U36,#REF!,7,FALSE)</f>
        <v>#REF!</v>
      </c>
      <c r="I36" s="283" t="s">
        <v>120</v>
      </c>
      <c r="J36" s="284">
        <v>1270</v>
      </c>
      <c r="K36" s="308">
        <v>14.8</v>
      </c>
      <c r="L36" s="308">
        <v>0.9</v>
      </c>
      <c r="M36" s="284">
        <v>75</v>
      </c>
      <c r="N36" s="308" t="str">
        <f t="shared" si="1"/>
        <v>7.5</v>
      </c>
      <c r="O36" s="332"/>
      <c r="P36" s="304">
        <f t="shared" si="3"/>
        <v>0</v>
      </c>
      <c r="Q36" s="308"/>
      <c r="R36" s="288" t="s">
        <v>113</v>
      </c>
      <c r="S36" s="283">
        <v>8</v>
      </c>
      <c r="T36" s="281" t="s">
        <v>793</v>
      </c>
      <c r="U36" s="496" t="s">
        <v>573</v>
      </c>
      <c r="V36" s="336"/>
      <c r="W36" s="334">
        <f t="shared" ref="W36:W64" si="5">MIN(J36,O36)</f>
        <v>1270</v>
      </c>
    </row>
    <row r="37" spans="1:23" s="335" customFormat="1" ht="23.1" customHeight="1" x14ac:dyDescent="0.2">
      <c r="A37" s="280">
        <v>26</v>
      </c>
      <c r="B37" s="280"/>
      <c r="C37" s="280"/>
      <c r="D37" s="564" t="s">
        <v>586</v>
      </c>
      <c r="E37" s="282" t="s">
        <v>602</v>
      </c>
      <c r="F37" s="282" t="s">
        <v>39</v>
      </c>
      <c r="G37" s="564" t="s">
        <v>634</v>
      </c>
      <c r="H37" s="282"/>
      <c r="I37" s="283" t="s">
        <v>120</v>
      </c>
      <c r="J37" s="284"/>
      <c r="K37" s="308">
        <v>14.6</v>
      </c>
      <c r="L37" s="308"/>
      <c r="M37" s="284"/>
      <c r="N37" s="308"/>
      <c r="O37" s="332"/>
      <c r="P37" s="304"/>
      <c r="Q37" s="308"/>
      <c r="R37" s="288" t="s">
        <v>113</v>
      </c>
      <c r="S37" s="283"/>
      <c r="T37" s="564" t="s">
        <v>584</v>
      </c>
      <c r="U37" s="563"/>
      <c r="V37" s="336"/>
      <c r="W37" s="334"/>
    </row>
    <row r="38" spans="1:23" s="335" customFormat="1" ht="23.1" customHeight="1" x14ac:dyDescent="0.2">
      <c r="A38" s="280">
        <v>27</v>
      </c>
      <c r="B38" s="280"/>
      <c r="C38" s="280"/>
      <c r="D38" s="556" t="s">
        <v>635</v>
      </c>
      <c r="E38" s="282" t="s">
        <v>602</v>
      </c>
      <c r="F38" s="282" t="s">
        <v>111</v>
      </c>
      <c r="G38" s="556" t="s">
        <v>580</v>
      </c>
      <c r="H38" s="282"/>
      <c r="I38" s="283" t="s">
        <v>173</v>
      </c>
      <c r="J38" s="284"/>
      <c r="K38" s="308">
        <v>15.1</v>
      </c>
      <c r="L38" s="308"/>
      <c r="M38" s="284"/>
      <c r="N38" s="308"/>
      <c r="O38" s="332"/>
      <c r="P38" s="304"/>
      <c r="Q38" s="308"/>
      <c r="R38" s="288" t="s">
        <v>113</v>
      </c>
      <c r="S38" s="283"/>
      <c r="T38" s="556" t="s">
        <v>237</v>
      </c>
      <c r="U38" s="553"/>
      <c r="V38" s="336"/>
      <c r="W38" s="334"/>
    </row>
    <row r="39" spans="1:23" s="335" customFormat="1" ht="23.1" customHeight="1" x14ac:dyDescent="0.2">
      <c r="A39" s="280">
        <v>27</v>
      </c>
      <c r="B39" s="280">
        <v>13</v>
      </c>
      <c r="C39" s="280"/>
      <c r="D39" s="281" t="s">
        <v>636</v>
      </c>
      <c r="E39" s="282" t="s">
        <v>602</v>
      </c>
      <c r="F39" s="282" t="s">
        <v>111</v>
      </c>
      <c r="G39" s="281" t="s">
        <v>580</v>
      </c>
      <c r="H39" s="282" t="e">
        <f>VLOOKUP($U39,#REF!,7,FALSE)</f>
        <v>#REF!</v>
      </c>
      <c r="I39" s="283" t="s">
        <v>173</v>
      </c>
      <c r="J39" s="284">
        <v>1280</v>
      </c>
      <c r="K39" s="308">
        <v>15.1</v>
      </c>
      <c r="L39" s="308">
        <v>0.7</v>
      </c>
      <c r="M39" s="284">
        <v>76</v>
      </c>
      <c r="N39" s="308" t="str">
        <f t="shared" si="1"/>
        <v>7.6</v>
      </c>
      <c r="O39" s="332"/>
      <c r="P39" s="304">
        <f t="shared" si="3"/>
        <v>0</v>
      </c>
      <c r="Q39" s="308"/>
      <c r="R39" s="288" t="s">
        <v>113</v>
      </c>
      <c r="S39" s="283">
        <v>7</v>
      </c>
      <c r="T39" s="281" t="s">
        <v>237</v>
      </c>
      <c r="U39" s="496" t="s">
        <v>138</v>
      </c>
      <c r="V39" s="336"/>
      <c r="W39" s="334">
        <f t="shared" si="5"/>
        <v>1280</v>
      </c>
    </row>
    <row r="40" spans="1:23" s="335" customFormat="1" ht="23.1" customHeight="1" x14ac:dyDescent="0.2">
      <c r="A40" s="280">
        <v>29</v>
      </c>
      <c r="B40" s="280"/>
      <c r="C40" s="280"/>
      <c r="D40" s="556" t="s">
        <v>637</v>
      </c>
      <c r="E40" s="282" t="s">
        <v>582</v>
      </c>
      <c r="F40" s="282" t="s">
        <v>111</v>
      </c>
      <c r="G40" s="556" t="s">
        <v>580</v>
      </c>
      <c r="H40" s="282"/>
      <c r="I40" s="283" t="s">
        <v>173</v>
      </c>
      <c r="J40" s="284"/>
      <c r="K40" s="308" t="s">
        <v>638</v>
      </c>
      <c r="L40" s="308"/>
      <c r="M40" s="284"/>
      <c r="N40" s="308"/>
      <c r="O40" s="332"/>
      <c r="P40" s="304"/>
      <c r="Q40" s="308"/>
      <c r="R40" s="288" t="s">
        <v>344</v>
      </c>
      <c r="S40" s="283"/>
      <c r="T40" s="556" t="s">
        <v>237</v>
      </c>
      <c r="U40" s="553"/>
      <c r="V40" s="336"/>
      <c r="W40" s="334"/>
    </row>
    <row r="41" spans="1:23" s="335" customFormat="1" ht="23.1" hidden="1" customHeight="1" x14ac:dyDescent="0.2">
      <c r="A41" s="280">
        <v>31</v>
      </c>
      <c r="B41" s="280"/>
      <c r="C41" s="280"/>
      <c r="D41" s="281" t="e">
        <f>VLOOKUP($U41,#REF!,3,FALSE)</f>
        <v>#REF!</v>
      </c>
      <c r="E41" s="282" t="e">
        <f>VLOOKUP($U41,#REF!,4,FALSE)</f>
        <v>#REF!</v>
      </c>
      <c r="F41" s="282" t="e">
        <f>VLOOKUP($U41,#REF!,8,FALSE)</f>
        <v>#REF!</v>
      </c>
      <c r="G41" s="281" t="e">
        <f>VLOOKUP($U41,#REF!,5,FALSE)</f>
        <v>#REF!</v>
      </c>
      <c r="H41" s="282" t="e">
        <f>VLOOKUP($U41,#REF!,7,FALSE)</f>
        <v>#REF!</v>
      </c>
      <c r="I41" s="283" t="e">
        <f>VLOOKUP($U41,#REF!,11,FALSE)</f>
        <v>#REF!</v>
      </c>
      <c r="J41" s="284"/>
      <c r="K41" s="308">
        <f t="shared" ref="K41:K66" si="6">IF(J41=0,0,CONCATENATE(MID(J41,1,2),".",MID(J41,3,2)))</f>
        <v>0</v>
      </c>
      <c r="L41" s="308">
        <v>17.600000000000001</v>
      </c>
      <c r="M41" s="284"/>
      <c r="N41" s="304">
        <f>IF(M41=0,0,CONCATENATE(MID(M41,1,1),".",MID(M41,2,1)))</f>
        <v>0</v>
      </c>
      <c r="O41" s="332"/>
      <c r="P41" s="308"/>
      <c r="Q41" s="308"/>
      <c r="R41" s="288" t="str">
        <f>IF(W41&lt;=$V$10,"МСМК",IF(W41&lt;=$W$10,"МС",IF(W41&lt;=$X$10,"КМС",IF(W41&lt;=$Y$10,"1",IF(W41&lt;=$Z$10,"2",IF(W41&lt;=$AA$10,"3",IF(W41&lt;=$AB$10,"1юн",IF(W41&lt;=$AC$10,"2юн",IF(W41&lt;=$AD$10,"3юн",IF(W41&gt;$AD$10,"б/р"))))))))))</f>
        <v>МСМК</v>
      </c>
      <c r="S41" s="283" t="e">
        <f>VLOOKUP($U41,#REF!,9,FALSE)</f>
        <v>#REF!</v>
      </c>
      <c r="T41" s="281" t="e">
        <f>VLOOKUP($U41,#REF!,10,FALSE)</f>
        <v>#REF!</v>
      </c>
      <c r="U41" s="496"/>
      <c r="V41" s="336"/>
      <c r="W41" s="334">
        <f>MIN(J41,O41)</f>
        <v>0</v>
      </c>
    </row>
    <row r="42" spans="1:23" s="335" customFormat="1" ht="23.1" hidden="1" customHeight="1" x14ac:dyDescent="0.2">
      <c r="A42" s="280">
        <v>32</v>
      </c>
      <c r="B42" s="280"/>
      <c r="C42" s="280"/>
      <c r="D42" s="530" t="e">
        <f>VLOOKUP($U42,#REF!,3,FALSE)</f>
        <v>#REF!</v>
      </c>
      <c r="E42" s="282" t="e">
        <f>VLOOKUP($U42,#REF!,4,FALSE)</f>
        <v>#REF!</v>
      </c>
      <c r="F42" s="282" t="e">
        <f>VLOOKUP($U42,#REF!,8,FALSE)</f>
        <v>#REF!</v>
      </c>
      <c r="G42" s="530" t="e">
        <f>VLOOKUP($U42,#REF!,5,FALSE)</f>
        <v>#REF!</v>
      </c>
      <c r="H42" s="282" t="e">
        <f>VLOOKUP($U42,#REF!,7,FALSE)</f>
        <v>#REF!</v>
      </c>
      <c r="I42" s="283" t="e">
        <f>VLOOKUP($U42,#REF!,11,FALSE)</f>
        <v>#REF!</v>
      </c>
      <c r="J42" s="284"/>
      <c r="K42" s="308">
        <f t="shared" ref="K42" si="7">IF(J42=0,0,CONCATENATE(MID(J42,1,2),".",MID(J42,3,2)))</f>
        <v>0</v>
      </c>
      <c r="L42" s="308">
        <v>17.600000000000001</v>
      </c>
      <c r="M42" s="284"/>
      <c r="N42" s="304">
        <f>IF(M42=0,0,CONCATENATE(MID(M42,1,1),".",MID(M42,2,1)))</f>
        <v>0</v>
      </c>
      <c r="O42" s="332"/>
      <c r="P42" s="308"/>
      <c r="Q42" s="308"/>
      <c r="R42" s="288" t="str">
        <f>IF(W42&lt;=$V$10,"МСМК",IF(W42&lt;=$W$10,"МС",IF(W42&lt;=$X$10,"КМС",IF(W42&lt;=$Y$10,"1",IF(W42&lt;=$Z$10,"2",IF(W42&lt;=$AA$10,"3",IF(W42&lt;=$AB$10,"1юн",IF(W42&lt;=$AC$10,"2юн",IF(W42&lt;=$AD$10,"3юн",IF(W42&gt;$AD$10,"б/р"))))))))))</f>
        <v>МСМК</v>
      </c>
      <c r="S42" s="283" t="e">
        <f>VLOOKUP($U42,#REF!,9,FALSE)</f>
        <v>#REF!</v>
      </c>
      <c r="T42" s="530" t="e">
        <f>VLOOKUP($U42,#REF!,10,FALSE)</f>
        <v>#REF!</v>
      </c>
      <c r="U42" s="521"/>
      <c r="V42" s="336"/>
      <c r="W42" s="334">
        <f>MIN(J42,O42)</f>
        <v>0</v>
      </c>
    </row>
    <row r="43" spans="1:23" s="335" customFormat="1" ht="23.1" hidden="1" customHeight="1" x14ac:dyDescent="0.2">
      <c r="A43" s="280">
        <v>33</v>
      </c>
      <c r="B43" s="280"/>
      <c r="C43" s="280"/>
      <c r="D43" s="281" t="e">
        <f>VLOOKUP($U43,#REF!,3,FALSE)</f>
        <v>#REF!</v>
      </c>
      <c r="E43" s="282" t="e">
        <f>VLOOKUP($U43,#REF!,4,FALSE)</f>
        <v>#REF!</v>
      </c>
      <c r="F43" s="282" t="e">
        <f>VLOOKUP($U43,#REF!,8,FALSE)</f>
        <v>#REF!</v>
      </c>
      <c r="G43" s="281" t="e">
        <f>VLOOKUP($U43,#REF!,5,FALSE)</f>
        <v>#REF!</v>
      </c>
      <c r="H43" s="282" t="e">
        <f>VLOOKUP($U43,#REF!,7,FALSE)</f>
        <v>#REF!</v>
      </c>
      <c r="I43" s="283" t="e">
        <f>VLOOKUP($U43,#REF!,11,FALSE)</f>
        <v>#REF!</v>
      </c>
      <c r="J43" s="284"/>
      <c r="K43" s="308">
        <f t="shared" si="6"/>
        <v>0</v>
      </c>
      <c r="L43" s="308">
        <v>9.6</v>
      </c>
      <c r="M43" s="284"/>
      <c r="N43" s="304">
        <f t="shared" si="1"/>
        <v>0</v>
      </c>
      <c r="O43" s="332"/>
      <c r="P43" s="308"/>
      <c r="Q43" s="308"/>
      <c r="R43" s="288" t="str">
        <f t="shared" ref="R43:R64" si="8">IF(W43&lt;=$V$10,"МСМК",IF(W43&lt;=$W$10,"МС",IF(W43&lt;=$X$10,"КМС",IF(W43&lt;=$Y$10,"1",IF(W43&lt;=$Z$10,"2",IF(W43&lt;=$AA$10,"3",IF(W43&lt;=$AB$10,"1юн",IF(W43&lt;=$AC$10,"2юн",IF(W43&lt;=$AD$10,"3юн",IF(W43&gt;$AD$10,"б/р"))))))))))</f>
        <v>МСМК</v>
      </c>
      <c r="S43" s="283" t="e">
        <f>VLOOKUP($U43,#REF!,9,FALSE)</f>
        <v>#REF!</v>
      </c>
      <c r="T43" s="281" t="e">
        <f>VLOOKUP($U43,#REF!,10,FALSE)</f>
        <v>#REF!</v>
      </c>
      <c r="U43" s="496"/>
      <c r="V43" s="336"/>
      <c r="W43" s="334">
        <f t="shared" si="5"/>
        <v>0</v>
      </c>
    </row>
    <row r="44" spans="1:23" s="335" customFormat="1" ht="23.1" hidden="1" customHeight="1" x14ac:dyDescent="0.2">
      <c r="A44" s="280">
        <v>34</v>
      </c>
      <c r="B44" s="280"/>
      <c r="C44" s="280"/>
      <c r="D44" s="281" t="e">
        <f>VLOOKUP($U44,#REF!,3,FALSE)</f>
        <v>#REF!</v>
      </c>
      <c r="E44" s="282" t="e">
        <f>VLOOKUP($U44,#REF!,4,FALSE)</f>
        <v>#REF!</v>
      </c>
      <c r="F44" s="282" t="e">
        <f>VLOOKUP($U44,#REF!,8,FALSE)</f>
        <v>#REF!</v>
      </c>
      <c r="G44" s="281" t="e">
        <f>VLOOKUP($U44,#REF!,5,FALSE)</f>
        <v>#REF!</v>
      </c>
      <c r="H44" s="282" t="e">
        <f>VLOOKUP($U44,#REF!,7,FALSE)</f>
        <v>#REF!</v>
      </c>
      <c r="I44" s="283" t="e">
        <f>VLOOKUP($U44,#REF!,11,FALSE)</f>
        <v>#REF!</v>
      </c>
      <c r="J44" s="284"/>
      <c r="K44" s="308">
        <f t="shared" si="6"/>
        <v>0</v>
      </c>
      <c r="L44" s="308">
        <v>11.6</v>
      </c>
      <c r="M44" s="284"/>
      <c r="N44" s="304">
        <f t="shared" si="1"/>
        <v>0</v>
      </c>
      <c r="O44" s="332"/>
      <c r="P44" s="308"/>
      <c r="Q44" s="308"/>
      <c r="R44" s="288" t="str">
        <f t="shared" si="8"/>
        <v>МСМК</v>
      </c>
      <c r="S44" s="283">
        <v>1</v>
      </c>
      <c r="T44" s="281" t="e">
        <f>VLOOKUP($U44,#REF!,10,FALSE)</f>
        <v>#REF!</v>
      </c>
      <c r="U44" s="496"/>
      <c r="V44" s="336"/>
      <c r="W44" s="334">
        <f t="shared" si="5"/>
        <v>0</v>
      </c>
    </row>
    <row r="45" spans="1:23" s="335" customFormat="1" ht="23.1" hidden="1" customHeight="1" x14ac:dyDescent="0.2">
      <c r="A45" s="280">
        <v>35</v>
      </c>
      <c r="B45" s="280"/>
      <c r="C45" s="280"/>
      <c r="D45" s="281" t="e">
        <f>VLOOKUP($U45,#REF!,3,FALSE)</f>
        <v>#REF!</v>
      </c>
      <c r="E45" s="282" t="e">
        <f>VLOOKUP($U45,#REF!,4,FALSE)</f>
        <v>#REF!</v>
      </c>
      <c r="F45" s="282" t="e">
        <f>VLOOKUP($U45,#REF!,8,FALSE)</f>
        <v>#REF!</v>
      </c>
      <c r="G45" s="281" t="e">
        <f>VLOOKUP($U45,#REF!,5,FALSE)</f>
        <v>#REF!</v>
      </c>
      <c r="H45" s="282" t="e">
        <f>VLOOKUP($U45,#REF!,7,FALSE)</f>
        <v>#REF!</v>
      </c>
      <c r="I45" s="283" t="e">
        <f>VLOOKUP($U45,#REF!,11,FALSE)</f>
        <v>#REF!</v>
      </c>
      <c r="J45" s="284"/>
      <c r="K45" s="308">
        <f t="shared" si="6"/>
        <v>0</v>
      </c>
      <c r="L45" s="308">
        <v>17.600000000000001</v>
      </c>
      <c r="M45" s="284"/>
      <c r="N45" s="304">
        <f>IF(M45=0,0,CONCATENATE(MID(M45,1,1),".",MID(M45,2,1)))</f>
        <v>0</v>
      </c>
      <c r="O45" s="332"/>
      <c r="P45" s="308"/>
      <c r="Q45" s="308"/>
      <c r="R45" s="288" t="str">
        <f>IF(W45&lt;=$V$10,"МСМК",IF(W45&lt;=$W$10,"МС",IF(W45&lt;=$X$10,"КМС",IF(W45&lt;=$Y$10,"1",IF(W45&lt;=$Z$10,"2",IF(W45&lt;=$AA$10,"3",IF(W45&lt;=$AB$10,"1юн",IF(W45&lt;=$AC$10,"2юн",IF(W45&lt;=$AD$10,"3юн",IF(W45&gt;$AD$10,"б/р"))))))))))</f>
        <v>МСМК</v>
      </c>
      <c r="S45" s="283" t="e">
        <f>VLOOKUP($U45,#REF!,9,FALSE)</f>
        <v>#REF!</v>
      </c>
      <c r="T45" s="281" t="e">
        <f>VLOOKUP($U45,#REF!,10,FALSE)</f>
        <v>#REF!</v>
      </c>
      <c r="U45" s="496"/>
      <c r="V45" s="336"/>
      <c r="W45" s="334">
        <f>MIN(J45,O45)</f>
        <v>0</v>
      </c>
    </row>
    <row r="46" spans="1:23" s="335" customFormat="1" ht="23.1" hidden="1" customHeight="1" x14ac:dyDescent="0.2">
      <c r="A46" s="280">
        <v>36</v>
      </c>
      <c r="B46" s="280"/>
      <c r="C46" s="280"/>
      <c r="D46" s="281" t="e">
        <f>VLOOKUP($U46,#REF!,3,FALSE)</f>
        <v>#REF!</v>
      </c>
      <c r="E46" s="282" t="e">
        <f>VLOOKUP($U46,#REF!,4,FALSE)</f>
        <v>#REF!</v>
      </c>
      <c r="F46" s="282" t="e">
        <f>VLOOKUP($U46,#REF!,8,FALSE)</f>
        <v>#REF!</v>
      </c>
      <c r="G46" s="281" t="e">
        <f>VLOOKUP($U46,#REF!,5,FALSE)</f>
        <v>#REF!</v>
      </c>
      <c r="H46" s="282" t="e">
        <f>VLOOKUP($U46,#REF!,7,FALSE)</f>
        <v>#REF!</v>
      </c>
      <c r="I46" s="283" t="e">
        <f>VLOOKUP($U46,#REF!,11,FALSE)</f>
        <v>#REF!</v>
      </c>
      <c r="J46" s="284"/>
      <c r="K46" s="308">
        <f t="shared" si="6"/>
        <v>0</v>
      </c>
      <c r="L46" s="308">
        <v>12.6</v>
      </c>
      <c r="M46" s="284"/>
      <c r="N46" s="304">
        <f t="shared" si="1"/>
        <v>0</v>
      </c>
      <c r="O46" s="332"/>
      <c r="P46" s="308"/>
      <c r="Q46" s="308"/>
      <c r="R46" s="288" t="str">
        <f t="shared" si="8"/>
        <v>МСМК</v>
      </c>
      <c r="S46" s="283" t="e">
        <f>VLOOKUP($U46,#REF!,9,FALSE)</f>
        <v>#REF!</v>
      </c>
      <c r="T46" s="281" t="e">
        <f>VLOOKUP($U46,#REF!,10,FALSE)</f>
        <v>#REF!</v>
      </c>
      <c r="U46" s="496"/>
      <c r="V46" s="336"/>
      <c r="W46" s="334">
        <f t="shared" si="5"/>
        <v>0</v>
      </c>
    </row>
    <row r="47" spans="1:23" s="335" customFormat="1" ht="23.1" hidden="1" customHeight="1" x14ac:dyDescent="0.2">
      <c r="A47" s="280">
        <v>37</v>
      </c>
      <c r="B47" s="280"/>
      <c r="C47" s="280"/>
      <c r="D47" s="281" t="e">
        <f>VLOOKUP($U47,#REF!,3,FALSE)</f>
        <v>#REF!</v>
      </c>
      <c r="E47" s="282" t="e">
        <f>VLOOKUP($U47,#REF!,4,FALSE)</f>
        <v>#REF!</v>
      </c>
      <c r="F47" s="282" t="e">
        <f>VLOOKUP($U47,#REF!,8,FALSE)</f>
        <v>#REF!</v>
      </c>
      <c r="G47" s="281" t="e">
        <f>VLOOKUP($U47,#REF!,5,FALSE)</f>
        <v>#REF!</v>
      </c>
      <c r="H47" s="282" t="e">
        <f>VLOOKUP($U47,#REF!,7,FALSE)</f>
        <v>#REF!</v>
      </c>
      <c r="I47" s="283" t="e">
        <f>VLOOKUP($U47,#REF!,11,FALSE)</f>
        <v>#REF!</v>
      </c>
      <c r="J47" s="284"/>
      <c r="K47" s="308">
        <f t="shared" si="6"/>
        <v>0</v>
      </c>
      <c r="L47" s="308">
        <v>13.6</v>
      </c>
      <c r="M47" s="284"/>
      <c r="N47" s="304">
        <f t="shared" si="1"/>
        <v>0</v>
      </c>
      <c r="O47" s="332"/>
      <c r="P47" s="308"/>
      <c r="Q47" s="308"/>
      <c r="R47" s="288" t="str">
        <f t="shared" si="8"/>
        <v>МСМК</v>
      </c>
      <c r="S47" s="283">
        <v>1</v>
      </c>
      <c r="T47" s="281" t="e">
        <f>VLOOKUP($U47,#REF!,10,FALSE)</f>
        <v>#REF!</v>
      </c>
      <c r="U47" s="496"/>
      <c r="V47" s="336"/>
      <c r="W47" s="334">
        <f t="shared" si="5"/>
        <v>0</v>
      </c>
    </row>
    <row r="48" spans="1:23" s="335" customFormat="1" ht="23.1" hidden="1" customHeight="1" x14ac:dyDescent="0.2">
      <c r="A48" s="280">
        <v>38</v>
      </c>
      <c r="B48" s="280"/>
      <c r="C48" s="280"/>
      <c r="D48" s="483" t="e">
        <f>VLOOKUP($U48,#REF!,3,FALSE)</f>
        <v>#REF!</v>
      </c>
      <c r="E48" s="282" t="e">
        <f>VLOOKUP($U48,#REF!,4,FALSE)</f>
        <v>#REF!</v>
      </c>
      <c r="F48" s="282" t="e">
        <f>VLOOKUP($U48,#REF!,8,FALSE)</f>
        <v>#REF!</v>
      </c>
      <c r="G48" s="483" t="e">
        <f>VLOOKUP($U48,#REF!,5,FALSE)</f>
        <v>#REF!</v>
      </c>
      <c r="H48" s="282" t="e">
        <f>VLOOKUP($U48,#REF!,7,FALSE)</f>
        <v>#REF!</v>
      </c>
      <c r="I48" s="283" t="e">
        <f>VLOOKUP($U48,#REF!,11,FALSE)</f>
        <v>#REF!</v>
      </c>
      <c r="J48" s="284"/>
      <c r="K48" s="308">
        <f t="shared" si="6"/>
        <v>0</v>
      </c>
      <c r="L48" s="308">
        <v>14.6</v>
      </c>
      <c r="M48" s="284"/>
      <c r="N48" s="304">
        <f t="shared" ref="N48" si="9">IF(M48=0,0,CONCATENATE(MID(M48,1,1),".",MID(M48,2,1)))</f>
        <v>0</v>
      </c>
      <c r="O48" s="332"/>
      <c r="P48" s="308"/>
      <c r="Q48" s="308"/>
      <c r="R48" s="288" t="str">
        <f t="shared" ref="R48" si="10">IF(W48&lt;=$V$10,"МСМК",IF(W48&lt;=$W$10,"МС",IF(W48&lt;=$X$10,"КМС",IF(W48&lt;=$Y$10,"1",IF(W48&lt;=$Z$10,"2",IF(W48&lt;=$AA$10,"3",IF(W48&lt;=$AB$10,"1юн",IF(W48&lt;=$AC$10,"2юн",IF(W48&lt;=$AD$10,"3юн",IF(W48&gt;$AD$10,"б/р"))))))))))</f>
        <v>МСМК</v>
      </c>
      <c r="S48" s="283">
        <v>1</v>
      </c>
      <c r="T48" s="483" t="e">
        <f>VLOOKUP($U48,#REF!,10,FALSE)</f>
        <v>#REF!</v>
      </c>
      <c r="U48" s="496"/>
      <c r="V48" s="336"/>
      <c r="W48" s="334">
        <f t="shared" ref="W48" si="11">MIN(J48,O48)</f>
        <v>0</v>
      </c>
    </row>
    <row r="49" spans="1:23" s="335" customFormat="1" ht="23.1" hidden="1" customHeight="1" x14ac:dyDescent="0.2">
      <c r="A49" s="280">
        <v>39</v>
      </c>
      <c r="B49" s="280"/>
      <c r="C49" s="280"/>
      <c r="D49" s="281" t="e">
        <f>VLOOKUP($U49,#REF!,3,FALSE)</f>
        <v>#REF!</v>
      </c>
      <c r="E49" s="282" t="e">
        <f>VLOOKUP($U49,#REF!,4,FALSE)</f>
        <v>#REF!</v>
      </c>
      <c r="F49" s="282" t="e">
        <f>VLOOKUP($U49,#REF!,8,FALSE)</f>
        <v>#REF!</v>
      </c>
      <c r="G49" s="281" t="e">
        <f>VLOOKUP($U49,#REF!,5,FALSE)</f>
        <v>#REF!</v>
      </c>
      <c r="H49" s="282" t="e">
        <f>VLOOKUP($U49,#REF!,7,FALSE)</f>
        <v>#REF!</v>
      </c>
      <c r="I49" s="283" t="e">
        <f>VLOOKUP($U49,#REF!,11,FALSE)</f>
        <v>#REF!</v>
      </c>
      <c r="J49" s="284"/>
      <c r="K49" s="308">
        <f t="shared" si="6"/>
        <v>0</v>
      </c>
      <c r="L49" s="308">
        <v>14.6</v>
      </c>
      <c r="M49" s="284"/>
      <c r="N49" s="304">
        <f t="shared" si="1"/>
        <v>0</v>
      </c>
      <c r="O49" s="332"/>
      <c r="P49" s="308"/>
      <c r="Q49" s="308"/>
      <c r="R49" s="288" t="str">
        <f t="shared" si="8"/>
        <v>МСМК</v>
      </c>
      <c r="S49" s="283">
        <v>1</v>
      </c>
      <c r="T49" s="281" t="e">
        <f>VLOOKUP($U49,#REF!,10,FALSE)</f>
        <v>#REF!</v>
      </c>
      <c r="U49" s="496"/>
      <c r="V49" s="336"/>
      <c r="W49" s="334">
        <f t="shared" si="5"/>
        <v>0</v>
      </c>
    </row>
    <row r="50" spans="1:23" s="335" customFormat="1" ht="23.1" hidden="1" customHeight="1" x14ac:dyDescent="0.2">
      <c r="A50" s="280">
        <v>40</v>
      </c>
      <c r="B50" s="280"/>
      <c r="C50" s="280"/>
      <c r="D50" s="536" t="e">
        <f>VLOOKUP($U50,#REF!,3,FALSE)</f>
        <v>#REF!</v>
      </c>
      <c r="E50" s="282" t="e">
        <f>VLOOKUP($U50,#REF!,4,FALSE)</f>
        <v>#REF!</v>
      </c>
      <c r="F50" s="282" t="e">
        <f>VLOOKUP($U50,#REF!,8,FALSE)</f>
        <v>#REF!</v>
      </c>
      <c r="G50" s="536" t="e">
        <f>VLOOKUP($U50,#REF!,5,FALSE)</f>
        <v>#REF!</v>
      </c>
      <c r="H50" s="282" t="e">
        <f>VLOOKUP($U50,#REF!,7,FALSE)</f>
        <v>#REF!</v>
      </c>
      <c r="I50" s="283" t="e">
        <f>VLOOKUP($U50,#REF!,11,FALSE)</f>
        <v>#REF!</v>
      </c>
      <c r="J50" s="284"/>
      <c r="K50" s="308">
        <f t="shared" si="6"/>
        <v>0</v>
      </c>
      <c r="L50" s="308">
        <v>15.6</v>
      </c>
      <c r="M50" s="284"/>
      <c r="N50" s="304">
        <f t="shared" si="1"/>
        <v>0</v>
      </c>
      <c r="O50" s="332"/>
      <c r="P50" s="308"/>
      <c r="Q50" s="308"/>
      <c r="R50" s="288" t="str">
        <f t="shared" si="8"/>
        <v>МСМК</v>
      </c>
      <c r="S50" s="283">
        <v>2</v>
      </c>
      <c r="T50" s="536" t="e">
        <f>VLOOKUP($U50,#REF!,10,FALSE)</f>
        <v>#REF!</v>
      </c>
      <c r="U50" s="535"/>
      <c r="V50" s="336"/>
      <c r="W50" s="334">
        <f t="shared" ref="W50" si="12">MIN(J50,O50)</f>
        <v>0</v>
      </c>
    </row>
    <row r="51" spans="1:23" s="335" customFormat="1" ht="23.1" hidden="1" customHeight="1" x14ac:dyDescent="0.2">
      <c r="A51" s="280">
        <v>41</v>
      </c>
      <c r="B51" s="280"/>
      <c r="C51" s="280"/>
      <c r="D51" s="505" t="e">
        <f>VLOOKUP($U51,#REF!,3,FALSE)</f>
        <v>#REF!</v>
      </c>
      <c r="E51" s="282" t="e">
        <f>VLOOKUP($U51,#REF!,4,FALSE)</f>
        <v>#REF!</v>
      </c>
      <c r="F51" s="282" t="e">
        <f>VLOOKUP($U51,#REF!,8,FALSE)</f>
        <v>#REF!</v>
      </c>
      <c r="G51" s="505" t="e">
        <f>VLOOKUP($U51,#REF!,5,FALSE)</f>
        <v>#REF!</v>
      </c>
      <c r="H51" s="282" t="e">
        <f>VLOOKUP($U51,#REF!,7,FALSE)</f>
        <v>#REF!</v>
      </c>
      <c r="I51" s="283" t="e">
        <f>VLOOKUP($U51,#REF!,11,FALSE)</f>
        <v>#REF!</v>
      </c>
      <c r="J51" s="284"/>
      <c r="K51" s="308">
        <f t="shared" ref="K51" si="13">IF(J51=0,0,CONCATENATE(MID(J51,1,2),".",MID(J51,3,2)))</f>
        <v>0</v>
      </c>
      <c r="L51" s="308">
        <v>15.6</v>
      </c>
      <c r="M51" s="284"/>
      <c r="N51" s="304">
        <f t="shared" ref="N51" si="14">IF(M51=0,0,CONCATENATE(MID(M51,1,1),".",MID(M51,2,1)))</f>
        <v>0</v>
      </c>
      <c r="O51" s="332"/>
      <c r="P51" s="308"/>
      <c r="Q51" s="308"/>
      <c r="R51" s="288" t="str">
        <f t="shared" ref="R51" si="15">IF(W51&lt;=$V$10,"МСМК",IF(W51&lt;=$W$10,"МС",IF(W51&lt;=$X$10,"КМС",IF(W51&lt;=$Y$10,"1",IF(W51&lt;=$Z$10,"2",IF(W51&lt;=$AA$10,"3",IF(W51&lt;=$AB$10,"1юн",IF(W51&lt;=$AC$10,"2юн",IF(W51&lt;=$AD$10,"3юн",IF(W51&gt;$AD$10,"б/р"))))))))))</f>
        <v>МСМК</v>
      </c>
      <c r="S51" s="283">
        <v>2</v>
      </c>
      <c r="T51" s="505" t="e">
        <f>VLOOKUP($U51,#REF!,10,FALSE)</f>
        <v>#REF!</v>
      </c>
      <c r="U51" s="504"/>
      <c r="V51" s="336"/>
      <c r="W51" s="334">
        <f t="shared" si="5"/>
        <v>0</v>
      </c>
    </row>
    <row r="52" spans="1:23" s="335" customFormat="1" ht="23.1" hidden="1" customHeight="1" x14ac:dyDescent="0.2">
      <c r="A52" s="280">
        <v>42</v>
      </c>
      <c r="B52" s="280"/>
      <c r="C52" s="280"/>
      <c r="D52" s="281" t="e">
        <f>VLOOKUP($U52,#REF!,3,FALSE)</f>
        <v>#REF!</v>
      </c>
      <c r="E52" s="282" t="e">
        <f>VLOOKUP($U52,#REF!,4,FALSE)</f>
        <v>#REF!</v>
      </c>
      <c r="F52" s="282" t="e">
        <f>VLOOKUP($U52,#REF!,8,FALSE)</f>
        <v>#REF!</v>
      </c>
      <c r="G52" s="281" t="e">
        <f>VLOOKUP($U52,#REF!,5,FALSE)</f>
        <v>#REF!</v>
      </c>
      <c r="H52" s="282" t="e">
        <f>VLOOKUP($U52,#REF!,7,FALSE)</f>
        <v>#REF!</v>
      </c>
      <c r="I52" s="283" t="e">
        <f>VLOOKUP($U52,#REF!,11,FALSE)</f>
        <v>#REF!</v>
      </c>
      <c r="J52" s="284"/>
      <c r="K52" s="308">
        <f t="shared" si="6"/>
        <v>0</v>
      </c>
      <c r="L52" s="308">
        <v>15.6</v>
      </c>
      <c r="M52" s="284"/>
      <c r="N52" s="304">
        <f t="shared" si="1"/>
        <v>0</v>
      </c>
      <c r="O52" s="332"/>
      <c r="P52" s="308"/>
      <c r="Q52" s="308"/>
      <c r="R52" s="288" t="str">
        <f t="shared" si="8"/>
        <v>МСМК</v>
      </c>
      <c r="S52" s="283" t="e">
        <f>VLOOKUP($U52,#REF!,9,FALSE)</f>
        <v>#REF!</v>
      </c>
      <c r="T52" s="281" t="e">
        <f>VLOOKUP($U52,#REF!,10,FALSE)</f>
        <v>#REF!</v>
      </c>
      <c r="U52" s="496"/>
      <c r="V52" s="336"/>
      <c r="W52" s="334">
        <f t="shared" si="5"/>
        <v>0</v>
      </c>
    </row>
    <row r="53" spans="1:23" s="335" customFormat="1" ht="23.1" hidden="1" customHeight="1" x14ac:dyDescent="0.2">
      <c r="A53" s="280">
        <v>43</v>
      </c>
      <c r="B53" s="280"/>
      <c r="C53" s="280"/>
      <c r="D53" s="281" t="e">
        <f>VLOOKUP($U53,#REF!,3,FALSE)</f>
        <v>#REF!</v>
      </c>
      <c r="E53" s="282" t="e">
        <f>VLOOKUP($U53,#REF!,4,FALSE)</f>
        <v>#REF!</v>
      </c>
      <c r="F53" s="282" t="e">
        <f>VLOOKUP($U53,#REF!,8,FALSE)</f>
        <v>#REF!</v>
      </c>
      <c r="G53" s="281" t="e">
        <f>VLOOKUP($U53,#REF!,5,FALSE)</f>
        <v>#REF!</v>
      </c>
      <c r="H53" s="282" t="e">
        <f>VLOOKUP($U53,#REF!,7,FALSE)</f>
        <v>#REF!</v>
      </c>
      <c r="I53" s="283" t="e">
        <f>VLOOKUP($U53,#REF!,11,FALSE)</f>
        <v>#REF!</v>
      </c>
      <c r="J53" s="284"/>
      <c r="K53" s="308">
        <f>IF(J53=0,0,CONCATENATE(MID(J53,1,2),".",MID(J53,3,2)))</f>
        <v>0</v>
      </c>
      <c r="L53" s="308">
        <v>17.600000000000001</v>
      </c>
      <c r="M53" s="284"/>
      <c r="N53" s="304">
        <f>IF(M53=0,0,CONCATENATE(MID(M53,1,1),".",MID(M53,2,1)))</f>
        <v>0</v>
      </c>
      <c r="O53" s="332"/>
      <c r="P53" s="308"/>
      <c r="Q53" s="308"/>
      <c r="R53" s="288" t="str">
        <f>IF(W53&lt;=$V$10,"МСМК",IF(W53&lt;=$W$10,"МС",IF(W53&lt;=$X$10,"КМС",IF(W53&lt;=$Y$10,"1",IF(W53&lt;=$Z$10,"2",IF(W53&lt;=$AA$10,"3",IF(W53&lt;=$AB$10,"1юн",IF(W53&lt;=$AC$10,"2юн",IF(W53&lt;=$AD$10,"3юн",IF(W53&gt;$AD$10,"б/р"))))))))))</f>
        <v>МСМК</v>
      </c>
      <c r="S53" s="283" t="e">
        <f>VLOOKUP($U53,#REF!,9,FALSE)</f>
        <v>#REF!</v>
      </c>
      <c r="T53" s="281" t="e">
        <f>VLOOKUP($U53,#REF!,10,FALSE)</f>
        <v>#REF!</v>
      </c>
      <c r="U53" s="496"/>
      <c r="V53" s="336"/>
      <c r="W53" s="334">
        <f>MIN(J53,O53)</f>
        <v>0</v>
      </c>
    </row>
    <row r="54" spans="1:23" s="335" customFormat="1" ht="23.1" hidden="1" customHeight="1" x14ac:dyDescent="0.2">
      <c r="A54" s="280">
        <v>44</v>
      </c>
      <c r="B54" s="280"/>
      <c r="C54" s="280"/>
      <c r="D54" s="536" t="e">
        <f>VLOOKUP($U54,#REF!,3,FALSE)</f>
        <v>#REF!</v>
      </c>
      <c r="E54" s="282" t="e">
        <f>VLOOKUP($U54,#REF!,4,FALSE)</f>
        <v>#REF!</v>
      </c>
      <c r="F54" s="282" t="e">
        <f>VLOOKUP($U54,#REF!,8,FALSE)</f>
        <v>#REF!</v>
      </c>
      <c r="G54" s="536" t="e">
        <f>VLOOKUP($U54,#REF!,5,FALSE)</f>
        <v>#REF!</v>
      </c>
      <c r="H54" s="282" t="e">
        <f>VLOOKUP($U54,#REF!,7,FALSE)</f>
        <v>#REF!</v>
      </c>
      <c r="I54" s="283" t="e">
        <f>VLOOKUP($U54,#REF!,11,FALSE)</f>
        <v>#REF!</v>
      </c>
      <c r="J54" s="284"/>
      <c r="K54" s="308">
        <f>IF(J54=0,0,CONCATENATE(MID(J54,1,2),".",MID(J54,3,2)))</f>
        <v>0</v>
      </c>
      <c r="L54" s="308">
        <v>17.600000000000001</v>
      </c>
      <c r="M54" s="284"/>
      <c r="N54" s="304">
        <f>IF(M54=0,0,CONCATENATE(MID(M54,1,1),".",MID(M54,2,1)))</f>
        <v>0</v>
      </c>
      <c r="O54" s="332"/>
      <c r="P54" s="308"/>
      <c r="Q54" s="308"/>
      <c r="R54" s="288" t="str">
        <f>IF(W54&lt;=$V$10,"МСМК",IF(W54&lt;=$W$10,"МС",IF(W54&lt;=$X$10,"КМС",IF(W54&lt;=$Y$10,"1",IF(W54&lt;=$Z$10,"2",IF(W54&lt;=$AA$10,"3",IF(W54&lt;=$AB$10,"1юн",IF(W54&lt;=$AC$10,"2юн",IF(W54&lt;=$AD$10,"3юн",IF(W54&gt;$AD$10,"б/р"))))))))))</f>
        <v>МСМК</v>
      </c>
      <c r="S54" s="283" t="e">
        <f>VLOOKUP($U54,#REF!,9,FALSE)</f>
        <v>#REF!</v>
      </c>
      <c r="T54" s="536" t="e">
        <f>VLOOKUP($U54,#REF!,10,FALSE)</f>
        <v>#REF!</v>
      </c>
      <c r="U54" s="535"/>
      <c r="V54" s="336"/>
      <c r="W54" s="334">
        <f>MIN(J54,O54)</f>
        <v>0</v>
      </c>
    </row>
    <row r="55" spans="1:23" s="335" customFormat="1" ht="23.1" hidden="1" customHeight="1" x14ac:dyDescent="0.2">
      <c r="A55" s="280">
        <v>45</v>
      </c>
      <c r="B55" s="280"/>
      <c r="C55" s="280"/>
      <c r="D55" s="281" t="e">
        <f>VLOOKUP($U55,#REF!,3,FALSE)</f>
        <v>#REF!</v>
      </c>
      <c r="E55" s="282" t="e">
        <f>VLOOKUP($U55,#REF!,4,FALSE)</f>
        <v>#REF!</v>
      </c>
      <c r="F55" s="282" t="e">
        <f>VLOOKUP($U55,#REF!,8,FALSE)</f>
        <v>#REF!</v>
      </c>
      <c r="G55" s="281" t="e">
        <f>VLOOKUP($U55,#REF!,5,FALSE)</f>
        <v>#REF!</v>
      </c>
      <c r="H55" s="282" t="e">
        <f>VLOOKUP($U55,#REF!,7,FALSE)</f>
        <v>#REF!</v>
      </c>
      <c r="I55" s="283" t="e">
        <f>VLOOKUP($U55,#REF!,11,FALSE)</f>
        <v>#REF!</v>
      </c>
      <c r="J55" s="284"/>
      <c r="K55" s="308">
        <f t="shared" si="6"/>
        <v>0</v>
      </c>
      <c r="L55" s="308">
        <v>16.600000000000001</v>
      </c>
      <c r="M55" s="284"/>
      <c r="N55" s="304">
        <f t="shared" si="1"/>
        <v>0</v>
      </c>
      <c r="O55" s="332"/>
      <c r="P55" s="308"/>
      <c r="Q55" s="308"/>
      <c r="R55" s="288" t="str">
        <f t="shared" si="8"/>
        <v>МСМК</v>
      </c>
      <c r="S55" s="283" t="e">
        <f>VLOOKUP($U55,#REF!,9,FALSE)</f>
        <v>#REF!</v>
      </c>
      <c r="T55" s="281" t="e">
        <f>VLOOKUP($U55,#REF!,10,FALSE)</f>
        <v>#REF!</v>
      </c>
      <c r="U55" s="496"/>
      <c r="V55" s="336"/>
      <c r="W55" s="334">
        <f t="shared" si="5"/>
        <v>0</v>
      </c>
    </row>
    <row r="56" spans="1:23" s="335" customFormat="1" ht="23.1" hidden="1" customHeight="1" x14ac:dyDescent="0.2">
      <c r="A56" s="280">
        <v>46</v>
      </c>
      <c r="B56" s="280"/>
      <c r="C56" s="280"/>
      <c r="D56" s="536" t="e">
        <f>VLOOKUP($U56,#REF!,3,FALSE)</f>
        <v>#REF!</v>
      </c>
      <c r="E56" s="282" t="e">
        <f>VLOOKUP($U56,#REF!,4,FALSE)</f>
        <v>#REF!</v>
      </c>
      <c r="F56" s="282" t="e">
        <f>VLOOKUP($U56,#REF!,8,FALSE)</f>
        <v>#REF!</v>
      </c>
      <c r="G56" s="536" t="e">
        <f>VLOOKUP($U56,#REF!,5,FALSE)</f>
        <v>#REF!</v>
      </c>
      <c r="H56" s="282" t="e">
        <f>VLOOKUP($U56,#REF!,7,FALSE)</f>
        <v>#REF!</v>
      </c>
      <c r="I56" s="283" t="e">
        <f>VLOOKUP($U56,#REF!,11,FALSE)</f>
        <v>#REF!</v>
      </c>
      <c r="J56" s="284"/>
      <c r="K56" s="308">
        <f>IF(J56=0,0,CONCATENATE(MID(J56,1,2),".",MID(J56,3,2)))</f>
        <v>0</v>
      </c>
      <c r="L56" s="308">
        <v>17.600000000000001</v>
      </c>
      <c r="M56" s="284"/>
      <c r="N56" s="304">
        <f>IF(M56=0,0,CONCATENATE(MID(M56,1,1),".",MID(M56,2,1)))</f>
        <v>0</v>
      </c>
      <c r="O56" s="332"/>
      <c r="P56" s="308"/>
      <c r="Q56" s="308"/>
      <c r="R56" s="288" t="str">
        <f>IF(W56&lt;=$V$10,"МСМК",IF(W56&lt;=$W$10,"МС",IF(W56&lt;=$X$10,"КМС",IF(W56&lt;=$Y$10,"1",IF(W56&lt;=$Z$10,"2",IF(W56&lt;=$AA$10,"3",IF(W56&lt;=$AB$10,"1юн",IF(W56&lt;=$AC$10,"2юн",IF(W56&lt;=$AD$10,"3юн",IF(W56&gt;$AD$10,"б/р"))))))))))</f>
        <v>МСМК</v>
      </c>
      <c r="S56" s="283" t="e">
        <f>VLOOKUP($U56,#REF!,9,FALSE)</f>
        <v>#REF!</v>
      </c>
      <c r="T56" s="536" t="e">
        <f>VLOOKUP($U56,#REF!,10,FALSE)</f>
        <v>#REF!</v>
      </c>
      <c r="U56" s="535"/>
      <c r="V56" s="336"/>
      <c r="W56" s="334">
        <f>MIN(J56,O56)</f>
        <v>0</v>
      </c>
    </row>
    <row r="57" spans="1:23" s="335" customFormat="1" ht="23.1" hidden="1" customHeight="1" x14ac:dyDescent="0.2">
      <c r="A57" s="280">
        <v>47</v>
      </c>
      <c r="B57" s="280"/>
      <c r="C57" s="280"/>
      <c r="D57" s="281" t="e">
        <f>VLOOKUP($U57,#REF!,3,FALSE)</f>
        <v>#REF!</v>
      </c>
      <c r="E57" s="282" t="e">
        <f>VLOOKUP($U57,#REF!,4,FALSE)</f>
        <v>#REF!</v>
      </c>
      <c r="F57" s="282" t="e">
        <f>VLOOKUP($U57,#REF!,8,FALSE)</f>
        <v>#REF!</v>
      </c>
      <c r="G57" s="281" t="e">
        <f>VLOOKUP($U57,#REF!,5,FALSE)</f>
        <v>#REF!</v>
      </c>
      <c r="H57" s="282" t="e">
        <f>VLOOKUP($U57,#REF!,7,FALSE)</f>
        <v>#REF!</v>
      </c>
      <c r="I57" s="283" t="e">
        <f>VLOOKUP($U57,#REF!,11,FALSE)</f>
        <v>#REF!</v>
      </c>
      <c r="J57" s="284"/>
      <c r="K57" s="308">
        <f t="shared" si="6"/>
        <v>0</v>
      </c>
      <c r="L57" s="308">
        <v>17.600000000000001</v>
      </c>
      <c r="M57" s="284"/>
      <c r="N57" s="304">
        <f>IF(M57=0,0,CONCATENATE(MID(M57,1,1),".",MID(M57,2,1)))</f>
        <v>0</v>
      </c>
      <c r="O57" s="332"/>
      <c r="P57" s="308"/>
      <c r="Q57" s="308"/>
      <c r="R57" s="288" t="str">
        <f>IF(W57&lt;=$V$10,"МСМК",IF(W57&lt;=$W$10,"МС",IF(W57&lt;=$X$10,"КМС",IF(W57&lt;=$Y$10,"1",IF(W57&lt;=$Z$10,"2",IF(W57&lt;=$AA$10,"3",IF(W57&lt;=$AB$10,"1юн",IF(W57&lt;=$AC$10,"2юн",IF(W57&lt;=$AD$10,"3юн",IF(W57&gt;$AD$10,"б/р"))))))))))</f>
        <v>МСМК</v>
      </c>
      <c r="S57" s="283" t="e">
        <f>VLOOKUP($U57,#REF!,9,FALSE)</f>
        <v>#REF!</v>
      </c>
      <c r="T57" s="281" t="e">
        <f>VLOOKUP($U57,#REF!,10,FALSE)</f>
        <v>#REF!</v>
      </c>
      <c r="U57" s="496"/>
      <c r="V57" s="336"/>
      <c r="W57" s="334">
        <f>MIN(J57,O57)</f>
        <v>0</v>
      </c>
    </row>
    <row r="58" spans="1:23" s="335" customFormat="1" ht="23.1" hidden="1" customHeight="1" x14ac:dyDescent="0.2">
      <c r="A58" s="280">
        <v>48</v>
      </c>
      <c r="B58" s="280"/>
      <c r="C58" s="280"/>
      <c r="D58" s="281" t="e">
        <f>VLOOKUP($U58,#REF!,3,FALSE)</f>
        <v>#REF!</v>
      </c>
      <c r="E58" s="282" t="e">
        <f>VLOOKUP($U58,#REF!,4,FALSE)</f>
        <v>#REF!</v>
      </c>
      <c r="F58" s="282" t="e">
        <f>VLOOKUP($U58,#REF!,8,FALSE)</f>
        <v>#REF!</v>
      </c>
      <c r="G58" s="281" t="e">
        <f>VLOOKUP($U58,#REF!,5,FALSE)</f>
        <v>#REF!</v>
      </c>
      <c r="H58" s="282" t="e">
        <f>VLOOKUP($U58,#REF!,7,FALSE)</f>
        <v>#REF!</v>
      </c>
      <c r="I58" s="283" t="e">
        <f>VLOOKUP($U58,#REF!,11,FALSE)</f>
        <v>#REF!</v>
      </c>
      <c r="J58" s="284"/>
      <c r="K58" s="308">
        <f t="shared" si="6"/>
        <v>0</v>
      </c>
      <c r="L58" s="308">
        <v>18.600000000000001</v>
      </c>
      <c r="M58" s="284"/>
      <c r="N58" s="304">
        <f t="shared" si="1"/>
        <v>0</v>
      </c>
      <c r="O58" s="332"/>
      <c r="P58" s="308"/>
      <c r="Q58" s="308"/>
      <c r="R58" s="288" t="str">
        <f t="shared" si="8"/>
        <v>МСМК</v>
      </c>
      <c r="S58" s="283" t="e">
        <f>VLOOKUP($U58,#REF!,9,FALSE)</f>
        <v>#REF!</v>
      </c>
      <c r="T58" s="281" t="e">
        <f>VLOOKUP($U58,#REF!,10,FALSE)</f>
        <v>#REF!</v>
      </c>
      <c r="U58" s="496"/>
      <c r="V58" s="336"/>
      <c r="W58" s="334">
        <f t="shared" si="5"/>
        <v>0</v>
      </c>
    </row>
    <row r="59" spans="1:23" s="335" customFormat="1" ht="23.1" hidden="1" customHeight="1" x14ac:dyDescent="0.2">
      <c r="A59" s="280">
        <v>49</v>
      </c>
      <c r="B59" s="280"/>
      <c r="C59" s="280"/>
      <c r="D59" s="281" t="e">
        <f>VLOOKUP($U59,#REF!,3,FALSE)</f>
        <v>#REF!</v>
      </c>
      <c r="E59" s="282" t="e">
        <f>VLOOKUP($U59,#REF!,4,FALSE)</f>
        <v>#REF!</v>
      </c>
      <c r="F59" s="282" t="e">
        <f>VLOOKUP($U59,#REF!,8,FALSE)</f>
        <v>#REF!</v>
      </c>
      <c r="G59" s="281" t="e">
        <f>VLOOKUP($U59,#REF!,5,FALSE)</f>
        <v>#REF!</v>
      </c>
      <c r="H59" s="282" t="e">
        <f>VLOOKUP($U59,#REF!,7,FALSE)</f>
        <v>#REF!</v>
      </c>
      <c r="I59" s="283" t="e">
        <f>VLOOKUP($U59,#REF!,11,FALSE)</f>
        <v>#REF!</v>
      </c>
      <c r="J59" s="284"/>
      <c r="K59" s="308">
        <f t="shared" si="6"/>
        <v>0</v>
      </c>
      <c r="L59" s="308">
        <v>19.600000000000001</v>
      </c>
      <c r="M59" s="284"/>
      <c r="N59" s="304">
        <f t="shared" si="1"/>
        <v>0</v>
      </c>
      <c r="O59" s="332"/>
      <c r="P59" s="308"/>
      <c r="Q59" s="308"/>
      <c r="R59" s="288" t="str">
        <f t="shared" si="8"/>
        <v>МСМК</v>
      </c>
      <c r="S59" s="283" t="e">
        <f>VLOOKUP($U59,#REF!,9,FALSE)</f>
        <v>#REF!</v>
      </c>
      <c r="T59" s="281" t="e">
        <f>VLOOKUP($U59,#REF!,10,FALSE)</f>
        <v>#REF!</v>
      </c>
      <c r="U59" s="496"/>
      <c r="V59" s="336"/>
      <c r="W59" s="334">
        <f t="shared" si="5"/>
        <v>0</v>
      </c>
    </row>
    <row r="60" spans="1:23" s="335" customFormat="1" ht="23.1" hidden="1" customHeight="1" x14ac:dyDescent="0.2">
      <c r="A60" s="280">
        <v>50</v>
      </c>
      <c r="B60" s="280"/>
      <c r="C60" s="280"/>
      <c r="D60" s="281" t="e">
        <f>VLOOKUP($U60,#REF!,3,FALSE)</f>
        <v>#REF!</v>
      </c>
      <c r="E60" s="282" t="e">
        <f>VLOOKUP($U60,#REF!,4,FALSE)</f>
        <v>#REF!</v>
      </c>
      <c r="F60" s="282" t="e">
        <f>VLOOKUP($U60,#REF!,8,FALSE)</f>
        <v>#REF!</v>
      </c>
      <c r="G60" s="281" t="e">
        <f>VLOOKUP($U60,#REF!,5,FALSE)</f>
        <v>#REF!</v>
      </c>
      <c r="H60" s="282" t="e">
        <f>VLOOKUP($U60,#REF!,7,FALSE)</f>
        <v>#REF!</v>
      </c>
      <c r="I60" s="283" t="e">
        <f>VLOOKUP($U60,#REF!,11,FALSE)</f>
        <v>#REF!</v>
      </c>
      <c r="J60" s="284"/>
      <c r="K60" s="308">
        <f t="shared" si="6"/>
        <v>0</v>
      </c>
      <c r="L60" s="308">
        <v>20.6</v>
      </c>
      <c r="M60" s="284"/>
      <c r="N60" s="304">
        <f t="shared" si="1"/>
        <v>0</v>
      </c>
      <c r="O60" s="332"/>
      <c r="P60" s="308"/>
      <c r="Q60" s="308"/>
      <c r="R60" s="288" t="str">
        <f t="shared" si="8"/>
        <v>МСМК</v>
      </c>
      <c r="S60" s="283" t="e">
        <f>VLOOKUP($U60,#REF!,9,FALSE)</f>
        <v>#REF!</v>
      </c>
      <c r="T60" s="281" t="e">
        <f>VLOOKUP($U60,#REF!,10,FALSE)</f>
        <v>#REF!</v>
      </c>
      <c r="U60" s="496"/>
      <c r="V60" s="336"/>
      <c r="W60" s="334">
        <f t="shared" si="5"/>
        <v>0</v>
      </c>
    </row>
    <row r="61" spans="1:23" s="335" customFormat="1" ht="23.1" hidden="1" customHeight="1" x14ac:dyDescent="0.2">
      <c r="A61" s="280">
        <v>51</v>
      </c>
      <c r="B61" s="280"/>
      <c r="C61" s="280"/>
      <c r="D61" s="281" t="e">
        <f>VLOOKUP($U61,#REF!,3,FALSE)</f>
        <v>#REF!</v>
      </c>
      <c r="E61" s="282" t="e">
        <f>VLOOKUP($U61,#REF!,4,FALSE)</f>
        <v>#REF!</v>
      </c>
      <c r="F61" s="282" t="e">
        <f>VLOOKUP($U61,#REF!,8,FALSE)</f>
        <v>#REF!</v>
      </c>
      <c r="G61" s="281" t="e">
        <f>VLOOKUP($U61,#REF!,5,FALSE)</f>
        <v>#REF!</v>
      </c>
      <c r="H61" s="282" t="e">
        <f>VLOOKUP($U61,#REF!,7,FALSE)</f>
        <v>#REF!</v>
      </c>
      <c r="I61" s="283" t="e">
        <f>VLOOKUP($U61,#REF!,11,FALSE)</f>
        <v>#REF!</v>
      </c>
      <c r="J61" s="284"/>
      <c r="K61" s="308">
        <f t="shared" si="6"/>
        <v>0</v>
      </c>
      <c r="L61" s="308">
        <v>21.6</v>
      </c>
      <c r="M61" s="284"/>
      <c r="N61" s="304">
        <f t="shared" si="1"/>
        <v>0</v>
      </c>
      <c r="O61" s="332"/>
      <c r="P61" s="308"/>
      <c r="Q61" s="308"/>
      <c r="R61" s="288" t="str">
        <f t="shared" si="8"/>
        <v>МСМК</v>
      </c>
      <c r="S61" s="283" t="e">
        <f>VLOOKUP($U61,#REF!,9,FALSE)</f>
        <v>#REF!</v>
      </c>
      <c r="T61" s="281" t="e">
        <f>VLOOKUP($U61,#REF!,10,FALSE)</f>
        <v>#REF!</v>
      </c>
      <c r="U61" s="496"/>
      <c r="V61" s="336"/>
      <c r="W61" s="334">
        <f t="shared" si="5"/>
        <v>0</v>
      </c>
    </row>
    <row r="62" spans="1:23" s="335" customFormat="1" ht="23.1" hidden="1" customHeight="1" x14ac:dyDescent="0.2">
      <c r="A62" s="280">
        <v>52</v>
      </c>
      <c r="B62" s="280"/>
      <c r="C62" s="280"/>
      <c r="D62" s="281" t="e">
        <f>VLOOKUP($U62,#REF!,3,FALSE)</f>
        <v>#REF!</v>
      </c>
      <c r="E62" s="282" t="e">
        <f>VLOOKUP($U62,#REF!,4,FALSE)</f>
        <v>#REF!</v>
      </c>
      <c r="F62" s="282" t="e">
        <f>VLOOKUP($U62,#REF!,8,FALSE)</f>
        <v>#REF!</v>
      </c>
      <c r="G62" s="281" t="e">
        <f>VLOOKUP($U62,#REF!,5,FALSE)</f>
        <v>#REF!</v>
      </c>
      <c r="H62" s="282" t="e">
        <f>VLOOKUP($U62,#REF!,7,FALSE)</f>
        <v>#REF!</v>
      </c>
      <c r="I62" s="283" t="e">
        <f>VLOOKUP($U62,#REF!,11,FALSE)</f>
        <v>#REF!</v>
      </c>
      <c r="J62" s="284"/>
      <c r="K62" s="308">
        <f t="shared" si="6"/>
        <v>0</v>
      </c>
      <c r="L62" s="308">
        <v>22.6</v>
      </c>
      <c r="M62" s="284"/>
      <c r="N62" s="304">
        <f t="shared" si="1"/>
        <v>0</v>
      </c>
      <c r="O62" s="332"/>
      <c r="P62" s="308"/>
      <c r="Q62" s="308"/>
      <c r="R62" s="288" t="str">
        <f t="shared" si="8"/>
        <v>МСМК</v>
      </c>
      <c r="S62" s="283" t="e">
        <f>VLOOKUP($U62,#REF!,9,FALSE)</f>
        <v>#REF!</v>
      </c>
      <c r="T62" s="281" t="e">
        <f>VLOOKUP($U62,#REF!,10,FALSE)</f>
        <v>#REF!</v>
      </c>
      <c r="U62" s="496"/>
      <c r="V62" s="336"/>
      <c r="W62" s="334">
        <f t="shared" si="5"/>
        <v>0</v>
      </c>
    </row>
    <row r="63" spans="1:23" s="335" customFormat="1" ht="23.1" hidden="1" customHeight="1" x14ac:dyDescent="0.2">
      <c r="A63" s="280">
        <v>53</v>
      </c>
      <c r="B63" s="280"/>
      <c r="C63" s="280"/>
      <c r="D63" s="281" t="e">
        <f>VLOOKUP($U63,#REF!,3,FALSE)</f>
        <v>#REF!</v>
      </c>
      <c r="E63" s="282" t="e">
        <f>VLOOKUP($U63,#REF!,4,FALSE)</f>
        <v>#REF!</v>
      </c>
      <c r="F63" s="282" t="e">
        <f>VLOOKUP($U63,#REF!,8,FALSE)</f>
        <v>#REF!</v>
      </c>
      <c r="G63" s="281" t="e">
        <f>VLOOKUP($U63,#REF!,5,FALSE)</f>
        <v>#REF!</v>
      </c>
      <c r="H63" s="282" t="e">
        <f>VLOOKUP($U63,#REF!,7,FALSE)</f>
        <v>#REF!</v>
      </c>
      <c r="I63" s="283" t="e">
        <f>VLOOKUP($U63,#REF!,11,FALSE)</f>
        <v>#REF!</v>
      </c>
      <c r="J63" s="284"/>
      <c r="K63" s="308">
        <f t="shared" si="6"/>
        <v>0</v>
      </c>
      <c r="L63" s="308">
        <v>23.6</v>
      </c>
      <c r="M63" s="284"/>
      <c r="N63" s="304">
        <f t="shared" si="1"/>
        <v>0</v>
      </c>
      <c r="O63" s="332"/>
      <c r="P63" s="308"/>
      <c r="Q63" s="308"/>
      <c r="R63" s="288" t="str">
        <f t="shared" si="8"/>
        <v>МСМК</v>
      </c>
      <c r="S63" s="283" t="e">
        <f>VLOOKUP($U63,#REF!,9,FALSE)</f>
        <v>#REF!</v>
      </c>
      <c r="T63" s="281" t="e">
        <f>VLOOKUP($U63,#REF!,10,FALSE)</f>
        <v>#REF!</v>
      </c>
      <c r="U63" s="496"/>
      <c r="V63" s="336"/>
      <c r="W63" s="334">
        <f t="shared" si="5"/>
        <v>0</v>
      </c>
    </row>
    <row r="64" spans="1:23" s="335" customFormat="1" ht="23.1" hidden="1" customHeight="1" x14ac:dyDescent="0.2">
      <c r="A64" s="280">
        <v>54</v>
      </c>
      <c r="B64" s="280"/>
      <c r="C64" s="280"/>
      <c r="D64" s="499" t="e">
        <f>VLOOKUP($U64,#REF!,3,FALSE)</f>
        <v>#REF!</v>
      </c>
      <c r="E64" s="282" t="e">
        <f>VLOOKUP($U64,#REF!,4,FALSE)</f>
        <v>#REF!</v>
      </c>
      <c r="F64" s="282" t="e">
        <f>VLOOKUP($U64,#REF!,8,FALSE)</f>
        <v>#REF!</v>
      </c>
      <c r="G64" s="499" t="e">
        <f>VLOOKUP($U64,#REF!,5,FALSE)</f>
        <v>#REF!</v>
      </c>
      <c r="H64" s="282" t="e">
        <f>VLOOKUP($U64,#REF!,7,FALSE)</f>
        <v>#REF!</v>
      </c>
      <c r="I64" s="283" t="e">
        <f>VLOOKUP($U64,#REF!,11,FALSE)</f>
        <v>#REF!</v>
      </c>
      <c r="J64" s="284"/>
      <c r="K64" s="308">
        <f t="shared" ref="K64" si="16">IF(J64=0,0,CONCATENATE(MID(J64,1,2),".",MID(J64,3,2)))</f>
        <v>0</v>
      </c>
      <c r="L64" s="308">
        <v>24.6</v>
      </c>
      <c r="M64" s="284"/>
      <c r="N64" s="304">
        <f t="shared" ref="N64" si="17">IF(M64=0,0,CONCATENATE(MID(M64,1,1),".",MID(M64,2,1)))</f>
        <v>0</v>
      </c>
      <c r="O64" s="332"/>
      <c r="P64" s="308"/>
      <c r="Q64" s="308"/>
      <c r="R64" s="288" t="str">
        <f t="shared" si="8"/>
        <v>МСМК</v>
      </c>
      <c r="S64" s="283" t="e">
        <f>VLOOKUP($U64,#REF!,9,FALSE)</f>
        <v>#REF!</v>
      </c>
      <c r="T64" s="499" t="e">
        <f>VLOOKUP($U64,#REF!,10,FALSE)</f>
        <v>#REF!</v>
      </c>
      <c r="U64" s="496"/>
      <c r="V64" s="336"/>
      <c r="W64" s="334">
        <f t="shared" si="5"/>
        <v>0</v>
      </c>
    </row>
    <row r="65" spans="1:23" s="335" customFormat="1" ht="23.1" hidden="1" customHeight="1" x14ac:dyDescent="0.2">
      <c r="A65" s="280">
        <v>55</v>
      </c>
      <c r="B65" s="280"/>
      <c r="C65" s="280"/>
      <c r="D65" s="281" t="e">
        <f>VLOOKUP($U65,#REF!,3,FALSE)</f>
        <v>#REF!</v>
      </c>
      <c r="E65" s="282" t="e">
        <f>VLOOKUP($U65,#REF!,4,FALSE)</f>
        <v>#REF!</v>
      </c>
      <c r="F65" s="282" t="e">
        <f>VLOOKUP($U65,#REF!,8,FALSE)</f>
        <v>#REF!</v>
      </c>
      <c r="G65" s="281" t="e">
        <f>VLOOKUP($U65,#REF!,5,FALSE)</f>
        <v>#REF!</v>
      </c>
      <c r="H65" s="282" t="e">
        <f>VLOOKUP($U65,#REF!,7,FALSE)</f>
        <v>#REF!</v>
      </c>
      <c r="I65" s="283" t="e">
        <f>VLOOKUP($U65,#REF!,11,FALSE)</f>
        <v>#REF!</v>
      </c>
      <c r="J65" s="284"/>
      <c r="K65" s="308">
        <f t="shared" si="6"/>
        <v>0</v>
      </c>
      <c r="L65" s="308">
        <v>14.6</v>
      </c>
      <c r="M65" s="284"/>
      <c r="N65" s="304">
        <f t="shared" si="1"/>
        <v>0</v>
      </c>
      <c r="O65" s="506" t="s">
        <v>174</v>
      </c>
      <c r="P65" s="308" t="s">
        <v>174</v>
      </c>
      <c r="Q65" s="308"/>
      <c r="R65" s="288" t="str">
        <f t="shared" ref="R65:R80" si="18">IF(W65&lt;=$V$10,"МСМК",IF(W65&lt;=$W$10,"МС",IF(W65&lt;=$X$10,"КМС",IF(W65&lt;=$Y$10,"1",IF(W65&lt;=$Z$10,"2",IF(W65&lt;=$AA$10,"3",IF(W65&lt;=$AB$10,"1юн",IF(W65&lt;=$AC$10,"2юн",IF(W65&lt;=$AD$10,"3юн",IF(W65&gt;$AD$10,"б/р"))))))))))</f>
        <v>МСМК</v>
      </c>
      <c r="S65" s="283" t="e">
        <f>VLOOKUP($U65,#REF!,9,FALSE)</f>
        <v>#REF!</v>
      </c>
      <c r="T65" s="281" t="e">
        <f>VLOOKUP($U65,#REF!,10,FALSE)</f>
        <v>#REF!</v>
      </c>
      <c r="U65" s="496"/>
      <c r="V65" s="336"/>
      <c r="W65" s="334">
        <f t="shared" ref="W65:W80" si="19">MIN(J65,O65)</f>
        <v>0</v>
      </c>
    </row>
    <row r="66" spans="1:23" s="335" customFormat="1" ht="23.1" hidden="1" customHeight="1" x14ac:dyDescent="0.2">
      <c r="A66" s="280">
        <v>56</v>
      </c>
      <c r="B66" s="280"/>
      <c r="C66" s="280"/>
      <c r="D66" s="281" t="e">
        <f>VLOOKUP($U66,#REF!,3,FALSE)</f>
        <v>#REF!</v>
      </c>
      <c r="E66" s="282" t="e">
        <f>VLOOKUP($U66,#REF!,4,FALSE)</f>
        <v>#REF!</v>
      </c>
      <c r="F66" s="282" t="e">
        <f>VLOOKUP($U66,#REF!,8,FALSE)</f>
        <v>#REF!</v>
      </c>
      <c r="G66" s="281" t="e">
        <f>VLOOKUP($U66,#REF!,5,FALSE)</f>
        <v>#REF!</v>
      </c>
      <c r="H66" s="282" t="e">
        <f>VLOOKUP($U66,#REF!,7,FALSE)</f>
        <v>#REF!</v>
      </c>
      <c r="I66" s="283" t="e">
        <f>VLOOKUP($U66,#REF!,11,FALSE)</f>
        <v>#REF!</v>
      </c>
      <c r="J66" s="284"/>
      <c r="K66" s="308">
        <f t="shared" si="6"/>
        <v>0</v>
      </c>
      <c r="L66" s="308">
        <v>15.6</v>
      </c>
      <c r="M66" s="284"/>
      <c r="N66" s="304">
        <f t="shared" si="1"/>
        <v>0</v>
      </c>
      <c r="O66" s="332"/>
      <c r="P66" s="308"/>
      <c r="Q66" s="308"/>
      <c r="R66" s="288" t="str">
        <f t="shared" si="18"/>
        <v>МСМК</v>
      </c>
      <c r="S66" s="283" t="e">
        <f>VLOOKUP($U66,#REF!,9,FALSE)</f>
        <v>#REF!</v>
      </c>
      <c r="T66" s="281" t="e">
        <f>VLOOKUP($U66,#REF!,10,FALSE)</f>
        <v>#REF!</v>
      </c>
      <c r="U66" s="496"/>
      <c r="V66" s="336"/>
      <c r="W66" s="334">
        <f t="shared" si="19"/>
        <v>0</v>
      </c>
    </row>
    <row r="67" spans="1:23" s="335" customFormat="1" ht="23.1" hidden="1" customHeight="1" x14ac:dyDescent="0.2">
      <c r="A67" s="280">
        <v>57</v>
      </c>
      <c r="B67" s="280"/>
      <c r="C67" s="280"/>
      <c r="D67" s="281" t="e">
        <f>VLOOKUP($U67,#REF!,3,FALSE)</f>
        <v>#REF!</v>
      </c>
      <c r="E67" s="282" t="e">
        <f>VLOOKUP($U67,#REF!,4,FALSE)</f>
        <v>#REF!</v>
      </c>
      <c r="F67" s="282" t="e">
        <f>VLOOKUP($U67,#REF!,8,FALSE)</f>
        <v>#REF!</v>
      </c>
      <c r="G67" s="281" t="e">
        <f>VLOOKUP($U67,#REF!,5,FALSE)</f>
        <v>#REF!</v>
      </c>
      <c r="H67" s="282" t="e">
        <f>VLOOKUP($U67,#REF!,7,FALSE)</f>
        <v>#REF!</v>
      </c>
      <c r="I67" s="283" t="e">
        <f>VLOOKUP($U67,#REF!,11,FALSE)</f>
        <v>#REF!</v>
      </c>
      <c r="J67" s="284"/>
      <c r="K67" s="308">
        <f t="shared" ref="K67:K80" si="20">IF(J67=0,0,CONCATENATE(MID(J67,1,1),".",MID(J67,2,1)))</f>
        <v>0</v>
      </c>
      <c r="L67" s="308">
        <v>16.600000000000001</v>
      </c>
      <c r="M67" s="284"/>
      <c r="N67" s="304">
        <f t="shared" si="1"/>
        <v>0</v>
      </c>
      <c r="O67" s="332"/>
      <c r="P67" s="308"/>
      <c r="Q67" s="308"/>
      <c r="R67" s="288" t="str">
        <f t="shared" si="18"/>
        <v>МСМК</v>
      </c>
      <c r="S67" s="283" t="e">
        <f>VLOOKUP($U67,#REF!,9,FALSE)</f>
        <v>#REF!</v>
      </c>
      <c r="T67" s="281" t="e">
        <f>VLOOKUP($U67,#REF!,10,FALSE)</f>
        <v>#REF!</v>
      </c>
      <c r="U67" s="380"/>
      <c r="V67" s="336"/>
      <c r="W67" s="334">
        <f t="shared" si="19"/>
        <v>0</v>
      </c>
    </row>
    <row r="68" spans="1:23" s="335" customFormat="1" ht="23.1" hidden="1" customHeight="1" x14ac:dyDescent="0.2">
      <c r="A68" s="280">
        <v>58</v>
      </c>
      <c r="B68" s="280"/>
      <c r="C68" s="280"/>
      <c r="D68" s="281" t="e">
        <f>VLOOKUP($U68,#REF!,3,FALSE)</f>
        <v>#REF!</v>
      </c>
      <c r="E68" s="282" t="e">
        <f>VLOOKUP($U68,#REF!,4,FALSE)</f>
        <v>#REF!</v>
      </c>
      <c r="F68" s="282" t="e">
        <f>VLOOKUP($U68,#REF!,8,FALSE)</f>
        <v>#REF!</v>
      </c>
      <c r="G68" s="281" t="e">
        <f>VLOOKUP($U68,#REF!,5,FALSE)</f>
        <v>#REF!</v>
      </c>
      <c r="H68" s="282" t="e">
        <f>VLOOKUP($U68,#REF!,7,FALSE)</f>
        <v>#REF!</v>
      </c>
      <c r="I68" s="283" t="e">
        <f>VLOOKUP($U68,#REF!,11,FALSE)</f>
        <v>#REF!</v>
      </c>
      <c r="J68" s="284"/>
      <c r="K68" s="308">
        <f t="shared" si="20"/>
        <v>0</v>
      </c>
      <c r="L68" s="308">
        <v>18.600000000000001</v>
      </c>
      <c r="M68" s="284"/>
      <c r="N68" s="304">
        <f t="shared" si="1"/>
        <v>0</v>
      </c>
      <c r="O68" s="332"/>
      <c r="P68" s="308"/>
      <c r="Q68" s="308"/>
      <c r="R68" s="288" t="str">
        <f t="shared" si="18"/>
        <v>МСМК</v>
      </c>
      <c r="S68" s="283" t="e">
        <f>VLOOKUP($U68,#REF!,9,FALSE)</f>
        <v>#REF!</v>
      </c>
      <c r="T68" s="281" t="e">
        <f>VLOOKUP($U68,#REF!,10,FALSE)</f>
        <v>#REF!</v>
      </c>
      <c r="U68" s="380"/>
      <c r="V68" s="336"/>
      <c r="W68" s="334">
        <f t="shared" si="19"/>
        <v>0</v>
      </c>
    </row>
    <row r="69" spans="1:23" s="335" customFormat="1" ht="23.1" hidden="1" customHeight="1" x14ac:dyDescent="0.2">
      <c r="A69" s="280">
        <v>59</v>
      </c>
      <c r="B69" s="280"/>
      <c r="C69" s="280"/>
      <c r="D69" s="281" t="e">
        <f>VLOOKUP($U69,#REF!,3,FALSE)</f>
        <v>#REF!</v>
      </c>
      <c r="E69" s="282" t="e">
        <f>VLOOKUP($U69,#REF!,4,FALSE)</f>
        <v>#REF!</v>
      </c>
      <c r="F69" s="282" t="e">
        <f>VLOOKUP($U69,#REF!,8,FALSE)</f>
        <v>#REF!</v>
      </c>
      <c r="G69" s="281" t="e">
        <f>VLOOKUP($U69,#REF!,5,FALSE)</f>
        <v>#REF!</v>
      </c>
      <c r="H69" s="282" t="e">
        <f>VLOOKUP($U69,#REF!,7,FALSE)</f>
        <v>#REF!</v>
      </c>
      <c r="I69" s="283" t="e">
        <f>VLOOKUP($U69,#REF!,11,FALSE)</f>
        <v>#REF!</v>
      </c>
      <c r="J69" s="284"/>
      <c r="K69" s="308">
        <f t="shared" si="20"/>
        <v>0</v>
      </c>
      <c r="L69" s="308">
        <v>19.600000000000001</v>
      </c>
      <c r="M69" s="284"/>
      <c r="N69" s="304">
        <f t="shared" si="1"/>
        <v>0</v>
      </c>
      <c r="O69" s="332"/>
      <c r="P69" s="308"/>
      <c r="Q69" s="308"/>
      <c r="R69" s="288" t="str">
        <f t="shared" si="18"/>
        <v>МСМК</v>
      </c>
      <c r="S69" s="283" t="e">
        <f>VLOOKUP($U69,#REF!,9,FALSE)</f>
        <v>#REF!</v>
      </c>
      <c r="T69" s="281" t="e">
        <f>VLOOKUP($U69,#REF!,10,FALSE)</f>
        <v>#REF!</v>
      </c>
      <c r="U69" s="380"/>
      <c r="V69" s="336"/>
      <c r="W69" s="334">
        <f t="shared" si="19"/>
        <v>0</v>
      </c>
    </row>
    <row r="70" spans="1:23" s="335" customFormat="1" ht="23.1" hidden="1" customHeight="1" x14ac:dyDescent="0.2">
      <c r="A70" s="280">
        <v>60</v>
      </c>
      <c r="B70" s="280"/>
      <c r="C70" s="280"/>
      <c r="D70" s="281" t="e">
        <f>VLOOKUP($U70,#REF!,3,FALSE)</f>
        <v>#REF!</v>
      </c>
      <c r="E70" s="282" t="e">
        <f>VLOOKUP($U70,#REF!,4,FALSE)</f>
        <v>#REF!</v>
      </c>
      <c r="F70" s="282" t="e">
        <f>VLOOKUP($U70,#REF!,8,FALSE)</f>
        <v>#REF!</v>
      </c>
      <c r="G70" s="281" t="e">
        <f>VLOOKUP($U70,#REF!,5,FALSE)</f>
        <v>#REF!</v>
      </c>
      <c r="H70" s="282" t="e">
        <f>VLOOKUP($U70,#REF!,7,FALSE)</f>
        <v>#REF!</v>
      </c>
      <c r="I70" s="283" t="e">
        <f>VLOOKUP($U70,#REF!,11,FALSE)</f>
        <v>#REF!</v>
      </c>
      <c r="J70" s="284"/>
      <c r="K70" s="308">
        <f t="shared" si="20"/>
        <v>0</v>
      </c>
      <c r="L70" s="308">
        <v>20.6</v>
      </c>
      <c r="M70" s="284"/>
      <c r="N70" s="304">
        <f t="shared" si="1"/>
        <v>0</v>
      </c>
      <c r="O70" s="332"/>
      <c r="P70" s="308"/>
      <c r="Q70" s="308"/>
      <c r="R70" s="288" t="str">
        <f t="shared" si="18"/>
        <v>МСМК</v>
      </c>
      <c r="S70" s="283" t="e">
        <f>VLOOKUP($U70,#REF!,9,FALSE)</f>
        <v>#REF!</v>
      </c>
      <c r="T70" s="281" t="e">
        <f>VLOOKUP($U70,#REF!,10,FALSE)</f>
        <v>#REF!</v>
      </c>
      <c r="U70" s="380"/>
      <c r="V70" s="336"/>
      <c r="W70" s="334">
        <f t="shared" si="19"/>
        <v>0</v>
      </c>
    </row>
    <row r="71" spans="1:23" s="335" customFormat="1" ht="23.1" hidden="1" customHeight="1" x14ac:dyDescent="0.2">
      <c r="A71" s="280">
        <v>61</v>
      </c>
      <c r="B71" s="280"/>
      <c r="C71" s="280"/>
      <c r="D71" s="281" t="e">
        <f>VLOOKUP($U71,#REF!,3,FALSE)</f>
        <v>#REF!</v>
      </c>
      <c r="E71" s="282" t="e">
        <f>VLOOKUP($U71,#REF!,4,FALSE)</f>
        <v>#REF!</v>
      </c>
      <c r="F71" s="282" t="e">
        <f>VLOOKUP($U71,#REF!,8,FALSE)</f>
        <v>#REF!</v>
      </c>
      <c r="G71" s="281" t="e">
        <f>VLOOKUP($U71,#REF!,5,FALSE)</f>
        <v>#REF!</v>
      </c>
      <c r="H71" s="282" t="e">
        <f>VLOOKUP($U71,#REF!,7,FALSE)</f>
        <v>#REF!</v>
      </c>
      <c r="I71" s="283" t="e">
        <f>VLOOKUP($U71,#REF!,11,FALSE)</f>
        <v>#REF!</v>
      </c>
      <c r="J71" s="284"/>
      <c r="K71" s="308">
        <f t="shared" si="20"/>
        <v>0</v>
      </c>
      <c r="L71" s="308">
        <v>21.6</v>
      </c>
      <c r="M71" s="284"/>
      <c r="N71" s="304">
        <f t="shared" si="1"/>
        <v>0</v>
      </c>
      <c r="O71" s="332"/>
      <c r="P71" s="308"/>
      <c r="Q71" s="308"/>
      <c r="R71" s="288" t="str">
        <f t="shared" si="18"/>
        <v>МСМК</v>
      </c>
      <c r="S71" s="283" t="e">
        <f>VLOOKUP($U71,#REF!,9,FALSE)</f>
        <v>#REF!</v>
      </c>
      <c r="T71" s="281" t="e">
        <f>VLOOKUP($U71,#REF!,10,FALSE)</f>
        <v>#REF!</v>
      </c>
      <c r="U71" s="380"/>
      <c r="V71" s="336"/>
      <c r="W71" s="334">
        <f t="shared" si="19"/>
        <v>0</v>
      </c>
    </row>
    <row r="72" spans="1:23" s="335" customFormat="1" ht="23.1" hidden="1" customHeight="1" x14ac:dyDescent="0.2">
      <c r="A72" s="280">
        <v>62</v>
      </c>
      <c r="B72" s="280"/>
      <c r="C72" s="280"/>
      <c r="D72" s="281" t="e">
        <f>VLOOKUP($U72,#REF!,3,FALSE)</f>
        <v>#REF!</v>
      </c>
      <c r="E72" s="282" t="e">
        <f>VLOOKUP($U72,#REF!,4,FALSE)</f>
        <v>#REF!</v>
      </c>
      <c r="F72" s="282" t="e">
        <f>VLOOKUP($U72,#REF!,8,FALSE)</f>
        <v>#REF!</v>
      </c>
      <c r="G72" s="281" t="e">
        <f>VLOOKUP($U72,#REF!,5,FALSE)</f>
        <v>#REF!</v>
      </c>
      <c r="H72" s="282" t="e">
        <f>VLOOKUP($U72,#REF!,7,FALSE)</f>
        <v>#REF!</v>
      </c>
      <c r="I72" s="283" t="e">
        <f>VLOOKUP($U72,#REF!,11,FALSE)</f>
        <v>#REF!</v>
      </c>
      <c r="J72" s="284"/>
      <c r="K72" s="308">
        <f t="shared" si="20"/>
        <v>0</v>
      </c>
      <c r="L72" s="308">
        <v>22.6</v>
      </c>
      <c r="M72" s="284"/>
      <c r="N72" s="304">
        <f t="shared" si="1"/>
        <v>0</v>
      </c>
      <c r="O72" s="332"/>
      <c r="P72" s="308"/>
      <c r="Q72" s="308"/>
      <c r="R72" s="288" t="str">
        <f t="shared" si="18"/>
        <v>МСМК</v>
      </c>
      <c r="S72" s="283" t="e">
        <f>VLOOKUP($U72,#REF!,9,FALSE)</f>
        <v>#REF!</v>
      </c>
      <c r="T72" s="281" t="e">
        <f>VLOOKUP($U72,#REF!,10,FALSE)</f>
        <v>#REF!</v>
      </c>
      <c r="U72" s="380"/>
      <c r="V72" s="336"/>
      <c r="W72" s="334">
        <f t="shared" si="19"/>
        <v>0</v>
      </c>
    </row>
    <row r="73" spans="1:23" s="335" customFormat="1" ht="23.1" hidden="1" customHeight="1" x14ac:dyDescent="0.2">
      <c r="A73" s="280">
        <v>63</v>
      </c>
      <c r="B73" s="280"/>
      <c r="C73" s="280"/>
      <c r="D73" s="281" t="e">
        <f>VLOOKUP($U73,#REF!,3,FALSE)</f>
        <v>#REF!</v>
      </c>
      <c r="E73" s="282" t="e">
        <f>VLOOKUP($U73,#REF!,4,FALSE)</f>
        <v>#REF!</v>
      </c>
      <c r="F73" s="282" t="e">
        <f>VLOOKUP($U73,#REF!,8,FALSE)</f>
        <v>#REF!</v>
      </c>
      <c r="G73" s="281" t="e">
        <f>VLOOKUP($U73,#REF!,5,FALSE)</f>
        <v>#REF!</v>
      </c>
      <c r="H73" s="282" t="e">
        <f>VLOOKUP($U73,#REF!,7,FALSE)</f>
        <v>#REF!</v>
      </c>
      <c r="I73" s="283" t="e">
        <f>VLOOKUP($U73,#REF!,11,FALSE)</f>
        <v>#REF!</v>
      </c>
      <c r="J73" s="284"/>
      <c r="K73" s="308">
        <f t="shared" si="20"/>
        <v>0</v>
      </c>
      <c r="L73" s="308">
        <v>23.6</v>
      </c>
      <c r="M73" s="284"/>
      <c r="N73" s="304">
        <f t="shared" si="1"/>
        <v>0</v>
      </c>
      <c r="O73" s="332"/>
      <c r="P73" s="308"/>
      <c r="Q73" s="308"/>
      <c r="R73" s="288" t="str">
        <f t="shared" si="18"/>
        <v>МСМК</v>
      </c>
      <c r="S73" s="283" t="e">
        <f>VLOOKUP($U73,#REF!,9,FALSE)</f>
        <v>#REF!</v>
      </c>
      <c r="T73" s="281" t="e">
        <f>VLOOKUP($U73,#REF!,10,FALSE)</f>
        <v>#REF!</v>
      </c>
      <c r="U73" s="380"/>
      <c r="V73" s="336"/>
      <c r="W73" s="334">
        <f t="shared" si="19"/>
        <v>0</v>
      </c>
    </row>
    <row r="74" spans="1:23" s="335" customFormat="1" ht="23.1" hidden="1" customHeight="1" x14ac:dyDescent="0.2">
      <c r="A74" s="280">
        <v>64</v>
      </c>
      <c r="B74" s="280"/>
      <c r="C74" s="280"/>
      <c r="D74" s="281" t="e">
        <f>VLOOKUP($U74,#REF!,3,FALSE)</f>
        <v>#REF!</v>
      </c>
      <c r="E74" s="282" t="e">
        <f>VLOOKUP($U74,#REF!,4,FALSE)</f>
        <v>#REF!</v>
      </c>
      <c r="F74" s="282" t="e">
        <f>VLOOKUP($U74,#REF!,8,FALSE)</f>
        <v>#REF!</v>
      </c>
      <c r="G74" s="281" t="e">
        <f>VLOOKUP($U74,#REF!,5,FALSE)</f>
        <v>#REF!</v>
      </c>
      <c r="H74" s="282" t="e">
        <f>VLOOKUP($U74,#REF!,7,FALSE)</f>
        <v>#REF!</v>
      </c>
      <c r="I74" s="283" t="e">
        <f>VLOOKUP($U74,#REF!,11,FALSE)</f>
        <v>#REF!</v>
      </c>
      <c r="J74" s="284"/>
      <c r="K74" s="308">
        <f t="shared" si="20"/>
        <v>0</v>
      </c>
      <c r="L74" s="308">
        <v>17.600000000000001</v>
      </c>
      <c r="M74" s="284"/>
      <c r="N74" s="304">
        <f t="shared" ref="N74:N90" si="21">IF(M74=0,0,CONCATENATE(MID(M74,1,1),".",MID(M74,2,1)))</f>
        <v>0</v>
      </c>
      <c r="O74" s="332"/>
      <c r="P74" s="308"/>
      <c r="Q74" s="308"/>
      <c r="R74" s="288" t="str">
        <f t="shared" si="18"/>
        <v>МСМК</v>
      </c>
      <c r="S74" s="283" t="e">
        <f>VLOOKUP($U74,#REF!,9,FALSE)</f>
        <v>#REF!</v>
      </c>
      <c r="T74" s="281" t="e">
        <f>VLOOKUP($U74,#REF!,10,FALSE)</f>
        <v>#REF!</v>
      </c>
      <c r="U74" s="380"/>
      <c r="V74" s="336"/>
      <c r="W74" s="334">
        <f t="shared" si="19"/>
        <v>0</v>
      </c>
    </row>
    <row r="75" spans="1:23" s="335" customFormat="1" ht="23.1" hidden="1" customHeight="1" x14ac:dyDescent="0.2">
      <c r="A75" s="280">
        <v>65</v>
      </c>
      <c r="B75" s="280"/>
      <c r="C75" s="280"/>
      <c r="D75" s="281" t="e">
        <f>VLOOKUP($U75,#REF!,3,FALSE)</f>
        <v>#REF!</v>
      </c>
      <c r="E75" s="282" t="e">
        <f>VLOOKUP($U75,#REF!,4,FALSE)</f>
        <v>#REF!</v>
      </c>
      <c r="F75" s="282" t="e">
        <f>VLOOKUP($U75,#REF!,8,FALSE)</f>
        <v>#REF!</v>
      </c>
      <c r="G75" s="281" t="e">
        <f>VLOOKUP($U75,#REF!,5,FALSE)</f>
        <v>#REF!</v>
      </c>
      <c r="H75" s="282" t="e">
        <f>VLOOKUP($U75,#REF!,7,FALSE)</f>
        <v>#REF!</v>
      </c>
      <c r="I75" s="283" t="e">
        <f>VLOOKUP($U75,#REF!,11,FALSE)</f>
        <v>#REF!</v>
      </c>
      <c r="J75" s="284"/>
      <c r="K75" s="308">
        <f t="shared" si="20"/>
        <v>0</v>
      </c>
      <c r="L75" s="308">
        <v>18.600000000000001</v>
      </c>
      <c r="M75" s="284"/>
      <c r="N75" s="304">
        <f t="shared" si="21"/>
        <v>0</v>
      </c>
      <c r="O75" s="332"/>
      <c r="P75" s="308"/>
      <c r="Q75" s="308"/>
      <c r="R75" s="288" t="str">
        <f t="shared" si="18"/>
        <v>МСМК</v>
      </c>
      <c r="S75" s="283" t="e">
        <f>VLOOKUP($U75,#REF!,9,FALSE)</f>
        <v>#REF!</v>
      </c>
      <c r="T75" s="281" t="e">
        <f>VLOOKUP($U75,#REF!,10,FALSE)</f>
        <v>#REF!</v>
      </c>
      <c r="U75" s="380"/>
      <c r="V75" s="336"/>
      <c r="W75" s="334">
        <f t="shared" si="19"/>
        <v>0</v>
      </c>
    </row>
    <row r="76" spans="1:23" s="335" customFormat="1" ht="23.1" hidden="1" customHeight="1" x14ac:dyDescent="0.2">
      <c r="A76" s="280">
        <v>66</v>
      </c>
      <c r="B76" s="280"/>
      <c r="C76" s="280"/>
      <c r="D76" s="281" t="e">
        <f>VLOOKUP($U76,#REF!,3,FALSE)</f>
        <v>#REF!</v>
      </c>
      <c r="E76" s="282" t="e">
        <f>VLOOKUP($U76,#REF!,4,FALSE)</f>
        <v>#REF!</v>
      </c>
      <c r="F76" s="282" t="e">
        <f>VLOOKUP($U76,#REF!,8,FALSE)</f>
        <v>#REF!</v>
      </c>
      <c r="G76" s="281" t="e">
        <f>VLOOKUP($U76,#REF!,5,FALSE)</f>
        <v>#REF!</v>
      </c>
      <c r="H76" s="282" t="e">
        <f>VLOOKUP($U76,#REF!,7,FALSE)</f>
        <v>#REF!</v>
      </c>
      <c r="I76" s="283" t="e">
        <f>VLOOKUP($U76,#REF!,11,FALSE)</f>
        <v>#REF!</v>
      </c>
      <c r="J76" s="284"/>
      <c r="K76" s="308">
        <f t="shared" si="20"/>
        <v>0</v>
      </c>
      <c r="L76" s="308">
        <v>19.600000000000001</v>
      </c>
      <c r="M76" s="284"/>
      <c r="N76" s="304">
        <f t="shared" si="21"/>
        <v>0</v>
      </c>
      <c r="O76" s="332"/>
      <c r="P76" s="308"/>
      <c r="Q76" s="308"/>
      <c r="R76" s="288" t="str">
        <f t="shared" si="18"/>
        <v>МСМК</v>
      </c>
      <c r="S76" s="283" t="e">
        <f>VLOOKUP($U76,#REF!,9,FALSE)</f>
        <v>#REF!</v>
      </c>
      <c r="T76" s="281" t="e">
        <f>VLOOKUP($U76,#REF!,10,FALSE)</f>
        <v>#REF!</v>
      </c>
      <c r="U76" s="380"/>
      <c r="V76" s="336"/>
      <c r="W76" s="334">
        <f t="shared" si="19"/>
        <v>0</v>
      </c>
    </row>
    <row r="77" spans="1:23" s="335" customFormat="1" ht="23.1" hidden="1" customHeight="1" x14ac:dyDescent="0.2">
      <c r="A77" s="280">
        <v>67</v>
      </c>
      <c r="B77" s="280"/>
      <c r="C77" s="280"/>
      <c r="D77" s="281" t="e">
        <f>VLOOKUP($U77,#REF!,3,FALSE)</f>
        <v>#REF!</v>
      </c>
      <c r="E77" s="282" t="e">
        <f>VLOOKUP($U77,#REF!,4,FALSE)</f>
        <v>#REF!</v>
      </c>
      <c r="F77" s="282" t="e">
        <f>VLOOKUP($U77,#REF!,8,FALSE)</f>
        <v>#REF!</v>
      </c>
      <c r="G77" s="281" t="e">
        <f>VLOOKUP($U77,#REF!,5,FALSE)</f>
        <v>#REF!</v>
      </c>
      <c r="H77" s="282" t="e">
        <f>VLOOKUP($U77,#REF!,7,FALSE)</f>
        <v>#REF!</v>
      </c>
      <c r="I77" s="283" t="e">
        <f>VLOOKUP($U77,#REF!,11,FALSE)</f>
        <v>#REF!</v>
      </c>
      <c r="J77" s="284"/>
      <c r="K77" s="308">
        <f t="shared" si="20"/>
        <v>0</v>
      </c>
      <c r="L77" s="308">
        <v>20.6</v>
      </c>
      <c r="M77" s="284"/>
      <c r="N77" s="304">
        <f t="shared" si="21"/>
        <v>0</v>
      </c>
      <c r="O77" s="332"/>
      <c r="P77" s="308"/>
      <c r="Q77" s="308"/>
      <c r="R77" s="288" t="str">
        <f t="shared" si="18"/>
        <v>МСМК</v>
      </c>
      <c r="S77" s="283" t="e">
        <f>VLOOKUP($U77,#REF!,9,FALSE)</f>
        <v>#REF!</v>
      </c>
      <c r="T77" s="281" t="e">
        <f>VLOOKUP($U77,#REF!,10,FALSE)</f>
        <v>#REF!</v>
      </c>
      <c r="U77" s="380"/>
      <c r="V77" s="336"/>
      <c r="W77" s="334">
        <f t="shared" si="19"/>
        <v>0</v>
      </c>
    </row>
    <row r="78" spans="1:23" s="335" customFormat="1" ht="23.1" hidden="1" customHeight="1" x14ac:dyDescent="0.2">
      <c r="A78" s="280">
        <v>68</v>
      </c>
      <c r="B78" s="280"/>
      <c r="C78" s="280"/>
      <c r="D78" s="281" t="e">
        <f>VLOOKUP($U78,#REF!,3,FALSE)</f>
        <v>#REF!</v>
      </c>
      <c r="E78" s="282" t="e">
        <f>VLOOKUP($U78,#REF!,4,FALSE)</f>
        <v>#REF!</v>
      </c>
      <c r="F78" s="282" t="e">
        <f>VLOOKUP($U78,#REF!,8,FALSE)</f>
        <v>#REF!</v>
      </c>
      <c r="G78" s="281" t="e">
        <f>VLOOKUP($U78,#REF!,5,FALSE)</f>
        <v>#REF!</v>
      </c>
      <c r="H78" s="282" t="e">
        <f>VLOOKUP($U78,#REF!,7,FALSE)</f>
        <v>#REF!</v>
      </c>
      <c r="I78" s="283" t="e">
        <f>VLOOKUP($U78,#REF!,11,FALSE)</f>
        <v>#REF!</v>
      </c>
      <c r="J78" s="284"/>
      <c r="K78" s="308">
        <f t="shared" si="20"/>
        <v>0</v>
      </c>
      <c r="L78" s="308">
        <v>21.6</v>
      </c>
      <c r="M78" s="284"/>
      <c r="N78" s="304">
        <f t="shared" si="21"/>
        <v>0</v>
      </c>
      <c r="O78" s="332"/>
      <c r="P78" s="308"/>
      <c r="Q78" s="308"/>
      <c r="R78" s="288" t="str">
        <f t="shared" si="18"/>
        <v>МСМК</v>
      </c>
      <c r="S78" s="283" t="e">
        <f>VLOOKUP($U78,#REF!,9,FALSE)</f>
        <v>#REF!</v>
      </c>
      <c r="T78" s="281" t="e">
        <f>VLOOKUP($U78,#REF!,10,FALSE)</f>
        <v>#REF!</v>
      </c>
      <c r="U78" s="380"/>
      <c r="V78" s="336"/>
      <c r="W78" s="334">
        <f t="shared" si="19"/>
        <v>0</v>
      </c>
    </row>
    <row r="79" spans="1:23" s="335" customFormat="1" ht="23.1" hidden="1" customHeight="1" x14ac:dyDescent="0.2">
      <c r="A79" s="280">
        <v>69</v>
      </c>
      <c r="B79" s="280"/>
      <c r="C79" s="280"/>
      <c r="D79" s="281" t="e">
        <f>VLOOKUP($U79,#REF!,3,FALSE)</f>
        <v>#REF!</v>
      </c>
      <c r="E79" s="282" t="e">
        <f>VLOOKUP($U79,#REF!,4,FALSE)</f>
        <v>#REF!</v>
      </c>
      <c r="F79" s="282" t="e">
        <f>VLOOKUP($U79,#REF!,8,FALSE)</f>
        <v>#REF!</v>
      </c>
      <c r="G79" s="281" t="e">
        <f>VLOOKUP($U79,#REF!,5,FALSE)</f>
        <v>#REF!</v>
      </c>
      <c r="H79" s="282" t="e">
        <f>VLOOKUP($U79,#REF!,7,FALSE)</f>
        <v>#REF!</v>
      </c>
      <c r="I79" s="283" t="e">
        <f>VLOOKUP($U79,#REF!,11,FALSE)</f>
        <v>#REF!</v>
      </c>
      <c r="J79" s="284"/>
      <c r="K79" s="308">
        <f t="shared" si="20"/>
        <v>0</v>
      </c>
      <c r="L79" s="308">
        <v>22.6</v>
      </c>
      <c r="M79" s="284"/>
      <c r="N79" s="304">
        <f t="shared" si="21"/>
        <v>0</v>
      </c>
      <c r="O79" s="332"/>
      <c r="P79" s="308"/>
      <c r="Q79" s="308"/>
      <c r="R79" s="288" t="str">
        <f t="shared" si="18"/>
        <v>МСМК</v>
      </c>
      <c r="S79" s="283" t="e">
        <f>VLOOKUP($U79,#REF!,9,FALSE)</f>
        <v>#REF!</v>
      </c>
      <c r="T79" s="281" t="e">
        <f>VLOOKUP($U79,#REF!,10,FALSE)</f>
        <v>#REF!</v>
      </c>
      <c r="U79" s="380"/>
      <c r="V79" s="336"/>
      <c r="W79" s="334">
        <f t="shared" si="19"/>
        <v>0</v>
      </c>
    </row>
    <row r="80" spans="1:23" s="335" customFormat="1" ht="23.1" hidden="1" customHeight="1" x14ac:dyDescent="0.2">
      <c r="A80" s="280">
        <v>70</v>
      </c>
      <c r="B80" s="280"/>
      <c r="C80" s="280"/>
      <c r="D80" s="281" t="e">
        <f>VLOOKUP($U80,#REF!,3,FALSE)</f>
        <v>#REF!</v>
      </c>
      <c r="E80" s="282" t="e">
        <f>VLOOKUP($U80,#REF!,4,FALSE)</f>
        <v>#REF!</v>
      </c>
      <c r="F80" s="282" t="e">
        <f>VLOOKUP($U80,#REF!,8,FALSE)</f>
        <v>#REF!</v>
      </c>
      <c r="G80" s="281" t="e">
        <f>VLOOKUP($U80,#REF!,5,FALSE)</f>
        <v>#REF!</v>
      </c>
      <c r="H80" s="282" t="e">
        <f>VLOOKUP($U80,#REF!,7,FALSE)</f>
        <v>#REF!</v>
      </c>
      <c r="I80" s="283" t="e">
        <f>VLOOKUP($U80,#REF!,11,FALSE)</f>
        <v>#REF!</v>
      </c>
      <c r="J80" s="284"/>
      <c r="K80" s="308">
        <f t="shared" si="20"/>
        <v>0</v>
      </c>
      <c r="L80" s="308">
        <v>23.6</v>
      </c>
      <c r="M80" s="284"/>
      <c r="N80" s="304">
        <f t="shared" si="21"/>
        <v>0</v>
      </c>
      <c r="O80" s="332"/>
      <c r="P80" s="308"/>
      <c r="Q80" s="308"/>
      <c r="R80" s="288" t="str">
        <f t="shared" si="18"/>
        <v>МСМК</v>
      </c>
      <c r="S80" s="283" t="e">
        <f>VLOOKUP($U80,#REF!,9,FALSE)</f>
        <v>#REF!</v>
      </c>
      <c r="T80" s="281" t="e">
        <f>VLOOKUP($U80,#REF!,10,FALSE)</f>
        <v>#REF!</v>
      </c>
      <c r="U80" s="380"/>
      <c r="V80" s="336"/>
      <c r="W80" s="334">
        <f t="shared" si="19"/>
        <v>0</v>
      </c>
    </row>
    <row r="81" spans="1:23" s="335" customFormat="1" ht="23.1" hidden="1" customHeight="1" x14ac:dyDescent="0.2">
      <c r="A81" s="280">
        <v>71</v>
      </c>
      <c r="B81" s="280"/>
      <c r="C81" s="280"/>
      <c r="D81" s="281" t="e">
        <f>VLOOKUP($U81,#REF!,3,FALSE)</f>
        <v>#REF!</v>
      </c>
      <c r="E81" s="282" t="e">
        <f>VLOOKUP($U81,#REF!,4,FALSE)</f>
        <v>#REF!</v>
      </c>
      <c r="F81" s="282" t="e">
        <f>VLOOKUP($U81,#REF!,8,FALSE)</f>
        <v>#REF!</v>
      </c>
      <c r="G81" s="281" t="e">
        <f>VLOOKUP($U81,#REF!,5,FALSE)</f>
        <v>#REF!</v>
      </c>
      <c r="H81" s="282" t="e">
        <f>VLOOKUP($U81,#REF!,7,FALSE)</f>
        <v>#REF!</v>
      </c>
      <c r="I81" s="283" t="e">
        <f>VLOOKUP($U81,#REF!,11,FALSE)</f>
        <v>#REF!</v>
      </c>
      <c r="J81" s="284"/>
      <c r="K81" s="308">
        <f t="shared" ref="K81:K89" si="22">IF(J81=0,0,CONCATENATE(MID(J81,1,1),".",MID(J81,2,1)))</f>
        <v>0</v>
      </c>
      <c r="L81" s="308">
        <v>14.6</v>
      </c>
      <c r="M81" s="284"/>
      <c r="N81" s="304">
        <f t="shared" si="21"/>
        <v>0</v>
      </c>
      <c r="O81" s="332"/>
      <c r="P81" s="308"/>
      <c r="Q81" s="308"/>
      <c r="R81" s="288" t="str">
        <f t="shared" ref="R81:R90" si="23">IF(W81&lt;=$V$10,"МСМК",IF(W81&lt;=$W$10,"МС",IF(W81&lt;=$X$10,"КМС",IF(W81&lt;=$Y$10,"1",IF(W81&lt;=$Z$10,"2",IF(W81&lt;=$AA$10,"3",IF(W81&lt;=$AB$10,"1юн",IF(W81&lt;=$AC$10,"2юн",IF(W81&lt;=$AD$10,"3юн",IF(W81&gt;$AD$10,"б/р"))))))))))</f>
        <v>МСМК</v>
      </c>
      <c r="S81" s="283" t="e">
        <f>VLOOKUP($U81,#REF!,9,FALSE)</f>
        <v>#REF!</v>
      </c>
      <c r="T81" s="281" t="e">
        <f>VLOOKUP($U81,#REF!,10,FALSE)</f>
        <v>#REF!</v>
      </c>
      <c r="U81" s="380"/>
      <c r="V81" s="336"/>
      <c r="W81" s="334">
        <f t="shared" ref="W81:W90" si="24">MIN(J81,O81)</f>
        <v>0</v>
      </c>
    </row>
    <row r="82" spans="1:23" s="335" customFormat="1" ht="23.1" hidden="1" customHeight="1" x14ac:dyDescent="0.2">
      <c r="A82" s="280">
        <v>72</v>
      </c>
      <c r="B82" s="280"/>
      <c r="C82" s="280"/>
      <c r="D82" s="281" t="e">
        <f>VLOOKUP($U82,#REF!,3,FALSE)</f>
        <v>#REF!</v>
      </c>
      <c r="E82" s="282" t="e">
        <f>VLOOKUP($U82,#REF!,4,FALSE)</f>
        <v>#REF!</v>
      </c>
      <c r="F82" s="282" t="e">
        <f>VLOOKUP($U82,#REF!,8,FALSE)</f>
        <v>#REF!</v>
      </c>
      <c r="G82" s="281" t="e">
        <f>VLOOKUP($U82,#REF!,5,FALSE)</f>
        <v>#REF!</v>
      </c>
      <c r="H82" s="282" t="e">
        <f>VLOOKUP($U82,#REF!,7,FALSE)</f>
        <v>#REF!</v>
      </c>
      <c r="I82" s="283" t="e">
        <f>VLOOKUP($U82,#REF!,11,FALSE)</f>
        <v>#REF!</v>
      </c>
      <c r="J82" s="284"/>
      <c r="K82" s="308">
        <f t="shared" si="22"/>
        <v>0</v>
      </c>
      <c r="L82" s="308">
        <v>15.6</v>
      </c>
      <c r="M82" s="284"/>
      <c r="N82" s="304">
        <f t="shared" si="21"/>
        <v>0</v>
      </c>
      <c r="O82" s="332"/>
      <c r="P82" s="308"/>
      <c r="Q82" s="308"/>
      <c r="R82" s="288" t="str">
        <f t="shared" si="23"/>
        <v>МСМК</v>
      </c>
      <c r="S82" s="283" t="e">
        <f>VLOOKUP($U82,#REF!,9,FALSE)</f>
        <v>#REF!</v>
      </c>
      <c r="T82" s="281" t="e">
        <f>VLOOKUP($U82,#REF!,10,FALSE)</f>
        <v>#REF!</v>
      </c>
      <c r="U82" s="380"/>
      <c r="V82" s="336"/>
      <c r="W82" s="334">
        <f t="shared" si="24"/>
        <v>0</v>
      </c>
    </row>
    <row r="83" spans="1:23" s="335" customFormat="1" ht="23.1" hidden="1" customHeight="1" x14ac:dyDescent="0.2">
      <c r="A83" s="280">
        <v>73</v>
      </c>
      <c r="B83" s="280"/>
      <c r="C83" s="280"/>
      <c r="D83" s="281" t="e">
        <f>VLOOKUP($U83,#REF!,3,FALSE)</f>
        <v>#REF!</v>
      </c>
      <c r="E83" s="282" t="e">
        <f>VLOOKUP($U83,#REF!,4,FALSE)</f>
        <v>#REF!</v>
      </c>
      <c r="F83" s="282" t="e">
        <f>VLOOKUP($U83,#REF!,8,FALSE)</f>
        <v>#REF!</v>
      </c>
      <c r="G83" s="281" t="e">
        <f>VLOOKUP($U83,#REF!,5,FALSE)</f>
        <v>#REF!</v>
      </c>
      <c r="H83" s="282" t="e">
        <f>VLOOKUP($U83,#REF!,7,FALSE)</f>
        <v>#REF!</v>
      </c>
      <c r="I83" s="283" t="e">
        <f>VLOOKUP($U83,#REF!,11,FALSE)</f>
        <v>#REF!</v>
      </c>
      <c r="J83" s="284"/>
      <c r="K83" s="308">
        <f t="shared" si="22"/>
        <v>0</v>
      </c>
      <c r="L83" s="308">
        <v>16.600000000000001</v>
      </c>
      <c r="M83" s="284"/>
      <c r="N83" s="304">
        <f t="shared" si="21"/>
        <v>0</v>
      </c>
      <c r="O83" s="332"/>
      <c r="P83" s="308"/>
      <c r="Q83" s="308"/>
      <c r="R83" s="288" t="str">
        <f t="shared" si="23"/>
        <v>МСМК</v>
      </c>
      <c r="S83" s="283" t="e">
        <f>VLOOKUP($U83,#REF!,9,FALSE)</f>
        <v>#REF!</v>
      </c>
      <c r="T83" s="281" t="e">
        <f>VLOOKUP($U83,#REF!,10,FALSE)</f>
        <v>#REF!</v>
      </c>
      <c r="U83" s="380"/>
      <c r="V83" s="336"/>
      <c r="W83" s="334">
        <f t="shared" si="24"/>
        <v>0</v>
      </c>
    </row>
    <row r="84" spans="1:23" s="335" customFormat="1" ht="23.1" hidden="1" customHeight="1" x14ac:dyDescent="0.2">
      <c r="A84" s="280">
        <v>74</v>
      </c>
      <c r="B84" s="280"/>
      <c r="C84" s="280"/>
      <c r="D84" s="281" t="e">
        <f>VLOOKUP($U84,#REF!,3,FALSE)</f>
        <v>#REF!</v>
      </c>
      <c r="E84" s="282" t="e">
        <f>VLOOKUP($U84,#REF!,4,FALSE)</f>
        <v>#REF!</v>
      </c>
      <c r="F84" s="282" t="e">
        <f>VLOOKUP($U84,#REF!,8,FALSE)</f>
        <v>#REF!</v>
      </c>
      <c r="G84" s="281" t="e">
        <f>VLOOKUP($U84,#REF!,5,FALSE)</f>
        <v>#REF!</v>
      </c>
      <c r="H84" s="282" t="e">
        <f>VLOOKUP($U84,#REF!,7,FALSE)</f>
        <v>#REF!</v>
      </c>
      <c r="I84" s="283" t="e">
        <f>VLOOKUP($U84,#REF!,11,FALSE)</f>
        <v>#REF!</v>
      </c>
      <c r="J84" s="284"/>
      <c r="K84" s="308">
        <f t="shared" si="22"/>
        <v>0</v>
      </c>
      <c r="L84" s="308">
        <v>17.600000000000001</v>
      </c>
      <c r="M84" s="284"/>
      <c r="N84" s="304">
        <f t="shared" si="21"/>
        <v>0</v>
      </c>
      <c r="O84" s="332"/>
      <c r="P84" s="308"/>
      <c r="Q84" s="308"/>
      <c r="R84" s="288" t="str">
        <f t="shared" si="23"/>
        <v>МСМК</v>
      </c>
      <c r="S84" s="283" t="e">
        <f>VLOOKUP($U84,#REF!,9,FALSE)</f>
        <v>#REF!</v>
      </c>
      <c r="T84" s="281" t="e">
        <f>VLOOKUP($U84,#REF!,10,FALSE)</f>
        <v>#REF!</v>
      </c>
      <c r="U84" s="380"/>
      <c r="V84" s="336"/>
      <c r="W84" s="334">
        <f t="shared" si="24"/>
        <v>0</v>
      </c>
    </row>
    <row r="85" spans="1:23" s="335" customFormat="1" ht="23.1" hidden="1" customHeight="1" x14ac:dyDescent="0.2">
      <c r="A85" s="280">
        <v>75</v>
      </c>
      <c r="B85" s="280"/>
      <c r="C85" s="280"/>
      <c r="D85" s="281" t="e">
        <f>VLOOKUP($U85,#REF!,3,FALSE)</f>
        <v>#REF!</v>
      </c>
      <c r="E85" s="282" t="e">
        <f>VLOOKUP($U85,#REF!,4,FALSE)</f>
        <v>#REF!</v>
      </c>
      <c r="F85" s="282" t="e">
        <f>VLOOKUP($U85,#REF!,8,FALSE)</f>
        <v>#REF!</v>
      </c>
      <c r="G85" s="281" t="e">
        <f>VLOOKUP($U85,#REF!,5,FALSE)</f>
        <v>#REF!</v>
      </c>
      <c r="H85" s="282" t="e">
        <f>VLOOKUP($U85,#REF!,7,FALSE)</f>
        <v>#REF!</v>
      </c>
      <c r="I85" s="283" t="e">
        <f>VLOOKUP($U85,#REF!,11,FALSE)</f>
        <v>#REF!</v>
      </c>
      <c r="J85" s="284"/>
      <c r="K85" s="308">
        <f t="shared" si="22"/>
        <v>0</v>
      </c>
      <c r="L85" s="308">
        <v>18.600000000000001</v>
      </c>
      <c r="M85" s="284"/>
      <c r="N85" s="304">
        <f t="shared" si="21"/>
        <v>0</v>
      </c>
      <c r="O85" s="332"/>
      <c r="P85" s="308"/>
      <c r="Q85" s="308"/>
      <c r="R85" s="288" t="str">
        <f t="shared" si="23"/>
        <v>МСМК</v>
      </c>
      <c r="S85" s="283" t="e">
        <f>VLOOKUP($U85,#REF!,9,FALSE)</f>
        <v>#REF!</v>
      </c>
      <c r="T85" s="281" t="e">
        <f>VLOOKUP($U85,#REF!,10,FALSE)</f>
        <v>#REF!</v>
      </c>
      <c r="U85" s="380"/>
      <c r="V85" s="336"/>
      <c r="W85" s="334">
        <f t="shared" si="24"/>
        <v>0</v>
      </c>
    </row>
    <row r="86" spans="1:23" s="335" customFormat="1" ht="23.1" hidden="1" customHeight="1" x14ac:dyDescent="0.2">
      <c r="A86" s="280">
        <v>76</v>
      </c>
      <c r="B86" s="280"/>
      <c r="C86" s="280"/>
      <c r="D86" s="281" t="e">
        <f>VLOOKUP($U86,#REF!,3,FALSE)</f>
        <v>#REF!</v>
      </c>
      <c r="E86" s="282" t="e">
        <f>VLOOKUP($U86,#REF!,4,FALSE)</f>
        <v>#REF!</v>
      </c>
      <c r="F86" s="282" t="e">
        <f>VLOOKUP($U86,#REF!,8,FALSE)</f>
        <v>#REF!</v>
      </c>
      <c r="G86" s="281" t="e">
        <f>VLOOKUP($U86,#REF!,5,FALSE)</f>
        <v>#REF!</v>
      </c>
      <c r="H86" s="282" t="e">
        <f>VLOOKUP($U86,#REF!,7,FALSE)</f>
        <v>#REF!</v>
      </c>
      <c r="I86" s="283" t="e">
        <f>VLOOKUP($U86,#REF!,11,FALSE)</f>
        <v>#REF!</v>
      </c>
      <c r="J86" s="284"/>
      <c r="K86" s="308">
        <f t="shared" si="22"/>
        <v>0</v>
      </c>
      <c r="L86" s="308">
        <v>19.600000000000001</v>
      </c>
      <c r="M86" s="284"/>
      <c r="N86" s="304">
        <f t="shared" si="21"/>
        <v>0</v>
      </c>
      <c r="O86" s="332"/>
      <c r="P86" s="308"/>
      <c r="Q86" s="308"/>
      <c r="R86" s="288" t="str">
        <f t="shared" si="23"/>
        <v>МСМК</v>
      </c>
      <c r="S86" s="283" t="e">
        <f>VLOOKUP($U86,#REF!,9,FALSE)</f>
        <v>#REF!</v>
      </c>
      <c r="T86" s="281" t="e">
        <f>VLOOKUP($U86,#REF!,10,FALSE)</f>
        <v>#REF!</v>
      </c>
      <c r="U86" s="380"/>
      <c r="V86" s="336"/>
      <c r="W86" s="334">
        <f t="shared" si="24"/>
        <v>0</v>
      </c>
    </row>
    <row r="87" spans="1:23" s="335" customFormat="1" ht="23.1" hidden="1" customHeight="1" x14ac:dyDescent="0.2">
      <c r="A87" s="280">
        <v>77</v>
      </c>
      <c r="B87" s="280"/>
      <c r="C87" s="280"/>
      <c r="D87" s="281" t="e">
        <f>VLOOKUP($U87,#REF!,3,FALSE)</f>
        <v>#REF!</v>
      </c>
      <c r="E87" s="282" t="e">
        <f>VLOOKUP($U87,#REF!,4,FALSE)</f>
        <v>#REF!</v>
      </c>
      <c r="F87" s="282" t="e">
        <f>VLOOKUP($U87,#REF!,8,FALSE)</f>
        <v>#REF!</v>
      </c>
      <c r="G87" s="281" t="e">
        <f>VLOOKUP($U87,#REF!,5,FALSE)</f>
        <v>#REF!</v>
      </c>
      <c r="H87" s="282" t="e">
        <f>VLOOKUP($U87,#REF!,7,FALSE)</f>
        <v>#REF!</v>
      </c>
      <c r="I87" s="283" t="e">
        <f>VLOOKUP($U87,#REF!,11,FALSE)</f>
        <v>#REF!</v>
      </c>
      <c r="J87" s="284"/>
      <c r="K87" s="308">
        <f t="shared" si="22"/>
        <v>0</v>
      </c>
      <c r="L87" s="308">
        <v>20.6</v>
      </c>
      <c r="M87" s="284"/>
      <c r="N87" s="304">
        <f t="shared" si="21"/>
        <v>0</v>
      </c>
      <c r="O87" s="332"/>
      <c r="P87" s="308"/>
      <c r="Q87" s="308"/>
      <c r="R87" s="288" t="str">
        <f t="shared" si="23"/>
        <v>МСМК</v>
      </c>
      <c r="S87" s="283" t="e">
        <f>VLOOKUP($U87,#REF!,9,FALSE)</f>
        <v>#REF!</v>
      </c>
      <c r="T87" s="281" t="e">
        <f>VLOOKUP($U87,#REF!,10,FALSE)</f>
        <v>#REF!</v>
      </c>
      <c r="U87" s="380"/>
      <c r="V87" s="336"/>
      <c r="W87" s="334">
        <f t="shared" si="24"/>
        <v>0</v>
      </c>
    </row>
    <row r="88" spans="1:23" s="335" customFormat="1" ht="23.1" hidden="1" customHeight="1" x14ac:dyDescent="0.2">
      <c r="A88" s="280">
        <v>78</v>
      </c>
      <c r="B88" s="280"/>
      <c r="C88" s="280"/>
      <c r="D88" s="281" t="e">
        <f>VLOOKUP($U88,#REF!,3,FALSE)</f>
        <v>#REF!</v>
      </c>
      <c r="E88" s="282" t="e">
        <f>VLOOKUP($U88,#REF!,4,FALSE)</f>
        <v>#REF!</v>
      </c>
      <c r="F88" s="282" t="e">
        <f>VLOOKUP($U88,#REF!,8,FALSE)</f>
        <v>#REF!</v>
      </c>
      <c r="G88" s="281" t="e">
        <f>VLOOKUP($U88,#REF!,5,FALSE)</f>
        <v>#REF!</v>
      </c>
      <c r="H88" s="282" t="e">
        <f>VLOOKUP($U88,#REF!,7,FALSE)</f>
        <v>#REF!</v>
      </c>
      <c r="I88" s="283" t="e">
        <f>VLOOKUP($U88,#REF!,11,FALSE)</f>
        <v>#REF!</v>
      </c>
      <c r="J88" s="284"/>
      <c r="K88" s="308">
        <f t="shared" si="22"/>
        <v>0</v>
      </c>
      <c r="L88" s="308">
        <v>21.6</v>
      </c>
      <c r="M88" s="284"/>
      <c r="N88" s="304">
        <f t="shared" si="21"/>
        <v>0</v>
      </c>
      <c r="O88" s="332"/>
      <c r="P88" s="308"/>
      <c r="Q88" s="308"/>
      <c r="R88" s="288" t="str">
        <f t="shared" si="23"/>
        <v>МСМК</v>
      </c>
      <c r="S88" s="283" t="e">
        <f>VLOOKUP($U88,#REF!,9,FALSE)</f>
        <v>#REF!</v>
      </c>
      <c r="T88" s="281" t="e">
        <f>VLOOKUP($U88,#REF!,10,FALSE)</f>
        <v>#REF!</v>
      </c>
      <c r="U88" s="380"/>
      <c r="V88" s="336"/>
      <c r="W88" s="334">
        <f t="shared" si="24"/>
        <v>0</v>
      </c>
    </row>
    <row r="89" spans="1:23" s="335" customFormat="1" ht="23.1" hidden="1" customHeight="1" x14ac:dyDescent="0.2">
      <c r="A89" s="280">
        <v>79</v>
      </c>
      <c r="B89" s="280"/>
      <c r="C89" s="280"/>
      <c r="D89" s="281" t="e">
        <f>VLOOKUP($U89,#REF!,3,FALSE)</f>
        <v>#REF!</v>
      </c>
      <c r="E89" s="282" t="e">
        <f>VLOOKUP($U89,#REF!,4,FALSE)</f>
        <v>#REF!</v>
      </c>
      <c r="F89" s="282" t="e">
        <f>VLOOKUP($U89,#REF!,8,FALSE)</f>
        <v>#REF!</v>
      </c>
      <c r="G89" s="281" t="e">
        <f>VLOOKUP($U89,#REF!,5,FALSE)</f>
        <v>#REF!</v>
      </c>
      <c r="H89" s="282" t="e">
        <f>VLOOKUP($U89,#REF!,7,FALSE)</f>
        <v>#REF!</v>
      </c>
      <c r="I89" s="283" t="e">
        <f>VLOOKUP($U89,#REF!,11,FALSE)</f>
        <v>#REF!</v>
      </c>
      <c r="J89" s="284"/>
      <c r="K89" s="308">
        <f t="shared" si="22"/>
        <v>0</v>
      </c>
      <c r="L89" s="308">
        <v>22.6</v>
      </c>
      <c r="M89" s="284"/>
      <c r="N89" s="308" t="s">
        <v>174</v>
      </c>
      <c r="O89" s="332"/>
      <c r="P89" s="308"/>
      <c r="Q89" s="308"/>
      <c r="R89" s="288" t="str">
        <f t="shared" si="23"/>
        <v>МСМК</v>
      </c>
      <c r="S89" s="283" t="e">
        <f>VLOOKUP($U89,#REF!,9,FALSE)</f>
        <v>#REF!</v>
      </c>
      <c r="T89" s="281" t="e">
        <f>VLOOKUP($U89,#REF!,10,FALSE)</f>
        <v>#REF!</v>
      </c>
      <c r="U89" s="380"/>
      <c r="V89" s="336"/>
      <c r="W89" s="334">
        <f t="shared" si="24"/>
        <v>0</v>
      </c>
    </row>
    <row r="90" spans="1:23" s="335" customFormat="1" ht="23.1" hidden="1" customHeight="1" x14ac:dyDescent="0.2">
      <c r="A90" s="280">
        <v>80</v>
      </c>
      <c r="B90" s="280"/>
      <c r="C90" s="280"/>
      <c r="D90" s="281" t="e">
        <f>VLOOKUP($U90,#REF!,3,FALSE)</f>
        <v>#REF!</v>
      </c>
      <c r="E90" s="282" t="e">
        <f>VLOOKUP($U90,#REF!,4,FALSE)</f>
        <v>#REF!</v>
      </c>
      <c r="F90" s="282" t="e">
        <f>VLOOKUP($U90,#REF!,8,FALSE)</f>
        <v>#REF!</v>
      </c>
      <c r="G90" s="281" t="e">
        <f>VLOOKUP($U90,#REF!,5,FALSE)</f>
        <v>#REF!</v>
      </c>
      <c r="H90" s="282" t="e">
        <f>VLOOKUP($U90,#REF!,7,FALSE)</f>
        <v>#REF!</v>
      </c>
      <c r="I90" s="283" t="e">
        <f>VLOOKUP($U90,#REF!,11,FALSE)</f>
        <v>#REF!</v>
      </c>
      <c r="J90" s="284"/>
      <c r="K90" s="308" t="s">
        <v>174</v>
      </c>
      <c r="L90" s="308">
        <v>23.6</v>
      </c>
      <c r="M90" s="284"/>
      <c r="N90" s="304">
        <f t="shared" si="21"/>
        <v>0</v>
      </c>
      <c r="O90" s="332"/>
      <c r="P90" s="308"/>
      <c r="Q90" s="308"/>
      <c r="R90" s="417" t="str">
        <f t="shared" si="23"/>
        <v>МСМК</v>
      </c>
      <c r="S90" s="283" t="e">
        <f>VLOOKUP($U90,#REF!,9,FALSE)</f>
        <v>#REF!</v>
      </c>
      <c r="T90" s="281" t="e">
        <f>VLOOKUP($U90,#REF!,10,FALSE)</f>
        <v>#REF!</v>
      </c>
      <c r="U90" s="380"/>
      <c r="V90" s="336"/>
      <c r="W90" s="334">
        <f t="shared" si="24"/>
        <v>0</v>
      </c>
    </row>
    <row r="91" spans="1:23" s="335" customFormat="1" ht="23.1" hidden="1" customHeight="1" x14ac:dyDescent="0.2">
      <c r="A91" s="280">
        <v>81</v>
      </c>
      <c r="B91" s="280"/>
      <c r="C91" s="280"/>
      <c r="D91" s="281" t="e">
        <f>VLOOKUP($U91,#REF!,3,FALSE)</f>
        <v>#REF!</v>
      </c>
      <c r="E91" s="282" t="e">
        <f>VLOOKUP($U91,#REF!,4,FALSE)</f>
        <v>#REF!</v>
      </c>
      <c r="F91" s="282" t="e">
        <f>VLOOKUP($U91,#REF!,8,FALSE)</f>
        <v>#REF!</v>
      </c>
      <c r="G91" s="281" t="e">
        <f>VLOOKUP($U91,#REF!,5,FALSE)</f>
        <v>#REF!</v>
      </c>
      <c r="H91" s="282" t="e">
        <f>VLOOKUP($U91,#REF!,7,FALSE)</f>
        <v>#REF!</v>
      </c>
      <c r="I91" s="283" t="e">
        <f>VLOOKUP($U91,#REF!,11,FALSE)</f>
        <v>#REF!</v>
      </c>
      <c r="J91" s="284"/>
      <c r="K91" s="308" t="s">
        <v>174</v>
      </c>
      <c r="L91" s="308">
        <v>19.600000000000001</v>
      </c>
      <c r="M91" s="284"/>
      <c r="N91" s="304">
        <f t="shared" ref="N91:N95" si="25">IF(M91=0,0,CONCATENATE(MID(M91,1,1),".",MID(M91,2,1)))</f>
        <v>0</v>
      </c>
      <c r="O91" s="332"/>
      <c r="P91" s="308"/>
      <c r="Q91" s="308"/>
      <c r="R91" s="417" t="str">
        <f t="shared" ref="R91:R95" si="26">IF(W91&lt;=$V$10,"МСМК",IF(W91&lt;=$W$10,"МС",IF(W91&lt;=$X$10,"КМС",IF(W91&lt;=$Y$10,"1",IF(W91&lt;=$Z$10,"2",IF(W91&lt;=$AA$10,"3",IF(W91&lt;=$AB$10,"1юн",IF(W91&lt;=$AC$10,"2юн",IF(W91&lt;=$AD$10,"3юн",IF(W91&gt;$AD$10,"б/р"))))))))))</f>
        <v>МСМК</v>
      </c>
      <c r="S91" s="283" t="e">
        <f>VLOOKUP($U91,#REF!,9,FALSE)</f>
        <v>#REF!</v>
      </c>
      <c r="T91" s="281" t="e">
        <f>VLOOKUP($U91,#REF!,10,FALSE)</f>
        <v>#REF!</v>
      </c>
      <c r="U91" s="380"/>
      <c r="V91" s="336"/>
      <c r="W91" s="334">
        <f t="shared" ref="W91:W95" si="27">MIN(J91,O91)</f>
        <v>0</v>
      </c>
    </row>
    <row r="92" spans="1:23" s="335" customFormat="1" ht="23.1" hidden="1" customHeight="1" x14ac:dyDescent="0.2">
      <c r="A92" s="280">
        <v>82</v>
      </c>
      <c r="B92" s="280"/>
      <c r="C92" s="280"/>
      <c r="D92" s="281" t="e">
        <f>VLOOKUP($U92,#REF!,3,FALSE)</f>
        <v>#REF!</v>
      </c>
      <c r="E92" s="282" t="e">
        <f>VLOOKUP($U92,#REF!,4,FALSE)</f>
        <v>#REF!</v>
      </c>
      <c r="F92" s="282" t="e">
        <f>VLOOKUP($U92,#REF!,8,FALSE)</f>
        <v>#REF!</v>
      </c>
      <c r="G92" s="281" t="e">
        <f>VLOOKUP($U92,#REF!,5,FALSE)</f>
        <v>#REF!</v>
      </c>
      <c r="H92" s="282" t="e">
        <f>VLOOKUP($U92,#REF!,7,FALSE)</f>
        <v>#REF!</v>
      </c>
      <c r="I92" s="283" t="e">
        <f>VLOOKUP($U92,#REF!,11,FALSE)</f>
        <v>#REF!</v>
      </c>
      <c r="J92" s="284"/>
      <c r="K92" s="308">
        <f t="shared" ref="K92:K95" si="28">IF(J92=0,0,CONCATENATE(MID(J92,1,1),".",MID(J92,2,1)))</f>
        <v>0</v>
      </c>
      <c r="L92" s="308">
        <v>20.6</v>
      </c>
      <c r="M92" s="284"/>
      <c r="N92" s="304">
        <f t="shared" si="25"/>
        <v>0</v>
      </c>
      <c r="O92" s="332"/>
      <c r="P92" s="308"/>
      <c r="Q92" s="308"/>
      <c r="R92" s="288" t="str">
        <f t="shared" si="26"/>
        <v>МСМК</v>
      </c>
      <c r="S92" s="283" t="e">
        <f>VLOOKUP($U92,#REF!,9,FALSE)</f>
        <v>#REF!</v>
      </c>
      <c r="T92" s="281" t="e">
        <f>VLOOKUP($U92,#REF!,10,FALSE)</f>
        <v>#REF!</v>
      </c>
      <c r="U92" s="380"/>
      <c r="V92" s="336"/>
      <c r="W92" s="334">
        <f t="shared" si="27"/>
        <v>0</v>
      </c>
    </row>
    <row r="93" spans="1:23" s="335" customFormat="1" ht="23.1" hidden="1" customHeight="1" x14ac:dyDescent="0.2">
      <c r="A93" s="280">
        <v>83</v>
      </c>
      <c r="B93" s="280"/>
      <c r="C93" s="280"/>
      <c r="D93" s="281" t="e">
        <f>VLOOKUP($U93,#REF!,3,FALSE)</f>
        <v>#REF!</v>
      </c>
      <c r="E93" s="282" t="e">
        <f>VLOOKUP($U93,#REF!,4,FALSE)</f>
        <v>#REF!</v>
      </c>
      <c r="F93" s="282" t="e">
        <f>VLOOKUP($U93,#REF!,8,FALSE)</f>
        <v>#REF!</v>
      </c>
      <c r="G93" s="281" t="e">
        <f>VLOOKUP($U93,#REF!,5,FALSE)</f>
        <v>#REF!</v>
      </c>
      <c r="H93" s="282" t="e">
        <f>VLOOKUP($U93,#REF!,7,FALSE)</f>
        <v>#REF!</v>
      </c>
      <c r="I93" s="283" t="e">
        <f>VLOOKUP($U93,#REF!,11,FALSE)</f>
        <v>#REF!</v>
      </c>
      <c r="J93" s="284"/>
      <c r="K93" s="308">
        <f t="shared" si="28"/>
        <v>0</v>
      </c>
      <c r="L93" s="308">
        <v>21.6</v>
      </c>
      <c r="M93" s="284"/>
      <c r="N93" s="304">
        <f t="shared" si="25"/>
        <v>0</v>
      </c>
      <c r="O93" s="332"/>
      <c r="P93" s="308"/>
      <c r="Q93" s="308"/>
      <c r="R93" s="288" t="str">
        <f t="shared" si="26"/>
        <v>МСМК</v>
      </c>
      <c r="S93" s="283" t="e">
        <f>VLOOKUP($U93,#REF!,9,FALSE)</f>
        <v>#REF!</v>
      </c>
      <c r="T93" s="281" t="e">
        <f>VLOOKUP($U93,#REF!,10,FALSE)</f>
        <v>#REF!</v>
      </c>
      <c r="U93" s="380"/>
      <c r="V93" s="336"/>
      <c r="W93" s="334">
        <f t="shared" si="27"/>
        <v>0</v>
      </c>
    </row>
    <row r="94" spans="1:23" s="335" customFormat="1" ht="23.1" hidden="1" customHeight="1" x14ac:dyDescent="0.2">
      <c r="A94" s="280">
        <v>84</v>
      </c>
      <c r="B94" s="280"/>
      <c r="C94" s="280"/>
      <c r="D94" s="281" t="e">
        <f>VLOOKUP($U94,#REF!,3,FALSE)</f>
        <v>#REF!</v>
      </c>
      <c r="E94" s="282" t="e">
        <f>VLOOKUP($U94,#REF!,4,FALSE)</f>
        <v>#REF!</v>
      </c>
      <c r="F94" s="282" t="e">
        <f>VLOOKUP($U94,#REF!,8,FALSE)</f>
        <v>#REF!</v>
      </c>
      <c r="G94" s="281" t="e">
        <f>VLOOKUP($U94,#REF!,5,FALSE)</f>
        <v>#REF!</v>
      </c>
      <c r="H94" s="282" t="e">
        <f>VLOOKUP($U94,#REF!,7,FALSE)</f>
        <v>#REF!</v>
      </c>
      <c r="I94" s="283" t="e">
        <f>VLOOKUP($U94,#REF!,11,FALSE)</f>
        <v>#REF!</v>
      </c>
      <c r="J94" s="284"/>
      <c r="K94" s="308">
        <f t="shared" si="28"/>
        <v>0</v>
      </c>
      <c r="L94" s="308">
        <v>22.6</v>
      </c>
      <c r="M94" s="284"/>
      <c r="N94" s="304">
        <f t="shared" si="25"/>
        <v>0</v>
      </c>
      <c r="O94" s="332"/>
      <c r="P94" s="308"/>
      <c r="Q94" s="308"/>
      <c r="R94" s="288" t="str">
        <f t="shared" si="26"/>
        <v>МСМК</v>
      </c>
      <c r="S94" s="283" t="e">
        <f>VLOOKUP($U94,#REF!,9,FALSE)</f>
        <v>#REF!</v>
      </c>
      <c r="T94" s="281" t="e">
        <f>VLOOKUP($U94,#REF!,10,FALSE)</f>
        <v>#REF!</v>
      </c>
      <c r="U94" s="380"/>
      <c r="V94" s="336"/>
      <c r="W94" s="334">
        <f t="shared" si="27"/>
        <v>0</v>
      </c>
    </row>
    <row r="95" spans="1:23" s="335" customFormat="1" ht="23.1" hidden="1" customHeight="1" x14ac:dyDescent="0.2">
      <c r="A95" s="280">
        <v>85</v>
      </c>
      <c r="B95" s="280"/>
      <c r="C95" s="280"/>
      <c r="D95" s="281" t="e">
        <f>VLOOKUP($U95,#REF!,3,FALSE)</f>
        <v>#REF!</v>
      </c>
      <c r="E95" s="282" t="e">
        <f>VLOOKUP($U95,#REF!,4,FALSE)</f>
        <v>#REF!</v>
      </c>
      <c r="F95" s="282" t="e">
        <f>VLOOKUP($U95,#REF!,8,FALSE)</f>
        <v>#REF!</v>
      </c>
      <c r="G95" s="281" t="e">
        <f>VLOOKUP($U95,#REF!,5,FALSE)</f>
        <v>#REF!</v>
      </c>
      <c r="H95" s="282" t="e">
        <f>VLOOKUP($U95,#REF!,7,FALSE)</f>
        <v>#REF!</v>
      </c>
      <c r="I95" s="283" t="e">
        <f>VLOOKUP($U95,#REF!,11,FALSE)</f>
        <v>#REF!</v>
      </c>
      <c r="J95" s="284"/>
      <c r="K95" s="308">
        <f t="shared" si="28"/>
        <v>0</v>
      </c>
      <c r="L95" s="308">
        <v>23.6</v>
      </c>
      <c r="M95" s="284"/>
      <c r="N95" s="304">
        <f t="shared" si="25"/>
        <v>0</v>
      </c>
      <c r="O95" s="332"/>
      <c r="P95" s="308"/>
      <c r="Q95" s="308"/>
      <c r="R95" s="288" t="str">
        <f t="shared" si="26"/>
        <v>МСМК</v>
      </c>
      <c r="S95" s="283" t="e">
        <f>VLOOKUP($U95,#REF!,9,FALSE)</f>
        <v>#REF!</v>
      </c>
      <c r="T95" s="281" t="e">
        <f>VLOOKUP($U95,#REF!,10,FALSE)</f>
        <v>#REF!</v>
      </c>
      <c r="U95" s="380"/>
      <c r="V95" s="336"/>
      <c r="W95" s="334">
        <f t="shared" si="27"/>
        <v>0</v>
      </c>
    </row>
    <row r="96" spans="1:23" hidden="1" x14ac:dyDescent="0.2"/>
    <row r="97" spans="1:23" s="554" customFormat="1" x14ac:dyDescent="0.2">
      <c r="A97" s="44"/>
      <c r="B97" s="44"/>
      <c r="C97" s="44"/>
      <c r="E97" s="529"/>
      <c r="F97" s="529"/>
      <c r="K97" s="529"/>
      <c r="L97" s="529"/>
      <c r="N97" s="529"/>
      <c r="O97" s="529"/>
      <c r="P97" s="529"/>
      <c r="Q97" s="529"/>
      <c r="S97" s="40"/>
    </row>
    <row r="98" spans="1:23" s="554" customFormat="1" x14ac:dyDescent="0.2">
      <c r="A98" s="44"/>
      <c r="B98" s="44"/>
      <c r="C98" s="44"/>
      <c r="E98" s="529"/>
      <c r="F98" s="529"/>
      <c r="K98" s="529"/>
      <c r="L98" s="529"/>
      <c r="N98" s="529"/>
      <c r="O98" s="529"/>
      <c r="P98" s="529"/>
      <c r="Q98" s="529"/>
      <c r="S98" s="40"/>
    </row>
    <row r="100" spans="1:23" ht="15" customHeight="1" x14ac:dyDescent="0.2">
      <c r="D100" s="436" t="s">
        <v>220</v>
      </c>
      <c r="E100" s="436"/>
      <c r="F100" s="436"/>
      <c r="G100" s="436"/>
      <c r="H100" s="658" t="s">
        <v>800</v>
      </c>
      <c r="I100" s="658"/>
      <c r="J100" s="658"/>
      <c r="K100" s="658"/>
      <c r="L100" s="658"/>
      <c r="M100" s="658"/>
      <c r="N100" s="658"/>
      <c r="O100" s="658"/>
      <c r="P100" s="658"/>
      <c r="Q100" s="658"/>
      <c r="R100" s="658"/>
      <c r="S100" s="658"/>
      <c r="T100" s="658"/>
      <c r="U100" s="438"/>
      <c r="V100" s="438"/>
      <c r="W100" s="438"/>
    </row>
    <row r="102" spans="1:23" ht="12.75" customHeight="1" x14ac:dyDescent="0.2">
      <c r="D102" s="656" t="s">
        <v>221</v>
      </c>
      <c r="E102" s="656"/>
      <c r="F102" s="656"/>
      <c r="G102" s="656"/>
      <c r="H102" s="658" t="s">
        <v>587</v>
      </c>
      <c r="I102" s="658"/>
      <c r="J102" s="658"/>
      <c r="K102" s="658"/>
      <c r="L102" s="658"/>
      <c r="M102" s="658"/>
      <c r="N102" s="658"/>
      <c r="O102" s="658"/>
      <c r="P102" s="658"/>
      <c r="Q102" s="658"/>
      <c r="R102" s="658"/>
      <c r="S102" s="658"/>
      <c r="T102" s="658"/>
      <c r="U102" s="438"/>
      <c r="V102" s="438"/>
      <c r="W102" s="438"/>
    </row>
  </sheetData>
  <sortState ref="A12:AF17">
    <sortCondition ref="O12:O17"/>
  </sortState>
  <customSheetViews>
    <customSheetView guid="{B28A55F2-F506-44F5-8B45-C06C81F4E83D}" hiddenRows="1" showRuler="0">
      <selection activeCell="M11" sqref="M11"/>
      <pageMargins left="0.39370078740157483" right="0.39370078740157483" top="0.59055118110236227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mergeCells count="28">
    <mergeCell ref="D102:G102"/>
    <mergeCell ref="P10:P11"/>
    <mergeCell ref="Q10:Q11"/>
    <mergeCell ref="R10:R11"/>
    <mergeCell ref="L10:L11"/>
    <mergeCell ref="N10:N11"/>
    <mergeCell ref="H102:T102"/>
    <mergeCell ref="H100:T100"/>
    <mergeCell ref="T10:T11"/>
    <mergeCell ref="G10:G11"/>
    <mergeCell ref="H10:H11"/>
    <mergeCell ref="I10:I11"/>
    <mergeCell ref="K10:K11"/>
    <mergeCell ref="B10:C10"/>
    <mergeCell ref="A10:A11"/>
    <mergeCell ref="D10:D11"/>
    <mergeCell ref="E10:E11"/>
    <mergeCell ref="F10:F11"/>
    <mergeCell ref="I9:P9"/>
    <mergeCell ref="A1:T1"/>
    <mergeCell ref="A3:T3"/>
    <mergeCell ref="A2:T2"/>
    <mergeCell ref="A6:T6"/>
    <mergeCell ref="A5:T5"/>
    <mergeCell ref="A4:T4"/>
    <mergeCell ref="A7:E7"/>
    <mergeCell ref="A8:D8"/>
    <mergeCell ref="I8:P8"/>
  </mergeCells>
  <phoneticPr fontId="1" type="noConversion"/>
  <pageMargins left="0.39370078740157483" right="0.39370078740157483" top="0.27559055118110237" bottom="7.874015748031496E-2" header="0" footer="0"/>
  <pageSetup paperSize="9" scale="90" orientation="landscape" r:id="rId2"/>
  <headerFooter alignWithMargins="0"/>
  <cellWatches>
    <cellWatch r="D15"/>
  </cellWatches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E104"/>
  <sheetViews>
    <sheetView topLeftCell="A26" zoomScale="120" zoomScaleNormal="120" workbookViewId="0">
      <selection activeCell="A95" sqref="A95:A98"/>
    </sheetView>
  </sheetViews>
  <sheetFormatPr defaultColWidth="9.140625" defaultRowHeight="12.75" outlineLevelCol="1" x14ac:dyDescent="0.2"/>
  <cols>
    <col min="1" max="1" width="7.42578125" style="44" customWidth="1"/>
    <col min="2" max="2" width="5.42578125" style="44" hidden="1" customWidth="1"/>
    <col min="3" max="3" width="6.42578125" style="44" hidden="1" customWidth="1"/>
    <col min="4" max="4" width="21.140625" style="554" customWidth="1"/>
    <col min="5" max="5" width="11.85546875" style="529" customWidth="1"/>
    <col min="6" max="6" width="6.85546875" style="529" bestFit="1" customWidth="1"/>
    <col min="7" max="7" width="22.7109375" style="554" customWidth="1"/>
    <col min="8" max="8" width="11.28515625" style="554" hidden="1" customWidth="1"/>
    <col min="9" max="9" width="12.7109375" style="554" customWidth="1"/>
    <col min="10" max="10" width="11" style="554" hidden="1" customWidth="1" outlineLevel="1"/>
    <col min="11" max="11" width="7.5703125" style="529" customWidth="1" collapsed="1"/>
    <col min="12" max="12" width="5" style="529" hidden="1" customWidth="1"/>
    <col min="13" max="13" width="11" style="554" hidden="1" customWidth="1" outlineLevel="1"/>
    <col min="14" max="14" width="7.5703125" style="529" hidden="1" customWidth="1" collapsed="1"/>
    <col min="15" max="15" width="12.140625" style="529" hidden="1" customWidth="1" outlineLevel="1"/>
    <col min="16" max="16" width="8.140625" style="529" customWidth="1" collapsed="1"/>
    <col min="17" max="17" width="4.5703125" style="529" hidden="1" customWidth="1"/>
    <col min="18" max="18" width="6.5703125" style="554" customWidth="1"/>
    <col min="19" max="19" width="6.140625" style="40" hidden="1" customWidth="1"/>
    <col min="20" max="20" width="32.140625" style="554" customWidth="1"/>
    <col min="21" max="21" width="8" style="554" hidden="1" customWidth="1" outlineLevel="1"/>
    <col min="22" max="30" width="9.140625" style="554" hidden="1" customWidth="1" outlineLevel="1"/>
    <col min="31" max="31" width="9.140625" style="554" collapsed="1"/>
    <col min="32" max="16384" width="9.140625" style="554"/>
  </cols>
  <sheetData>
    <row r="1" spans="1:30" ht="22.5" customHeight="1" x14ac:dyDescent="0.2">
      <c r="A1" s="613" t="s">
        <v>590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Y1" s="175"/>
      <c r="Z1" s="176"/>
    </row>
    <row r="2" spans="1:30" hidden="1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Y2" s="175"/>
      <c r="Z2" s="176"/>
    </row>
    <row r="3" spans="1:30" ht="22.5" customHeight="1" x14ac:dyDescent="0.2">
      <c r="A3" s="613" t="s">
        <v>589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Y3" s="175"/>
      <c r="Z3" s="176"/>
    </row>
    <row r="4" spans="1:30" hidden="1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Y4" s="175"/>
      <c r="Z4" s="176"/>
    </row>
    <row r="5" spans="1:30" ht="32.25" customHeight="1" x14ac:dyDescent="0.2">
      <c r="A5" s="615" t="s">
        <v>607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Y5" s="175"/>
      <c r="Z5" s="176"/>
    </row>
    <row r="6" spans="1:30" ht="12.75" customHeight="1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S6" s="650"/>
      <c r="T6" s="650"/>
      <c r="Y6" s="175"/>
      <c r="Z6" s="176"/>
    </row>
    <row r="7" spans="1:30" ht="12.75" customHeight="1" x14ac:dyDescent="0.2">
      <c r="A7" s="651" t="s">
        <v>639</v>
      </c>
      <c r="B7" s="651"/>
      <c r="C7" s="651"/>
      <c r="D7" s="651"/>
      <c r="E7" s="651"/>
      <c r="F7" s="47"/>
      <c r="G7" s="2"/>
      <c r="T7" s="107"/>
      <c r="Y7" s="175"/>
      <c r="Z7" s="176"/>
    </row>
    <row r="8" spans="1:30" x14ac:dyDescent="0.2">
      <c r="A8" s="652"/>
      <c r="B8" s="652"/>
      <c r="C8" s="652"/>
      <c r="D8" s="652"/>
      <c r="F8" s="47"/>
      <c r="G8" s="2"/>
      <c r="H8" s="201" t="s">
        <v>50</v>
      </c>
      <c r="I8" s="653">
        <v>45186</v>
      </c>
      <c r="J8" s="654"/>
      <c r="K8" s="654"/>
      <c r="L8" s="654"/>
      <c r="M8" s="654"/>
      <c r="N8" s="654"/>
      <c r="O8" s="654"/>
      <c r="P8" s="654"/>
      <c r="Q8" s="199"/>
      <c r="R8" s="486" t="str">
        <f>'60М'!H6</f>
        <v>15.45</v>
      </c>
      <c r="T8" s="218"/>
      <c r="U8" s="569" t="s">
        <v>19</v>
      </c>
      <c r="V8" s="569"/>
      <c r="W8" s="569"/>
      <c r="Y8" s="31"/>
      <c r="Z8" s="31"/>
    </row>
    <row r="9" spans="1:30" x14ac:dyDescent="0.2">
      <c r="A9" s="5" t="s">
        <v>128</v>
      </c>
      <c r="B9" s="5"/>
      <c r="C9" s="5"/>
      <c r="F9" s="47"/>
      <c r="G9" s="2"/>
      <c r="H9" s="205" t="s">
        <v>51</v>
      </c>
      <c r="I9" s="649" t="e">
        <f>d_1</f>
        <v>#REF!</v>
      </c>
      <c r="J9" s="649"/>
      <c r="K9" s="649"/>
      <c r="L9" s="649"/>
      <c r="M9" s="649"/>
      <c r="N9" s="649"/>
      <c r="O9" s="649"/>
      <c r="P9" s="649"/>
      <c r="Q9" s="223"/>
      <c r="R9" s="486" t="str">
        <f>'60МФ'!J7</f>
        <v>16:55</v>
      </c>
      <c r="T9" s="136" t="s">
        <v>591</v>
      </c>
      <c r="V9" s="569" t="s">
        <v>108</v>
      </c>
      <c r="W9" s="569" t="s">
        <v>109</v>
      </c>
      <c r="X9" s="569" t="s">
        <v>110</v>
      </c>
      <c r="Y9" s="569">
        <v>1</v>
      </c>
      <c r="Z9" s="569">
        <v>2</v>
      </c>
      <c r="AA9" s="569" t="s">
        <v>39</v>
      </c>
      <c r="AB9" s="569" t="s">
        <v>111</v>
      </c>
      <c r="AC9" s="569" t="s">
        <v>112</v>
      </c>
      <c r="AD9" s="569" t="s">
        <v>113</v>
      </c>
    </row>
    <row r="10" spans="1:30" ht="26.25" customHeight="1" thickBot="1" x14ac:dyDescent="0.25">
      <c r="A10" s="655" t="s">
        <v>400</v>
      </c>
      <c r="B10" s="655" t="s">
        <v>117</v>
      </c>
      <c r="C10" s="655"/>
      <c r="D10" s="655" t="s">
        <v>56</v>
      </c>
      <c r="E10" s="655" t="s">
        <v>57</v>
      </c>
      <c r="F10" s="655" t="s">
        <v>13</v>
      </c>
      <c r="G10" s="655" t="s">
        <v>96</v>
      </c>
      <c r="H10" s="657" t="s">
        <v>97</v>
      </c>
      <c r="I10" s="660" t="s">
        <v>103</v>
      </c>
      <c r="J10" s="573"/>
      <c r="K10" s="657" t="s">
        <v>14</v>
      </c>
      <c r="L10" s="657" t="s">
        <v>107</v>
      </c>
      <c r="M10" s="573"/>
      <c r="N10" s="657" t="s">
        <v>14</v>
      </c>
      <c r="O10" s="572"/>
      <c r="P10" s="657" t="s">
        <v>15</v>
      </c>
      <c r="Q10" s="657" t="s">
        <v>107</v>
      </c>
      <c r="R10" s="655" t="s">
        <v>16</v>
      </c>
      <c r="S10" s="570" t="s">
        <v>17</v>
      </c>
      <c r="T10" s="659" t="s">
        <v>18</v>
      </c>
      <c r="V10" s="208">
        <v>1028</v>
      </c>
      <c r="W10" s="208">
        <v>1064</v>
      </c>
      <c r="X10" s="208">
        <v>1070</v>
      </c>
      <c r="Y10" s="208">
        <v>1120</v>
      </c>
      <c r="Z10" s="208">
        <v>1180</v>
      </c>
      <c r="AA10" s="208">
        <v>1260</v>
      </c>
      <c r="AB10" s="208">
        <v>1350</v>
      </c>
      <c r="AC10" s="208">
        <v>1440</v>
      </c>
      <c r="AD10" s="209">
        <v>1540</v>
      </c>
    </row>
    <row r="11" spans="1:30" ht="15.75" x14ac:dyDescent="0.2">
      <c r="A11" s="655"/>
      <c r="B11" s="575" t="s">
        <v>118</v>
      </c>
      <c r="C11" s="575" t="s">
        <v>119</v>
      </c>
      <c r="D11" s="655"/>
      <c r="E11" s="655"/>
      <c r="F11" s="655"/>
      <c r="G11" s="655"/>
      <c r="H11" s="657"/>
      <c r="I11" s="660"/>
      <c r="J11" s="573"/>
      <c r="K11" s="657"/>
      <c r="L11" s="657"/>
      <c r="M11" s="573"/>
      <c r="N11" s="657"/>
      <c r="O11" s="572"/>
      <c r="P11" s="657"/>
      <c r="Q11" s="657"/>
      <c r="R11" s="655"/>
      <c r="S11" s="570"/>
      <c r="T11" s="659"/>
      <c r="V11" s="222"/>
      <c r="W11" s="222"/>
      <c r="X11" s="222"/>
      <c r="Y11" s="222"/>
      <c r="Z11" s="222"/>
      <c r="AA11" s="222"/>
      <c r="AB11" s="222"/>
      <c r="AC11" s="222"/>
      <c r="AD11" s="222"/>
    </row>
    <row r="12" spans="1:30" s="335" customFormat="1" ht="23.1" customHeight="1" x14ac:dyDescent="0.2">
      <c r="A12" s="280">
        <f>RANK(W12,$W$12:$W$38,1)</f>
        <v>1</v>
      </c>
      <c r="B12" s="280">
        <v>1</v>
      </c>
      <c r="C12" s="280"/>
      <c r="D12" s="574" t="s">
        <v>208</v>
      </c>
      <c r="E12" s="282" t="s">
        <v>577</v>
      </c>
      <c r="F12" s="282" t="s">
        <v>38</v>
      </c>
      <c r="G12" s="574" t="s">
        <v>608</v>
      </c>
      <c r="H12" s="282" t="e">
        <f>VLOOKUP($U12,#REF!,7,FALSE)</f>
        <v>#REF!</v>
      </c>
      <c r="I12" s="283" t="s">
        <v>120</v>
      </c>
      <c r="J12" s="284">
        <v>1160</v>
      </c>
      <c r="K12" s="308">
        <v>24.1</v>
      </c>
      <c r="L12" s="308">
        <v>0.2</v>
      </c>
      <c r="M12" s="284">
        <v>66</v>
      </c>
      <c r="N12" s="308" t="str">
        <f>IF(M12=0,0,CONCATENATE(MID(M12,1,1),".",MID(M12,2,1)))</f>
        <v>6.6</v>
      </c>
      <c r="O12" s="332">
        <v>1170</v>
      </c>
      <c r="P12" s="308" t="s">
        <v>640</v>
      </c>
      <c r="Q12" s="308">
        <v>0.2</v>
      </c>
      <c r="R12" s="288">
        <v>2</v>
      </c>
      <c r="S12" s="416" t="s">
        <v>342</v>
      </c>
      <c r="T12" s="574" t="s">
        <v>579</v>
      </c>
      <c r="U12" s="568" t="s">
        <v>542</v>
      </c>
      <c r="V12" s="333"/>
      <c r="W12" s="334">
        <f t="shared" ref="W12:W32" si="0">MIN(J12,O12)</f>
        <v>1160</v>
      </c>
    </row>
    <row r="13" spans="1:30" s="335" customFormat="1" ht="23.1" customHeight="1" x14ac:dyDescent="0.2">
      <c r="A13" s="280">
        <v>2</v>
      </c>
      <c r="B13" s="280">
        <v>2</v>
      </c>
      <c r="C13" s="280"/>
      <c r="D13" s="574" t="s">
        <v>609</v>
      </c>
      <c r="E13" s="282" t="s">
        <v>376</v>
      </c>
      <c r="F13" s="282" t="s">
        <v>38</v>
      </c>
      <c r="G13" s="574" t="s">
        <v>580</v>
      </c>
      <c r="H13" s="282" t="e">
        <f>VLOOKUP($U13,#REF!,7,FALSE)</f>
        <v>#REF!</v>
      </c>
      <c r="I13" s="283" t="s">
        <v>120</v>
      </c>
      <c r="J13" s="284">
        <v>1160</v>
      </c>
      <c r="K13" s="308">
        <v>24.8</v>
      </c>
      <c r="L13" s="308">
        <v>0.9</v>
      </c>
      <c r="M13" s="284">
        <v>69</v>
      </c>
      <c r="N13" s="308" t="str">
        <f t="shared" ref="N13:N76" si="1">IF(M13=0,0,CONCATENATE(MID(M13,1,1),".",MID(M13,2,1)))</f>
        <v>6.9</v>
      </c>
      <c r="O13" s="332">
        <v>1190</v>
      </c>
      <c r="P13" s="308">
        <v>24.4</v>
      </c>
      <c r="Q13" s="308">
        <v>0.2</v>
      </c>
      <c r="R13" s="288">
        <v>3</v>
      </c>
      <c r="S13" s="283" t="s">
        <v>338</v>
      </c>
      <c r="T13" s="574" t="s">
        <v>603</v>
      </c>
      <c r="U13" s="568" t="s">
        <v>549</v>
      </c>
      <c r="V13" s="333"/>
      <c r="W13" s="334">
        <f t="shared" si="0"/>
        <v>1160</v>
      </c>
    </row>
    <row r="14" spans="1:30" s="335" customFormat="1" ht="23.1" customHeight="1" x14ac:dyDescent="0.2">
      <c r="A14" s="280">
        <v>3</v>
      </c>
      <c r="B14" s="280">
        <v>3</v>
      </c>
      <c r="C14" s="280"/>
      <c r="D14" s="574" t="s">
        <v>641</v>
      </c>
      <c r="E14" s="282" t="s">
        <v>583</v>
      </c>
      <c r="F14" s="282" t="s">
        <v>38</v>
      </c>
      <c r="G14" s="574" t="s">
        <v>617</v>
      </c>
      <c r="H14" s="282" t="e">
        <f>VLOOKUP($U14,#REF!,7,FALSE)</f>
        <v>#REF!</v>
      </c>
      <c r="I14" s="283" t="s">
        <v>120</v>
      </c>
      <c r="J14" s="284">
        <v>1180</v>
      </c>
      <c r="K14" s="308">
        <v>24.6</v>
      </c>
      <c r="L14" s="308">
        <v>0.9</v>
      </c>
      <c r="M14" s="284">
        <v>70</v>
      </c>
      <c r="N14" s="308" t="str">
        <f t="shared" si="1"/>
        <v>7.0</v>
      </c>
      <c r="O14" s="332">
        <v>1200</v>
      </c>
      <c r="P14" s="552">
        <v>24.7</v>
      </c>
      <c r="Q14" s="308">
        <v>0.2</v>
      </c>
      <c r="R14" s="288">
        <v>3</v>
      </c>
      <c r="S14" s="283" t="s">
        <v>339</v>
      </c>
      <c r="T14" s="574" t="s">
        <v>664</v>
      </c>
      <c r="U14" s="568" t="s">
        <v>197</v>
      </c>
      <c r="V14" s="336"/>
      <c r="W14" s="334">
        <f t="shared" si="0"/>
        <v>1180</v>
      </c>
    </row>
    <row r="15" spans="1:30" s="335" customFormat="1" ht="23.1" customHeight="1" x14ac:dyDescent="0.2">
      <c r="A15" s="280">
        <v>4</v>
      </c>
      <c r="B15" s="280"/>
      <c r="C15" s="280">
        <v>1</v>
      </c>
      <c r="D15" s="574" t="s">
        <v>612</v>
      </c>
      <c r="E15" s="282" t="s">
        <v>376</v>
      </c>
      <c r="F15" s="282" t="s">
        <v>38</v>
      </c>
      <c r="G15" s="574" t="s">
        <v>642</v>
      </c>
      <c r="H15" s="282" t="e">
        <f>VLOOKUP($U15,#REF!,7,FALSE)</f>
        <v>#REF!</v>
      </c>
      <c r="I15" s="283" t="s">
        <v>173</v>
      </c>
      <c r="J15" s="284">
        <v>1170</v>
      </c>
      <c r="K15" s="552">
        <v>24.8</v>
      </c>
      <c r="L15" s="308">
        <v>0.9</v>
      </c>
      <c r="M15" s="284">
        <v>71</v>
      </c>
      <c r="N15" s="308" t="str">
        <f t="shared" si="1"/>
        <v>7.1</v>
      </c>
      <c r="O15" s="332">
        <v>1220</v>
      </c>
      <c r="P15" s="552">
        <v>25.1</v>
      </c>
      <c r="Q15" s="308">
        <v>0.2</v>
      </c>
      <c r="R15" s="288">
        <v>3</v>
      </c>
      <c r="S15" s="283" t="s">
        <v>150</v>
      </c>
      <c r="T15" s="574" t="s">
        <v>613</v>
      </c>
      <c r="U15" s="568" t="s">
        <v>346</v>
      </c>
      <c r="V15" s="336"/>
      <c r="W15" s="334">
        <f t="shared" si="0"/>
        <v>1170</v>
      </c>
    </row>
    <row r="16" spans="1:30" s="335" customFormat="1" ht="23.1" customHeight="1" x14ac:dyDescent="0.2">
      <c r="A16" s="280">
        <v>5</v>
      </c>
      <c r="B16" s="280"/>
      <c r="C16" s="280"/>
      <c r="D16" s="574" t="s">
        <v>643</v>
      </c>
      <c r="E16" s="282" t="s">
        <v>376</v>
      </c>
      <c r="F16" s="282" t="s">
        <v>38</v>
      </c>
      <c r="G16" s="574" t="s">
        <v>617</v>
      </c>
      <c r="H16" s="282"/>
      <c r="I16" s="283" t="s">
        <v>120</v>
      </c>
      <c r="J16" s="284"/>
      <c r="K16" s="308">
        <v>24.9</v>
      </c>
      <c r="L16" s="308"/>
      <c r="M16" s="284"/>
      <c r="N16" s="308"/>
      <c r="O16" s="332"/>
      <c r="P16" s="308"/>
      <c r="Q16" s="308"/>
      <c r="R16" s="288">
        <v>3</v>
      </c>
      <c r="S16" s="283"/>
      <c r="T16" s="574" t="s">
        <v>664</v>
      </c>
      <c r="U16" s="568"/>
      <c r="V16" s="336"/>
      <c r="W16" s="334"/>
    </row>
    <row r="17" spans="1:23" s="335" customFormat="1" ht="23.1" customHeight="1" x14ac:dyDescent="0.2">
      <c r="A17" s="280">
        <v>6</v>
      </c>
      <c r="B17" s="280"/>
      <c r="C17" s="280"/>
      <c r="D17" s="574" t="s">
        <v>458</v>
      </c>
      <c r="E17" s="282" t="s">
        <v>376</v>
      </c>
      <c r="F17" s="282" t="s">
        <v>37</v>
      </c>
      <c r="G17" s="574" t="s">
        <v>642</v>
      </c>
      <c r="H17" s="282"/>
      <c r="I17" s="283" t="s">
        <v>173</v>
      </c>
      <c r="J17" s="284"/>
      <c r="K17" s="308" t="s">
        <v>644</v>
      </c>
      <c r="L17" s="308"/>
      <c r="M17" s="284"/>
      <c r="N17" s="308"/>
      <c r="O17" s="332"/>
      <c r="P17" s="308"/>
      <c r="Q17" s="308"/>
      <c r="R17" s="288">
        <v>3</v>
      </c>
      <c r="S17" s="283"/>
      <c r="T17" s="574" t="s">
        <v>230</v>
      </c>
      <c r="U17" s="568"/>
      <c r="V17" s="336"/>
      <c r="W17" s="334"/>
    </row>
    <row r="18" spans="1:23" s="335" customFormat="1" ht="23.1" customHeight="1" x14ac:dyDescent="0.2">
      <c r="A18" s="280">
        <v>7</v>
      </c>
      <c r="B18" s="280"/>
      <c r="C18" s="280"/>
      <c r="D18" s="574" t="s">
        <v>645</v>
      </c>
      <c r="E18" s="282" t="s">
        <v>583</v>
      </c>
      <c r="F18" s="282" t="s">
        <v>37</v>
      </c>
      <c r="G18" s="574" t="s">
        <v>646</v>
      </c>
      <c r="H18" s="282"/>
      <c r="I18" s="283" t="s">
        <v>120</v>
      </c>
      <c r="J18" s="284"/>
      <c r="K18" s="308">
        <v>25.1</v>
      </c>
      <c r="L18" s="308"/>
      <c r="M18" s="284"/>
      <c r="N18" s="308"/>
      <c r="O18" s="332"/>
      <c r="P18" s="308"/>
      <c r="Q18" s="308"/>
      <c r="R18" s="288">
        <v>3</v>
      </c>
      <c r="S18" s="283"/>
      <c r="T18" s="574" t="s">
        <v>794</v>
      </c>
      <c r="U18" s="568"/>
      <c r="V18" s="336"/>
      <c r="W18" s="334"/>
    </row>
    <row r="19" spans="1:23" s="335" customFormat="1" ht="23.1" customHeight="1" x14ac:dyDescent="0.2">
      <c r="A19" s="280">
        <v>8</v>
      </c>
      <c r="B19" s="280">
        <v>4</v>
      </c>
      <c r="C19" s="280"/>
      <c r="D19" s="574" t="s">
        <v>647</v>
      </c>
      <c r="E19" s="282" t="s">
        <v>376</v>
      </c>
      <c r="F19" s="282" t="s">
        <v>38</v>
      </c>
      <c r="G19" s="574" t="s">
        <v>608</v>
      </c>
      <c r="H19" s="282" t="e">
        <f>VLOOKUP($U19,#REF!,7,FALSE)</f>
        <v>#REF!</v>
      </c>
      <c r="I19" s="283" t="s">
        <v>120</v>
      </c>
      <c r="J19" s="284">
        <v>1200</v>
      </c>
      <c r="K19" s="308">
        <v>25.1</v>
      </c>
      <c r="L19" s="308">
        <v>0.2</v>
      </c>
      <c r="M19" s="284">
        <v>72</v>
      </c>
      <c r="N19" s="308" t="str">
        <f t="shared" si="1"/>
        <v>7.2</v>
      </c>
      <c r="O19" s="332">
        <v>1240</v>
      </c>
      <c r="P19" s="308"/>
      <c r="Q19" s="308">
        <v>0.2</v>
      </c>
      <c r="R19" s="288">
        <v>3</v>
      </c>
      <c r="S19" s="283" t="s">
        <v>339</v>
      </c>
      <c r="T19" s="574" t="s">
        <v>664</v>
      </c>
      <c r="U19" s="568" t="s">
        <v>490</v>
      </c>
      <c r="V19" s="336"/>
      <c r="W19" s="334">
        <f t="shared" si="0"/>
        <v>1200</v>
      </c>
    </row>
    <row r="20" spans="1:23" s="335" customFormat="1" ht="23.1" customHeight="1" x14ac:dyDescent="0.2">
      <c r="A20" s="280">
        <v>9</v>
      </c>
      <c r="B20" s="280">
        <v>5</v>
      </c>
      <c r="C20" s="280"/>
      <c r="D20" s="574" t="s">
        <v>648</v>
      </c>
      <c r="E20" s="282" t="s">
        <v>376</v>
      </c>
      <c r="F20" s="282" t="s">
        <v>38</v>
      </c>
      <c r="G20" s="574" t="s">
        <v>617</v>
      </c>
      <c r="H20" s="282" t="e">
        <f>VLOOKUP($U20,#REF!,7,FALSE)</f>
        <v>#REF!</v>
      </c>
      <c r="I20" s="283" t="s">
        <v>120</v>
      </c>
      <c r="J20" s="284">
        <v>1220</v>
      </c>
      <c r="K20" s="308">
        <v>25.3</v>
      </c>
      <c r="L20" s="308">
        <v>0.2</v>
      </c>
      <c r="M20" s="284">
        <v>71</v>
      </c>
      <c r="N20" s="308" t="str">
        <f t="shared" si="1"/>
        <v>7.1</v>
      </c>
      <c r="O20" s="332"/>
      <c r="P20" s="304">
        <f t="shared" ref="P20:P22" si="2">IF(O20=0,0,CONCATENATE(MID(O20,1,2),".",MID(O20,3,2)))</f>
        <v>0</v>
      </c>
      <c r="Q20" s="308">
        <v>0.2</v>
      </c>
      <c r="R20" s="288">
        <v>3</v>
      </c>
      <c r="S20" s="283" t="s">
        <v>340</v>
      </c>
      <c r="T20" s="574" t="s">
        <v>664</v>
      </c>
      <c r="U20" s="33" t="s">
        <v>194</v>
      </c>
      <c r="V20" s="336"/>
      <c r="W20" s="334">
        <f t="shared" si="0"/>
        <v>1220</v>
      </c>
    </row>
    <row r="21" spans="1:23" s="335" customFormat="1" ht="23.1" customHeight="1" x14ac:dyDescent="0.2">
      <c r="A21" s="280">
        <v>10</v>
      </c>
      <c r="B21" s="280">
        <v>8</v>
      </c>
      <c r="C21" s="280"/>
      <c r="D21" s="574" t="s">
        <v>592</v>
      </c>
      <c r="E21" s="282" t="s">
        <v>376</v>
      </c>
      <c r="F21" s="282" t="s">
        <v>38</v>
      </c>
      <c r="G21" s="574" t="s">
        <v>634</v>
      </c>
      <c r="H21" s="282" t="e">
        <f>VLOOKUP($U21,#REF!,7,FALSE)</f>
        <v>#REF!</v>
      </c>
      <c r="I21" s="283" t="s">
        <v>120</v>
      </c>
      <c r="J21" s="284">
        <v>1230</v>
      </c>
      <c r="K21" s="308">
        <v>25.3</v>
      </c>
      <c r="L21" s="308">
        <v>0.2</v>
      </c>
      <c r="M21" s="284">
        <v>72</v>
      </c>
      <c r="N21" s="308" t="str">
        <f>IF(M21=0,0,CONCATENATE(MID(M21,1,1),".",MID(M21,2,1)))</f>
        <v>7.2</v>
      </c>
      <c r="O21" s="332"/>
      <c r="P21" s="304">
        <f t="shared" si="2"/>
        <v>0</v>
      </c>
      <c r="Q21" s="308"/>
      <c r="R21" s="288">
        <v>3</v>
      </c>
      <c r="S21" s="283">
        <v>12</v>
      </c>
      <c r="T21" s="574" t="s">
        <v>649</v>
      </c>
      <c r="U21" s="568" t="s">
        <v>461</v>
      </c>
      <c r="V21" s="336"/>
      <c r="W21" s="334">
        <f>MIN(J21,O21)</f>
        <v>1230</v>
      </c>
    </row>
    <row r="22" spans="1:23" s="335" customFormat="1" ht="23.1" customHeight="1" x14ac:dyDescent="0.2">
      <c r="A22" s="280">
        <v>11</v>
      </c>
      <c r="B22" s="280">
        <v>7</v>
      </c>
      <c r="C22" s="280"/>
      <c r="D22" s="574" t="s">
        <v>650</v>
      </c>
      <c r="E22" s="282" t="s">
        <v>376</v>
      </c>
      <c r="F22" s="282" t="s">
        <v>38</v>
      </c>
      <c r="G22" s="574" t="s">
        <v>634</v>
      </c>
      <c r="H22" s="282" t="e">
        <f>VLOOKUP($U22,#REF!,7,FALSE)</f>
        <v>#REF!</v>
      </c>
      <c r="I22" s="283" t="s">
        <v>120</v>
      </c>
      <c r="J22" s="284">
        <v>1230</v>
      </c>
      <c r="K22" s="308">
        <v>25.4</v>
      </c>
      <c r="L22" s="308">
        <v>0.2</v>
      </c>
      <c r="M22" s="284">
        <v>72</v>
      </c>
      <c r="N22" s="308" t="str">
        <f t="shared" si="1"/>
        <v>7.2</v>
      </c>
      <c r="O22" s="332"/>
      <c r="P22" s="304">
        <f t="shared" si="2"/>
        <v>0</v>
      </c>
      <c r="Q22" s="308">
        <v>0.2</v>
      </c>
      <c r="R22" s="288">
        <v>3</v>
      </c>
      <c r="S22" s="283">
        <v>13</v>
      </c>
      <c r="T22" s="574" t="s">
        <v>649</v>
      </c>
      <c r="U22" s="568" t="s">
        <v>40</v>
      </c>
      <c r="V22" s="336"/>
      <c r="W22" s="334">
        <f t="shared" si="0"/>
        <v>1230</v>
      </c>
    </row>
    <row r="23" spans="1:23" s="335" customFormat="1" ht="23.1" customHeight="1" x14ac:dyDescent="0.2">
      <c r="A23" s="280">
        <v>12</v>
      </c>
      <c r="B23" s="280"/>
      <c r="C23" s="280"/>
      <c r="D23" s="574" t="s">
        <v>594</v>
      </c>
      <c r="E23" s="282" t="s">
        <v>583</v>
      </c>
      <c r="F23" s="282" t="s">
        <v>38</v>
      </c>
      <c r="G23" s="574" t="s">
        <v>651</v>
      </c>
      <c r="H23" s="282"/>
      <c r="I23" s="283" t="s">
        <v>120</v>
      </c>
      <c r="J23" s="284"/>
      <c r="K23" s="308">
        <v>25.4</v>
      </c>
      <c r="L23" s="308"/>
      <c r="M23" s="284"/>
      <c r="N23" s="308"/>
      <c r="O23" s="332"/>
      <c r="P23" s="304"/>
      <c r="Q23" s="308"/>
      <c r="R23" s="288">
        <v>3</v>
      </c>
      <c r="S23" s="283"/>
      <c r="T23" s="607" t="s">
        <v>796</v>
      </c>
      <c r="U23" s="568"/>
      <c r="V23" s="336"/>
      <c r="W23" s="334"/>
    </row>
    <row r="24" spans="1:23" s="335" customFormat="1" ht="23.1" customHeight="1" x14ac:dyDescent="0.2">
      <c r="A24" s="280">
        <v>13</v>
      </c>
      <c r="B24" s="280"/>
      <c r="C24" s="280"/>
      <c r="D24" s="574" t="s">
        <v>454</v>
      </c>
      <c r="E24" s="282" t="s">
        <v>582</v>
      </c>
      <c r="F24" s="282" t="s">
        <v>39</v>
      </c>
      <c r="G24" s="574" t="s">
        <v>652</v>
      </c>
      <c r="H24" s="282"/>
      <c r="I24" s="283" t="s">
        <v>173</v>
      </c>
      <c r="J24" s="284"/>
      <c r="K24" s="552">
        <v>25.4</v>
      </c>
      <c r="L24" s="308"/>
      <c r="M24" s="284"/>
      <c r="N24" s="308"/>
      <c r="O24" s="332"/>
      <c r="P24" s="304"/>
      <c r="Q24" s="308"/>
      <c r="R24" s="288">
        <v>3</v>
      </c>
      <c r="S24" s="283"/>
      <c r="T24" s="574" t="s">
        <v>799</v>
      </c>
      <c r="U24" s="568"/>
      <c r="V24" s="336"/>
      <c r="W24" s="334"/>
    </row>
    <row r="25" spans="1:23" s="335" customFormat="1" ht="23.1" customHeight="1" x14ac:dyDescent="0.2">
      <c r="A25" s="280">
        <v>14</v>
      </c>
      <c r="B25" s="280"/>
      <c r="C25" s="280"/>
      <c r="D25" s="574" t="s">
        <v>452</v>
      </c>
      <c r="E25" s="282" t="s">
        <v>582</v>
      </c>
      <c r="F25" s="282" t="s">
        <v>39</v>
      </c>
      <c r="G25" s="574" t="s">
        <v>652</v>
      </c>
      <c r="H25" s="282"/>
      <c r="I25" s="283" t="s">
        <v>173</v>
      </c>
      <c r="J25" s="284"/>
      <c r="K25" s="552">
        <v>25.4</v>
      </c>
      <c r="L25" s="308"/>
      <c r="M25" s="284"/>
      <c r="N25" s="308"/>
      <c r="O25" s="332"/>
      <c r="P25" s="304"/>
      <c r="Q25" s="308"/>
      <c r="R25" s="288">
        <v>3</v>
      </c>
      <c r="S25" s="283"/>
      <c r="T25" s="574" t="s">
        <v>799</v>
      </c>
      <c r="U25" s="568"/>
      <c r="V25" s="336"/>
      <c r="W25" s="334"/>
    </row>
    <row r="26" spans="1:23" s="335" customFormat="1" ht="23.1" customHeight="1" x14ac:dyDescent="0.2">
      <c r="A26" s="280">
        <v>14</v>
      </c>
      <c r="B26" s="280">
        <v>9</v>
      </c>
      <c r="C26" s="280"/>
      <c r="D26" s="574" t="s">
        <v>614</v>
      </c>
      <c r="E26" s="282" t="s">
        <v>236</v>
      </c>
      <c r="F26" s="282" t="s">
        <v>39</v>
      </c>
      <c r="G26" s="574" t="s">
        <v>608</v>
      </c>
      <c r="H26" s="282" t="e">
        <f>VLOOKUP($U26,#REF!,7,FALSE)</f>
        <v>#REF!</v>
      </c>
      <c r="I26" s="283" t="s">
        <v>120</v>
      </c>
      <c r="J26" s="284">
        <v>1250</v>
      </c>
      <c r="K26" s="308">
        <v>25.5</v>
      </c>
      <c r="L26" s="308">
        <v>0.2</v>
      </c>
      <c r="M26" s="284">
        <v>73</v>
      </c>
      <c r="N26" s="308" t="str">
        <f t="shared" si="1"/>
        <v>7.3</v>
      </c>
      <c r="O26" s="332"/>
      <c r="P26" s="304">
        <f t="shared" ref="P26:P37" si="3">IF(O26=0,0,CONCATENATE(MID(O26,1,1),".",MID(O26,2,1)))</f>
        <v>0</v>
      </c>
      <c r="Q26" s="308"/>
      <c r="R26" s="288">
        <v>3</v>
      </c>
      <c r="S26" s="283">
        <v>11</v>
      </c>
      <c r="T26" s="574"/>
      <c r="U26" s="568" t="s">
        <v>30</v>
      </c>
      <c r="V26" s="333"/>
      <c r="W26" s="334">
        <f t="shared" si="0"/>
        <v>1250</v>
      </c>
    </row>
    <row r="27" spans="1:23" s="335" customFormat="1" ht="23.1" customHeight="1" x14ac:dyDescent="0.2">
      <c r="A27" s="280">
        <v>16</v>
      </c>
      <c r="B27" s="280">
        <v>10</v>
      </c>
      <c r="C27" s="280"/>
      <c r="D27" s="574" t="s">
        <v>581</v>
      </c>
      <c r="E27" s="282" t="s">
        <v>582</v>
      </c>
      <c r="F27" s="282" t="s">
        <v>111</v>
      </c>
      <c r="G27" s="574" t="s">
        <v>652</v>
      </c>
      <c r="H27" s="282" t="e">
        <f>VLOOKUP($U27,#REF!,7,FALSE)</f>
        <v>#REF!</v>
      </c>
      <c r="I27" s="283" t="s">
        <v>173</v>
      </c>
      <c r="J27" s="284">
        <v>1260</v>
      </c>
      <c r="K27" s="308">
        <v>25.9</v>
      </c>
      <c r="L27" s="308">
        <v>0.9</v>
      </c>
      <c r="M27" s="284">
        <v>74</v>
      </c>
      <c r="N27" s="308" t="str">
        <f t="shared" si="1"/>
        <v>7.4</v>
      </c>
      <c r="O27" s="332"/>
      <c r="P27" s="304">
        <f t="shared" si="3"/>
        <v>0</v>
      </c>
      <c r="Q27" s="308"/>
      <c r="R27" s="288">
        <v>3</v>
      </c>
      <c r="S27" s="283" t="s">
        <v>341</v>
      </c>
      <c r="T27" s="574" t="s">
        <v>798</v>
      </c>
      <c r="U27" s="568" t="s">
        <v>483</v>
      </c>
      <c r="V27" s="336"/>
      <c r="W27" s="334">
        <f t="shared" si="0"/>
        <v>1260</v>
      </c>
    </row>
    <row r="28" spans="1:23" s="335" customFormat="1" ht="23.1" customHeight="1" x14ac:dyDescent="0.2">
      <c r="A28" s="280">
        <v>17</v>
      </c>
      <c r="B28" s="280"/>
      <c r="C28" s="280"/>
      <c r="D28" s="574" t="s">
        <v>653</v>
      </c>
      <c r="E28" s="282" t="s">
        <v>583</v>
      </c>
      <c r="F28" s="282" t="s">
        <v>39</v>
      </c>
      <c r="G28" s="574" t="s">
        <v>654</v>
      </c>
      <c r="H28" s="282" t="e">
        <f>VLOOKUP(#REF!,#REF!,7,FALSE)</f>
        <v>#REF!</v>
      </c>
      <c r="I28" s="283" t="s">
        <v>120</v>
      </c>
      <c r="J28" s="284">
        <v>1350</v>
      </c>
      <c r="K28" s="308">
        <v>26.5</v>
      </c>
      <c r="L28" s="308">
        <v>3.6</v>
      </c>
      <c r="M28" s="284"/>
      <c r="N28" s="304">
        <f t="shared" si="1"/>
        <v>0</v>
      </c>
      <c r="O28" s="332"/>
      <c r="P28" s="308"/>
      <c r="Q28" s="308"/>
      <c r="R28" s="288" t="s">
        <v>111</v>
      </c>
      <c r="S28" s="283" t="e">
        <f>VLOOKUP(#REF!,#REF!,9,FALSE)</f>
        <v>#REF!</v>
      </c>
      <c r="T28" s="574" t="s">
        <v>795</v>
      </c>
      <c r="U28" s="568"/>
      <c r="V28" s="336"/>
      <c r="W28" s="334"/>
    </row>
    <row r="29" spans="1:23" s="335" customFormat="1" ht="23.1" customHeight="1" x14ac:dyDescent="0.2">
      <c r="A29" s="280">
        <v>18</v>
      </c>
      <c r="B29" s="280"/>
      <c r="C29" s="280"/>
      <c r="D29" s="574" t="s">
        <v>620</v>
      </c>
      <c r="E29" s="282" t="s">
        <v>376</v>
      </c>
      <c r="F29" s="282" t="s">
        <v>39</v>
      </c>
      <c r="G29" s="574" t="s">
        <v>642</v>
      </c>
      <c r="H29" s="282"/>
      <c r="I29" s="283" t="s">
        <v>173</v>
      </c>
      <c r="J29" s="284"/>
      <c r="K29" s="308">
        <v>26.9</v>
      </c>
      <c r="L29" s="308"/>
      <c r="M29" s="284"/>
      <c r="N29" s="304"/>
      <c r="O29" s="332"/>
      <c r="P29" s="308"/>
      <c r="Q29" s="308"/>
      <c r="R29" s="288" t="s">
        <v>111</v>
      </c>
      <c r="S29" s="283"/>
      <c r="T29" s="574" t="s">
        <v>799</v>
      </c>
      <c r="U29" s="568"/>
      <c r="V29" s="336"/>
      <c r="W29" s="334"/>
    </row>
    <row r="30" spans="1:23" s="335" customFormat="1" ht="23.1" customHeight="1" x14ac:dyDescent="0.2">
      <c r="A30" s="280">
        <v>19</v>
      </c>
      <c r="B30" s="280"/>
      <c r="C30" s="280"/>
      <c r="D30" s="574" t="s">
        <v>547</v>
      </c>
      <c r="E30" s="282" t="s">
        <v>376</v>
      </c>
      <c r="F30" s="282" t="s">
        <v>39</v>
      </c>
      <c r="G30" s="574" t="s">
        <v>634</v>
      </c>
      <c r="H30" s="282"/>
      <c r="I30" s="283" t="s">
        <v>120</v>
      </c>
      <c r="J30" s="284"/>
      <c r="K30" s="308">
        <v>26.9</v>
      </c>
      <c r="L30" s="308"/>
      <c r="M30" s="284"/>
      <c r="N30" s="304"/>
      <c r="O30" s="332"/>
      <c r="P30" s="308"/>
      <c r="Q30" s="308"/>
      <c r="R30" s="288" t="s">
        <v>111</v>
      </c>
      <c r="S30" s="283"/>
      <c r="T30" s="574" t="s">
        <v>584</v>
      </c>
      <c r="U30" s="568"/>
      <c r="V30" s="336"/>
      <c r="W30" s="334"/>
    </row>
    <row r="31" spans="1:23" s="335" customFormat="1" ht="23.1" customHeight="1" x14ac:dyDescent="0.2">
      <c r="A31" s="280">
        <v>19</v>
      </c>
      <c r="B31" s="280"/>
      <c r="C31" s="280"/>
      <c r="D31" s="574" t="s">
        <v>618</v>
      </c>
      <c r="E31" s="282" t="s">
        <v>582</v>
      </c>
      <c r="F31" s="282" t="s">
        <v>39</v>
      </c>
      <c r="G31" s="574" t="s">
        <v>642</v>
      </c>
      <c r="H31" s="282"/>
      <c r="I31" s="283" t="s">
        <v>173</v>
      </c>
      <c r="J31" s="284"/>
      <c r="K31" s="308" t="s">
        <v>655</v>
      </c>
      <c r="L31" s="308"/>
      <c r="M31" s="284"/>
      <c r="N31" s="308"/>
      <c r="O31" s="332"/>
      <c r="P31" s="304"/>
      <c r="Q31" s="308"/>
      <c r="R31" s="288" t="s">
        <v>111</v>
      </c>
      <c r="S31" s="283"/>
      <c r="T31" s="574" t="s">
        <v>799</v>
      </c>
      <c r="U31" s="568"/>
      <c r="V31" s="336"/>
      <c r="W31" s="334"/>
    </row>
    <row r="32" spans="1:23" s="335" customFormat="1" ht="23.1" customHeight="1" x14ac:dyDescent="0.2">
      <c r="A32" s="280">
        <v>19</v>
      </c>
      <c r="B32" s="280">
        <v>11</v>
      </c>
      <c r="C32" s="280"/>
      <c r="D32" s="574" t="s">
        <v>656</v>
      </c>
      <c r="E32" s="282" t="s">
        <v>583</v>
      </c>
      <c r="F32" s="282" t="s">
        <v>111</v>
      </c>
      <c r="G32" s="574" t="s">
        <v>642</v>
      </c>
      <c r="H32" s="282" t="e">
        <f>VLOOKUP($U32,#REF!,7,FALSE)</f>
        <v>#REF!</v>
      </c>
      <c r="I32" s="283" t="s">
        <v>173</v>
      </c>
      <c r="J32" s="284">
        <v>1260</v>
      </c>
      <c r="K32" s="308">
        <v>27.2</v>
      </c>
      <c r="L32" s="308">
        <v>0.9</v>
      </c>
      <c r="M32" s="284">
        <v>75</v>
      </c>
      <c r="N32" s="308" t="str">
        <f t="shared" si="1"/>
        <v>7.5</v>
      </c>
      <c r="O32" s="332"/>
      <c r="P32" s="304">
        <f t="shared" si="3"/>
        <v>0</v>
      </c>
      <c r="Q32" s="308"/>
      <c r="R32" s="288" t="s">
        <v>111</v>
      </c>
      <c r="S32" s="283">
        <v>9</v>
      </c>
      <c r="T32" s="574" t="s">
        <v>799</v>
      </c>
      <c r="U32" s="568" t="s">
        <v>520</v>
      </c>
      <c r="V32" s="336"/>
      <c r="W32" s="334">
        <f t="shared" si="0"/>
        <v>1260</v>
      </c>
    </row>
    <row r="33" spans="1:23" s="335" customFormat="1" ht="23.1" customHeight="1" x14ac:dyDescent="0.2">
      <c r="A33" s="280">
        <v>22</v>
      </c>
      <c r="B33" s="280"/>
      <c r="C33" s="280"/>
      <c r="D33" s="574" t="s">
        <v>619</v>
      </c>
      <c r="E33" s="282" t="s">
        <v>583</v>
      </c>
      <c r="F33" s="282" t="s">
        <v>39</v>
      </c>
      <c r="G33" s="574" t="s">
        <v>642</v>
      </c>
      <c r="H33" s="282" t="e">
        <f>VLOOKUP($U33,#REF!,7,FALSE)</f>
        <v>#REF!</v>
      </c>
      <c r="I33" s="283" t="s">
        <v>173</v>
      </c>
      <c r="J33" s="284">
        <v>1270</v>
      </c>
      <c r="K33" s="308">
        <v>27.2</v>
      </c>
      <c r="L33" s="308">
        <v>10.6</v>
      </c>
      <c r="M33" s="284"/>
      <c r="N33" s="304">
        <f>IF(M33=0,0,CONCATENATE(MID(M33,1,1),".",MID(M33,2,1)))</f>
        <v>0</v>
      </c>
      <c r="O33" s="332"/>
      <c r="P33" s="308"/>
      <c r="Q33" s="308"/>
      <c r="R33" s="288" t="s">
        <v>111</v>
      </c>
      <c r="S33" s="283" t="e">
        <f>VLOOKUP($U33,#REF!,9,FALSE)</f>
        <v>#REF!</v>
      </c>
      <c r="T33" s="574" t="s">
        <v>799</v>
      </c>
      <c r="U33" s="568" t="s">
        <v>347</v>
      </c>
      <c r="V33" s="336"/>
      <c r="W33" s="334">
        <f>MIN(J33,O33)</f>
        <v>1270</v>
      </c>
    </row>
    <row r="34" spans="1:23" s="335" customFormat="1" ht="23.1" customHeight="1" x14ac:dyDescent="0.2">
      <c r="A34" s="280">
        <v>23</v>
      </c>
      <c r="B34" s="280">
        <v>11</v>
      </c>
      <c r="C34" s="280"/>
      <c r="D34" s="574" t="s">
        <v>657</v>
      </c>
      <c r="E34" s="282" t="s">
        <v>236</v>
      </c>
      <c r="F34" s="282" t="s">
        <v>39</v>
      </c>
      <c r="G34" s="574" t="s">
        <v>608</v>
      </c>
      <c r="H34" s="282" t="e">
        <f>VLOOKUP($U34,#REF!,7,FALSE)</f>
        <v>#REF!</v>
      </c>
      <c r="I34" s="283" t="s">
        <v>120</v>
      </c>
      <c r="J34" s="284">
        <v>1270</v>
      </c>
      <c r="K34" s="308">
        <v>27.3</v>
      </c>
      <c r="L34" s="308">
        <v>0.9</v>
      </c>
      <c r="M34" s="284">
        <v>75</v>
      </c>
      <c r="N34" s="308" t="str">
        <f t="shared" si="1"/>
        <v>7.5</v>
      </c>
      <c r="O34" s="332"/>
      <c r="P34" s="304">
        <f t="shared" si="3"/>
        <v>0</v>
      </c>
      <c r="Q34" s="308"/>
      <c r="R34" s="288" t="s">
        <v>111</v>
      </c>
      <c r="S34" s="283">
        <v>8</v>
      </c>
      <c r="T34" s="574"/>
      <c r="U34" s="568" t="s">
        <v>573</v>
      </c>
      <c r="V34" s="336"/>
      <c r="W34" s="334">
        <f t="shared" ref="W34:W93" si="4">MIN(J34,O34)</f>
        <v>1270</v>
      </c>
    </row>
    <row r="35" spans="1:23" s="335" customFormat="1" ht="23.1" customHeight="1" x14ac:dyDescent="0.2">
      <c r="A35" s="280">
        <v>23</v>
      </c>
      <c r="B35" s="280"/>
      <c r="C35" s="280"/>
      <c r="D35" s="574" t="s">
        <v>539</v>
      </c>
      <c r="E35" s="282" t="s">
        <v>583</v>
      </c>
      <c r="F35" s="282" t="s">
        <v>111</v>
      </c>
      <c r="G35" s="574" t="s">
        <v>642</v>
      </c>
      <c r="H35" s="282"/>
      <c r="I35" s="283" t="s">
        <v>173</v>
      </c>
      <c r="J35" s="284"/>
      <c r="K35" s="308">
        <v>27.6</v>
      </c>
      <c r="L35" s="308"/>
      <c r="M35" s="284"/>
      <c r="N35" s="308"/>
      <c r="O35" s="332"/>
      <c r="P35" s="304"/>
      <c r="Q35" s="308"/>
      <c r="R35" s="288" t="s">
        <v>111</v>
      </c>
      <c r="S35" s="283"/>
      <c r="T35" s="574" t="s">
        <v>799</v>
      </c>
      <c r="U35" s="568"/>
      <c r="V35" s="336"/>
      <c r="W35" s="334"/>
    </row>
    <row r="36" spans="1:23" s="335" customFormat="1" ht="23.1" customHeight="1" x14ac:dyDescent="0.2">
      <c r="A36" s="280">
        <v>25</v>
      </c>
      <c r="B36" s="280"/>
      <c r="C36" s="280"/>
      <c r="D36" s="574" t="s">
        <v>658</v>
      </c>
      <c r="E36" s="282" t="s">
        <v>376</v>
      </c>
      <c r="F36" s="282" t="s">
        <v>111</v>
      </c>
      <c r="G36" s="574" t="s">
        <v>642</v>
      </c>
      <c r="H36" s="282"/>
      <c r="I36" s="283" t="s">
        <v>173</v>
      </c>
      <c r="J36" s="284"/>
      <c r="K36" s="308">
        <v>27.9</v>
      </c>
      <c r="L36" s="308"/>
      <c r="M36" s="284"/>
      <c r="N36" s="308"/>
      <c r="O36" s="332"/>
      <c r="P36" s="304"/>
      <c r="Q36" s="308"/>
      <c r="R36" s="288" t="s">
        <v>111</v>
      </c>
      <c r="S36" s="283"/>
      <c r="T36" s="574" t="s">
        <v>799</v>
      </c>
      <c r="U36" s="568"/>
      <c r="V36" s="336"/>
      <c r="W36" s="334"/>
    </row>
    <row r="37" spans="1:23" s="335" customFormat="1" ht="23.1" customHeight="1" x14ac:dyDescent="0.2">
      <c r="A37" s="280">
        <v>25</v>
      </c>
      <c r="B37" s="280">
        <v>13</v>
      </c>
      <c r="C37" s="280"/>
      <c r="D37" s="574" t="s">
        <v>659</v>
      </c>
      <c r="E37" s="282" t="s">
        <v>583</v>
      </c>
      <c r="F37" s="282" t="s">
        <v>111</v>
      </c>
      <c r="G37" s="574" t="s">
        <v>642</v>
      </c>
      <c r="H37" s="282" t="e">
        <f>VLOOKUP($U37,#REF!,7,FALSE)</f>
        <v>#REF!</v>
      </c>
      <c r="I37" s="283" t="s">
        <v>173</v>
      </c>
      <c r="J37" s="284">
        <v>1280</v>
      </c>
      <c r="K37" s="308">
        <v>28.2</v>
      </c>
      <c r="L37" s="308">
        <v>0.7</v>
      </c>
      <c r="M37" s="284">
        <v>76</v>
      </c>
      <c r="N37" s="308" t="str">
        <f t="shared" si="1"/>
        <v>7.6</v>
      </c>
      <c r="O37" s="332"/>
      <c r="P37" s="304">
        <f t="shared" si="3"/>
        <v>0</v>
      </c>
      <c r="Q37" s="308"/>
      <c r="R37" s="288" t="s">
        <v>112</v>
      </c>
      <c r="S37" s="283">
        <v>7</v>
      </c>
      <c r="T37" s="574" t="s">
        <v>799</v>
      </c>
      <c r="U37" s="568" t="s">
        <v>138</v>
      </c>
      <c r="V37" s="336"/>
      <c r="W37" s="334">
        <f t="shared" si="4"/>
        <v>1280</v>
      </c>
    </row>
    <row r="38" spans="1:23" s="335" customFormat="1" ht="23.1" customHeight="1" x14ac:dyDescent="0.2">
      <c r="A38" s="280">
        <v>27</v>
      </c>
      <c r="B38" s="280"/>
      <c r="C38" s="280"/>
      <c r="D38" s="574" t="s">
        <v>624</v>
      </c>
      <c r="E38" s="282" t="s">
        <v>583</v>
      </c>
      <c r="F38" s="282" t="s">
        <v>39</v>
      </c>
      <c r="G38" s="574" t="s">
        <v>642</v>
      </c>
      <c r="H38" s="282"/>
      <c r="I38" s="283" t="s">
        <v>173</v>
      </c>
      <c r="J38" s="284"/>
      <c r="K38" s="308">
        <v>28.6</v>
      </c>
      <c r="L38" s="308"/>
      <c r="M38" s="284"/>
      <c r="N38" s="308"/>
      <c r="O38" s="332"/>
      <c r="P38" s="304"/>
      <c r="Q38" s="308"/>
      <c r="R38" s="288" t="s">
        <v>112</v>
      </c>
      <c r="S38" s="283"/>
      <c r="T38" s="574" t="s">
        <v>799</v>
      </c>
      <c r="U38" s="568"/>
      <c r="V38" s="336"/>
      <c r="W38" s="334"/>
    </row>
    <row r="39" spans="1:23" s="335" customFormat="1" ht="23.1" hidden="1" customHeight="1" x14ac:dyDescent="0.2">
      <c r="A39" s="280">
        <v>31</v>
      </c>
      <c r="B39" s="280"/>
      <c r="C39" s="280"/>
      <c r="D39" s="574" t="e">
        <f>VLOOKUP($U39,#REF!,3,FALSE)</f>
        <v>#REF!</v>
      </c>
      <c r="E39" s="282" t="e">
        <f>VLOOKUP($U39,#REF!,4,FALSE)</f>
        <v>#REF!</v>
      </c>
      <c r="F39" s="282" t="e">
        <f>VLOOKUP($U39,#REF!,8,FALSE)</f>
        <v>#REF!</v>
      </c>
      <c r="G39" s="574" t="e">
        <f>VLOOKUP($U39,#REF!,5,FALSE)</f>
        <v>#REF!</v>
      </c>
      <c r="H39" s="282" t="e">
        <f>VLOOKUP($U39,#REF!,7,FALSE)</f>
        <v>#REF!</v>
      </c>
      <c r="I39" s="283" t="e">
        <f>VLOOKUP($U39,#REF!,11,FALSE)</f>
        <v>#REF!</v>
      </c>
      <c r="J39" s="284"/>
      <c r="K39" s="308">
        <f t="shared" ref="K39:K64" si="5">IF(J39=0,0,CONCATENATE(MID(J39,1,2),".",MID(J39,3,2)))</f>
        <v>0</v>
      </c>
      <c r="L39" s="308">
        <v>17.600000000000001</v>
      </c>
      <c r="M39" s="284"/>
      <c r="N39" s="304">
        <f>IF(M39=0,0,CONCATENATE(MID(M39,1,1),".",MID(M39,2,1)))</f>
        <v>0</v>
      </c>
      <c r="O39" s="332"/>
      <c r="P39" s="308"/>
      <c r="Q39" s="308"/>
      <c r="R39" s="288" t="str">
        <f>IF(W39&lt;=$V$10,"МСМК",IF(W39&lt;=$W$10,"МС",IF(W39&lt;=$X$10,"КМС",IF(W39&lt;=$Y$10,"1",IF(W39&lt;=$Z$10,"2",IF(W39&lt;=$AA$10,"3",IF(W39&lt;=$AB$10,"1юн",IF(W39&lt;=$AC$10,"2юн",IF(W39&lt;=$AD$10,"3юн",IF(W39&gt;$AD$10,"б/р"))))))))))</f>
        <v>МСМК</v>
      </c>
      <c r="S39" s="283" t="e">
        <f>VLOOKUP($U39,#REF!,9,FALSE)</f>
        <v>#REF!</v>
      </c>
      <c r="T39" s="574" t="e">
        <f>VLOOKUP($U39,#REF!,10,FALSE)</f>
        <v>#REF!</v>
      </c>
      <c r="U39" s="568"/>
      <c r="V39" s="336"/>
      <c r="W39" s="334">
        <f>MIN(J39,O39)</f>
        <v>0</v>
      </c>
    </row>
    <row r="40" spans="1:23" s="335" customFormat="1" ht="23.1" hidden="1" customHeight="1" x14ac:dyDescent="0.2">
      <c r="A40" s="280">
        <v>32</v>
      </c>
      <c r="B40" s="280"/>
      <c r="C40" s="280"/>
      <c r="D40" s="574" t="e">
        <f>VLOOKUP($U40,#REF!,3,FALSE)</f>
        <v>#REF!</v>
      </c>
      <c r="E40" s="282" t="e">
        <f>VLOOKUP($U40,#REF!,4,FALSE)</f>
        <v>#REF!</v>
      </c>
      <c r="F40" s="282" t="e">
        <f>VLOOKUP($U40,#REF!,8,FALSE)</f>
        <v>#REF!</v>
      </c>
      <c r="G40" s="574" t="e">
        <f>VLOOKUP($U40,#REF!,5,FALSE)</f>
        <v>#REF!</v>
      </c>
      <c r="H40" s="282" t="e">
        <f>VLOOKUP($U40,#REF!,7,FALSE)</f>
        <v>#REF!</v>
      </c>
      <c r="I40" s="283" t="e">
        <f>VLOOKUP($U40,#REF!,11,FALSE)</f>
        <v>#REF!</v>
      </c>
      <c r="J40" s="284"/>
      <c r="K40" s="308">
        <f t="shared" si="5"/>
        <v>0</v>
      </c>
      <c r="L40" s="308">
        <v>17.600000000000001</v>
      </c>
      <c r="M40" s="284"/>
      <c r="N40" s="304">
        <f>IF(M40=0,0,CONCATENATE(MID(M40,1,1),".",MID(M40,2,1)))</f>
        <v>0</v>
      </c>
      <c r="O40" s="332"/>
      <c r="P40" s="308"/>
      <c r="Q40" s="308"/>
      <c r="R40" s="288" t="str">
        <f>IF(W40&lt;=$V$10,"МСМК",IF(W40&lt;=$W$10,"МС",IF(W40&lt;=$X$10,"КМС",IF(W40&lt;=$Y$10,"1",IF(W40&lt;=$Z$10,"2",IF(W40&lt;=$AA$10,"3",IF(W40&lt;=$AB$10,"1юн",IF(W40&lt;=$AC$10,"2юн",IF(W40&lt;=$AD$10,"3юн",IF(W40&gt;$AD$10,"б/р"))))))))))</f>
        <v>МСМК</v>
      </c>
      <c r="S40" s="283" t="e">
        <f>VLOOKUP($U40,#REF!,9,FALSE)</f>
        <v>#REF!</v>
      </c>
      <c r="T40" s="574" t="e">
        <f>VLOOKUP($U40,#REF!,10,FALSE)</f>
        <v>#REF!</v>
      </c>
      <c r="U40" s="568"/>
      <c r="V40" s="336"/>
      <c r="W40" s="334">
        <f>MIN(J40,O40)</f>
        <v>0</v>
      </c>
    </row>
    <row r="41" spans="1:23" s="335" customFormat="1" ht="23.1" hidden="1" customHeight="1" x14ac:dyDescent="0.2">
      <c r="A41" s="280">
        <v>33</v>
      </c>
      <c r="B41" s="280"/>
      <c r="C41" s="280"/>
      <c r="D41" s="574" t="e">
        <f>VLOOKUP($U41,#REF!,3,FALSE)</f>
        <v>#REF!</v>
      </c>
      <c r="E41" s="282" t="e">
        <f>VLOOKUP($U41,#REF!,4,FALSE)</f>
        <v>#REF!</v>
      </c>
      <c r="F41" s="282" t="e">
        <f>VLOOKUP($U41,#REF!,8,FALSE)</f>
        <v>#REF!</v>
      </c>
      <c r="G41" s="574" t="e">
        <f>VLOOKUP($U41,#REF!,5,FALSE)</f>
        <v>#REF!</v>
      </c>
      <c r="H41" s="282" t="e">
        <f>VLOOKUP($U41,#REF!,7,FALSE)</f>
        <v>#REF!</v>
      </c>
      <c r="I41" s="283" t="e">
        <f>VLOOKUP($U41,#REF!,11,FALSE)</f>
        <v>#REF!</v>
      </c>
      <c r="J41" s="284"/>
      <c r="K41" s="308">
        <f t="shared" si="5"/>
        <v>0</v>
      </c>
      <c r="L41" s="308">
        <v>9.6</v>
      </c>
      <c r="M41" s="284"/>
      <c r="N41" s="304">
        <f t="shared" si="1"/>
        <v>0</v>
      </c>
      <c r="O41" s="332"/>
      <c r="P41" s="308"/>
      <c r="Q41" s="308"/>
      <c r="R41" s="288" t="str">
        <f t="shared" ref="R41:R93" si="6">IF(W41&lt;=$V$10,"МСМК",IF(W41&lt;=$W$10,"МС",IF(W41&lt;=$X$10,"КМС",IF(W41&lt;=$Y$10,"1",IF(W41&lt;=$Z$10,"2",IF(W41&lt;=$AA$10,"3",IF(W41&lt;=$AB$10,"1юн",IF(W41&lt;=$AC$10,"2юн",IF(W41&lt;=$AD$10,"3юн",IF(W41&gt;$AD$10,"б/р"))))))))))</f>
        <v>МСМК</v>
      </c>
      <c r="S41" s="283" t="e">
        <f>VLOOKUP($U41,#REF!,9,FALSE)</f>
        <v>#REF!</v>
      </c>
      <c r="T41" s="574" t="e">
        <f>VLOOKUP($U41,#REF!,10,FALSE)</f>
        <v>#REF!</v>
      </c>
      <c r="U41" s="568"/>
      <c r="V41" s="336"/>
      <c r="W41" s="334">
        <f t="shared" si="4"/>
        <v>0</v>
      </c>
    </row>
    <row r="42" spans="1:23" s="335" customFormat="1" ht="23.1" hidden="1" customHeight="1" x14ac:dyDescent="0.2">
      <c r="A42" s="280">
        <v>34</v>
      </c>
      <c r="B42" s="280"/>
      <c r="C42" s="280"/>
      <c r="D42" s="574" t="e">
        <f>VLOOKUP($U42,#REF!,3,FALSE)</f>
        <v>#REF!</v>
      </c>
      <c r="E42" s="282" t="e">
        <f>VLOOKUP($U42,#REF!,4,FALSE)</f>
        <v>#REF!</v>
      </c>
      <c r="F42" s="282" t="e">
        <f>VLOOKUP($U42,#REF!,8,FALSE)</f>
        <v>#REF!</v>
      </c>
      <c r="G42" s="574" t="e">
        <f>VLOOKUP($U42,#REF!,5,FALSE)</f>
        <v>#REF!</v>
      </c>
      <c r="H42" s="282" t="e">
        <f>VLOOKUP($U42,#REF!,7,FALSE)</f>
        <v>#REF!</v>
      </c>
      <c r="I42" s="283" t="e">
        <f>VLOOKUP($U42,#REF!,11,FALSE)</f>
        <v>#REF!</v>
      </c>
      <c r="J42" s="284"/>
      <c r="K42" s="308">
        <f t="shared" si="5"/>
        <v>0</v>
      </c>
      <c r="L42" s="308">
        <v>11.6</v>
      </c>
      <c r="M42" s="284"/>
      <c r="N42" s="304">
        <f t="shared" si="1"/>
        <v>0</v>
      </c>
      <c r="O42" s="332"/>
      <c r="P42" s="308"/>
      <c r="Q42" s="308"/>
      <c r="R42" s="288" t="str">
        <f t="shared" si="6"/>
        <v>МСМК</v>
      </c>
      <c r="S42" s="283">
        <v>1</v>
      </c>
      <c r="T42" s="574" t="e">
        <f>VLOOKUP($U42,#REF!,10,FALSE)</f>
        <v>#REF!</v>
      </c>
      <c r="U42" s="568"/>
      <c r="V42" s="336"/>
      <c r="W42" s="334">
        <f t="shared" si="4"/>
        <v>0</v>
      </c>
    </row>
    <row r="43" spans="1:23" s="335" customFormat="1" ht="23.1" hidden="1" customHeight="1" x14ac:dyDescent="0.2">
      <c r="A43" s="280">
        <v>35</v>
      </c>
      <c r="B43" s="280"/>
      <c r="C43" s="280"/>
      <c r="D43" s="574" t="e">
        <f>VLOOKUP($U43,#REF!,3,FALSE)</f>
        <v>#REF!</v>
      </c>
      <c r="E43" s="282" t="e">
        <f>VLOOKUP($U43,#REF!,4,FALSE)</f>
        <v>#REF!</v>
      </c>
      <c r="F43" s="282" t="e">
        <f>VLOOKUP($U43,#REF!,8,FALSE)</f>
        <v>#REF!</v>
      </c>
      <c r="G43" s="574" t="e">
        <f>VLOOKUP($U43,#REF!,5,FALSE)</f>
        <v>#REF!</v>
      </c>
      <c r="H43" s="282" t="e">
        <f>VLOOKUP($U43,#REF!,7,FALSE)</f>
        <v>#REF!</v>
      </c>
      <c r="I43" s="283" t="e">
        <f>VLOOKUP($U43,#REF!,11,FALSE)</f>
        <v>#REF!</v>
      </c>
      <c r="J43" s="284"/>
      <c r="K43" s="308">
        <f t="shared" si="5"/>
        <v>0</v>
      </c>
      <c r="L43" s="308">
        <v>17.600000000000001</v>
      </c>
      <c r="M43" s="284"/>
      <c r="N43" s="304">
        <f>IF(M43=0,0,CONCATENATE(MID(M43,1,1),".",MID(M43,2,1)))</f>
        <v>0</v>
      </c>
      <c r="O43" s="332"/>
      <c r="P43" s="308"/>
      <c r="Q43" s="308"/>
      <c r="R43" s="288" t="str">
        <f>IF(W43&lt;=$V$10,"МСМК",IF(W43&lt;=$W$10,"МС",IF(W43&lt;=$X$10,"КМС",IF(W43&lt;=$Y$10,"1",IF(W43&lt;=$Z$10,"2",IF(W43&lt;=$AA$10,"3",IF(W43&lt;=$AB$10,"1юн",IF(W43&lt;=$AC$10,"2юн",IF(W43&lt;=$AD$10,"3юн",IF(W43&gt;$AD$10,"б/р"))))))))))</f>
        <v>МСМК</v>
      </c>
      <c r="S43" s="283" t="e">
        <f>VLOOKUP($U43,#REF!,9,FALSE)</f>
        <v>#REF!</v>
      </c>
      <c r="T43" s="574" t="e">
        <f>VLOOKUP($U43,#REF!,10,FALSE)</f>
        <v>#REF!</v>
      </c>
      <c r="U43" s="568"/>
      <c r="V43" s="336"/>
      <c r="W43" s="334">
        <f>MIN(J43,O43)</f>
        <v>0</v>
      </c>
    </row>
    <row r="44" spans="1:23" s="335" customFormat="1" ht="23.1" hidden="1" customHeight="1" x14ac:dyDescent="0.2">
      <c r="A44" s="280">
        <v>36</v>
      </c>
      <c r="B44" s="280"/>
      <c r="C44" s="280"/>
      <c r="D44" s="574" t="e">
        <f>VLOOKUP($U44,#REF!,3,FALSE)</f>
        <v>#REF!</v>
      </c>
      <c r="E44" s="282" t="e">
        <f>VLOOKUP($U44,#REF!,4,FALSE)</f>
        <v>#REF!</v>
      </c>
      <c r="F44" s="282" t="e">
        <f>VLOOKUP($U44,#REF!,8,FALSE)</f>
        <v>#REF!</v>
      </c>
      <c r="G44" s="574" t="e">
        <f>VLOOKUP($U44,#REF!,5,FALSE)</f>
        <v>#REF!</v>
      </c>
      <c r="H44" s="282" t="e">
        <f>VLOOKUP($U44,#REF!,7,FALSE)</f>
        <v>#REF!</v>
      </c>
      <c r="I44" s="283" t="e">
        <f>VLOOKUP($U44,#REF!,11,FALSE)</f>
        <v>#REF!</v>
      </c>
      <c r="J44" s="284"/>
      <c r="K44" s="308">
        <f t="shared" si="5"/>
        <v>0</v>
      </c>
      <c r="L44" s="308">
        <v>12.6</v>
      </c>
      <c r="M44" s="284"/>
      <c r="N44" s="304">
        <f t="shared" si="1"/>
        <v>0</v>
      </c>
      <c r="O44" s="332"/>
      <c r="P44" s="308"/>
      <c r="Q44" s="308"/>
      <c r="R44" s="288" t="str">
        <f t="shared" si="6"/>
        <v>МСМК</v>
      </c>
      <c r="S44" s="283" t="e">
        <f>VLOOKUP($U44,#REF!,9,FALSE)</f>
        <v>#REF!</v>
      </c>
      <c r="T44" s="574" t="e">
        <f>VLOOKUP($U44,#REF!,10,FALSE)</f>
        <v>#REF!</v>
      </c>
      <c r="U44" s="568"/>
      <c r="V44" s="336"/>
      <c r="W44" s="334">
        <f t="shared" si="4"/>
        <v>0</v>
      </c>
    </row>
    <row r="45" spans="1:23" s="335" customFormat="1" ht="23.1" hidden="1" customHeight="1" x14ac:dyDescent="0.2">
      <c r="A45" s="280">
        <v>37</v>
      </c>
      <c r="B45" s="280"/>
      <c r="C45" s="280"/>
      <c r="D45" s="574" t="e">
        <f>VLOOKUP($U45,#REF!,3,FALSE)</f>
        <v>#REF!</v>
      </c>
      <c r="E45" s="282" t="e">
        <f>VLOOKUP($U45,#REF!,4,FALSE)</f>
        <v>#REF!</v>
      </c>
      <c r="F45" s="282" t="e">
        <f>VLOOKUP($U45,#REF!,8,FALSE)</f>
        <v>#REF!</v>
      </c>
      <c r="G45" s="574" t="e">
        <f>VLOOKUP($U45,#REF!,5,FALSE)</f>
        <v>#REF!</v>
      </c>
      <c r="H45" s="282" t="e">
        <f>VLOOKUP($U45,#REF!,7,FALSE)</f>
        <v>#REF!</v>
      </c>
      <c r="I45" s="283" t="e">
        <f>VLOOKUP($U45,#REF!,11,FALSE)</f>
        <v>#REF!</v>
      </c>
      <c r="J45" s="284"/>
      <c r="K45" s="308">
        <f t="shared" si="5"/>
        <v>0</v>
      </c>
      <c r="L45" s="308">
        <v>13.6</v>
      </c>
      <c r="M45" s="284"/>
      <c r="N45" s="304">
        <f t="shared" si="1"/>
        <v>0</v>
      </c>
      <c r="O45" s="332"/>
      <c r="P45" s="308"/>
      <c r="Q45" s="308"/>
      <c r="R45" s="288" t="str">
        <f t="shared" si="6"/>
        <v>МСМК</v>
      </c>
      <c r="S45" s="283">
        <v>1</v>
      </c>
      <c r="T45" s="574" t="e">
        <f>VLOOKUP($U45,#REF!,10,FALSE)</f>
        <v>#REF!</v>
      </c>
      <c r="U45" s="568"/>
      <c r="V45" s="336"/>
      <c r="W45" s="334">
        <f t="shared" si="4"/>
        <v>0</v>
      </c>
    </row>
    <row r="46" spans="1:23" s="335" customFormat="1" ht="23.1" hidden="1" customHeight="1" x14ac:dyDescent="0.2">
      <c r="A46" s="280">
        <v>38</v>
      </c>
      <c r="B46" s="280"/>
      <c r="C46" s="280"/>
      <c r="D46" s="574" t="e">
        <f>VLOOKUP($U46,#REF!,3,FALSE)</f>
        <v>#REF!</v>
      </c>
      <c r="E46" s="282" t="e">
        <f>VLOOKUP($U46,#REF!,4,FALSE)</f>
        <v>#REF!</v>
      </c>
      <c r="F46" s="282" t="e">
        <f>VLOOKUP($U46,#REF!,8,FALSE)</f>
        <v>#REF!</v>
      </c>
      <c r="G46" s="574" t="e">
        <f>VLOOKUP($U46,#REF!,5,FALSE)</f>
        <v>#REF!</v>
      </c>
      <c r="H46" s="282" t="e">
        <f>VLOOKUP($U46,#REF!,7,FALSE)</f>
        <v>#REF!</v>
      </c>
      <c r="I46" s="283" t="e">
        <f>VLOOKUP($U46,#REF!,11,FALSE)</f>
        <v>#REF!</v>
      </c>
      <c r="J46" s="284"/>
      <c r="K46" s="308">
        <f t="shared" si="5"/>
        <v>0</v>
      </c>
      <c r="L46" s="308">
        <v>14.6</v>
      </c>
      <c r="M46" s="284"/>
      <c r="N46" s="304">
        <f t="shared" si="1"/>
        <v>0</v>
      </c>
      <c r="O46" s="332"/>
      <c r="P46" s="308"/>
      <c r="Q46" s="308"/>
      <c r="R46" s="288" t="str">
        <f t="shared" si="6"/>
        <v>МСМК</v>
      </c>
      <c r="S46" s="283">
        <v>1</v>
      </c>
      <c r="T46" s="574" t="e">
        <f>VLOOKUP($U46,#REF!,10,FALSE)</f>
        <v>#REF!</v>
      </c>
      <c r="U46" s="568"/>
      <c r="V46" s="336"/>
      <c r="W46" s="334">
        <f t="shared" si="4"/>
        <v>0</v>
      </c>
    </row>
    <row r="47" spans="1:23" s="335" customFormat="1" ht="23.1" hidden="1" customHeight="1" x14ac:dyDescent="0.2">
      <c r="A47" s="280">
        <v>39</v>
      </c>
      <c r="B47" s="280"/>
      <c r="C47" s="280"/>
      <c r="D47" s="574" t="e">
        <f>VLOOKUP($U47,#REF!,3,FALSE)</f>
        <v>#REF!</v>
      </c>
      <c r="E47" s="282" t="e">
        <f>VLOOKUP($U47,#REF!,4,FALSE)</f>
        <v>#REF!</v>
      </c>
      <c r="F47" s="282" t="e">
        <f>VLOOKUP($U47,#REF!,8,FALSE)</f>
        <v>#REF!</v>
      </c>
      <c r="G47" s="574" t="e">
        <f>VLOOKUP($U47,#REF!,5,FALSE)</f>
        <v>#REF!</v>
      </c>
      <c r="H47" s="282" t="e">
        <f>VLOOKUP($U47,#REF!,7,FALSE)</f>
        <v>#REF!</v>
      </c>
      <c r="I47" s="283" t="e">
        <f>VLOOKUP($U47,#REF!,11,FALSE)</f>
        <v>#REF!</v>
      </c>
      <c r="J47" s="284"/>
      <c r="K47" s="308">
        <f t="shared" si="5"/>
        <v>0</v>
      </c>
      <c r="L47" s="308">
        <v>14.6</v>
      </c>
      <c r="M47" s="284"/>
      <c r="N47" s="304">
        <f t="shared" si="1"/>
        <v>0</v>
      </c>
      <c r="O47" s="332"/>
      <c r="P47" s="308"/>
      <c r="Q47" s="308"/>
      <c r="R47" s="288" t="str">
        <f t="shared" si="6"/>
        <v>МСМК</v>
      </c>
      <c r="S47" s="283">
        <v>1</v>
      </c>
      <c r="T47" s="574" t="e">
        <f>VLOOKUP($U47,#REF!,10,FALSE)</f>
        <v>#REF!</v>
      </c>
      <c r="U47" s="568"/>
      <c r="V47" s="336"/>
      <c r="W47" s="334">
        <f t="shared" si="4"/>
        <v>0</v>
      </c>
    </row>
    <row r="48" spans="1:23" s="335" customFormat="1" ht="23.1" hidden="1" customHeight="1" x14ac:dyDescent="0.2">
      <c r="A48" s="280">
        <v>40</v>
      </c>
      <c r="B48" s="280"/>
      <c r="C48" s="280"/>
      <c r="D48" s="574" t="e">
        <f>VLOOKUP($U48,#REF!,3,FALSE)</f>
        <v>#REF!</v>
      </c>
      <c r="E48" s="282" t="e">
        <f>VLOOKUP($U48,#REF!,4,FALSE)</f>
        <v>#REF!</v>
      </c>
      <c r="F48" s="282" t="e">
        <f>VLOOKUP($U48,#REF!,8,FALSE)</f>
        <v>#REF!</v>
      </c>
      <c r="G48" s="574" t="e">
        <f>VLOOKUP($U48,#REF!,5,FALSE)</f>
        <v>#REF!</v>
      </c>
      <c r="H48" s="282" t="e">
        <f>VLOOKUP($U48,#REF!,7,FALSE)</f>
        <v>#REF!</v>
      </c>
      <c r="I48" s="283" t="e">
        <f>VLOOKUP($U48,#REF!,11,FALSE)</f>
        <v>#REF!</v>
      </c>
      <c r="J48" s="284"/>
      <c r="K48" s="308">
        <f t="shared" si="5"/>
        <v>0</v>
      </c>
      <c r="L48" s="308">
        <v>15.6</v>
      </c>
      <c r="M48" s="284"/>
      <c r="N48" s="304">
        <f t="shared" si="1"/>
        <v>0</v>
      </c>
      <c r="O48" s="332"/>
      <c r="P48" s="308"/>
      <c r="Q48" s="308"/>
      <c r="R48" s="288" t="str">
        <f t="shared" si="6"/>
        <v>МСМК</v>
      </c>
      <c r="S48" s="283">
        <v>2</v>
      </c>
      <c r="T48" s="574" t="e">
        <f>VLOOKUP($U48,#REF!,10,FALSE)</f>
        <v>#REF!</v>
      </c>
      <c r="U48" s="568"/>
      <c r="V48" s="336"/>
      <c r="W48" s="334">
        <f t="shared" si="4"/>
        <v>0</v>
      </c>
    </row>
    <row r="49" spans="1:23" s="335" customFormat="1" ht="23.1" hidden="1" customHeight="1" x14ac:dyDescent="0.2">
      <c r="A49" s="280">
        <v>41</v>
      </c>
      <c r="B49" s="280"/>
      <c r="C49" s="280"/>
      <c r="D49" s="574" t="e">
        <f>VLOOKUP($U49,#REF!,3,FALSE)</f>
        <v>#REF!</v>
      </c>
      <c r="E49" s="282" t="e">
        <f>VLOOKUP($U49,#REF!,4,FALSE)</f>
        <v>#REF!</v>
      </c>
      <c r="F49" s="282" t="e">
        <f>VLOOKUP($U49,#REF!,8,FALSE)</f>
        <v>#REF!</v>
      </c>
      <c r="G49" s="574" t="e">
        <f>VLOOKUP($U49,#REF!,5,FALSE)</f>
        <v>#REF!</v>
      </c>
      <c r="H49" s="282" t="e">
        <f>VLOOKUP($U49,#REF!,7,FALSE)</f>
        <v>#REF!</v>
      </c>
      <c r="I49" s="283" t="e">
        <f>VLOOKUP($U49,#REF!,11,FALSE)</f>
        <v>#REF!</v>
      </c>
      <c r="J49" s="284"/>
      <c r="K49" s="308">
        <f t="shared" si="5"/>
        <v>0</v>
      </c>
      <c r="L49" s="308">
        <v>15.6</v>
      </c>
      <c r="M49" s="284"/>
      <c r="N49" s="304">
        <f t="shared" si="1"/>
        <v>0</v>
      </c>
      <c r="O49" s="332"/>
      <c r="P49" s="308"/>
      <c r="Q49" s="308"/>
      <c r="R49" s="288" t="str">
        <f t="shared" si="6"/>
        <v>МСМК</v>
      </c>
      <c r="S49" s="283">
        <v>2</v>
      </c>
      <c r="T49" s="574" t="e">
        <f>VLOOKUP($U49,#REF!,10,FALSE)</f>
        <v>#REF!</v>
      </c>
      <c r="U49" s="568"/>
      <c r="V49" s="336"/>
      <c r="W49" s="334">
        <f t="shared" si="4"/>
        <v>0</v>
      </c>
    </row>
    <row r="50" spans="1:23" s="335" customFormat="1" ht="23.1" hidden="1" customHeight="1" x14ac:dyDescent="0.2">
      <c r="A50" s="280">
        <v>42</v>
      </c>
      <c r="B50" s="280"/>
      <c r="C50" s="280"/>
      <c r="D50" s="574" t="e">
        <f>VLOOKUP($U50,#REF!,3,FALSE)</f>
        <v>#REF!</v>
      </c>
      <c r="E50" s="282" t="e">
        <f>VLOOKUP($U50,#REF!,4,FALSE)</f>
        <v>#REF!</v>
      </c>
      <c r="F50" s="282" t="e">
        <f>VLOOKUP($U50,#REF!,8,FALSE)</f>
        <v>#REF!</v>
      </c>
      <c r="G50" s="574" t="e">
        <f>VLOOKUP($U50,#REF!,5,FALSE)</f>
        <v>#REF!</v>
      </c>
      <c r="H50" s="282" t="e">
        <f>VLOOKUP($U50,#REF!,7,FALSE)</f>
        <v>#REF!</v>
      </c>
      <c r="I50" s="283" t="e">
        <f>VLOOKUP($U50,#REF!,11,FALSE)</f>
        <v>#REF!</v>
      </c>
      <c r="J50" s="284"/>
      <c r="K50" s="308">
        <f t="shared" si="5"/>
        <v>0</v>
      </c>
      <c r="L50" s="308">
        <v>15.6</v>
      </c>
      <c r="M50" s="284"/>
      <c r="N50" s="304">
        <f t="shared" si="1"/>
        <v>0</v>
      </c>
      <c r="O50" s="332"/>
      <c r="P50" s="308"/>
      <c r="Q50" s="308"/>
      <c r="R50" s="288" t="str">
        <f t="shared" si="6"/>
        <v>МСМК</v>
      </c>
      <c r="S50" s="283" t="e">
        <f>VLOOKUP($U50,#REF!,9,FALSE)</f>
        <v>#REF!</v>
      </c>
      <c r="T50" s="574" t="e">
        <f>VLOOKUP($U50,#REF!,10,FALSE)</f>
        <v>#REF!</v>
      </c>
      <c r="U50" s="568"/>
      <c r="V50" s="336"/>
      <c r="W50" s="334">
        <f t="shared" si="4"/>
        <v>0</v>
      </c>
    </row>
    <row r="51" spans="1:23" s="335" customFormat="1" ht="23.1" hidden="1" customHeight="1" x14ac:dyDescent="0.2">
      <c r="A51" s="280">
        <v>43</v>
      </c>
      <c r="B51" s="280"/>
      <c r="C51" s="280"/>
      <c r="D51" s="574" t="e">
        <f>VLOOKUP($U51,#REF!,3,FALSE)</f>
        <v>#REF!</v>
      </c>
      <c r="E51" s="282" t="e">
        <f>VLOOKUP($U51,#REF!,4,FALSE)</f>
        <v>#REF!</v>
      </c>
      <c r="F51" s="282" t="e">
        <f>VLOOKUP($U51,#REF!,8,FALSE)</f>
        <v>#REF!</v>
      </c>
      <c r="G51" s="574" t="e">
        <f>VLOOKUP($U51,#REF!,5,FALSE)</f>
        <v>#REF!</v>
      </c>
      <c r="H51" s="282" t="e">
        <f>VLOOKUP($U51,#REF!,7,FALSE)</f>
        <v>#REF!</v>
      </c>
      <c r="I51" s="283" t="e">
        <f>VLOOKUP($U51,#REF!,11,FALSE)</f>
        <v>#REF!</v>
      </c>
      <c r="J51" s="284"/>
      <c r="K51" s="308">
        <f>IF(J51=0,0,CONCATENATE(MID(J51,1,2),".",MID(J51,3,2)))</f>
        <v>0</v>
      </c>
      <c r="L51" s="308">
        <v>17.600000000000001</v>
      </c>
      <c r="M51" s="284"/>
      <c r="N51" s="304">
        <f>IF(M51=0,0,CONCATENATE(MID(M51,1,1),".",MID(M51,2,1)))</f>
        <v>0</v>
      </c>
      <c r="O51" s="332"/>
      <c r="P51" s="308"/>
      <c r="Q51" s="308"/>
      <c r="R51" s="288" t="str">
        <f>IF(W51&lt;=$V$10,"МСМК",IF(W51&lt;=$W$10,"МС",IF(W51&lt;=$X$10,"КМС",IF(W51&lt;=$Y$10,"1",IF(W51&lt;=$Z$10,"2",IF(W51&lt;=$AA$10,"3",IF(W51&lt;=$AB$10,"1юн",IF(W51&lt;=$AC$10,"2юн",IF(W51&lt;=$AD$10,"3юн",IF(W51&gt;$AD$10,"б/р"))))))))))</f>
        <v>МСМК</v>
      </c>
      <c r="S51" s="283" t="e">
        <f>VLOOKUP($U51,#REF!,9,FALSE)</f>
        <v>#REF!</v>
      </c>
      <c r="T51" s="574" t="e">
        <f>VLOOKUP($U51,#REF!,10,FALSE)</f>
        <v>#REF!</v>
      </c>
      <c r="U51" s="568"/>
      <c r="V51" s="336"/>
      <c r="W51" s="334">
        <f>MIN(J51,O51)</f>
        <v>0</v>
      </c>
    </row>
    <row r="52" spans="1:23" s="335" customFormat="1" ht="23.1" hidden="1" customHeight="1" x14ac:dyDescent="0.2">
      <c r="A52" s="280">
        <v>44</v>
      </c>
      <c r="B52" s="280"/>
      <c r="C52" s="280"/>
      <c r="D52" s="574" t="e">
        <f>VLOOKUP($U52,#REF!,3,FALSE)</f>
        <v>#REF!</v>
      </c>
      <c r="E52" s="282" t="e">
        <f>VLOOKUP($U52,#REF!,4,FALSE)</f>
        <v>#REF!</v>
      </c>
      <c r="F52" s="282" t="e">
        <f>VLOOKUP($U52,#REF!,8,FALSE)</f>
        <v>#REF!</v>
      </c>
      <c r="G52" s="574" t="e">
        <f>VLOOKUP($U52,#REF!,5,FALSE)</f>
        <v>#REF!</v>
      </c>
      <c r="H52" s="282" t="e">
        <f>VLOOKUP($U52,#REF!,7,FALSE)</f>
        <v>#REF!</v>
      </c>
      <c r="I52" s="283" t="e">
        <f>VLOOKUP($U52,#REF!,11,FALSE)</f>
        <v>#REF!</v>
      </c>
      <c r="J52" s="284"/>
      <c r="K52" s="308">
        <f>IF(J52=0,0,CONCATENATE(MID(J52,1,2),".",MID(J52,3,2)))</f>
        <v>0</v>
      </c>
      <c r="L52" s="308">
        <v>17.600000000000001</v>
      </c>
      <c r="M52" s="284"/>
      <c r="N52" s="304">
        <f>IF(M52=0,0,CONCATENATE(MID(M52,1,1),".",MID(M52,2,1)))</f>
        <v>0</v>
      </c>
      <c r="O52" s="332"/>
      <c r="P52" s="308"/>
      <c r="Q52" s="308"/>
      <c r="R52" s="288" t="str">
        <f>IF(W52&lt;=$V$10,"МСМК",IF(W52&lt;=$W$10,"МС",IF(W52&lt;=$X$10,"КМС",IF(W52&lt;=$Y$10,"1",IF(W52&lt;=$Z$10,"2",IF(W52&lt;=$AA$10,"3",IF(W52&lt;=$AB$10,"1юн",IF(W52&lt;=$AC$10,"2юн",IF(W52&lt;=$AD$10,"3юн",IF(W52&gt;$AD$10,"б/р"))))))))))</f>
        <v>МСМК</v>
      </c>
      <c r="S52" s="283" t="e">
        <f>VLOOKUP($U52,#REF!,9,FALSE)</f>
        <v>#REF!</v>
      </c>
      <c r="T52" s="574" t="e">
        <f>VLOOKUP($U52,#REF!,10,FALSE)</f>
        <v>#REF!</v>
      </c>
      <c r="U52" s="568"/>
      <c r="V52" s="336"/>
      <c r="W52" s="334">
        <f>MIN(J52,O52)</f>
        <v>0</v>
      </c>
    </row>
    <row r="53" spans="1:23" s="335" customFormat="1" ht="23.1" hidden="1" customHeight="1" x14ac:dyDescent="0.2">
      <c r="A53" s="280">
        <v>45</v>
      </c>
      <c r="B53" s="280"/>
      <c r="C53" s="280"/>
      <c r="D53" s="574" t="e">
        <f>VLOOKUP($U53,#REF!,3,FALSE)</f>
        <v>#REF!</v>
      </c>
      <c r="E53" s="282" t="e">
        <f>VLOOKUP($U53,#REF!,4,FALSE)</f>
        <v>#REF!</v>
      </c>
      <c r="F53" s="282" t="e">
        <f>VLOOKUP($U53,#REF!,8,FALSE)</f>
        <v>#REF!</v>
      </c>
      <c r="G53" s="574" t="e">
        <f>VLOOKUP($U53,#REF!,5,FALSE)</f>
        <v>#REF!</v>
      </c>
      <c r="H53" s="282" t="e">
        <f>VLOOKUP($U53,#REF!,7,FALSE)</f>
        <v>#REF!</v>
      </c>
      <c r="I53" s="283" t="e">
        <f>VLOOKUP($U53,#REF!,11,FALSE)</f>
        <v>#REF!</v>
      </c>
      <c r="J53" s="284"/>
      <c r="K53" s="308">
        <f t="shared" si="5"/>
        <v>0</v>
      </c>
      <c r="L53" s="308">
        <v>16.600000000000001</v>
      </c>
      <c r="M53" s="284"/>
      <c r="N53" s="304">
        <f t="shared" si="1"/>
        <v>0</v>
      </c>
      <c r="O53" s="332"/>
      <c r="P53" s="308"/>
      <c r="Q53" s="308"/>
      <c r="R53" s="288" t="str">
        <f t="shared" si="6"/>
        <v>МСМК</v>
      </c>
      <c r="S53" s="283" t="e">
        <f>VLOOKUP($U53,#REF!,9,FALSE)</f>
        <v>#REF!</v>
      </c>
      <c r="T53" s="574" t="e">
        <f>VLOOKUP($U53,#REF!,10,FALSE)</f>
        <v>#REF!</v>
      </c>
      <c r="U53" s="568"/>
      <c r="V53" s="336"/>
      <c r="W53" s="334">
        <f t="shared" si="4"/>
        <v>0</v>
      </c>
    </row>
    <row r="54" spans="1:23" s="335" customFormat="1" ht="23.1" hidden="1" customHeight="1" x14ac:dyDescent="0.2">
      <c r="A54" s="280">
        <v>46</v>
      </c>
      <c r="B54" s="280"/>
      <c r="C54" s="280"/>
      <c r="D54" s="574" t="e">
        <f>VLOOKUP($U54,#REF!,3,FALSE)</f>
        <v>#REF!</v>
      </c>
      <c r="E54" s="282" t="e">
        <f>VLOOKUP($U54,#REF!,4,FALSE)</f>
        <v>#REF!</v>
      </c>
      <c r="F54" s="282" t="e">
        <f>VLOOKUP($U54,#REF!,8,FALSE)</f>
        <v>#REF!</v>
      </c>
      <c r="G54" s="574" t="e">
        <f>VLOOKUP($U54,#REF!,5,FALSE)</f>
        <v>#REF!</v>
      </c>
      <c r="H54" s="282" t="e">
        <f>VLOOKUP($U54,#REF!,7,FALSE)</f>
        <v>#REF!</v>
      </c>
      <c r="I54" s="283" t="e">
        <f>VLOOKUP($U54,#REF!,11,FALSE)</f>
        <v>#REF!</v>
      </c>
      <c r="J54" s="284"/>
      <c r="K54" s="308">
        <f>IF(J54=0,0,CONCATENATE(MID(J54,1,2),".",MID(J54,3,2)))</f>
        <v>0</v>
      </c>
      <c r="L54" s="308">
        <v>17.600000000000001</v>
      </c>
      <c r="M54" s="284"/>
      <c r="N54" s="304">
        <f>IF(M54=0,0,CONCATENATE(MID(M54,1,1),".",MID(M54,2,1)))</f>
        <v>0</v>
      </c>
      <c r="O54" s="332"/>
      <c r="P54" s="308"/>
      <c r="Q54" s="308"/>
      <c r="R54" s="288" t="str">
        <f>IF(W54&lt;=$V$10,"МСМК",IF(W54&lt;=$W$10,"МС",IF(W54&lt;=$X$10,"КМС",IF(W54&lt;=$Y$10,"1",IF(W54&lt;=$Z$10,"2",IF(W54&lt;=$AA$10,"3",IF(W54&lt;=$AB$10,"1юн",IF(W54&lt;=$AC$10,"2юн",IF(W54&lt;=$AD$10,"3юн",IF(W54&gt;$AD$10,"б/р"))))))))))</f>
        <v>МСМК</v>
      </c>
      <c r="S54" s="283" t="e">
        <f>VLOOKUP($U54,#REF!,9,FALSE)</f>
        <v>#REF!</v>
      </c>
      <c r="T54" s="574" t="e">
        <f>VLOOKUP($U54,#REF!,10,FALSE)</f>
        <v>#REF!</v>
      </c>
      <c r="U54" s="568"/>
      <c r="V54" s="336"/>
      <c r="W54" s="334">
        <f>MIN(J54,O54)</f>
        <v>0</v>
      </c>
    </row>
    <row r="55" spans="1:23" s="335" customFormat="1" ht="23.1" hidden="1" customHeight="1" x14ac:dyDescent="0.2">
      <c r="A55" s="280">
        <v>47</v>
      </c>
      <c r="B55" s="280"/>
      <c r="C55" s="280"/>
      <c r="D55" s="574" t="e">
        <f>VLOOKUP($U55,#REF!,3,FALSE)</f>
        <v>#REF!</v>
      </c>
      <c r="E55" s="282" t="e">
        <f>VLOOKUP($U55,#REF!,4,FALSE)</f>
        <v>#REF!</v>
      </c>
      <c r="F55" s="282" t="e">
        <f>VLOOKUP($U55,#REF!,8,FALSE)</f>
        <v>#REF!</v>
      </c>
      <c r="G55" s="574" t="e">
        <f>VLOOKUP($U55,#REF!,5,FALSE)</f>
        <v>#REF!</v>
      </c>
      <c r="H55" s="282" t="e">
        <f>VLOOKUP($U55,#REF!,7,FALSE)</f>
        <v>#REF!</v>
      </c>
      <c r="I55" s="283" t="e">
        <f>VLOOKUP($U55,#REF!,11,FALSE)</f>
        <v>#REF!</v>
      </c>
      <c r="J55" s="284"/>
      <c r="K55" s="308">
        <f t="shared" si="5"/>
        <v>0</v>
      </c>
      <c r="L55" s="308">
        <v>17.600000000000001</v>
      </c>
      <c r="M55" s="284"/>
      <c r="N55" s="304">
        <f>IF(M55=0,0,CONCATENATE(MID(M55,1,1),".",MID(M55,2,1)))</f>
        <v>0</v>
      </c>
      <c r="O55" s="332"/>
      <c r="P55" s="308"/>
      <c r="Q55" s="308"/>
      <c r="R55" s="288" t="str">
        <f>IF(W55&lt;=$V$10,"МСМК",IF(W55&lt;=$W$10,"МС",IF(W55&lt;=$X$10,"КМС",IF(W55&lt;=$Y$10,"1",IF(W55&lt;=$Z$10,"2",IF(W55&lt;=$AA$10,"3",IF(W55&lt;=$AB$10,"1юн",IF(W55&lt;=$AC$10,"2юн",IF(W55&lt;=$AD$10,"3юн",IF(W55&gt;$AD$10,"б/р"))))))))))</f>
        <v>МСМК</v>
      </c>
      <c r="S55" s="283" t="e">
        <f>VLOOKUP($U55,#REF!,9,FALSE)</f>
        <v>#REF!</v>
      </c>
      <c r="T55" s="574" t="e">
        <f>VLOOKUP($U55,#REF!,10,FALSE)</f>
        <v>#REF!</v>
      </c>
      <c r="U55" s="568"/>
      <c r="V55" s="336"/>
      <c r="W55" s="334">
        <f>MIN(J55,O55)</f>
        <v>0</v>
      </c>
    </row>
    <row r="56" spans="1:23" s="335" customFormat="1" ht="23.1" hidden="1" customHeight="1" x14ac:dyDescent="0.2">
      <c r="A56" s="280">
        <v>48</v>
      </c>
      <c r="B56" s="280"/>
      <c r="C56" s="280"/>
      <c r="D56" s="574" t="e">
        <f>VLOOKUP($U56,#REF!,3,FALSE)</f>
        <v>#REF!</v>
      </c>
      <c r="E56" s="282" t="e">
        <f>VLOOKUP($U56,#REF!,4,FALSE)</f>
        <v>#REF!</v>
      </c>
      <c r="F56" s="282" t="e">
        <f>VLOOKUP($U56,#REF!,8,FALSE)</f>
        <v>#REF!</v>
      </c>
      <c r="G56" s="574" t="e">
        <f>VLOOKUP($U56,#REF!,5,FALSE)</f>
        <v>#REF!</v>
      </c>
      <c r="H56" s="282" t="e">
        <f>VLOOKUP($U56,#REF!,7,FALSE)</f>
        <v>#REF!</v>
      </c>
      <c r="I56" s="283" t="e">
        <f>VLOOKUP($U56,#REF!,11,FALSE)</f>
        <v>#REF!</v>
      </c>
      <c r="J56" s="284"/>
      <c r="K56" s="308">
        <f t="shared" si="5"/>
        <v>0</v>
      </c>
      <c r="L56" s="308">
        <v>18.600000000000001</v>
      </c>
      <c r="M56" s="284"/>
      <c r="N56" s="304">
        <f t="shared" si="1"/>
        <v>0</v>
      </c>
      <c r="O56" s="332"/>
      <c r="P56" s="308"/>
      <c r="Q56" s="308"/>
      <c r="R56" s="288" t="str">
        <f t="shared" si="6"/>
        <v>МСМК</v>
      </c>
      <c r="S56" s="283" t="e">
        <f>VLOOKUP($U56,#REF!,9,FALSE)</f>
        <v>#REF!</v>
      </c>
      <c r="T56" s="574" t="e">
        <f>VLOOKUP($U56,#REF!,10,FALSE)</f>
        <v>#REF!</v>
      </c>
      <c r="U56" s="568"/>
      <c r="V56" s="336"/>
      <c r="W56" s="334">
        <f t="shared" si="4"/>
        <v>0</v>
      </c>
    </row>
    <row r="57" spans="1:23" s="335" customFormat="1" ht="23.1" hidden="1" customHeight="1" x14ac:dyDescent="0.2">
      <c r="A57" s="280">
        <v>49</v>
      </c>
      <c r="B57" s="280"/>
      <c r="C57" s="280"/>
      <c r="D57" s="574" t="e">
        <f>VLOOKUP($U57,#REF!,3,FALSE)</f>
        <v>#REF!</v>
      </c>
      <c r="E57" s="282" t="e">
        <f>VLOOKUP($U57,#REF!,4,FALSE)</f>
        <v>#REF!</v>
      </c>
      <c r="F57" s="282" t="e">
        <f>VLOOKUP($U57,#REF!,8,FALSE)</f>
        <v>#REF!</v>
      </c>
      <c r="G57" s="574" t="e">
        <f>VLOOKUP($U57,#REF!,5,FALSE)</f>
        <v>#REF!</v>
      </c>
      <c r="H57" s="282" t="e">
        <f>VLOOKUP($U57,#REF!,7,FALSE)</f>
        <v>#REF!</v>
      </c>
      <c r="I57" s="283" t="e">
        <f>VLOOKUP($U57,#REF!,11,FALSE)</f>
        <v>#REF!</v>
      </c>
      <c r="J57" s="284"/>
      <c r="K57" s="308">
        <f t="shared" si="5"/>
        <v>0</v>
      </c>
      <c r="L57" s="308">
        <v>19.600000000000001</v>
      </c>
      <c r="M57" s="284"/>
      <c r="N57" s="304">
        <f t="shared" si="1"/>
        <v>0</v>
      </c>
      <c r="O57" s="332"/>
      <c r="P57" s="308"/>
      <c r="Q57" s="308"/>
      <c r="R57" s="288" t="str">
        <f t="shared" si="6"/>
        <v>МСМК</v>
      </c>
      <c r="S57" s="283" t="e">
        <f>VLOOKUP($U57,#REF!,9,FALSE)</f>
        <v>#REF!</v>
      </c>
      <c r="T57" s="574" t="e">
        <f>VLOOKUP($U57,#REF!,10,FALSE)</f>
        <v>#REF!</v>
      </c>
      <c r="U57" s="568"/>
      <c r="V57" s="336"/>
      <c r="W57" s="334">
        <f t="shared" si="4"/>
        <v>0</v>
      </c>
    </row>
    <row r="58" spans="1:23" s="335" customFormat="1" ht="23.1" hidden="1" customHeight="1" x14ac:dyDescent="0.2">
      <c r="A58" s="280">
        <v>50</v>
      </c>
      <c r="B58" s="280"/>
      <c r="C58" s="280"/>
      <c r="D58" s="574" t="e">
        <f>VLOOKUP($U58,#REF!,3,FALSE)</f>
        <v>#REF!</v>
      </c>
      <c r="E58" s="282" t="e">
        <f>VLOOKUP($U58,#REF!,4,FALSE)</f>
        <v>#REF!</v>
      </c>
      <c r="F58" s="282" t="e">
        <f>VLOOKUP($U58,#REF!,8,FALSE)</f>
        <v>#REF!</v>
      </c>
      <c r="G58" s="574" t="e">
        <f>VLOOKUP($U58,#REF!,5,FALSE)</f>
        <v>#REF!</v>
      </c>
      <c r="H58" s="282" t="e">
        <f>VLOOKUP($U58,#REF!,7,FALSE)</f>
        <v>#REF!</v>
      </c>
      <c r="I58" s="283" t="e">
        <f>VLOOKUP($U58,#REF!,11,FALSE)</f>
        <v>#REF!</v>
      </c>
      <c r="J58" s="284"/>
      <c r="K58" s="308">
        <f t="shared" si="5"/>
        <v>0</v>
      </c>
      <c r="L58" s="308">
        <v>20.6</v>
      </c>
      <c r="M58" s="284"/>
      <c r="N58" s="304">
        <f t="shared" si="1"/>
        <v>0</v>
      </c>
      <c r="O58" s="332"/>
      <c r="P58" s="308"/>
      <c r="Q58" s="308"/>
      <c r="R58" s="288" t="str">
        <f t="shared" si="6"/>
        <v>МСМК</v>
      </c>
      <c r="S58" s="283" t="e">
        <f>VLOOKUP($U58,#REF!,9,FALSE)</f>
        <v>#REF!</v>
      </c>
      <c r="T58" s="574" t="e">
        <f>VLOOKUP($U58,#REF!,10,FALSE)</f>
        <v>#REF!</v>
      </c>
      <c r="U58" s="568"/>
      <c r="V58" s="336"/>
      <c r="W58" s="334">
        <f t="shared" si="4"/>
        <v>0</v>
      </c>
    </row>
    <row r="59" spans="1:23" s="335" customFormat="1" ht="23.1" hidden="1" customHeight="1" x14ac:dyDescent="0.2">
      <c r="A59" s="280">
        <v>51</v>
      </c>
      <c r="B59" s="280"/>
      <c r="C59" s="280"/>
      <c r="D59" s="574" t="e">
        <f>VLOOKUP($U59,#REF!,3,FALSE)</f>
        <v>#REF!</v>
      </c>
      <c r="E59" s="282" t="e">
        <f>VLOOKUP($U59,#REF!,4,FALSE)</f>
        <v>#REF!</v>
      </c>
      <c r="F59" s="282" t="e">
        <f>VLOOKUP($U59,#REF!,8,FALSE)</f>
        <v>#REF!</v>
      </c>
      <c r="G59" s="574" t="e">
        <f>VLOOKUP($U59,#REF!,5,FALSE)</f>
        <v>#REF!</v>
      </c>
      <c r="H59" s="282" t="e">
        <f>VLOOKUP($U59,#REF!,7,FALSE)</f>
        <v>#REF!</v>
      </c>
      <c r="I59" s="283" t="e">
        <f>VLOOKUP($U59,#REF!,11,FALSE)</f>
        <v>#REF!</v>
      </c>
      <c r="J59" s="284"/>
      <c r="K59" s="308">
        <f t="shared" si="5"/>
        <v>0</v>
      </c>
      <c r="L59" s="308">
        <v>21.6</v>
      </c>
      <c r="M59" s="284"/>
      <c r="N59" s="304">
        <f t="shared" si="1"/>
        <v>0</v>
      </c>
      <c r="O59" s="332"/>
      <c r="P59" s="308"/>
      <c r="Q59" s="308"/>
      <c r="R59" s="288" t="str">
        <f t="shared" si="6"/>
        <v>МСМК</v>
      </c>
      <c r="S59" s="283" t="e">
        <f>VLOOKUP($U59,#REF!,9,FALSE)</f>
        <v>#REF!</v>
      </c>
      <c r="T59" s="574" t="e">
        <f>VLOOKUP($U59,#REF!,10,FALSE)</f>
        <v>#REF!</v>
      </c>
      <c r="U59" s="568"/>
      <c r="V59" s="336"/>
      <c r="W59" s="334">
        <f t="shared" si="4"/>
        <v>0</v>
      </c>
    </row>
    <row r="60" spans="1:23" s="335" customFormat="1" ht="23.1" hidden="1" customHeight="1" x14ac:dyDescent="0.2">
      <c r="A60" s="280">
        <v>52</v>
      </c>
      <c r="B60" s="280"/>
      <c r="C60" s="280"/>
      <c r="D60" s="574" t="e">
        <f>VLOOKUP($U60,#REF!,3,FALSE)</f>
        <v>#REF!</v>
      </c>
      <c r="E60" s="282" t="e">
        <f>VLOOKUP($U60,#REF!,4,FALSE)</f>
        <v>#REF!</v>
      </c>
      <c r="F60" s="282" t="e">
        <f>VLOOKUP($U60,#REF!,8,FALSE)</f>
        <v>#REF!</v>
      </c>
      <c r="G60" s="574" t="e">
        <f>VLOOKUP($U60,#REF!,5,FALSE)</f>
        <v>#REF!</v>
      </c>
      <c r="H60" s="282" t="e">
        <f>VLOOKUP($U60,#REF!,7,FALSE)</f>
        <v>#REF!</v>
      </c>
      <c r="I60" s="283" t="e">
        <f>VLOOKUP($U60,#REF!,11,FALSE)</f>
        <v>#REF!</v>
      </c>
      <c r="J60" s="284"/>
      <c r="K60" s="308">
        <f t="shared" si="5"/>
        <v>0</v>
      </c>
      <c r="L60" s="308">
        <v>22.6</v>
      </c>
      <c r="M60" s="284"/>
      <c r="N60" s="304">
        <f t="shared" si="1"/>
        <v>0</v>
      </c>
      <c r="O60" s="332"/>
      <c r="P60" s="308"/>
      <c r="Q60" s="308"/>
      <c r="R60" s="288" t="str">
        <f t="shared" si="6"/>
        <v>МСМК</v>
      </c>
      <c r="S60" s="283" t="e">
        <f>VLOOKUP($U60,#REF!,9,FALSE)</f>
        <v>#REF!</v>
      </c>
      <c r="T60" s="574" t="e">
        <f>VLOOKUP($U60,#REF!,10,FALSE)</f>
        <v>#REF!</v>
      </c>
      <c r="U60" s="568"/>
      <c r="V60" s="336"/>
      <c r="W60" s="334">
        <f t="shared" si="4"/>
        <v>0</v>
      </c>
    </row>
    <row r="61" spans="1:23" s="335" customFormat="1" ht="23.1" hidden="1" customHeight="1" x14ac:dyDescent="0.2">
      <c r="A61" s="280">
        <v>53</v>
      </c>
      <c r="B61" s="280"/>
      <c r="C61" s="280"/>
      <c r="D61" s="574" t="e">
        <f>VLOOKUP($U61,#REF!,3,FALSE)</f>
        <v>#REF!</v>
      </c>
      <c r="E61" s="282" t="e">
        <f>VLOOKUP($U61,#REF!,4,FALSE)</f>
        <v>#REF!</v>
      </c>
      <c r="F61" s="282" t="e">
        <f>VLOOKUP($U61,#REF!,8,FALSE)</f>
        <v>#REF!</v>
      </c>
      <c r="G61" s="574" t="e">
        <f>VLOOKUP($U61,#REF!,5,FALSE)</f>
        <v>#REF!</v>
      </c>
      <c r="H61" s="282" t="e">
        <f>VLOOKUP($U61,#REF!,7,FALSE)</f>
        <v>#REF!</v>
      </c>
      <c r="I61" s="283" t="e">
        <f>VLOOKUP($U61,#REF!,11,FALSE)</f>
        <v>#REF!</v>
      </c>
      <c r="J61" s="284"/>
      <c r="K61" s="308">
        <f t="shared" si="5"/>
        <v>0</v>
      </c>
      <c r="L61" s="308">
        <v>23.6</v>
      </c>
      <c r="M61" s="284"/>
      <c r="N61" s="304">
        <f t="shared" si="1"/>
        <v>0</v>
      </c>
      <c r="O61" s="332"/>
      <c r="P61" s="308"/>
      <c r="Q61" s="308"/>
      <c r="R61" s="288" t="str">
        <f t="shared" si="6"/>
        <v>МСМК</v>
      </c>
      <c r="S61" s="283" t="e">
        <f>VLOOKUP($U61,#REF!,9,FALSE)</f>
        <v>#REF!</v>
      </c>
      <c r="T61" s="574" t="e">
        <f>VLOOKUP($U61,#REF!,10,FALSE)</f>
        <v>#REF!</v>
      </c>
      <c r="U61" s="568"/>
      <c r="V61" s="336"/>
      <c r="W61" s="334">
        <f t="shared" si="4"/>
        <v>0</v>
      </c>
    </row>
    <row r="62" spans="1:23" s="335" customFormat="1" ht="23.1" hidden="1" customHeight="1" x14ac:dyDescent="0.2">
      <c r="A62" s="280">
        <v>54</v>
      </c>
      <c r="B62" s="280"/>
      <c r="C62" s="280"/>
      <c r="D62" s="574" t="e">
        <f>VLOOKUP($U62,#REF!,3,FALSE)</f>
        <v>#REF!</v>
      </c>
      <c r="E62" s="282" t="e">
        <f>VLOOKUP($U62,#REF!,4,FALSE)</f>
        <v>#REF!</v>
      </c>
      <c r="F62" s="282" t="e">
        <f>VLOOKUP($U62,#REF!,8,FALSE)</f>
        <v>#REF!</v>
      </c>
      <c r="G62" s="574" t="e">
        <f>VLOOKUP($U62,#REF!,5,FALSE)</f>
        <v>#REF!</v>
      </c>
      <c r="H62" s="282" t="e">
        <f>VLOOKUP($U62,#REF!,7,FALSE)</f>
        <v>#REF!</v>
      </c>
      <c r="I62" s="283" t="e">
        <f>VLOOKUP($U62,#REF!,11,FALSE)</f>
        <v>#REF!</v>
      </c>
      <c r="J62" s="284"/>
      <c r="K62" s="308">
        <f t="shared" si="5"/>
        <v>0</v>
      </c>
      <c r="L62" s="308">
        <v>24.6</v>
      </c>
      <c r="M62" s="284"/>
      <c r="N62" s="304">
        <f t="shared" si="1"/>
        <v>0</v>
      </c>
      <c r="O62" s="332"/>
      <c r="P62" s="308"/>
      <c r="Q62" s="308"/>
      <c r="R62" s="288" t="str">
        <f t="shared" si="6"/>
        <v>МСМК</v>
      </c>
      <c r="S62" s="283" t="e">
        <f>VLOOKUP($U62,#REF!,9,FALSE)</f>
        <v>#REF!</v>
      </c>
      <c r="T62" s="574" t="e">
        <f>VLOOKUP($U62,#REF!,10,FALSE)</f>
        <v>#REF!</v>
      </c>
      <c r="U62" s="568"/>
      <c r="V62" s="336"/>
      <c r="W62" s="334">
        <f t="shared" si="4"/>
        <v>0</v>
      </c>
    </row>
    <row r="63" spans="1:23" s="335" customFormat="1" ht="23.1" hidden="1" customHeight="1" x14ac:dyDescent="0.2">
      <c r="A63" s="280">
        <v>55</v>
      </c>
      <c r="B63" s="280"/>
      <c r="C63" s="280"/>
      <c r="D63" s="574" t="e">
        <f>VLOOKUP($U63,#REF!,3,FALSE)</f>
        <v>#REF!</v>
      </c>
      <c r="E63" s="282" t="e">
        <f>VLOOKUP($U63,#REF!,4,FALSE)</f>
        <v>#REF!</v>
      </c>
      <c r="F63" s="282" t="e">
        <f>VLOOKUP($U63,#REF!,8,FALSE)</f>
        <v>#REF!</v>
      </c>
      <c r="G63" s="574" t="e">
        <f>VLOOKUP($U63,#REF!,5,FALSE)</f>
        <v>#REF!</v>
      </c>
      <c r="H63" s="282" t="e">
        <f>VLOOKUP($U63,#REF!,7,FALSE)</f>
        <v>#REF!</v>
      </c>
      <c r="I63" s="283" t="e">
        <f>VLOOKUP($U63,#REF!,11,FALSE)</f>
        <v>#REF!</v>
      </c>
      <c r="J63" s="284"/>
      <c r="K63" s="308">
        <f t="shared" si="5"/>
        <v>0</v>
      </c>
      <c r="L63" s="308">
        <v>14.6</v>
      </c>
      <c r="M63" s="284"/>
      <c r="N63" s="304">
        <f t="shared" si="1"/>
        <v>0</v>
      </c>
      <c r="O63" s="506" t="s">
        <v>174</v>
      </c>
      <c r="P63" s="308" t="s">
        <v>174</v>
      </c>
      <c r="Q63" s="308"/>
      <c r="R63" s="288" t="str">
        <f t="shared" si="6"/>
        <v>МСМК</v>
      </c>
      <c r="S63" s="283" t="e">
        <f>VLOOKUP($U63,#REF!,9,FALSE)</f>
        <v>#REF!</v>
      </c>
      <c r="T63" s="574" t="e">
        <f>VLOOKUP($U63,#REF!,10,FALSE)</f>
        <v>#REF!</v>
      </c>
      <c r="U63" s="568"/>
      <c r="V63" s="336"/>
      <c r="W63" s="334">
        <f t="shared" si="4"/>
        <v>0</v>
      </c>
    </row>
    <row r="64" spans="1:23" s="335" customFormat="1" ht="23.1" hidden="1" customHeight="1" x14ac:dyDescent="0.2">
      <c r="A64" s="280">
        <v>56</v>
      </c>
      <c r="B64" s="280"/>
      <c r="C64" s="280"/>
      <c r="D64" s="574" t="e">
        <f>VLOOKUP($U64,#REF!,3,FALSE)</f>
        <v>#REF!</v>
      </c>
      <c r="E64" s="282" t="e">
        <f>VLOOKUP($U64,#REF!,4,FALSE)</f>
        <v>#REF!</v>
      </c>
      <c r="F64" s="282" t="e">
        <f>VLOOKUP($U64,#REF!,8,FALSE)</f>
        <v>#REF!</v>
      </c>
      <c r="G64" s="574" t="e">
        <f>VLOOKUP($U64,#REF!,5,FALSE)</f>
        <v>#REF!</v>
      </c>
      <c r="H64" s="282" t="e">
        <f>VLOOKUP($U64,#REF!,7,FALSE)</f>
        <v>#REF!</v>
      </c>
      <c r="I64" s="283" t="e">
        <f>VLOOKUP($U64,#REF!,11,FALSE)</f>
        <v>#REF!</v>
      </c>
      <c r="J64" s="284"/>
      <c r="K64" s="308">
        <f t="shared" si="5"/>
        <v>0</v>
      </c>
      <c r="L64" s="308">
        <v>15.6</v>
      </c>
      <c r="M64" s="284"/>
      <c r="N64" s="304">
        <f t="shared" si="1"/>
        <v>0</v>
      </c>
      <c r="O64" s="332"/>
      <c r="P64" s="308"/>
      <c r="Q64" s="308"/>
      <c r="R64" s="288" t="str">
        <f t="shared" si="6"/>
        <v>МСМК</v>
      </c>
      <c r="S64" s="283" t="e">
        <f>VLOOKUP($U64,#REF!,9,FALSE)</f>
        <v>#REF!</v>
      </c>
      <c r="T64" s="574" t="e">
        <f>VLOOKUP($U64,#REF!,10,FALSE)</f>
        <v>#REF!</v>
      </c>
      <c r="U64" s="568"/>
      <c r="V64" s="336"/>
      <c r="W64" s="334">
        <f t="shared" si="4"/>
        <v>0</v>
      </c>
    </row>
    <row r="65" spans="1:23" s="335" customFormat="1" ht="23.1" hidden="1" customHeight="1" x14ac:dyDescent="0.2">
      <c r="A65" s="280">
        <v>57</v>
      </c>
      <c r="B65" s="280"/>
      <c r="C65" s="280"/>
      <c r="D65" s="574" t="e">
        <f>VLOOKUP($U65,#REF!,3,FALSE)</f>
        <v>#REF!</v>
      </c>
      <c r="E65" s="282" t="e">
        <f>VLOOKUP($U65,#REF!,4,FALSE)</f>
        <v>#REF!</v>
      </c>
      <c r="F65" s="282" t="e">
        <f>VLOOKUP($U65,#REF!,8,FALSE)</f>
        <v>#REF!</v>
      </c>
      <c r="G65" s="574" t="e">
        <f>VLOOKUP($U65,#REF!,5,FALSE)</f>
        <v>#REF!</v>
      </c>
      <c r="H65" s="282" t="e">
        <f>VLOOKUP($U65,#REF!,7,FALSE)</f>
        <v>#REF!</v>
      </c>
      <c r="I65" s="283" t="e">
        <f>VLOOKUP($U65,#REF!,11,FALSE)</f>
        <v>#REF!</v>
      </c>
      <c r="J65" s="284"/>
      <c r="K65" s="308">
        <f t="shared" ref="K65:K87" si="7">IF(J65=0,0,CONCATENATE(MID(J65,1,1),".",MID(J65,2,1)))</f>
        <v>0</v>
      </c>
      <c r="L65" s="308">
        <v>16.600000000000001</v>
      </c>
      <c r="M65" s="284"/>
      <c r="N65" s="304">
        <f t="shared" si="1"/>
        <v>0</v>
      </c>
      <c r="O65" s="332"/>
      <c r="P65" s="308"/>
      <c r="Q65" s="308"/>
      <c r="R65" s="288" t="str">
        <f t="shared" si="6"/>
        <v>МСМК</v>
      </c>
      <c r="S65" s="283" t="e">
        <f>VLOOKUP($U65,#REF!,9,FALSE)</f>
        <v>#REF!</v>
      </c>
      <c r="T65" s="574" t="e">
        <f>VLOOKUP($U65,#REF!,10,FALSE)</f>
        <v>#REF!</v>
      </c>
      <c r="U65" s="568"/>
      <c r="V65" s="336"/>
      <c r="W65" s="334">
        <f t="shared" si="4"/>
        <v>0</v>
      </c>
    </row>
    <row r="66" spans="1:23" s="335" customFormat="1" ht="23.1" hidden="1" customHeight="1" x14ac:dyDescent="0.2">
      <c r="A66" s="280">
        <v>58</v>
      </c>
      <c r="B66" s="280"/>
      <c r="C66" s="280"/>
      <c r="D66" s="574" t="e">
        <f>VLOOKUP($U66,#REF!,3,FALSE)</f>
        <v>#REF!</v>
      </c>
      <c r="E66" s="282" t="e">
        <f>VLOOKUP($U66,#REF!,4,FALSE)</f>
        <v>#REF!</v>
      </c>
      <c r="F66" s="282" t="e">
        <f>VLOOKUP($U66,#REF!,8,FALSE)</f>
        <v>#REF!</v>
      </c>
      <c r="G66" s="574" t="e">
        <f>VLOOKUP($U66,#REF!,5,FALSE)</f>
        <v>#REF!</v>
      </c>
      <c r="H66" s="282" t="e">
        <f>VLOOKUP($U66,#REF!,7,FALSE)</f>
        <v>#REF!</v>
      </c>
      <c r="I66" s="283" t="e">
        <f>VLOOKUP($U66,#REF!,11,FALSE)</f>
        <v>#REF!</v>
      </c>
      <c r="J66" s="284"/>
      <c r="K66" s="308">
        <f t="shared" si="7"/>
        <v>0</v>
      </c>
      <c r="L66" s="308">
        <v>18.600000000000001</v>
      </c>
      <c r="M66" s="284"/>
      <c r="N66" s="304">
        <f t="shared" si="1"/>
        <v>0</v>
      </c>
      <c r="O66" s="332"/>
      <c r="P66" s="308"/>
      <c r="Q66" s="308"/>
      <c r="R66" s="288" t="str">
        <f t="shared" si="6"/>
        <v>МСМК</v>
      </c>
      <c r="S66" s="283" t="e">
        <f>VLOOKUP($U66,#REF!,9,FALSE)</f>
        <v>#REF!</v>
      </c>
      <c r="T66" s="574" t="e">
        <f>VLOOKUP($U66,#REF!,10,FALSE)</f>
        <v>#REF!</v>
      </c>
      <c r="U66" s="568"/>
      <c r="V66" s="336"/>
      <c r="W66" s="334">
        <f t="shared" si="4"/>
        <v>0</v>
      </c>
    </row>
    <row r="67" spans="1:23" s="335" customFormat="1" ht="23.1" hidden="1" customHeight="1" x14ac:dyDescent="0.2">
      <c r="A67" s="280">
        <v>59</v>
      </c>
      <c r="B67" s="280"/>
      <c r="C67" s="280"/>
      <c r="D67" s="574" t="e">
        <f>VLOOKUP($U67,#REF!,3,FALSE)</f>
        <v>#REF!</v>
      </c>
      <c r="E67" s="282" t="e">
        <f>VLOOKUP($U67,#REF!,4,FALSE)</f>
        <v>#REF!</v>
      </c>
      <c r="F67" s="282" t="e">
        <f>VLOOKUP($U67,#REF!,8,FALSE)</f>
        <v>#REF!</v>
      </c>
      <c r="G67" s="574" t="e">
        <f>VLOOKUP($U67,#REF!,5,FALSE)</f>
        <v>#REF!</v>
      </c>
      <c r="H67" s="282" t="e">
        <f>VLOOKUP($U67,#REF!,7,FALSE)</f>
        <v>#REF!</v>
      </c>
      <c r="I67" s="283" t="e">
        <f>VLOOKUP($U67,#REF!,11,FALSE)</f>
        <v>#REF!</v>
      </c>
      <c r="J67" s="284"/>
      <c r="K67" s="308">
        <f t="shared" si="7"/>
        <v>0</v>
      </c>
      <c r="L67" s="308">
        <v>19.600000000000001</v>
      </c>
      <c r="M67" s="284"/>
      <c r="N67" s="304">
        <f t="shared" si="1"/>
        <v>0</v>
      </c>
      <c r="O67" s="332"/>
      <c r="P67" s="308"/>
      <c r="Q67" s="308"/>
      <c r="R67" s="288" t="str">
        <f t="shared" si="6"/>
        <v>МСМК</v>
      </c>
      <c r="S67" s="283" t="e">
        <f>VLOOKUP($U67,#REF!,9,FALSE)</f>
        <v>#REF!</v>
      </c>
      <c r="T67" s="574" t="e">
        <f>VLOOKUP($U67,#REF!,10,FALSE)</f>
        <v>#REF!</v>
      </c>
      <c r="U67" s="568"/>
      <c r="V67" s="336"/>
      <c r="W67" s="334">
        <f t="shared" si="4"/>
        <v>0</v>
      </c>
    </row>
    <row r="68" spans="1:23" s="335" customFormat="1" ht="23.1" hidden="1" customHeight="1" x14ac:dyDescent="0.2">
      <c r="A68" s="280">
        <v>60</v>
      </c>
      <c r="B68" s="280"/>
      <c r="C68" s="280"/>
      <c r="D68" s="574" t="e">
        <f>VLOOKUP($U68,#REF!,3,FALSE)</f>
        <v>#REF!</v>
      </c>
      <c r="E68" s="282" t="e">
        <f>VLOOKUP($U68,#REF!,4,FALSE)</f>
        <v>#REF!</v>
      </c>
      <c r="F68" s="282" t="e">
        <f>VLOOKUP($U68,#REF!,8,FALSE)</f>
        <v>#REF!</v>
      </c>
      <c r="G68" s="574" t="e">
        <f>VLOOKUP($U68,#REF!,5,FALSE)</f>
        <v>#REF!</v>
      </c>
      <c r="H68" s="282" t="e">
        <f>VLOOKUP($U68,#REF!,7,FALSE)</f>
        <v>#REF!</v>
      </c>
      <c r="I68" s="283" t="e">
        <f>VLOOKUP($U68,#REF!,11,FALSE)</f>
        <v>#REF!</v>
      </c>
      <c r="J68" s="284"/>
      <c r="K68" s="308">
        <f t="shared" si="7"/>
        <v>0</v>
      </c>
      <c r="L68" s="308">
        <v>20.6</v>
      </c>
      <c r="M68" s="284"/>
      <c r="N68" s="304">
        <f t="shared" si="1"/>
        <v>0</v>
      </c>
      <c r="O68" s="332"/>
      <c r="P68" s="308"/>
      <c r="Q68" s="308"/>
      <c r="R68" s="288" t="str">
        <f t="shared" si="6"/>
        <v>МСМК</v>
      </c>
      <c r="S68" s="283" t="e">
        <f>VLOOKUP($U68,#REF!,9,FALSE)</f>
        <v>#REF!</v>
      </c>
      <c r="T68" s="574" t="e">
        <f>VLOOKUP($U68,#REF!,10,FALSE)</f>
        <v>#REF!</v>
      </c>
      <c r="U68" s="568"/>
      <c r="V68" s="336"/>
      <c r="W68" s="334">
        <f t="shared" si="4"/>
        <v>0</v>
      </c>
    </row>
    <row r="69" spans="1:23" s="335" customFormat="1" ht="23.1" hidden="1" customHeight="1" x14ac:dyDescent="0.2">
      <c r="A69" s="280">
        <v>61</v>
      </c>
      <c r="B69" s="280"/>
      <c r="C69" s="280"/>
      <c r="D69" s="574" t="e">
        <f>VLOOKUP($U69,#REF!,3,FALSE)</f>
        <v>#REF!</v>
      </c>
      <c r="E69" s="282" t="e">
        <f>VLOOKUP($U69,#REF!,4,FALSE)</f>
        <v>#REF!</v>
      </c>
      <c r="F69" s="282" t="e">
        <f>VLOOKUP($U69,#REF!,8,FALSE)</f>
        <v>#REF!</v>
      </c>
      <c r="G69" s="574" t="e">
        <f>VLOOKUP($U69,#REF!,5,FALSE)</f>
        <v>#REF!</v>
      </c>
      <c r="H69" s="282" t="e">
        <f>VLOOKUP($U69,#REF!,7,FALSE)</f>
        <v>#REF!</v>
      </c>
      <c r="I69" s="283" t="e">
        <f>VLOOKUP($U69,#REF!,11,FALSE)</f>
        <v>#REF!</v>
      </c>
      <c r="J69" s="284"/>
      <c r="K69" s="308">
        <f t="shared" si="7"/>
        <v>0</v>
      </c>
      <c r="L69" s="308">
        <v>21.6</v>
      </c>
      <c r="M69" s="284"/>
      <c r="N69" s="304">
        <f t="shared" si="1"/>
        <v>0</v>
      </c>
      <c r="O69" s="332"/>
      <c r="P69" s="308"/>
      <c r="Q69" s="308"/>
      <c r="R69" s="288" t="str">
        <f t="shared" si="6"/>
        <v>МСМК</v>
      </c>
      <c r="S69" s="283" t="e">
        <f>VLOOKUP($U69,#REF!,9,FALSE)</f>
        <v>#REF!</v>
      </c>
      <c r="T69" s="574" t="e">
        <f>VLOOKUP($U69,#REF!,10,FALSE)</f>
        <v>#REF!</v>
      </c>
      <c r="U69" s="568"/>
      <c r="V69" s="336"/>
      <c r="W69" s="334">
        <f t="shared" si="4"/>
        <v>0</v>
      </c>
    </row>
    <row r="70" spans="1:23" s="335" customFormat="1" ht="23.1" hidden="1" customHeight="1" x14ac:dyDescent="0.2">
      <c r="A70" s="280">
        <v>62</v>
      </c>
      <c r="B70" s="280"/>
      <c r="C70" s="280"/>
      <c r="D70" s="574" t="e">
        <f>VLOOKUP($U70,#REF!,3,FALSE)</f>
        <v>#REF!</v>
      </c>
      <c r="E70" s="282" t="e">
        <f>VLOOKUP($U70,#REF!,4,FALSE)</f>
        <v>#REF!</v>
      </c>
      <c r="F70" s="282" t="e">
        <f>VLOOKUP($U70,#REF!,8,FALSE)</f>
        <v>#REF!</v>
      </c>
      <c r="G70" s="574" t="e">
        <f>VLOOKUP($U70,#REF!,5,FALSE)</f>
        <v>#REF!</v>
      </c>
      <c r="H70" s="282" t="e">
        <f>VLOOKUP($U70,#REF!,7,FALSE)</f>
        <v>#REF!</v>
      </c>
      <c r="I70" s="283" t="e">
        <f>VLOOKUP($U70,#REF!,11,FALSE)</f>
        <v>#REF!</v>
      </c>
      <c r="J70" s="284"/>
      <c r="K70" s="308">
        <f t="shared" si="7"/>
        <v>0</v>
      </c>
      <c r="L70" s="308">
        <v>22.6</v>
      </c>
      <c r="M70" s="284"/>
      <c r="N70" s="304">
        <f t="shared" si="1"/>
        <v>0</v>
      </c>
      <c r="O70" s="332"/>
      <c r="P70" s="308"/>
      <c r="Q70" s="308"/>
      <c r="R70" s="288" t="str">
        <f t="shared" si="6"/>
        <v>МСМК</v>
      </c>
      <c r="S70" s="283" t="e">
        <f>VLOOKUP($U70,#REF!,9,FALSE)</f>
        <v>#REF!</v>
      </c>
      <c r="T70" s="574" t="e">
        <f>VLOOKUP($U70,#REF!,10,FALSE)</f>
        <v>#REF!</v>
      </c>
      <c r="U70" s="568"/>
      <c r="V70" s="336"/>
      <c r="W70" s="334">
        <f t="shared" si="4"/>
        <v>0</v>
      </c>
    </row>
    <row r="71" spans="1:23" s="335" customFormat="1" ht="23.1" hidden="1" customHeight="1" x14ac:dyDescent="0.2">
      <c r="A71" s="280">
        <v>63</v>
      </c>
      <c r="B71" s="280"/>
      <c r="C71" s="280"/>
      <c r="D71" s="574" t="e">
        <f>VLOOKUP($U71,#REF!,3,FALSE)</f>
        <v>#REF!</v>
      </c>
      <c r="E71" s="282" t="e">
        <f>VLOOKUP($U71,#REF!,4,FALSE)</f>
        <v>#REF!</v>
      </c>
      <c r="F71" s="282" t="e">
        <f>VLOOKUP($U71,#REF!,8,FALSE)</f>
        <v>#REF!</v>
      </c>
      <c r="G71" s="574" t="e">
        <f>VLOOKUP($U71,#REF!,5,FALSE)</f>
        <v>#REF!</v>
      </c>
      <c r="H71" s="282" t="e">
        <f>VLOOKUP($U71,#REF!,7,FALSE)</f>
        <v>#REF!</v>
      </c>
      <c r="I71" s="283" t="e">
        <f>VLOOKUP($U71,#REF!,11,FALSE)</f>
        <v>#REF!</v>
      </c>
      <c r="J71" s="284"/>
      <c r="K71" s="308">
        <f t="shared" si="7"/>
        <v>0</v>
      </c>
      <c r="L71" s="308">
        <v>23.6</v>
      </c>
      <c r="M71" s="284"/>
      <c r="N71" s="304">
        <f t="shared" si="1"/>
        <v>0</v>
      </c>
      <c r="O71" s="332"/>
      <c r="P71" s="308"/>
      <c r="Q71" s="308"/>
      <c r="R71" s="288" t="str">
        <f t="shared" si="6"/>
        <v>МСМК</v>
      </c>
      <c r="S71" s="283" t="e">
        <f>VLOOKUP($U71,#REF!,9,FALSE)</f>
        <v>#REF!</v>
      </c>
      <c r="T71" s="574" t="e">
        <f>VLOOKUP($U71,#REF!,10,FALSE)</f>
        <v>#REF!</v>
      </c>
      <c r="U71" s="568"/>
      <c r="V71" s="336"/>
      <c r="W71" s="334">
        <f t="shared" si="4"/>
        <v>0</v>
      </c>
    </row>
    <row r="72" spans="1:23" s="335" customFormat="1" ht="23.1" hidden="1" customHeight="1" x14ac:dyDescent="0.2">
      <c r="A72" s="280">
        <v>64</v>
      </c>
      <c r="B72" s="280"/>
      <c r="C72" s="280"/>
      <c r="D72" s="574" t="e">
        <f>VLOOKUP($U72,#REF!,3,FALSE)</f>
        <v>#REF!</v>
      </c>
      <c r="E72" s="282" t="e">
        <f>VLOOKUP($U72,#REF!,4,FALSE)</f>
        <v>#REF!</v>
      </c>
      <c r="F72" s="282" t="e">
        <f>VLOOKUP($U72,#REF!,8,FALSE)</f>
        <v>#REF!</v>
      </c>
      <c r="G72" s="574" t="e">
        <f>VLOOKUP($U72,#REF!,5,FALSE)</f>
        <v>#REF!</v>
      </c>
      <c r="H72" s="282" t="e">
        <f>VLOOKUP($U72,#REF!,7,FALSE)</f>
        <v>#REF!</v>
      </c>
      <c r="I72" s="283" t="e">
        <f>VLOOKUP($U72,#REF!,11,FALSE)</f>
        <v>#REF!</v>
      </c>
      <c r="J72" s="284"/>
      <c r="K72" s="308">
        <f t="shared" si="7"/>
        <v>0</v>
      </c>
      <c r="L72" s="308">
        <v>17.600000000000001</v>
      </c>
      <c r="M72" s="284"/>
      <c r="N72" s="304">
        <f t="shared" si="1"/>
        <v>0</v>
      </c>
      <c r="O72" s="332"/>
      <c r="P72" s="308"/>
      <c r="Q72" s="308"/>
      <c r="R72" s="288" t="str">
        <f t="shared" si="6"/>
        <v>МСМК</v>
      </c>
      <c r="S72" s="283" t="e">
        <f>VLOOKUP($U72,#REF!,9,FALSE)</f>
        <v>#REF!</v>
      </c>
      <c r="T72" s="574" t="e">
        <f>VLOOKUP($U72,#REF!,10,FALSE)</f>
        <v>#REF!</v>
      </c>
      <c r="U72" s="568"/>
      <c r="V72" s="336"/>
      <c r="W72" s="334">
        <f t="shared" si="4"/>
        <v>0</v>
      </c>
    </row>
    <row r="73" spans="1:23" s="335" customFormat="1" ht="23.1" hidden="1" customHeight="1" x14ac:dyDescent="0.2">
      <c r="A73" s="280">
        <v>65</v>
      </c>
      <c r="B73" s="280"/>
      <c r="C73" s="280"/>
      <c r="D73" s="574" t="e">
        <f>VLOOKUP($U73,#REF!,3,FALSE)</f>
        <v>#REF!</v>
      </c>
      <c r="E73" s="282" t="e">
        <f>VLOOKUP($U73,#REF!,4,FALSE)</f>
        <v>#REF!</v>
      </c>
      <c r="F73" s="282" t="e">
        <f>VLOOKUP($U73,#REF!,8,FALSE)</f>
        <v>#REF!</v>
      </c>
      <c r="G73" s="574" t="e">
        <f>VLOOKUP($U73,#REF!,5,FALSE)</f>
        <v>#REF!</v>
      </c>
      <c r="H73" s="282" t="e">
        <f>VLOOKUP($U73,#REF!,7,FALSE)</f>
        <v>#REF!</v>
      </c>
      <c r="I73" s="283" t="e">
        <f>VLOOKUP($U73,#REF!,11,FALSE)</f>
        <v>#REF!</v>
      </c>
      <c r="J73" s="284"/>
      <c r="K73" s="308">
        <f t="shared" si="7"/>
        <v>0</v>
      </c>
      <c r="L73" s="308">
        <v>18.600000000000001</v>
      </c>
      <c r="M73" s="284"/>
      <c r="N73" s="304">
        <f t="shared" si="1"/>
        <v>0</v>
      </c>
      <c r="O73" s="332"/>
      <c r="P73" s="308"/>
      <c r="Q73" s="308"/>
      <c r="R73" s="288" t="str">
        <f t="shared" si="6"/>
        <v>МСМК</v>
      </c>
      <c r="S73" s="283" t="e">
        <f>VLOOKUP($U73,#REF!,9,FALSE)</f>
        <v>#REF!</v>
      </c>
      <c r="T73" s="574" t="e">
        <f>VLOOKUP($U73,#REF!,10,FALSE)</f>
        <v>#REF!</v>
      </c>
      <c r="U73" s="568"/>
      <c r="V73" s="336"/>
      <c r="W73" s="334">
        <f t="shared" si="4"/>
        <v>0</v>
      </c>
    </row>
    <row r="74" spans="1:23" s="335" customFormat="1" ht="23.1" hidden="1" customHeight="1" x14ac:dyDescent="0.2">
      <c r="A74" s="280">
        <v>66</v>
      </c>
      <c r="B74" s="280"/>
      <c r="C74" s="280"/>
      <c r="D74" s="574" t="e">
        <f>VLOOKUP($U74,#REF!,3,FALSE)</f>
        <v>#REF!</v>
      </c>
      <c r="E74" s="282" t="e">
        <f>VLOOKUP($U74,#REF!,4,FALSE)</f>
        <v>#REF!</v>
      </c>
      <c r="F74" s="282" t="e">
        <f>VLOOKUP($U74,#REF!,8,FALSE)</f>
        <v>#REF!</v>
      </c>
      <c r="G74" s="574" t="e">
        <f>VLOOKUP($U74,#REF!,5,FALSE)</f>
        <v>#REF!</v>
      </c>
      <c r="H74" s="282" t="e">
        <f>VLOOKUP($U74,#REF!,7,FALSE)</f>
        <v>#REF!</v>
      </c>
      <c r="I74" s="283" t="e">
        <f>VLOOKUP($U74,#REF!,11,FALSE)</f>
        <v>#REF!</v>
      </c>
      <c r="J74" s="284"/>
      <c r="K74" s="308">
        <f t="shared" si="7"/>
        <v>0</v>
      </c>
      <c r="L74" s="308">
        <v>19.600000000000001</v>
      </c>
      <c r="M74" s="284"/>
      <c r="N74" s="304">
        <f t="shared" si="1"/>
        <v>0</v>
      </c>
      <c r="O74" s="332"/>
      <c r="P74" s="308"/>
      <c r="Q74" s="308"/>
      <c r="R74" s="288" t="str">
        <f t="shared" si="6"/>
        <v>МСМК</v>
      </c>
      <c r="S74" s="283" t="e">
        <f>VLOOKUP($U74,#REF!,9,FALSE)</f>
        <v>#REF!</v>
      </c>
      <c r="T74" s="574" t="e">
        <f>VLOOKUP($U74,#REF!,10,FALSE)</f>
        <v>#REF!</v>
      </c>
      <c r="U74" s="568"/>
      <c r="V74" s="336"/>
      <c r="W74" s="334">
        <f t="shared" si="4"/>
        <v>0</v>
      </c>
    </row>
    <row r="75" spans="1:23" s="335" customFormat="1" ht="23.1" hidden="1" customHeight="1" x14ac:dyDescent="0.2">
      <c r="A75" s="280">
        <v>67</v>
      </c>
      <c r="B75" s="280"/>
      <c r="C75" s="280"/>
      <c r="D75" s="574" t="e">
        <f>VLOOKUP($U75,#REF!,3,FALSE)</f>
        <v>#REF!</v>
      </c>
      <c r="E75" s="282" t="e">
        <f>VLOOKUP($U75,#REF!,4,FALSE)</f>
        <v>#REF!</v>
      </c>
      <c r="F75" s="282" t="e">
        <f>VLOOKUP($U75,#REF!,8,FALSE)</f>
        <v>#REF!</v>
      </c>
      <c r="G75" s="574" t="e">
        <f>VLOOKUP($U75,#REF!,5,FALSE)</f>
        <v>#REF!</v>
      </c>
      <c r="H75" s="282" t="e">
        <f>VLOOKUP($U75,#REF!,7,FALSE)</f>
        <v>#REF!</v>
      </c>
      <c r="I75" s="283" t="e">
        <f>VLOOKUP($U75,#REF!,11,FALSE)</f>
        <v>#REF!</v>
      </c>
      <c r="J75" s="284"/>
      <c r="K75" s="308">
        <f t="shared" si="7"/>
        <v>0</v>
      </c>
      <c r="L75" s="308">
        <v>20.6</v>
      </c>
      <c r="M75" s="284"/>
      <c r="N75" s="304">
        <f t="shared" si="1"/>
        <v>0</v>
      </c>
      <c r="O75" s="332"/>
      <c r="P75" s="308"/>
      <c r="Q75" s="308"/>
      <c r="R75" s="288" t="str">
        <f t="shared" si="6"/>
        <v>МСМК</v>
      </c>
      <c r="S75" s="283" t="e">
        <f>VLOOKUP($U75,#REF!,9,FALSE)</f>
        <v>#REF!</v>
      </c>
      <c r="T75" s="574" t="e">
        <f>VLOOKUP($U75,#REF!,10,FALSE)</f>
        <v>#REF!</v>
      </c>
      <c r="U75" s="568"/>
      <c r="V75" s="336"/>
      <c r="W75" s="334">
        <f t="shared" si="4"/>
        <v>0</v>
      </c>
    </row>
    <row r="76" spans="1:23" s="335" customFormat="1" ht="23.1" hidden="1" customHeight="1" x14ac:dyDescent="0.2">
      <c r="A76" s="280">
        <v>68</v>
      </c>
      <c r="B76" s="280"/>
      <c r="C76" s="280"/>
      <c r="D76" s="574" t="e">
        <f>VLOOKUP($U76,#REF!,3,FALSE)</f>
        <v>#REF!</v>
      </c>
      <c r="E76" s="282" t="e">
        <f>VLOOKUP($U76,#REF!,4,FALSE)</f>
        <v>#REF!</v>
      </c>
      <c r="F76" s="282" t="e">
        <f>VLOOKUP($U76,#REF!,8,FALSE)</f>
        <v>#REF!</v>
      </c>
      <c r="G76" s="574" t="e">
        <f>VLOOKUP($U76,#REF!,5,FALSE)</f>
        <v>#REF!</v>
      </c>
      <c r="H76" s="282" t="e">
        <f>VLOOKUP($U76,#REF!,7,FALSE)</f>
        <v>#REF!</v>
      </c>
      <c r="I76" s="283" t="e">
        <f>VLOOKUP($U76,#REF!,11,FALSE)</f>
        <v>#REF!</v>
      </c>
      <c r="J76" s="284"/>
      <c r="K76" s="308">
        <f t="shared" si="7"/>
        <v>0</v>
      </c>
      <c r="L76" s="308">
        <v>21.6</v>
      </c>
      <c r="M76" s="284"/>
      <c r="N76" s="304">
        <f t="shared" si="1"/>
        <v>0</v>
      </c>
      <c r="O76" s="332"/>
      <c r="P76" s="308"/>
      <c r="Q76" s="308"/>
      <c r="R76" s="288" t="str">
        <f t="shared" si="6"/>
        <v>МСМК</v>
      </c>
      <c r="S76" s="283" t="e">
        <f>VLOOKUP($U76,#REF!,9,FALSE)</f>
        <v>#REF!</v>
      </c>
      <c r="T76" s="574" t="e">
        <f>VLOOKUP($U76,#REF!,10,FALSE)</f>
        <v>#REF!</v>
      </c>
      <c r="U76" s="568"/>
      <c r="V76" s="336"/>
      <c r="W76" s="334">
        <f t="shared" si="4"/>
        <v>0</v>
      </c>
    </row>
    <row r="77" spans="1:23" s="335" customFormat="1" ht="23.1" hidden="1" customHeight="1" x14ac:dyDescent="0.2">
      <c r="A77" s="280">
        <v>69</v>
      </c>
      <c r="B77" s="280"/>
      <c r="C77" s="280"/>
      <c r="D77" s="574" t="e">
        <f>VLOOKUP($U77,#REF!,3,FALSE)</f>
        <v>#REF!</v>
      </c>
      <c r="E77" s="282" t="e">
        <f>VLOOKUP($U77,#REF!,4,FALSE)</f>
        <v>#REF!</v>
      </c>
      <c r="F77" s="282" t="e">
        <f>VLOOKUP($U77,#REF!,8,FALSE)</f>
        <v>#REF!</v>
      </c>
      <c r="G77" s="574" t="e">
        <f>VLOOKUP($U77,#REF!,5,FALSE)</f>
        <v>#REF!</v>
      </c>
      <c r="H77" s="282" t="e">
        <f>VLOOKUP($U77,#REF!,7,FALSE)</f>
        <v>#REF!</v>
      </c>
      <c r="I77" s="283" t="e">
        <f>VLOOKUP($U77,#REF!,11,FALSE)</f>
        <v>#REF!</v>
      </c>
      <c r="J77" s="284"/>
      <c r="K77" s="308">
        <f t="shared" si="7"/>
        <v>0</v>
      </c>
      <c r="L77" s="308">
        <v>22.6</v>
      </c>
      <c r="M77" s="284"/>
      <c r="N77" s="304">
        <f t="shared" ref="N77:N93" si="8">IF(M77=0,0,CONCATENATE(MID(M77,1,1),".",MID(M77,2,1)))</f>
        <v>0</v>
      </c>
      <c r="O77" s="332"/>
      <c r="P77" s="308"/>
      <c r="Q77" s="308"/>
      <c r="R77" s="288" t="str">
        <f t="shared" si="6"/>
        <v>МСМК</v>
      </c>
      <c r="S77" s="283" t="e">
        <f>VLOOKUP($U77,#REF!,9,FALSE)</f>
        <v>#REF!</v>
      </c>
      <c r="T77" s="574" t="e">
        <f>VLOOKUP($U77,#REF!,10,FALSE)</f>
        <v>#REF!</v>
      </c>
      <c r="U77" s="568"/>
      <c r="V77" s="336"/>
      <c r="W77" s="334">
        <f t="shared" si="4"/>
        <v>0</v>
      </c>
    </row>
    <row r="78" spans="1:23" s="335" customFormat="1" ht="23.1" hidden="1" customHeight="1" x14ac:dyDescent="0.2">
      <c r="A78" s="280">
        <v>70</v>
      </c>
      <c r="B78" s="280"/>
      <c r="C78" s="280"/>
      <c r="D78" s="574" t="e">
        <f>VLOOKUP($U78,#REF!,3,FALSE)</f>
        <v>#REF!</v>
      </c>
      <c r="E78" s="282" t="e">
        <f>VLOOKUP($U78,#REF!,4,FALSE)</f>
        <v>#REF!</v>
      </c>
      <c r="F78" s="282" t="e">
        <f>VLOOKUP($U78,#REF!,8,FALSE)</f>
        <v>#REF!</v>
      </c>
      <c r="G78" s="574" t="e">
        <f>VLOOKUP($U78,#REF!,5,FALSE)</f>
        <v>#REF!</v>
      </c>
      <c r="H78" s="282" t="e">
        <f>VLOOKUP($U78,#REF!,7,FALSE)</f>
        <v>#REF!</v>
      </c>
      <c r="I78" s="283" t="e">
        <f>VLOOKUP($U78,#REF!,11,FALSE)</f>
        <v>#REF!</v>
      </c>
      <c r="J78" s="284"/>
      <c r="K78" s="308">
        <f t="shared" si="7"/>
        <v>0</v>
      </c>
      <c r="L78" s="308">
        <v>23.6</v>
      </c>
      <c r="M78" s="284"/>
      <c r="N78" s="304">
        <f t="shared" si="8"/>
        <v>0</v>
      </c>
      <c r="O78" s="332"/>
      <c r="P78" s="308"/>
      <c r="Q78" s="308"/>
      <c r="R78" s="288" t="str">
        <f t="shared" si="6"/>
        <v>МСМК</v>
      </c>
      <c r="S78" s="283" t="e">
        <f>VLOOKUP($U78,#REF!,9,FALSE)</f>
        <v>#REF!</v>
      </c>
      <c r="T78" s="574" t="e">
        <f>VLOOKUP($U78,#REF!,10,FALSE)</f>
        <v>#REF!</v>
      </c>
      <c r="U78" s="568"/>
      <c r="V78" s="336"/>
      <c r="W78" s="334">
        <f t="shared" si="4"/>
        <v>0</v>
      </c>
    </row>
    <row r="79" spans="1:23" s="335" customFormat="1" ht="23.1" hidden="1" customHeight="1" x14ac:dyDescent="0.2">
      <c r="A79" s="280">
        <v>71</v>
      </c>
      <c r="B79" s="280"/>
      <c r="C79" s="280"/>
      <c r="D79" s="574" t="e">
        <f>VLOOKUP($U79,#REF!,3,FALSE)</f>
        <v>#REF!</v>
      </c>
      <c r="E79" s="282" t="e">
        <f>VLOOKUP($U79,#REF!,4,FALSE)</f>
        <v>#REF!</v>
      </c>
      <c r="F79" s="282" t="e">
        <f>VLOOKUP($U79,#REF!,8,FALSE)</f>
        <v>#REF!</v>
      </c>
      <c r="G79" s="574" t="e">
        <f>VLOOKUP($U79,#REF!,5,FALSE)</f>
        <v>#REF!</v>
      </c>
      <c r="H79" s="282" t="e">
        <f>VLOOKUP($U79,#REF!,7,FALSE)</f>
        <v>#REF!</v>
      </c>
      <c r="I79" s="283" t="e">
        <f>VLOOKUP($U79,#REF!,11,FALSE)</f>
        <v>#REF!</v>
      </c>
      <c r="J79" s="284"/>
      <c r="K79" s="308">
        <f t="shared" si="7"/>
        <v>0</v>
      </c>
      <c r="L79" s="308">
        <v>14.6</v>
      </c>
      <c r="M79" s="284"/>
      <c r="N79" s="304">
        <f t="shared" si="8"/>
        <v>0</v>
      </c>
      <c r="O79" s="332"/>
      <c r="P79" s="308"/>
      <c r="Q79" s="308"/>
      <c r="R79" s="288" t="str">
        <f t="shared" si="6"/>
        <v>МСМК</v>
      </c>
      <c r="S79" s="283" t="e">
        <f>VLOOKUP($U79,#REF!,9,FALSE)</f>
        <v>#REF!</v>
      </c>
      <c r="T79" s="574" t="e">
        <f>VLOOKUP($U79,#REF!,10,FALSE)</f>
        <v>#REF!</v>
      </c>
      <c r="U79" s="568"/>
      <c r="V79" s="336"/>
      <c r="W79" s="334">
        <f t="shared" si="4"/>
        <v>0</v>
      </c>
    </row>
    <row r="80" spans="1:23" s="335" customFormat="1" ht="23.1" hidden="1" customHeight="1" x14ac:dyDescent="0.2">
      <c r="A80" s="280">
        <v>72</v>
      </c>
      <c r="B80" s="280"/>
      <c r="C80" s="280"/>
      <c r="D80" s="574" t="e">
        <f>VLOOKUP($U80,#REF!,3,FALSE)</f>
        <v>#REF!</v>
      </c>
      <c r="E80" s="282" t="e">
        <f>VLOOKUP($U80,#REF!,4,FALSE)</f>
        <v>#REF!</v>
      </c>
      <c r="F80" s="282" t="e">
        <f>VLOOKUP($U80,#REF!,8,FALSE)</f>
        <v>#REF!</v>
      </c>
      <c r="G80" s="574" t="e">
        <f>VLOOKUP($U80,#REF!,5,FALSE)</f>
        <v>#REF!</v>
      </c>
      <c r="H80" s="282" t="e">
        <f>VLOOKUP($U80,#REF!,7,FALSE)</f>
        <v>#REF!</v>
      </c>
      <c r="I80" s="283" t="e">
        <f>VLOOKUP($U80,#REF!,11,FALSE)</f>
        <v>#REF!</v>
      </c>
      <c r="J80" s="284"/>
      <c r="K80" s="308">
        <f t="shared" si="7"/>
        <v>0</v>
      </c>
      <c r="L80" s="308">
        <v>15.6</v>
      </c>
      <c r="M80" s="284"/>
      <c r="N80" s="304">
        <f t="shared" si="8"/>
        <v>0</v>
      </c>
      <c r="O80" s="332"/>
      <c r="P80" s="308"/>
      <c r="Q80" s="308"/>
      <c r="R80" s="288" t="str">
        <f t="shared" si="6"/>
        <v>МСМК</v>
      </c>
      <c r="S80" s="283" t="e">
        <f>VLOOKUP($U80,#REF!,9,FALSE)</f>
        <v>#REF!</v>
      </c>
      <c r="T80" s="574" t="e">
        <f>VLOOKUP($U80,#REF!,10,FALSE)</f>
        <v>#REF!</v>
      </c>
      <c r="U80" s="568"/>
      <c r="V80" s="336"/>
      <c r="W80" s="334">
        <f t="shared" si="4"/>
        <v>0</v>
      </c>
    </row>
    <row r="81" spans="1:23" s="335" customFormat="1" ht="23.1" hidden="1" customHeight="1" x14ac:dyDescent="0.2">
      <c r="A81" s="280">
        <v>73</v>
      </c>
      <c r="B81" s="280"/>
      <c r="C81" s="280"/>
      <c r="D81" s="574" t="e">
        <f>VLOOKUP($U81,#REF!,3,FALSE)</f>
        <v>#REF!</v>
      </c>
      <c r="E81" s="282" t="e">
        <f>VLOOKUP($U81,#REF!,4,FALSE)</f>
        <v>#REF!</v>
      </c>
      <c r="F81" s="282" t="e">
        <f>VLOOKUP($U81,#REF!,8,FALSE)</f>
        <v>#REF!</v>
      </c>
      <c r="G81" s="574" t="e">
        <f>VLOOKUP($U81,#REF!,5,FALSE)</f>
        <v>#REF!</v>
      </c>
      <c r="H81" s="282" t="e">
        <f>VLOOKUP($U81,#REF!,7,FALSE)</f>
        <v>#REF!</v>
      </c>
      <c r="I81" s="283" t="e">
        <f>VLOOKUP($U81,#REF!,11,FALSE)</f>
        <v>#REF!</v>
      </c>
      <c r="J81" s="284"/>
      <c r="K81" s="308">
        <f t="shared" si="7"/>
        <v>0</v>
      </c>
      <c r="L81" s="308">
        <v>16.600000000000001</v>
      </c>
      <c r="M81" s="284"/>
      <c r="N81" s="304">
        <f t="shared" si="8"/>
        <v>0</v>
      </c>
      <c r="O81" s="332"/>
      <c r="P81" s="308"/>
      <c r="Q81" s="308"/>
      <c r="R81" s="288" t="str">
        <f t="shared" si="6"/>
        <v>МСМК</v>
      </c>
      <c r="S81" s="283" t="e">
        <f>VLOOKUP($U81,#REF!,9,FALSE)</f>
        <v>#REF!</v>
      </c>
      <c r="T81" s="574" t="e">
        <f>VLOOKUP($U81,#REF!,10,FALSE)</f>
        <v>#REF!</v>
      </c>
      <c r="U81" s="568"/>
      <c r="V81" s="336"/>
      <c r="W81" s="334">
        <f t="shared" si="4"/>
        <v>0</v>
      </c>
    </row>
    <row r="82" spans="1:23" s="335" customFormat="1" ht="23.1" hidden="1" customHeight="1" x14ac:dyDescent="0.2">
      <c r="A82" s="280">
        <v>74</v>
      </c>
      <c r="B82" s="280"/>
      <c r="C82" s="280"/>
      <c r="D82" s="574" t="e">
        <f>VLOOKUP($U82,#REF!,3,FALSE)</f>
        <v>#REF!</v>
      </c>
      <c r="E82" s="282" t="e">
        <f>VLOOKUP($U82,#REF!,4,FALSE)</f>
        <v>#REF!</v>
      </c>
      <c r="F82" s="282" t="e">
        <f>VLOOKUP($U82,#REF!,8,FALSE)</f>
        <v>#REF!</v>
      </c>
      <c r="G82" s="574" t="e">
        <f>VLOOKUP($U82,#REF!,5,FALSE)</f>
        <v>#REF!</v>
      </c>
      <c r="H82" s="282" t="e">
        <f>VLOOKUP($U82,#REF!,7,FALSE)</f>
        <v>#REF!</v>
      </c>
      <c r="I82" s="283" t="e">
        <f>VLOOKUP($U82,#REF!,11,FALSE)</f>
        <v>#REF!</v>
      </c>
      <c r="J82" s="284"/>
      <c r="K82" s="308">
        <f t="shared" si="7"/>
        <v>0</v>
      </c>
      <c r="L82" s="308">
        <v>17.600000000000001</v>
      </c>
      <c r="M82" s="284"/>
      <c r="N82" s="304">
        <f t="shared" si="8"/>
        <v>0</v>
      </c>
      <c r="O82" s="332"/>
      <c r="P82" s="308"/>
      <c r="Q82" s="308"/>
      <c r="R82" s="288" t="str">
        <f t="shared" si="6"/>
        <v>МСМК</v>
      </c>
      <c r="S82" s="283" t="e">
        <f>VLOOKUP($U82,#REF!,9,FALSE)</f>
        <v>#REF!</v>
      </c>
      <c r="T82" s="574" t="e">
        <f>VLOOKUP($U82,#REF!,10,FALSE)</f>
        <v>#REF!</v>
      </c>
      <c r="U82" s="568"/>
      <c r="V82" s="336"/>
      <c r="W82" s="334">
        <f t="shared" si="4"/>
        <v>0</v>
      </c>
    </row>
    <row r="83" spans="1:23" s="335" customFormat="1" ht="23.1" hidden="1" customHeight="1" x14ac:dyDescent="0.2">
      <c r="A83" s="280">
        <v>75</v>
      </c>
      <c r="B83" s="280"/>
      <c r="C83" s="280"/>
      <c r="D83" s="574" t="e">
        <f>VLOOKUP($U83,#REF!,3,FALSE)</f>
        <v>#REF!</v>
      </c>
      <c r="E83" s="282" t="e">
        <f>VLOOKUP($U83,#REF!,4,FALSE)</f>
        <v>#REF!</v>
      </c>
      <c r="F83" s="282" t="e">
        <f>VLOOKUP($U83,#REF!,8,FALSE)</f>
        <v>#REF!</v>
      </c>
      <c r="G83" s="574" t="e">
        <f>VLOOKUP($U83,#REF!,5,FALSE)</f>
        <v>#REF!</v>
      </c>
      <c r="H83" s="282" t="e">
        <f>VLOOKUP($U83,#REF!,7,FALSE)</f>
        <v>#REF!</v>
      </c>
      <c r="I83" s="283" t="e">
        <f>VLOOKUP($U83,#REF!,11,FALSE)</f>
        <v>#REF!</v>
      </c>
      <c r="J83" s="284"/>
      <c r="K83" s="308">
        <f t="shared" si="7"/>
        <v>0</v>
      </c>
      <c r="L83" s="308">
        <v>18.600000000000001</v>
      </c>
      <c r="M83" s="284"/>
      <c r="N83" s="304">
        <f t="shared" si="8"/>
        <v>0</v>
      </c>
      <c r="O83" s="332"/>
      <c r="P83" s="308"/>
      <c r="Q83" s="308"/>
      <c r="R83" s="288" t="str">
        <f t="shared" si="6"/>
        <v>МСМК</v>
      </c>
      <c r="S83" s="283" t="e">
        <f>VLOOKUP($U83,#REF!,9,FALSE)</f>
        <v>#REF!</v>
      </c>
      <c r="T83" s="574" t="e">
        <f>VLOOKUP($U83,#REF!,10,FALSE)</f>
        <v>#REF!</v>
      </c>
      <c r="U83" s="568"/>
      <c r="V83" s="336"/>
      <c r="W83" s="334">
        <f t="shared" si="4"/>
        <v>0</v>
      </c>
    </row>
    <row r="84" spans="1:23" s="335" customFormat="1" ht="23.1" hidden="1" customHeight="1" x14ac:dyDescent="0.2">
      <c r="A84" s="280">
        <v>76</v>
      </c>
      <c r="B84" s="280"/>
      <c r="C84" s="280"/>
      <c r="D84" s="574" t="e">
        <f>VLOOKUP($U84,#REF!,3,FALSE)</f>
        <v>#REF!</v>
      </c>
      <c r="E84" s="282" t="e">
        <f>VLOOKUP($U84,#REF!,4,FALSE)</f>
        <v>#REF!</v>
      </c>
      <c r="F84" s="282" t="e">
        <f>VLOOKUP($U84,#REF!,8,FALSE)</f>
        <v>#REF!</v>
      </c>
      <c r="G84" s="574" t="e">
        <f>VLOOKUP($U84,#REF!,5,FALSE)</f>
        <v>#REF!</v>
      </c>
      <c r="H84" s="282" t="e">
        <f>VLOOKUP($U84,#REF!,7,FALSE)</f>
        <v>#REF!</v>
      </c>
      <c r="I84" s="283" t="e">
        <f>VLOOKUP($U84,#REF!,11,FALSE)</f>
        <v>#REF!</v>
      </c>
      <c r="J84" s="284"/>
      <c r="K84" s="308">
        <f t="shared" si="7"/>
        <v>0</v>
      </c>
      <c r="L84" s="308">
        <v>19.600000000000001</v>
      </c>
      <c r="M84" s="284"/>
      <c r="N84" s="304">
        <f t="shared" si="8"/>
        <v>0</v>
      </c>
      <c r="O84" s="332"/>
      <c r="P84" s="308"/>
      <c r="Q84" s="308"/>
      <c r="R84" s="288" t="str">
        <f t="shared" si="6"/>
        <v>МСМК</v>
      </c>
      <c r="S84" s="283" t="e">
        <f>VLOOKUP($U84,#REF!,9,FALSE)</f>
        <v>#REF!</v>
      </c>
      <c r="T84" s="574" t="e">
        <f>VLOOKUP($U84,#REF!,10,FALSE)</f>
        <v>#REF!</v>
      </c>
      <c r="U84" s="568"/>
      <c r="V84" s="336"/>
      <c r="W84" s="334">
        <f t="shared" si="4"/>
        <v>0</v>
      </c>
    </row>
    <row r="85" spans="1:23" s="335" customFormat="1" ht="23.1" hidden="1" customHeight="1" x14ac:dyDescent="0.2">
      <c r="A85" s="280">
        <v>77</v>
      </c>
      <c r="B85" s="280"/>
      <c r="C85" s="280"/>
      <c r="D85" s="574" t="e">
        <f>VLOOKUP($U85,#REF!,3,FALSE)</f>
        <v>#REF!</v>
      </c>
      <c r="E85" s="282" t="e">
        <f>VLOOKUP($U85,#REF!,4,FALSE)</f>
        <v>#REF!</v>
      </c>
      <c r="F85" s="282" t="e">
        <f>VLOOKUP($U85,#REF!,8,FALSE)</f>
        <v>#REF!</v>
      </c>
      <c r="G85" s="574" t="e">
        <f>VLOOKUP($U85,#REF!,5,FALSE)</f>
        <v>#REF!</v>
      </c>
      <c r="H85" s="282" t="e">
        <f>VLOOKUP($U85,#REF!,7,FALSE)</f>
        <v>#REF!</v>
      </c>
      <c r="I85" s="283" t="e">
        <f>VLOOKUP($U85,#REF!,11,FALSE)</f>
        <v>#REF!</v>
      </c>
      <c r="J85" s="284"/>
      <c r="K85" s="308">
        <f t="shared" si="7"/>
        <v>0</v>
      </c>
      <c r="L85" s="308">
        <v>20.6</v>
      </c>
      <c r="M85" s="284"/>
      <c r="N85" s="304">
        <f t="shared" si="8"/>
        <v>0</v>
      </c>
      <c r="O85" s="332"/>
      <c r="P85" s="308"/>
      <c r="Q85" s="308"/>
      <c r="R85" s="288" t="str">
        <f t="shared" si="6"/>
        <v>МСМК</v>
      </c>
      <c r="S85" s="283" t="e">
        <f>VLOOKUP($U85,#REF!,9,FALSE)</f>
        <v>#REF!</v>
      </c>
      <c r="T85" s="574" t="e">
        <f>VLOOKUP($U85,#REF!,10,FALSE)</f>
        <v>#REF!</v>
      </c>
      <c r="U85" s="568"/>
      <c r="V85" s="336"/>
      <c r="W85" s="334">
        <f t="shared" si="4"/>
        <v>0</v>
      </c>
    </row>
    <row r="86" spans="1:23" s="335" customFormat="1" ht="23.1" hidden="1" customHeight="1" x14ac:dyDescent="0.2">
      <c r="A86" s="280">
        <v>78</v>
      </c>
      <c r="B86" s="280"/>
      <c r="C86" s="280"/>
      <c r="D86" s="574" t="e">
        <f>VLOOKUP($U86,#REF!,3,FALSE)</f>
        <v>#REF!</v>
      </c>
      <c r="E86" s="282" t="e">
        <f>VLOOKUP($U86,#REF!,4,FALSE)</f>
        <v>#REF!</v>
      </c>
      <c r="F86" s="282" t="e">
        <f>VLOOKUP($U86,#REF!,8,FALSE)</f>
        <v>#REF!</v>
      </c>
      <c r="G86" s="574" t="e">
        <f>VLOOKUP($U86,#REF!,5,FALSE)</f>
        <v>#REF!</v>
      </c>
      <c r="H86" s="282" t="e">
        <f>VLOOKUP($U86,#REF!,7,FALSE)</f>
        <v>#REF!</v>
      </c>
      <c r="I86" s="283" t="e">
        <f>VLOOKUP($U86,#REF!,11,FALSE)</f>
        <v>#REF!</v>
      </c>
      <c r="J86" s="284"/>
      <c r="K86" s="308">
        <f t="shared" si="7"/>
        <v>0</v>
      </c>
      <c r="L86" s="308">
        <v>21.6</v>
      </c>
      <c r="M86" s="284"/>
      <c r="N86" s="304">
        <f t="shared" si="8"/>
        <v>0</v>
      </c>
      <c r="O86" s="332"/>
      <c r="P86" s="308"/>
      <c r="Q86" s="308"/>
      <c r="R86" s="288" t="str">
        <f t="shared" si="6"/>
        <v>МСМК</v>
      </c>
      <c r="S86" s="283" t="e">
        <f>VLOOKUP($U86,#REF!,9,FALSE)</f>
        <v>#REF!</v>
      </c>
      <c r="T86" s="574" t="e">
        <f>VLOOKUP($U86,#REF!,10,FALSE)</f>
        <v>#REF!</v>
      </c>
      <c r="U86" s="568"/>
      <c r="V86" s="336"/>
      <c r="W86" s="334">
        <f t="shared" si="4"/>
        <v>0</v>
      </c>
    </row>
    <row r="87" spans="1:23" s="335" customFormat="1" ht="23.1" hidden="1" customHeight="1" x14ac:dyDescent="0.2">
      <c r="A87" s="280">
        <v>79</v>
      </c>
      <c r="B87" s="280"/>
      <c r="C87" s="280"/>
      <c r="D87" s="574" t="e">
        <f>VLOOKUP($U87,#REF!,3,FALSE)</f>
        <v>#REF!</v>
      </c>
      <c r="E87" s="282" t="e">
        <f>VLOOKUP($U87,#REF!,4,FALSE)</f>
        <v>#REF!</v>
      </c>
      <c r="F87" s="282" t="e">
        <f>VLOOKUP($U87,#REF!,8,FALSE)</f>
        <v>#REF!</v>
      </c>
      <c r="G87" s="574" t="e">
        <f>VLOOKUP($U87,#REF!,5,FALSE)</f>
        <v>#REF!</v>
      </c>
      <c r="H87" s="282" t="e">
        <f>VLOOKUP($U87,#REF!,7,FALSE)</f>
        <v>#REF!</v>
      </c>
      <c r="I87" s="283" t="e">
        <f>VLOOKUP($U87,#REF!,11,FALSE)</f>
        <v>#REF!</v>
      </c>
      <c r="J87" s="284"/>
      <c r="K87" s="308">
        <f t="shared" si="7"/>
        <v>0</v>
      </c>
      <c r="L87" s="308">
        <v>22.6</v>
      </c>
      <c r="M87" s="284"/>
      <c r="N87" s="308" t="s">
        <v>174</v>
      </c>
      <c r="O87" s="332"/>
      <c r="P87" s="308"/>
      <c r="Q87" s="308"/>
      <c r="R87" s="288" t="str">
        <f t="shared" si="6"/>
        <v>МСМК</v>
      </c>
      <c r="S87" s="283" t="e">
        <f>VLOOKUP($U87,#REF!,9,FALSE)</f>
        <v>#REF!</v>
      </c>
      <c r="T87" s="574" t="e">
        <f>VLOOKUP($U87,#REF!,10,FALSE)</f>
        <v>#REF!</v>
      </c>
      <c r="U87" s="568"/>
      <c r="V87" s="336"/>
      <c r="W87" s="334">
        <f t="shared" si="4"/>
        <v>0</v>
      </c>
    </row>
    <row r="88" spans="1:23" s="335" customFormat="1" ht="23.1" hidden="1" customHeight="1" x14ac:dyDescent="0.2">
      <c r="A88" s="280">
        <v>80</v>
      </c>
      <c r="B88" s="280"/>
      <c r="C88" s="280"/>
      <c r="D88" s="574" t="e">
        <f>VLOOKUP($U88,#REF!,3,FALSE)</f>
        <v>#REF!</v>
      </c>
      <c r="E88" s="282" t="e">
        <f>VLOOKUP($U88,#REF!,4,FALSE)</f>
        <v>#REF!</v>
      </c>
      <c r="F88" s="282" t="e">
        <f>VLOOKUP($U88,#REF!,8,FALSE)</f>
        <v>#REF!</v>
      </c>
      <c r="G88" s="574" t="e">
        <f>VLOOKUP($U88,#REF!,5,FALSE)</f>
        <v>#REF!</v>
      </c>
      <c r="H88" s="282" t="e">
        <f>VLOOKUP($U88,#REF!,7,FALSE)</f>
        <v>#REF!</v>
      </c>
      <c r="I88" s="283" t="e">
        <f>VLOOKUP($U88,#REF!,11,FALSE)</f>
        <v>#REF!</v>
      </c>
      <c r="J88" s="284"/>
      <c r="K88" s="308" t="s">
        <v>174</v>
      </c>
      <c r="L88" s="308">
        <v>23.6</v>
      </c>
      <c r="M88" s="284"/>
      <c r="N88" s="304">
        <f t="shared" si="8"/>
        <v>0</v>
      </c>
      <c r="O88" s="332"/>
      <c r="P88" s="308"/>
      <c r="Q88" s="308"/>
      <c r="R88" s="417" t="str">
        <f t="shared" si="6"/>
        <v>МСМК</v>
      </c>
      <c r="S88" s="283" t="e">
        <f>VLOOKUP($U88,#REF!,9,FALSE)</f>
        <v>#REF!</v>
      </c>
      <c r="T88" s="574" t="e">
        <f>VLOOKUP($U88,#REF!,10,FALSE)</f>
        <v>#REF!</v>
      </c>
      <c r="U88" s="568"/>
      <c r="V88" s="336"/>
      <c r="W88" s="334">
        <f t="shared" si="4"/>
        <v>0</v>
      </c>
    </row>
    <row r="89" spans="1:23" s="335" customFormat="1" ht="23.1" hidden="1" customHeight="1" x14ac:dyDescent="0.2">
      <c r="A89" s="280">
        <v>81</v>
      </c>
      <c r="B89" s="280"/>
      <c r="C89" s="280"/>
      <c r="D89" s="574" t="e">
        <f>VLOOKUP($U89,#REF!,3,FALSE)</f>
        <v>#REF!</v>
      </c>
      <c r="E89" s="282" t="e">
        <f>VLOOKUP($U89,#REF!,4,FALSE)</f>
        <v>#REF!</v>
      </c>
      <c r="F89" s="282" t="e">
        <f>VLOOKUP($U89,#REF!,8,FALSE)</f>
        <v>#REF!</v>
      </c>
      <c r="G89" s="574" t="e">
        <f>VLOOKUP($U89,#REF!,5,FALSE)</f>
        <v>#REF!</v>
      </c>
      <c r="H89" s="282" t="e">
        <f>VLOOKUP($U89,#REF!,7,FALSE)</f>
        <v>#REF!</v>
      </c>
      <c r="I89" s="283" t="e">
        <f>VLOOKUP($U89,#REF!,11,FALSE)</f>
        <v>#REF!</v>
      </c>
      <c r="J89" s="284"/>
      <c r="K89" s="308" t="s">
        <v>174</v>
      </c>
      <c r="L89" s="308">
        <v>19.600000000000001</v>
      </c>
      <c r="M89" s="284"/>
      <c r="N89" s="304">
        <f t="shared" si="8"/>
        <v>0</v>
      </c>
      <c r="O89" s="332"/>
      <c r="P89" s="308"/>
      <c r="Q89" s="308"/>
      <c r="R89" s="417" t="str">
        <f t="shared" si="6"/>
        <v>МСМК</v>
      </c>
      <c r="S89" s="283" t="e">
        <f>VLOOKUP($U89,#REF!,9,FALSE)</f>
        <v>#REF!</v>
      </c>
      <c r="T89" s="574" t="e">
        <f>VLOOKUP($U89,#REF!,10,FALSE)</f>
        <v>#REF!</v>
      </c>
      <c r="U89" s="568"/>
      <c r="V89" s="336"/>
      <c r="W89" s="334">
        <f t="shared" si="4"/>
        <v>0</v>
      </c>
    </row>
    <row r="90" spans="1:23" s="335" customFormat="1" ht="23.1" hidden="1" customHeight="1" x14ac:dyDescent="0.2">
      <c r="A90" s="280">
        <v>82</v>
      </c>
      <c r="B90" s="280"/>
      <c r="C90" s="280"/>
      <c r="D90" s="574" t="e">
        <f>VLOOKUP($U90,#REF!,3,FALSE)</f>
        <v>#REF!</v>
      </c>
      <c r="E90" s="282" t="e">
        <f>VLOOKUP($U90,#REF!,4,FALSE)</f>
        <v>#REF!</v>
      </c>
      <c r="F90" s="282" t="e">
        <f>VLOOKUP($U90,#REF!,8,FALSE)</f>
        <v>#REF!</v>
      </c>
      <c r="G90" s="574" t="e">
        <f>VLOOKUP($U90,#REF!,5,FALSE)</f>
        <v>#REF!</v>
      </c>
      <c r="H90" s="282" t="e">
        <f>VLOOKUP($U90,#REF!,7,FALSE)</f>
        <v>#REF!</v>
      </c>
      <c r="I90" s="283" t="e">
        <f>VLOOKUP($U90,#REF!,11,FALSE)</f>
        <v>#REF!</v>
      </c>
      <c r="J90" s="284"/>
      <c r="K90" s="308">
        <f t="shared" ref="K90:K93" si="9">IF(J90=0,0,CONCATENATE(MID(J90,1,1),".",MID(J90,2,1)))</f>
        <v>0</v>
      </c>
      <c r="L90" s="308">
        <v>20.6</v>
      </c>
      <c r="M90" s="284"/>
      <c r="N90" s="304">
        <f t="shared" si="8"/>
        <v>0</v>
      </c>
      <c r="O90" s="332"/>
      <c r="P90" s="308"/>
      <c r="Q90" s="308"/>
      <c r="R90" s="288" t="str">
        <f t="shared" si="6"/>
        <v>МСМК</v>
      </c>
      <c r="S90" s="283" t="e">
        <f>VLOOKUP($U90,#REF!,9,FALSE)</f>
        <v>#REF!</v>
      </c>
      <c r="T90" s="574" t="e">
        <f>VLOOKUP($U90,#REF!,10,FALSE)</f>
        <v>#REF!</v>
      </c>
      <c r="U90" s="568"/>
      <c r="V90" s="336"/>
      <c r="W90" s="334">
        <f t="shared" si="4"/>
        <v>0</v>
      </c>
    </row>
    <row r="91" spans="1:23" s="335" customFormat="1" ht="23.1" hidden="1" customHeight="1" x14ac:dyDescent="0.2">
      <c r="A91" s="280">
        <v>83</v>
      </c>
      <c r="B91" s="280"/>
      <c r="C91" s="280"/>
      <c r="D91" s="574" t="e">
        <f>VLOOKUP($U91,#REF!,3,FALSE)</f>
        <v>#REF!</v>
      </c>
      <c r="E91" s="282" t="e">
        <f>VLOOKUP($U91,#REF!,4,FALSE)</f>
        <v>#REF!</v>
      </c>
      <c r="F91" s="282" t="e">
        <f>VLOOKUP($U91,#REF!,8,FALSE)</f>
        <v>#REF!</v>
      </c>
      <c r="G91" s="574" t="e">
        <f>VLOOKUP($U91,#REF!,5,FALSE)</f>
        <v>#REF!</v>
      </c>
      <c r="H91" s="282" t="e">
        <f>VLOOKUP($U91,#REF!,7,FALSE)</f>
        <v>#REF!</v>
      </c>
      <c r="I91" s="283" t="e">
        <f>VLOOKUP($U91,#REF!,11,FALSE)</f>
        <v>#REF!</v>
      </c>
      <c r="J91" s="284"/>
      <c r="K91" s="308">
        <f t="shared" si="9"/>
        <v>0</v>
      </c>
      <c r="L91" s="308">
        <v>21.6</v>
      </c>
      <c r="M91" s="284"/>
      <c r="N91" s="304">
        <f t="shared" si="8"/>
        <v>0</v>
      </c>
      <c r="O91" s="332"/>
      <c r="P91" s="308"/>
      <c r="Q91" s="308"/>
      <c r="R91" s="288" t="str">
        <f t="shared" si="6"/>
        <v>МСМК</v>
      </c>
      <c r="S91" s="283" t="e">
        <f>VLOOKUP($U91,#REF!,9,FALSE)</f>
        <v>#REF!</v>
      </c>
      <c r="T91" s="574" t="e">
        <f>VLOOKUP($U91,#REF!,10,FALSE)</f>
        <v>#REF!</v>
      </c>
      <c r="U91" s="568"/>
      <c r="V91" s="336"/>
      <c r="W91" s="334">
        <f t="shared" si="4"/>
        <v>0</v>
      </c>
    </row>
    <row r="92" spans="1:23" s="335" customFormat="1" ht="23.1" hidden="1" customHeight="1" x14ac:dyDescent="0.2">
      <c r="A92" s="280">
        <v>84</v>
      </c>
      <c r="B92" s="280"/>
      <c r="C92" s="280"/>
      <c r="D92" s="574" t="e">
        <f>VLOOKUP($U92,#REF!,3,FALSE)</f>
        <v>#REF!</v>
      </c>
      <c r="E92" s="282" t="e">
        <f>VLOOKUP($U92,#REF!,4,FALSE)</f>
        <v>#REF!</v>
      </c>
      <c r="F92" s="282" t="e">
        <f>VLOOKUP($U92,#REF!,8,FALSE)</f>
        <v>#REF!</v>
      </c>
      <c r="G92" s="574" t="e">
        <f>VLOOKUP($U92,#REF!,5,FALSE)</f>
        <v>#REF!</v>
      </c>
      <c r="H92" s="282" t="e">
        <f>VLOOKUP($U92,#REF!,7,FALSE)</f>
        <v>#REF!</v>
      </c>
      <c r="I92" s="283" t="e">
        <f>VLOOKUP($U92,#REF!,11,FALSE)</f>
        <v>#REF!</v>
      </c>
      <c r="J92" s="284"/>
      <c r="K92" s="308">
        <f t="shared" si="9"/>
        <v>0</v>
      </c>
      <c r="L92" s="308">
        <v>22.6</v>
      </c>
      <c r="M92" s="284"/>
      <c r="N92" s="304">
        <f t="shared" si="8"/>
        <v>0</v>
      </c>
      <c r="O92" s="332"/>
      <c r="P92" s="308"/>
      <c r="Q92" s="308"/>
      <c r="R92" s="288" t="str">
        <f t="shared" si="6"/>
        <v>МСМК</v>
      </c>
      <c r="S92" s="283" t="e">
        <f>VLOOKUP($U92,#REF!,9,FALSE)</f>
        <v>#REF!</v>
      </c>
      <c r="T92" s="574" t="e">
        <f>VLOOKUP($U92,#REF!,10,FALSE)</f>
        <v>#REF!</v>
      </c>
      <c r="U92" s="568"/>
      <c r="V92" s="336"/>
      <c r="W92" s="334">
        <f t="shared" si="4"/>
        <v>0</v>
      </c>
    </row>
    <row r="93" spans="1:23" s="335" customFormat="1" ht="23.1" hidden="1" customHeight="1" x14ac:dyDescent="0.2">
      <c r="A93" s="280">
        <v>85</v>
      </c>
      <c r="B93" s="280"/>
      <c r="C93" s="280"/>
      <c r="D93" s="574" t="e">
        <f>VLOOKUP($U93,#REF!,3,FALSE)</f>
        <v>#REF!</v>
      </c>
      <c r="E93" s="282" t="e">
        <f>VLOOKUP($U93,#REF!,4,FALSE)</f>
        <v>#REF!</v>
      </c>
      <c r="F93" s="282" t="e">
        <f>VLOOKUP($U93,#REF!,8,FALSE)</f>
        <v>#REF!</v>
      </c>
      <c r="G93" s="574" t="e">
        <f>VLOOKUP($U93,#REF!,5,FALSE)</f>
        <v>#REF!</v>
      </c>
      <c r="H93" s="282" t="e">
        <f>VLOOKUP($U93,#REF!,7,FALSE)</f>
        <v>#REF!</v>
      </c>
      <c r="I93" s="283" t="e">
        <f>VLOOKUP($U93,#REF!,11,FALSE)</f>
        <v>#REF!</v>
      </c>
      <c r="J93" s="284"/>
      <c r="K93" s="308">
        <f t="shared" si="9"/>
        <v>0</v>
      </c>
      <c r="L93" s="308">
        <v>23.6</v>
      </c>
      <c r="M93" s="284"/>
      <c r="N93" s="304">
        <f t="shared" si="8"/>
        <v>0</v>
      </c>
      <c r="O93" s="332"/>
      <c r="P93" s="308"/>
      <c r="Q93" s="308"/>
      <c r="R93" s="288" t="str">
        <f t="shared" si="6"/>
        <v>МСМК</v>
      </c>
      <c r="S93" s="283" t="e">
        <f>VLOOKUP($U93,#REF!,9,FALSE)</f>
        <v>#REF!</v>
      </c>
      <c r="T93" s="574" t="e">
        <f>VLOOKUP($U93,#REF!,10,FALSE)</f>
        <v>#REF!</v>
      </c>
      <c r="U93" s="568"/>
      <c r="V93" s="336"/>
      <c r="W93" s="334">
        <f t="shared" si="4"/>
        <v>0</v>
      </c>
    </row>
    <row r="94" spans="1:23" hidden="1" x14ac:dyDescent="0.2"/>
    <row r="95" spans="1:23" ht="18.75" customHeight="1" x14ac:dyDescent="0.2">
      <c r="A95" s="529" t="s">
        <v>189</v>
      </c>
      <c r="D95" s="585" t="s">
        <v>627</v>
      </c>
      <c r="E95" s="84" t="s">
        <v>582</v>
      </c>
      <c r="F95" s="84" t="s">
        <v>39</v>
      </c>
      <c r="G95" s="585" t="s">
        <v>622</v>
      </c>
      <c r="H95" s="585"/>
      <c r="I95" s="84" t="s">
        <v>120</v>
      </c>
      <c r="J95" s="84"/>
      <c r="K95" s="586" t="s">
        <v>660</v>
      </c>
      <c r="R95" s="529" t="s">
        <v>112</v>
      </c>
      <c r="T95" s="554" t="s">
        <v>793</v>
      </c>
    </row>
    <row r="96" spans="1:23" ht="18.75" customHeight="1" x14ac:dyDescent="0.2">
      <c r="A96" s="529" t="s">
        <v>202</v>
      </c>
      <c r="D96" s="585" t="s">
        <v>635</v>
      </c>
      <c r="E96" s="84" t="s">
        <v>602</v>
      </c>
      <c r="F96" s="84" t="s">
        <v>111</v>
      </c>
      <c r="G96" s="585" t="s">
        <v>642</v>
      </c>
      <c r="H96" s="585"/>
      <c r="I96" s="84" t="s">
        <v>173</v>
      </c>
      <c r="J96" s="84"/>
      <c r="K96" s="586" t="s">
        <v>802</v>
      </c>
      <c r="R96" s="529" t="s">
        <v>112</v>
      </c>
      <c r="T96" s="554" t="s">
        <v>237</v>
      </c>
    </row>
    <row r="97" spans="1:20" ht="18.75" customHeight="1" x14ac:dyDescent="0.2">
      <c r="A97" s="529" t="s">
        <v>209</v>
      </c>
      <c r="D97" s="585" t="s">
        <v>586</v>
      </c>
      <c r="E97" s="84" t="s">
        <v>602</v>
      </c>
      <c r="F97" s="84" t="s">
        <v>39</v>
      </c>
      <c r="G97" s="585" t="s">
        <v>634</v>
      </c>
      <c r="H97" s="585"/>
      <c r="I97" s="84" t="s">
        <v>120</v>
      </c>
      <c r="J97" s="84"/>
      <c r="K97" s="586" t="s">
        <v>661</v>
      </c>
      <c r="R97" s="529" t="s">
        <v>112</v>
      </c>
      <c r="T97" s="554" t="s">
        <v>584</v>
      </c>
    </row>
    <row r="98" spans="1:20" ht="20.25" customHeight="1" x14ac:dyDescent="0.2">
      <c r="A98" s="529" t="s">
        <v>125</v>
      </c>
      <c r="D98" s="585" t="s">
        <v>632</v>
      </c>
      <c r="E98" s="84" t="s">
        <v>582</v>
      </c>
      <c r="F98" s="84" t="s">
        <v>111</v>
      </c>
      <c r="G98" s="585" t="s">
        <v>642</v>
      </c>
      <c r="H98" s="585"/>
      <c r="I98" s="84" t="s">
        <v>173</v>
      </c>
      <c r="J98" s="84"/>
      <c r="K98" s="586" t="s">
        <v>662</v>
      </c>
      <c r="R98" s="529" t="s">
        <v>113</v>
      </c>
      <c r="T98" s="554" t="s">
        <v>237</v>
      </c>
    </row>
    <row r="102" spans="1:20" ht="15" customHeight="1" x14ac:dyDescent="0.2">
      <c r="D102" s="571" t="s">
        <v>220</v>
      </c>
      <c r="E102" s="571"/>
      <c r="F102" s="571"/>
      <c r="G102" s="571"/>
      <c r="H102" s="658" t="s">
        <v>800</v>
      </c>
      <c r="I102" s="658"/>
      <c r="J102" s="658"/>
      <c r="K102" s="658"/>
      <c r="L102" s="658"/>
      <c r="M102" s="658"/>
      <c r="N102" s="658"/>
      <c r="O102" s="658"/>
      <c r="P102" s="658"/>
      <c r="Q102" s="658"/>
      <c r="R102" s="658"/>
      <c r="S102" s="658"/>
      <c r="T102" s="658"/>
    </row>
    <row r="104" spans="1:20" ht="12.75" customHeight="1" x14ac:dyDescent="0.2">
      <c r="D104" s="656" t="s">
        <v>221</v>
      </c>
      <c r="E104" s="656"/>
      <c r="F104" s="656"/>
      <c r="G104" s="656"/>
      <c r="H104" s="658" t="s">
        <v>587</v>
      </c>
      <c r="I104" s="658"/>
      <c r="J104" s="658"/>
      <c r="K104" s="658"/>
      <c r="L104" s="658"/>
      <c r="M104" s="658"/>
      <c r="N104" s="658"/>
      <c r="O104" s="658"/>
      <c r="P104" s="658"/>
      <c r="Q104" s="658"/>
      <c r="R104" s="658"/>
      <c r="S104" s="658"/>
      <c r="T104" s="658"/>
    </row>
  </sheetData>
  <mergeCells count="28">
    <mergeCell ref="A6:T6"/>
    <mergeCell ref="A1:T1"/>
    <mergeCell ref="A2:T2"/>
    <mergeCell ref="A3:T3"/>
    <mergeCell ref="A4:T4"/>
    <mergeCell ref="A5:T5"/>
    <mergeCell ref="A7:E7"/>
    <mergeCell ref="A8:D8"/>
    <mergeCell ref="I8:P8"/>
    <mergeCell ref="I9:P9"/>
    <mergeCell ref="A10:A11"/>
    <mergeCell ref="B10:C10"/>
    <mergeCell ref="D10:D11"/>
    <mergeCell ref="E10:E11"/>
    <mergeCell ref="F10:F11"/>
    <mergeCell ref="G10:G11"/>
    <mergeCell ref="Q10:Q11"/>
    <mergeCell ref="R10:R11"/>
    <mergeCell ref="T10:T11"/>
    <mergeCell ref="H102:T102"/>
    <mergeCell ref="D104:G104"/>
    <mergeCell ref="H104:T104"/>
    <mergeCell ref="H10:H11"/>
    <mergeCell ref="I10:I11"/>
    <mergeCell ref="K10:K11"/>
    <mergeCell ref="L10:L11"/>
    <mergeCell ref="N10:N11"/>
    <mergeCell ref="P10:P11"/>
  </mergeCells>
  <pageMargins left="0.39370078740157483" right="0.39370078740157483" top="0.27559055118110237" bottom="7.874015748031496E-2" header="0" footer="0"/>
  <pageSetup paperSize="9" scale="90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E29"/>
  <sheetViews>
    <sheetView topLeftCell="A8" zoomScale="120" zoomScaleNormal="120" workbookViewId="0">
      <selection activeCell="H27" sqref="H27:T27"/>
    </sheetView>
  </sheetViews>
  <sheetFormatPr defaultColWidth="9.140625" defaultRowHeight="12.75" outlineLevelCol="1" x14ac:dyDescent="0.2"/>
  <cols>
    <col min="1" max="1" width="7.42578125" style="44" customWidth="1"/>
    <col min="2" max="2" width="5.42578125" style="44" hidden="1" customWidth="1"/>
    <col min="3" max="3" width="6.42578125" style="44" hidden="1" customWidth="1"/>
    <col min="4" max="4" width="21.140625" style="554" customWidth="1"/>
    <col min="5" max="5" width="11.85546875" style="529" customWidth="1"/>
    <col min="6" max="6" width="6.85546875" style="529" bestFit="1" customWidth="1"/>
    <col min="7" max="7" width="22.7109375" style="554" customWidth="1"/>
    <col min="8" max="8" width="11.28515625" style="554" hidden="1" customWidth="1"/>
    <col min="9" max="9" width="12.7109375" style="554" customWidth="1"/>
    <col min="10" max="10" width="11" style="554" hidden="1" customWidth="1" outlineLevel="1"/>
    <col min="11" max="11" width="7.5703125" style="529" customWidth="1" collapsed="1"/>
    <col min="12" max="12" width="5" style="529" hidden="1" customWidth="1"/>
    <col min="13" max="13" width="11" style="554" hidden="1" customWidth="1" outlineLevel="1"/>
    <col min="14" max="14" width="7.5703125" style="529" hidden="1" customWidth="1" collapsed="1"/>
    <col min="15" max="15" width="12.140625" style="529" hidden="1" customWidth="1" outlineLevel="1"/>
    <col min="16" max="16" width="8.140625" style="529" customWidth="1" collapsed="1"/>
    <col min="17" max="17" width="4.5703125" style="529" hidden="1" customWidth="1"/>
    <col min="18" max="18" width="6.5703125" style="554" customWidth="1"/>
    <col min="19" max="19" width="6.140625" style="40" hidden="1" customWidth="1"/>
    <col min="20" max="20" width="32.140625" style="554" customWidth="1"/>
    <col min="21" max="21" width="8" style="554" hidden="1" customWidth="1" outlineLevel="1"/>
    <col min="22" max="30" width="9.140625" style="554" hidden="1" customWidth="1" outlineLevel="1"/>
    <col min="31" max="31" width="9.140625" style="554" collapsed="1"/>
    <col min="32" max="16384" width="9.140625" style="554"/>
  </cols>
  <sheetData>
    <row r="1" spans="1:30" ht="22.5" customHeight="1" x14ac:dyDescent="0.2">
      <c r="A1" s="613" t="s">
        <v>590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Y1" s="175"/>
      <c r="Z1" s="176"/>
    </row>
    <row r="2" spans="1:30" hidden="1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Y2" s="175"/>
      <c r="Z2" s="176"/>
    </row>
    <row r="3" spans="1:30" ht="22.5" customHeight="1" x14ac:dyDescent="0.2">
      <c r="A3" s="613" t="s">
        <v>589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Y3" s="175"/>
      <c r="Z3" s="176"/>
    </row>
    <row r="4" spans="1:30" hidden="1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Y4" s="175"/>
      <c r="Z4" s="176"/>
    </row>
    <row r="5" spans="1:30" ht="32.25" customHeight="1" x14ac:dyDescent="0.2">
      <c r="A5" s="615" t="s">
        <v>607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Y5" s="175"/>
      <c r="Z5" s="176"/>
    </row>
    <row r="6" spans="1:30" ht="12.75" customHeight="1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S6" s="650"/>
      <c r="T6" s="650"/>
      <c r="Y6" s="175"/>
      <c r="Z6" s="176"/>
    </row>
    <row r="7" spans="1:30" ht="12.75" customHeight="1" x14ac:dyDescent="0.2">
      <c r="A7" s="651" t="s">
        <v>666</v>
      </c>
      <c r="B7" s="651"/>
      <c r="C7" s="651"/>
      <c r="D7" s="651"/>
      <c r="E7" s="651"/>
      <c r="F7" s="47"/>
      <c r="G7" s="2"/>
      <c r="T7" s="107"/>
      <c r="Y7" s="175"/>
      <c r="Z7" s="176"/>
    </row>
    <row r="8" spans="1:30" x14ac:dyDescent="0.2">
      <c r="A8" s="652"/>
      <c r="B8" s="652"/>
      <c r="C8" s="652"/>
      <c r="D8" s="652"/>
      <c r="F8" s="47"/>
      <c r="G8" s="2"/>
      <c r="H8" s="201" t="s">
        <v>50</v>
      </c>
      <c r="I8" s="653">
        <v>45185</v>
      </c>
      <c r="J8" s="654"/>
      <c r="K8" s="654"/>
      <c r="L8" s="654"/>
      <c r="M8" s="654"/>
      <c r="N8" s="654"/>
      <c r="O8" s="654"/>
      <c r="P8" s="654"/>
      <c r="Q8" s="199"/>
      <c r="R8" s="486" t="str">
        <f>'60М'!H6</f>
        <v>15.45</v>
      </c>
      <c r="T8" s="218"/>
      <c r="U8" s="582" t="s">
        <v>19</v>
      </c>
      <c r="V8" s="582"/>
      <c r="W8" s="582"/>
      <c r="Y8" s="31"/>
      <c r="Z8" s="31"/>
    </row>
    <row r="9" spans="1:30" x14ac:dyDescent="0.2">
      <c r="A9" s="5" t="s">
        <v>128</v>
      </c>
      <c r="B9" s="5"/>
      <c r="C9" s="5"/>
      <c r="F9" s="47"/>
      <c r="G9" s="2"/>
      <c r="H9" s="205" t="s">
        <v>51</v>
      </c>
      <c r="I9" s="649" t="e">
        <f>d_1</f>
        <v>#REF!</v>
      </c>
      <c r="J9" s="649"/>
      <c r="K9" s="649"/>
      <c r="L9" s="649"/>
      <c r="M9" s="649"/>
      <c r="N9" s="649"/>
      <c r="O9" s="649"/>
      <c r="P9" s="649"/>
      <c r="Q9" s="223"/>
      <c r="R9" s="486" t="str">
        <f>'60МФ'!J7</f>
        <v>16:55</v>
      </c>
      <c r="T9" s="136" t="s">
        <v>591</v>
      </c>
      <c r="V9" s="582" t="s">
        <v>108</v>
      </c>
      <c r="W9" s="582" t="s">
        <v>109</v>
      </c>
      <c r="X9" s="582" t="s">
        <v>110</v>
      </c>
      <c r="Y9" s="582">
        <v>1</v>
      </c>
      <c r="Z9" s="582">
        <v>2</v>
      </c>
      <c r="AA9" s="582" t="s">
        <v>39</v>
      </c>
      <c r="AB9" s="582" t="s">
        <v>111</v>
      </c>
      <c r="AC9" s="582" t="s">
        <v>112</v>
      </c>
      <c r="AD9" s="582" t="s">
        <v>113</v>
      </c>
    </row>
    <row r="10" spans="1:30" ht="26.25" customHeight="1" thickBot="1" x14ac:dyDescent="0.25">
      <c r="A10" s="655" t="s">
        <v>400</v>
      </c>
      <c r="B10" s="655" t="s">
        <v>117</v>
      </c>
      <c r="C10" s="655"/>
      <c r="D10" s="655" t="s">
        <v>56</v>
      </c>
      <c r="E10" s="655" t="s">
        <v>57</v>
      </c>
      <c r="F10" s="655" t="s">
        <v>13</v>
      </c>
      <c r="G10" s="655" t="s">
        <v>96</v>
      </c>
      <c r="H10" s="657" t="s">
        <v>97</v>
      </c>
      <c r="I10" s="660" t="s">
        <v>103</v>
      </c>
      <c r="J10" s="581"/>
      <c r="K10" s="657" t="s">
        <v>14</v>
      </c>
      <c r="L10" s="657" t="s">
        <v>107</v>
      </c>
      <c r="M10" s="581"/>
      <c r="N10" s="657" t="s">
        <v>14</v>
      </c>
      <c r="O10" s="579"/>
      <c r="P10" s="657" t="s">
        <v>15</v>
      </c>
      <c r="Q10" s="657" t="s">
        <v>107</v>
      </c>
      <c r="R10" s="655" t="s">
        <v>16</v>
      </c>
      <c r="S10" s="580" t="s">
        <v>17</v>
      </c>
      <c r="T10" s="659" t="s">
        <v>18</v>
      </c>
      <c r="V10" s="208">
        <v>1028</v>
      </c>
      <c r="W10" s="208">
        <v>1064</v>
      </c>
      <c r="X10" s="208">
        <v>1070</v>
      </c>
      <c r="Y10" s="208">
        <v>1120</v>
      </c>
      <c r="Z10" s="208">
        <v>1180</v>
      </c>
      <c r="AA10" s="208">
        <v>1260</v>
      </c>
      <c r="AB10" s="208">
        <v>1350</v>
      </c>
      <c r="AC10" s="208">
        <v>1440</v>
      </c>
      <c r="AD10" s="209">
        <v>1540</v>
      </c>
    </row>
    <row r="11" spans="1:30" ht="15.75" x14ac:dyDescent="0.2">
      <c r="A11" s="655"/>
      <c r="B11" s="583" t="s">
        <v>118</v>
      </c>
      <c r="C11" s="583" t="s">
        <v>119</v>
      </c>
      <c r="D11" s="655"/>
      <c r="E11" s="655"/>
      <c r="F11" s="655"/>
      <c r="G11" s="655"/>
      <c r="H11" s="657"/>
      <c r="I11" s="660"/>
      <c r="J11" s="581"/>
      <c r="K11" s="657"/>
      <c r="L11" s="657"/>
      <c r="M11" s="581"/>
      <c r="N11" s="657"/>
      <c r="O11" s="579"/>
      <c r="P11" s="657"/>
      <c r="Q11" s="657"/>
      <c r="R11" s="655"/>
      <c r="S11" s="580"/>
      <c r="T11" s="659"/>
      <c r="V11" s="222"/>
      <c r="W11" s="222"/>
      <c r="X11" s="222"/>
      <c r="Y11" s="222"/>
      <c r="Z11" s="222"/>
      <c r="AA11" s="222"/>
      <c r="AB11" s="222"/>
      <c r="AC11" s="222"/>
      <c r="AD11" s="222"/>
    </row>
    <row r="12" spans="1:30" s="335" customFormat="1" ht="23.1" customHeight="1" x14ac:dyDescent="0.2">
      <c r="A12" s="280">
        <f>RANK(W12,$W$12:$W$23,1)</f>
        <v>1</v>
      </c>
      <c r="B12" s="280">
        <v>1</v>
      </c>
      <c r="C12" s="280"/>
      <c r="D12" s="584" t="s">
        <v>452</v>
      </c>
      <c r="E12" s="282" t="s">
        <v>582</v>
      </c>
      <c r="F12" s="282" t="s">
        <v>39</v>
      </c>
      <c r="G12" s="584" t="s">
        <v>642</v>
      </c>
      <c r="H12" s="282" t="e">
        <f>VLOOKUP($U12,#REF!,7,FALSE)</f>
        <v>#REF!</v>
      </c>
      <c r="I12" s="283" t="s">
        <v>173</v>
      </c>
      <c r="J12" s="284">
        <v>1160</v>
      </c>
      <c r="K12" s="308">
        <v>56.2</v>
      </c>
      <c r="L12" s="308">
        <v>0.2</v>
      </c>
      <c r="M12" s="284">
        <v>66</v>
      </c>
      <c r="N12" s="308" t="str">
        <f>IF(M12=0,0,CONCATENATE(MID(M12,1,1),".",MID(M12,2,1)))</f>
        <v>6.6</v>
      </c>
      <c r="O12" s="332">
        <v>1170</v>
      </c>
      <c r="P12" s="308"/>
      <c r="Q12" s="308">
        <v>0.2</v>
      </c>
      <c r="R12" s="288">
        <v>3</v>
      </c>
      <c r="S12" s="416" t="s">
        <v>342</v>
      </c>
      <c r="T12" s="584" t="s">
        <v>603</v>
      </c>
      <c r="U12" s="577" t="s">
        <v>542</v>
      </c>
      <c r="V12" s="333"/>
      <c r="W12" s="334">
        <f t="shared" ref="W12:W22" si="0">MIN(J12,O12)</f>
        <v>1160</v>
      </c>
    </row>
    <row r="13" spans="1:30" s="335" customFormat="1" ht="23.1" customHeight="1" x14ac:dyDescent="0.2">
      <c r="A13" s="280">
        <v>2</v>
      </c>
      <c r="B13" s="280">
        <v>2</v>
      </c>
      <c r="C13" s="280"/>
      <c r="D13" s="584" t="s">
        <v>647</v>
      </c>
      <c r="E13" s="282" t="s">
        <v>376</v>
      </c>
      <c r="F13" s="282" t="s">
        <v>38</v>
      </c>
      <c r="G13" s="584" t="s">
        <v>667</v>
      </c>
      <c r="H13" s="282" t="e">
        <f>VLOOKUP($U13,#REF!,7,FALSE)</f>
        <v>#REF!</v>
      </c>
      <c r="I13" s="283" t="s">
        <v>120</v>
      </c>
      <c r="J13" s="284">
        <v>1160</v>
      </c>
      <c r="K13" s="308">
        <v>56.5</v>
      </c>
      <c r="L13" s="308">
        <v>0.9</v>
      </c>
      <c r="M13" s="284">
        <v>69</v>
      </c>
      <c r="N13" s="308" t="str">
        <f t="shared" ref="N13:N22" si="1">IF(M13=0,0,CONCATENATE(MID(M13,1,1),".",MID(M13,2,1)))</f>
        <v>6.9</v>
      </c>
      <c r="O13" s="332">
        <v>1190</v>
      </c>
      <c r="P13" s="308"/>
      <c r="Q13" s="308">
        <v>0.2</v>
      </c>
      <c r="R13" s="288">
        <v>3</v>
      </c>
      <c r="S13" s="283" t="s">
        <v>338</v>
      </c>
      <c r="T13" s="584" t="s">
        <v>664</v>
      </c>
      <c r="U13" s="577" t="s">
        <v>549</v>
      </c>
      <c r="V13" s="333"/>
      <c r="W13" s="334">
        <f t="shared" si="0"/>
        <v>1160</v>
      </c>
    </row>
    <row r="14" spans="1:30" s="335" customFormat="1" ht="23.1" customHeight="1" x14ac:dyDescent="0.2">
      <c r="A14" s="280">
        <v>3</v>
      </c>
      <c r="B14" s="280">
        <v>3</v>
      </c>
      <c r="C14" s="280"/>
      <c r="D14" s="584" t="s">
        <v>650</v>
      </c>
      <c r="E14" s="282" t="s">
        <v>376</v>
      </c>
      <c r="F14" s="282" t="s">
        <v>38</v>
      </c>
      <c r="G14" s="584" t="s">
        <v>634</v>
      </c>
      <c r="H14" s="282" t="e">
        <f>VLOOKUP($U14,#REF!,7,FALSE)</f>
        <v>#REF!</v>
      </c>
      <c r="I14" s="283" t="s">
        <v>120</v>
      </c>
      <c r="J14" s="284">
        <v>1180</v>
      </c>
      <c r="K14" s="308">
        <v>57.1</v>
      </c>
      <c r="L14" s="308">
        <v>0.9</v>
      </c>
      <c r="M14" s="284">
        <v>70</v>
      </c>
      <c r="N14" s="308" t="str">
        <f t="shared" si="1"/>
        <v>7.0</v>
      </c>
      <c r="O14" s="332">
        <v>1200</v>
      </c>
      <c r="P14" s="552"/>
      <c r="Q14" s="308">
        <v>0.2</v>
      </c>
      <c r="R14" s="288">
        <v>3</v>
      </c>
      <c r="S14" s="283" t="s">
        <v>339</v>
      </c>
      <c r="T14" s="584" t="s">
        <v>584</v>
      </c>
      <c r="U14" s="577" t="s">
        <v>197</v>
      </c>
      <c r="V14" s="336"/>
      <c r="W14" s="334">
        <f t="shared" si="0"/>
        <v>1180</v>
      </c>
    </row>
    <row r="15" spans="1:30" s="335" customFormat="1" ht="23.1" customHeight="1" x14ac:dyDescent="0.2">
      <c r="A15" s="280">
        <v>4</v>
      </c>
      <c r="B15" s="280"/>
      <c r="C15" s="280">
        <v>1</v>
      </c>
      <c r="D15" s="584" t="s">
        <v>466</v>
      </c>
      <c r="E15" s="282" t="s">
        <v>376</v>
      </c>
      <c r="F15" s="282" t="s">
        <v>39</v>
      </c>
      <c r="G15" s="584" t="s">
        <v>668</v>
      </c>
      <c r="H15" s="282" t="e">
        <f>VLOOKUP($U15,#REF!,7,FALSE)</f>
        <v>#REF!</v>
      </c>
      <c r="I15" s="283" t="s">
        <v>120</v>
      </c>
      <c r="J15" s="284">
        <v>1170</v>
      </c>
      <c r="K15" s="552">
        <v>57.2</v>
      </c>
      <c r="L15" s="308">
        <v>0.9</v>
      </c>
      <c r="M15" s="284">
        <v>71</v>
      </c>
      <c r="N15" s="308" t="str">
        <f t="shared" si="1"/>
        <v>7.1</v>
      </c>
      <c r="O15" s="332">
        <v>1220</v>
      </c>
      <c r="P15" s="552"/>
      <c r="Q15" s="308">
        <v>0.2</v>
      </c>
      <c r="R15" s="288">
        <v>3</v>
      </c>
      <c r="S15" s="283" t="s">
        <v>150</v>
      </c>
      <c r="T15" s="607" t="s">
        <v>239</v>
      </c>
      <c r="U15" s="577" t="s">
        <v>346</v>
      </c>
      <c r="V15" s="336"/>
      <c r="W15" s="334">
        <f t="shared" si="0"/>
        <v>1170</v>
      </c>
    </row>
    <row r="16" spans="1:30" s="335" customFormat="1" ht="23.1" customHeight="1" x14ac:dyDescent="0.2">
      <c r="A16" s="280">
        <v>5</v>
      </c>
      <c r="B16" s="280"/>
      <c r="C16" s="280"/>
      <c r="D16" s="584" t="s">
        <v>669</v>
      </c>
      <c r="E16" s="282" t="s">
        <v>236</v>
      </c>
      <c r="F16" s="282" t="s">
        <v>38</v>
      </c>
      <c r="G16" s="584" t="s">
        <v>670</v>
      </c>
      <c r="H16" s="282"/>
      <c r="I16" s="283" t="s">
        <v>120</v>
      </c>
      <c r="J16" s="284"/>
      <c r="K16" s="308">
        <v>57.7</v>
      </c>
      <c r="L16" s="308"/>
      <c r="M16" s="284"/>
      <c r="N16" s="308"/>
      <c r="O16" s="332"/>
      <c r="P16" s="308"/>
      <c r="Q16" s="308"/>
      <c r="R16" s="288">
        <v>3</v>
      </c>
      <c r="S16" s="283"/>
      <c r="T16" s="584" t="s">
        <v>664</v>
      </c>
      <c r="U16" s="577"/>
      <c r="V16" s="336"/>
      <c r="W16" s="334"/>
    </row>
    <row r="17" spans="1:23" s="335" customFormat="1" ht="23.1" customHeight="1" x14ac:dyDescent="0.2">
      <c r="A17" s="280">
        <v>6</v>
      </c>
      <c r="B17" s="280"/>
      <c r="C17" s="280"/>
      <c r="D17" s="584" t="s">
        <v>671</v>
      </c>
      <c r="E17" s="282" t="s">
        <v>376</v>
      </c>
      <c r="F17" s="282" t="s">
        <v>38</v>
      </c>
      <c r="G17" s="584" t="s">
        <v>608</v>
      </c>
      <c r="H17" s="282"/>
      <c r="I17" s="283" t="s">
        <v>120</v>
      </c>
      <c r="J17" s="284"/>
      <c r="K17" s="308" t="s">
        <v>672</v>
      </c>
      <c r="L17" s="308"/>
      <c r="M17" s="284"/>
      <c r="N17" s="308"/>
      <c r="O17" s="332"/>
      <c r="P17" s="308"/>
      <c r="Q17" s="308"/>
      <c r="R17" s="288">
        <v>3</v>
      </c>
      <c r="S17" s="283"/>
      <c r="T17" s="584" t="s">
        <v>664</v>
      </c>
      <c r="U17" s="577"/>
      <c r="V17" s="336"/>
      <c r="W17" s="334"/>
    </row>
    <row r="18" spans="1:23" s="335" customFormat="1" ht="23.1" customHeight="1" x14ac:dyDescent="0.2">
      <c r="A18" s="280">
        <v>7</v>
      </c>
      <c r="B18" s="280"/>
      <c r="C18" s="280"/>
      <c r="D18" s="584" t="s">
        <v>454</v>
      </c>
      <c r="E18" s="282" t="s">
        <v>582</v>
      </c>
      <c r="F18" s="282" t="s">
        <v>39</v>
      </c>
      <c r="G18" s="584" t="s">
        <v>642</v>
      </c>
      <c r="H18" s="282"/>
      <c r="I18" s="283" t="s">
        <v>173</v>
      </c>
      <c r="J18" s="284"/>
      <c r="K18" s="308">
        <v>58.6</v>
      </c>
      <c r="L18" s="308"/>
      <c r="M18" s="284"/>
      <c r="N18" s="308"/>
      <c r="O18" s="332"/>
      <c r="P18" s="308"/>
      <c r="Q18" s="308"/>
      <c r="R18" s="288">
        <v>3</v>
      </c>
      <c r="S18" s="283"/>
      <c r="T18" s="584" t="s">
        <v>799</v>
      </c>
      <c r="U18" s="577"/>
      <c r="V18" s="336"/>
      <c r="W18" s="334"/>
    </row>
    <row r="19" spans="1:23" s="335" customFormat="1" ht="23.1" customHeight="1" x14ac:dyDescent="0.2">
      <c r="A19" s="280">
        <v>8</v>
      </c>
      <c r="B19" s="280">
        <v>4</v>
      </c>
      <c r="C19" s="280"/>
      <c r="D19" s="584" t="s">
        <v>673</v>
      </c>
      <c r="E19" s="282" t="s">
        <v>582</v>
      </c>
      <c r="F19" s="282" t="s">
        <v>39</v>
      </c>
      <c r="G19" s="584" t="s">
        <v>634</v>
      </c>
      <c r="H19" s="282" t="e">
        <f>VLOOKUP($U19,#REF!,7,FALSE)</f>
        <v>#REF!</v>
      </c>
      <c r="I19" s="283" t="s">
        <v>120</v>
      </c>
      <c r="J19" s="284">
        <v>1200</v>
      </c>
      <c r="K19" s="308">
        <v>58.6</v>
      </c>
      <c r="L19" s="308">
        <v>0.2</v>
      </c>
      <c r="M19" s="284">
        <v>72</v>
      </c>
      <c r="N19" s="308" t="str">
        <f t="shared" si="1"/>
        <v>7.2</v>
      </c>
      <c r="O19" s="332">
        <v>1240</v>
      </c>
      <c r="P19" s="308"/>
      <c r="Q19" s="308">
        <v>0.2</v>
      </c>
      <c r="R19" s="288">
        <v>3</v>
      </c>
      <c r="S19" s="283" t="s">
        <v>339</v>
      </c>
      <c r="T19" s="584" t="s">
        <v>584</v>
      </c>
      <c r="U19" s="577" t="s">
        <v>490</v>
      </c>
      <c r="V19" s="336"/>
      <c r="W19" s="334">
        <f t="shared" si="0"/>
        <v>1200</v>
      </c>
    </row>
    <row r="20" spans="1:23" s="335" customFormat="1" ht="23.1" customHeight="1" x14ac:dyDescent="0.2">
      <c r="A20" s="280">
        <v>9</v>
      </c>
      <c r="B20" s="280">
        <v>5</v>
      </c>
      <c r="C20" s="280"/>
      <c r="D20" s="584" t="s">
        <v>674</v>
      </c>
      <c r="E20" s="282" t="s">
        <v>675</v>
      </c>
      <c r="F20" s="282"/>
      <c r="G20" s="584" t="s">
        <v>608</v>
      </c>
      <c r="H20" s="282" t="e">
        <f>VLOOKUP($U20,#REF!,7,FALSE)</f>
        <v>#REF!</v>
      </c>
      <c r="I20" s="283" t="s">
        <v>120</v>
      </c>
      <c r="J20" s="284">
        <v>1220</v>
      </c>
      <c r="K20" s="308" t="s">
        <v>676</v>
      </c>
      <c r="L20" s="308">
        <v>0.2</v>
      </c>
      <c r="M20" s="284">
        <v>71</v>
      </c>
      <c r="N20" s="308" t="str">
        <f t="shared" si="1"/>
        <v>7.1</v>
      </c>
      <c r="O20" s="332"/>
      <c r="P20" s="304">
        <f t="shared" ref="P20:P22" si="2">IF(O20=0,0,CONCATENATE(MID(O20,1,2),".",MID(O20,3,2)))</f>
        <v>0</v>
      </c>
      <c r="Q20" s="308">
        <v>0.2</v>
      </c>
      <c r="R20" s="288">
        <v>3</v>
      </c>
      <c r="S20" s="283" t="s">
        <v>340</v>
      </c>
      <c r="T20" s="584"/>
      <c r="U20" s="33" t="s">
        <v>194</v>
      </c>
      <c r="V20" s="336"/>
      <c r="W20" s="334">
        <f t="shared" si="0"/>
        <v>1220</v>
      </c>
    </row>
    <row r="21" spans="1:23" s="335" customFormat="1" ht="23.1" customHeight="1" x14ac:dyDescent="0.2">
      <c r="A21" s="280">
        <v>10</v>
      </c>
      <c r="B21" s="280">
        <v>8</v>
      </c>
      <c r="C21" s="280"/>
      <c r="D21" s="584" t="s">
        <v>656</v>
      </c>
      <c r="E21" s="282" t="s">
        <v>583</v>
      </c>
      <c r="F21" s="282" t="s">
        <v>111</v>
      </c>
      <c r="G21" s="584" t="s">
        <v>642</v>
      </c>
      <c r="H21" s="282" t="e">
        <f>VLOOKUP($U21,#REF!,7,FALSE)</f>
        <v>#REF!</v>
      </c>
      <c r="I21" s="283" t="s">
        <v>173</v>
      </c>
      <c r="J21" s="284">
        <v>1230</v>
      </c>
      <c r="K21" s="308" t="s">
        <v>677</v>
      </c>
      <c r="L21" s="308">
        <v>0.2</v>
      </c>
      <c r="M21" s="284">
        <v>72</v>
      </c>
      <c r="N21" s="308" t="str">
        <f>IF(M21=0,0,CONCATENATE(MID(M21,1,1),".",MID(M21,2,1)))</f>
        <v>7.2</v>
      </c>
      <c r="O21" s="332"/>
      <c r="P21" s="304">
        <f t="shared" si="2"/>
        <v>0</v>
      </c>
      <c r="Q21" s="308"/>
      <c r="R21" s="288" t="s">
        <v>111</v>
      </c>
      <c r="S21" s="283">
        <v>12</v>
      </c>
      <c r="T21" s="584" t="s">
        <v>799</v>
      </c>
      <c r="U21" s="577" t="s">
        <v>461</v>
      </c>
      <c r="V21" s="336"/>
      <c r="W21" s="334">
        <f>MIN(J21,O21)</f>
        <v>1230</v>
      </c>
    </row>
    <row r="22" spans="1:23" s="335" customFormat="1" ht="23.1" customHeight="1" x14ac:dyDescent="0.2">
      <c r="A22" s="280">
        <v>11</v>
      </c>
      <c r="B22" s="280">
        <v>7</v>
      </c>
      <c r="C22" s="280"/>
      <c r="D22" s="584" t="s">
        <v>588</v>
      </c>
      <c r="E22" s="282" t="s">
        <v>678</v>
      </c>
      <c r="F22" s="282"/>
      <c r="G22" s="584" t="s">
        <v>679</v>
      </c>
      <c r="H22" s="282" t="e">
        <f>VLOOKUP($U22,#REF!,7,FALSE)</f>
        <v>#REF!</v>
      </c>
      <c r="I22" s="283" t="s">
        <v>120</v>
      </c>
      <c r="J22" s="284">
        <v>1230</v>
      </c>
      <c r="K22" s="308" t="s">
        <v>680</v>
      </c>
      <c r="L22" s="308">
        <v>0.2</v>
      </c>
      <c r="M22" s="284">
        <v>72</v>
      </c>
      <c r="N22" s="308" t="str">
        <f t="shared" si="1"/>
        <v>7.2</v>
      </c>
      <c r="O22" s="332"/>
      <c r="P22" s="304">
        <f t="shared" si="2"/>
        <v>0</v>
      </c>
      <c r="Q22" s="308">
        <v>0.2</v>
      </c>
      <c r="R22" s="288" t="s">
        <v>111</v>
      </c>
      <c r="S22" s="283">
        <v>13</v>
      </c>
      <c r="T22" s="584"/>
      <c r="U22" s="577" t="s">
        <v>40</v>
      </c>
      <c r="V22" s="336"/>
      <c r="W22" s="334">
        <f t="shared" si="0"/>
        <v>1230</v>
      </c>
    </row>
    <row r="23" spans="1:23" s="335" customFormat="1" ht="23.1" customHeight="1" x14ac:dyDescent="0.2">
      <c r="A23" s="280">
        <v>12</v>
      </c>
      <c r="B23" s="280"/>
      <c r="C23" s="280"/>
      <c r="D23" s="584" t="s">
        <v>681</v>
      </c>
      <c r="E23" s="282" t="s">
        <v>583</v>
      </c>
      <c r="F23" s="282" t="s">
        <v>111</v>
      </c>
      <c r="G23" s="584" t="s">
        <v>642</v>
      </c>
      <c r="H23" s="282"/>
      <c r="I23" s="283" t="s">
        <v>173</v>
      </c>
      <c r="J23" s="284"/>
      <c r="K23" s="308" t="s">
        <v>682</v>
      </c>
      <c r="L23" s="308"/>
      <c r="M23" s="284"/>
      <c r="N23" s="308"/>
      <c r="O23" s="332"/>
      <c r="P23" s="304"/>
      <c r="Q23" s="308"/>
      <c r="R23" s="288" t="s">
        <v>111</v>
      </c>
      <c r="S23" s="283"/>
      <c r="T23" s="584" t="s">
        <v>799</v>
      </c>
      <c r="U23" s="577"/>
      <c r="V23" s="336"/>
      <c r="W23" s="334"/>
    </row>
    <row r="27" spans="1:23" ht="15" customHeight="1" x14ac:dyDescent="0.2">
      <c r="D27" s="578" t="s">
        <v>220</v>
      </c>
      <c r="E27" s="578"/>
      <c r="F27" s="578"/>
      <c r="G27" s="578"/>
      <c r="H27" s="658" t="s">
        <v>800</v>
      </c>
      <c r="I27" s="658"/>
      <c r="J27" s="658"/>
      <c r="K27" s="658"/>
      <c r="L27" s="658"/>
      <c r="M27" s="658"/>
      <c r="N27" s="658"/>
      <c r="O27" s="658"/>
      <c r="P27" s="658"/>
      <c r="Q27" s="658"/>
      <c r="R27" s="658"/>
      <c r="S27" s="658"/>
      <c r="T27" s="658"/>
    </row>
    <row r="29" spans="1:23" ht="12.75" customHeight="1" x14ac:dyDescent="0.2">
      <c r="D29" s="656" t="s">
        <v>221</v>
      </c>
      <c r="E29" s="656"/>
      <c r="F29" s="656"/>
      <c r="G29" s="656"/>
      <c r="H29" s="658" t="s">
        <v>587</v>
      </c>
      <c r="I29" s="658"/>
      <c r="J29" s="658"/>
      <c r="K29" s="658"/>
      <c r="L29" s="658"/>
      <c r="M29" s="658"/>
      <c r="N29" s="658"/>
      <c r="O29" s="658"/>
      <c r="P29" s="658"/>
      <c r="Q29" s="658"/>
      <c r="R29" s="658"/>
      <c r="S29" s="658"/>
      <c r="T29" s="658"/>
    </row>
  </sheetData>
  <mergeCells count="28">
    <mergeCell ref="Q10:Q11"/>
    <mergeCell ref="R10:R11"/>
    <mergeCell ref="T10:T11"/>
    <mergeCell ref="H27:T27"/>
    <mergeCell ref="D29:G29"/>
    <mergeCell ref="H29:T29"/>
    <mergeCell ref="H10:H11"/>
    <mergeCell ref="I10:I11"/>
    <mergeCell ref="K10:K11"/>
    <mergeCell ref="L10:L11"/>
    <mergeCell ref="N10:N11"/>
    <mergeCell ref="P10:P11"/>
    <mergeCell ref="A7:E7"/>
    <mergeCell ref="A8:D8"/>
    <mergeCell ref="I8:P8"/>
    <mergeCell ref="I9:P9"/>
    <mergeCell ref="A10:A11"/>
    <mergeCell ref="B10:C10"/>
    <mergeCell ref="D10:D11"/>
    <mergeCell ref="E10:E11"/>
    <mergeCell ref="F10:F11"/>
    <mergeCell ref="G10:G11"/>
    <mergeCell ref="A6:T6"/>
    <mergeCell ref="A1:T1"/>
    <mergeCell ref="A2:T2"/>
    <mergeCell ref="A3:T3"/>
    <mergeCell ref="A4:T4"/>
    <mergeCell ref="A5:T5"/>
  </mergeCells>
  <pageMargins left="0.39370078740157483" right="0.39370078740157483" top="0.27559055118110237" bottom="7.874015748031496E-2" header="0" footer="0"/>
  <pageSetup paperSize="9" scale="90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E24"/>
  <sheetViews>
    <sheetView topLeftCell="A8" zoomScale="120" zoomScaleNormal="120" workbookViewId="0">
      <selection activeCell="A18" sqref="A18"/>
    </sheetView>
  </sheetViews>
  <sheetFormatPr defaultColWidth="9.140625" defaultRowHeight="12.75" outlineLevelCol="1" x14ac:dyDescent="0.2"/>
  <cols>
    <col min="1" max="1" width="7.42578125" style="44" customWidth="1"/>
    <col min="2" max="2" width="5.42578125" style="44" hidden="1" customWidth="1"/>
    <col min="3" max="3" width="6.42578125" style="44" hidden="1" customWidth="1"/>
    <col min="4" max="4" width="21.140625" style="554" customWidth="1"/>
    <col min="5" max="5" width="11.85546875" style="529" customWidth="1"/>
    <col min="6" max="6" width="6.85546875" style="529" bestFit="1" customWidth="1"/>
    <col min="7" max="7" width="22.7109375" style="554" customWidth="1"/>
    <col min="8" max="8" width="11.28515625" style="554" hidden="1" customWidth="1"/>
    <col min="9" max="9" width="12.7109375" style="554" customWidth="1"/>
    <col min="10" max="10" width="11" style="554" hidden="1" customWidth="1" outlineLevel="1"/>
    <col min="11" max="11" width="7.5703125" style="529" customWidth="1" collapsed="1"/>
    <col min="12" max="12" width="5" style="529" hidden="1" customWidth="1"/>
    <col min="13" max="13" width="11" style="554" hidden="1" customWidth="1" outlineLevel="1"/>
    <col min="14" max="14" width="7.5703125" style="529" hidden="1" customWidth="1" collapsed="1"/>
    <col min="15" max="15" width="12.140625" style="529" hidden="1" customWidth="1" outlineLevel="1"/>
    <col min="16" max="16" width="8.140625" style="529" customWidth="1" collapsed="1"/>
    <col min="17" max="17" width="4.5703125" style="529" hidden="1" customWidth="1"/>
    <col min="18" max="18" width="6.5703125" style="554" customWidth="1"/>
    <col min="19" max="19" width="6.140625" style="40" hidden="1" customWidth="1"/>
    <col min="20" max="20" width="32.140625" style="554" customWidth="1"/>
    <col min="21" max="21" width="8" style="554" hidden="1" customWidth="1" outlineLevel="1"/>
    <col min="22" max="30" width="9.140625" style="554" hidden="1" customWidth="1" outlineLevel="1"/>
    <col min="31" max="31" width="9.140625" style="554" collapsed="1"/>
    <col min="32" max="16384" width="9.140625" style="554"/>
  </cols>
  <sheetData>
    <row r="1" spans="1:30" ht="22.5" customHeight="1" x14ac:dyDescent="0.2">
      <c r="A1" s="613" t="s">
        <v>590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Y1" s="175"/>
      <c r="Z1" s="176"/>
    </row>
    <row r="2" spans="1:30" hidden="1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Y2" s="175"/>
      <c r="Z2" s="176"/>
    </row>
    <row r="3" spans="1:30" ht="22.5" customHeight="1" x14ac:dyDescent="0.2">
      <c r="A3" s="613" t="s">
        <v>589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Y3" s="175"/>
      <c r="Z3" s="176"/>
    </row>
    <row r="4" spans="1:30" hidden="1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Y4" s="175"/>
      <c r="Z4" s="176"/>
    </row>
    <row r="5" spans="1:30" ht="32.25" customHeight="1" x14ac:dyDescent="0.2">
      <c r="A5" s="615" t="s">
        <v>607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Y5" s="175"/>
      <c r="Z5" s="176"/>
    </row>
    <row r="6" spans="1:30" ht="12.75" customHeight="1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S6" s="650"/>
      <c r="T6" s="650"/>
      <c r="Y6" s="175"/>
      <c r="Z6" s="176"/>
    </row>
    <row r="7" spans="1:30" ht="12.75" customHeight="1" x14ac:dyDescent="0.2">
      <c r="A7" s="651" t="s">
        <v>683</v>
      </c>
      <c r="B7" s="651"/>
      <c r="C7" s="651"/>
      <c r="D7" s="651"/>
      <c r="E7" s="651"/>
      <c r="F7" s="47"/>
      <c r="G7" s="2"/>
      <c r="T7" s="107"/>
      <c r="Y7" s="175"/>
      <c r="Z7" s="176"/>
    </row>
    <row r="8" spans="1:30" x14ac:dyDescent="0.2">
      <c r="A8" s="652"/>
      <c r="B8" s="652"/>
      <c r="C8" s="652"/>
      <c r="D8" s="652"/>
      <c r="F8" s="47"/>
      <c r="G8" s="2"/>
      <c r="H8" s="201" t="s">
        <v>50</v>
      </c>
      <c r="I8" s="653">
        <v>45186</v>
      </c>
      <c r="J8" s="654"/>
      <c r="K8" s="654"/>
      <c r="L8" s="654"/>
      <c r="M8" s="654"/>
      <c r="N8" s="654"/>
      <c r="O8" s="654"/>
      <c r="P8" s="654"/>
      <c r="Q8" s="199"/>
      <c r="R8" s="486" t="str">
        <f>'60М'!H6</f>
        <v>15.45</v>
      </c>
      <c r="T8" s="218"/>
      <c r="U8" s="588" t="s">
        <v>19</v>
      </c>
      <c r="V8" s="588"/>
      <c r="W8" s="588"/>
      <c r="Y8" s="31"/>
      <c r="Z8" s="31"/>
    </row>
    <row r="9" spans="1:30" x14ac:dyDescent="0.2">
      <c r="A9" s="5" t="s">
        <v>128</v>
      </c>
      <c r="B9" s="5"/>
      <c r="C9" s="5"/>
      <c r="F9" s="47"/>
      <c r="G9" s="2"/>
      <c r="H9" s="205" t="s">
        <v>51</v>
      </c>
      <c r="I9" s="649" t="e">
        <f>d_1</f>
        <v>#REF!</v>
      </c>
      <c r="J9" s="649"/>
      <c r="K9" s="649"/>
      <c r="L9" s="649"/>
      <c r="M9" s="649"/>
      <c r="N9" s="649"/>
      <c r="O9" s="649"/>
      <c r="P9" s="649"/>
      <c r="Q9" s="223"/>
      <c r="R9" s="486" t="str">
        <f>'60МФ'!J7</f>
        <v>16:55</v>
      </c>
      <c r="T9" s="136" t="s">
        <v>591</v>
      </c>
      <c r="V9" s="588" t="s">
        <v>108</v>
      </c>
      <c r="W9" s="588" t="s">
        <v>109</v>
      </c>
      <c r="X9" s="588" t="s">
        <v>110</v>
      </c>
      <c r="Y9" s="588">
        <v>1</v>
      </c>
      <c r="Z9" s="588">
        <v>2</v>
      </c>
      <c r="AA9" s="588" t="s">
        <v>39</v>
      </c>
      <c r="AB9" s="588" t="s">
        <v>111</v>
      </c>
      <c r="AC9" s="588" t="s">
        <v>112</v>
      </c>
      <c r="AD9" s="588" t="s">
        <v>113</v>
      </c>
    </row>
    <row r="10" spans="1:30" ht="26.25" customHeight="1" thickBot="1" x14ac:dyDescent="0.25">
      <c r="A10" s="655" t="s">
        <v>400</v>
      </c>
      <c r="B10" s="655" t="s">
        <v>117</v>
      </c>
      <c r="C10" s="655"/>
      <c r="D10" s="655" t="s">
        <v>56</v>
      </c>
      <c r="E10" s="655" t="s">
        <v>57</v>
      </c>
      <c r="F10" s="655" t="s">
        <v>13</v>
      </c>
      <c r="G10" s="655" t="s">
        <v>96</v>
      </c>
      <c r="H10" s="657" t="s">
        <v>97</v>
      </c>
      <c r="I10" s="660" t="s">
        <v>103</v>
      </c>
      <c r="J10" s="592"/>
      <c r="K10" s="657" t="s">
        <v>14</v>
      </c>
      <c r="L10" s="657" t="s">
        <v>107</v>
      </c>
      <c r="M10" s="592"/>
      <c r="N10" s="657" t="s">
        <v>14</v>
      </c>
      <c r="O10" s="591"/>
      <c r="P10" s="657" t="s">
        <v>15</v>
      </c>
      <c r="Q10" s="657" t="s">
        <v>107</v>
      </c>
      <c r="R10" s="655" t="s">
        <v>16</v>
      </c>
      <c r="S10" s="589" t="s">
        <v>17</v>
      </c>
      <c r="T10" s="659" t="s">
        <v>18</v>
      </c>
      <c r="V10" s="208">
        <v>1028</v>
      </c>
      <c r="W10" s="208">
        <v>1064</v>
      </c>
      <c r="X10" s="208">
        <v>1070</v>
      </c>
      <c r="Y10" s="208">
        <v>1120</v>
      </c>
      <c r="Z10" s="208">
        <v>1180</v>
      </c>
      <c r="AA10" s="208">
        <v>1260</v>
      </c>
      <c r="AB10" s="208">
        <v>1350</v>
      </c>
      <c r="AC10" s="208">
        <v>1440</v>
      </c>
      <c r="AD10" s="209">
        <v>1540</v>
      </c>
    </row>
    <row r="11" spans="1:30" ht="15.75" x14ac:dyDescent="0.2">
      <c r="A11" s="655"/>
      <c r="B11" s="594" t="s">
        <v>118</v>
      </c>
      <c r="C11" s="594" t="s">
        <v>119</v>
      </c>
      <c r="D11" s="655"/>
      <c r="E11" s="655"/>
      <c r="F11" s="655"/>
      <c r="G11" s="655"/>
      <c r="H11" s="657"/>
      <c r="I11" s="660"/>
      <c r="J11" s="592"/>
      <c r="K11" s="657"/>
      <c r="L11" s="657"/>
      <c r="M11" s="592"/>
      <c r="N11" s="657"/>
      <c r="O11" s="591"/>
      <c r="P11" s="657"/>
      <c r="Q11" s="657"/>
      <c r="R11" s="655"/>
      <c r="S11" s="589"/>
      <c r="T11" s="659"/>
      <c r="V11" s="222"/>
      <c r="W11" s="222"/>
      <c r="X11" s="222"/>
      <c r="Y11" s="222"/>
      <c r="Z11" s="222"/>
      <c r="AA11" s="222"/>
      <c r="AB11" s="222"/>
      <c r="AC11" s="222"/>
      <c r="AD11" s="222"/>
    </row>
    <row r="12" spans="1:30" s="335" customFormat="1" ht="23.1" customHeight="1" x14ac:dyDescent="0.2">
      <c r="A12" s="280">
        <f>RANK(W12,$W$12:$W$18,1)</f>
        <v>1</v>
      </c>
      <c r="B12" s="280">
        <v>1</v>
      </c>
      <c r="C12" s="280"/>
      <c r="D12" s="593" t="s">
        <v>669</v>
      </c>
      <c r="E12" s="282" t="s">
        <v>236</v>
      </c>
      <c r="F12" s="282" t="s">
        <v>38</v>
      </c>
      <c r="G12" s="593" t="s">
        <v>670</v>
      </c>
      <c r="H12" s="282" t="e">
        <f>VLOOKUP($U12,#REF!,7,FALSE)</f>
        <v>#REF!</v>
      </c>
      <c r="I12" s="283" t="s">
        <v>120</v>
      </c>
      <c r="J12" s="284">
        <v>1160</v>
      </c>
      <c r="K12" s="308" t="s">
        <v>684</v>
      </c>
      <c r="L12" s="308">
        <v>0.2</v>
      </c>
      <c r="M12" s="284">
        <v>66</v>
      </c>
      <c r="N12" s="308" t="str">
        <f>IF(M12=0,0,CONCATENATE(MID(M12,1,1),".",MID(M12,2,1)))</f>
        <v>6.6</v>
      </c>
      <c r="O12" s="332">
        <v>1170</v>
      </c>
      <c r="P12" s="308"/>
      <c r="Q12" s="308">
        <v>0.2</v>
      </c>
      <c r="R12" s="288">
        <v>3</v>
      </c>
      <c r="S12" s="416" t="s">
        <v>342</v>
      </c>
      <c r="T12" s="593" t="s">
        <v>664</v>
      </c>
      <c r="U12" s="587" t="s">
        <v>542</v>
      </c>
      <c r="V12" s="333"/>
      <c r="W12" s="334">
        <f t="shared" ref="W12:W17" si="0">MIN(J12,O12)</f>
        <v>1160</v>
      </c>
    </row>
    <row r="13" spans="1:30" s="335" customFormat="1" ht="23.1" customHeight="1" x14ac:dyDescent="0.2">
      <c r="A13" s="280">
        <v>2</v>
      </c>
      <c r="B13" s="280"/>
      <c r="C13" s="280">
        <v>1</v>
      </c>
      <c r="D13" s="593" t="s">
        <v>466</v>
      </c>
      <c r="E13" s="282" t="s">
        <v>376</v>
      </c>
      <c r="F13" s="282"/>
      <c r="G13" s="593" t="s">
        <v>668</v>
      </c>
      <c r="H13" s="282" t="e">
        <f>VLOOKUP($U13,#REF!,7,FALSE)</f>
        <v>#REF!</v>
      </c>
      <c r="I13" s="283" t="s">
        <v>120</v>
      </c>
      <c r="J13" s="284">
        <v>1170</v>
      </c>
      <c r="K13" s="552" t="s">
        <v>685</v>
      </c>
      <c r="L13" s="308">
        <v>0.9</v>
      </c>
      <c r="M13" s="284">
        <v>71</v>
      </c>
      <c r="N13" s="308" t="str">
        <f t="shared" ref="N13:N17" si="1">IF(M13=0,0,CONCATENATE(MID(M13,1,1),".",MID(M13,2,1)))</f>
        <v>7.1</v>
      </c>
      <c r="O13" s="332">
        <v>1220</v>
      </c>
      <c r="P13" s="552"/>
      <c r="Q13" s="308">
        <v>0.2</v>
      </c>
      <c r="R13" s="288">
        <v>3</v>
      </c>
      <c r="S13" s="283" t="s">
        <v>150</v>
      </c>
      <c r="T13" s="607" t="s">
        <v>239</v>
      </c>
      <c r="U13" s="587" t="s">
        <v>346</v>
      </c>
      <c r="V13" s="336"/>
      <c r="W13" s="334">
        <f t="shared" si="0"/>
        <v>1170</v>
      </c>
    </row>
    <row r="14" spans="1:30" s="335" customFormat="1" ht="23.1" customHeight="1" x14ac:dyDescent="0.2">
      <c r="A14" s="280">
        <v>3</v>
      </c>
      <c r="B14" s="280">
        <v>4</v>
      </c>
      <c r="C14" s="280"/>
      <c r="D14" s="593" t="s">
        <v>673</v>
      </c>
      <c r="E14" s="282" t="s">
        <v>582</v>
      </c>
      <c r="F14" s="282" t="s">
        <v>39</v>
      </c>
      <c r="G14" s="593" t="s">
        <v>634</v>
      </c>
      <c r="H14" s="282" t="e">
        <f>VLOOKUP($U14,#REF!,7,FALSE)</f>
        <v>#REF!</v>
      </c>
      <c r="I14" s="283" t="s">
        <v>120</v>
      </c>
      <c r="J14" s="284">
        <v>1200</v>
      </c>
      <c r="K14" s="308" t="s">
        <v>686</v>
      </c>
      <c r="L14" s="308">
        <v>0.2</v>
      </c>
      <c r="M14" s="284">
        <v>72</v>
      </c>
      <c r="N14" s="308" t="str">
        <f t="shared" si="1"/>
        <v>7.2</v>
      </c>
      <c r="O14" s="332">
        <v>1240</v>
      </c>
      <c r="P14" s="308"/>
      <c r="Q14" s="308">
        <v>0.2</v>
      </c>
      <c r="R14" s="288">
        <v>3</v>
      </c>
      <c r="S14" s="283" t="s">
        <v>339</v>
      </c>
      <c r="T14" s="593" t="s">
        <v>584</v>
      </c>
      <c r="U14" s="587" t="s">
        <v>490</v>
      </c>
      <c r="V14" s="336"/>
      <c r="W14" s="334">
        <f t="shared" si="0"/>
        <v>1200</v>
      </c>
    </row>
    <row r="15" spans="1:30" s="335" customFormat="1" ht="23.1" customHeight="1" x14ac:dyDescent="0.2">
      <c r="A15" s="280">
        <v>4</v>
      </c>
      <c r="B15" s="280">
        <v>5</v>
      </c>
      <c r="C15" s="280"/>
      <c r="D15" s="593" t="s">
        <v>687</v>
      </c>
      <c r="E15" s="282" t="s">
        <v>688</v>
      </c>
      <c r="F15" s="282" t="s">
        <v>38</v>
      </c>
      <c r="G15" s="593" t="s">
        <v>668</v>
      </c>
      <c r="H15" s="282" t="e">
        <f>VLOOKUP($U15,#REF!,7,FALSE)</f>
        <v>#REF!</v>
      </c>
      <c r="I15" s="283" t="s">
        <v>120</v>
      </c>
      <c r="J15" s="284">
        <v>1220</v>
      </c>
      <c r="K15" s="308" t="s">
        <v>689</v>
      </c>
      <c r="L15" s="308">
        <v>0.2</v>
      </c>
      <c r="M15" s="284">
        <v>71</v>
      </c>
      <c r="N15" s="308" t="str">
        <f t="shared" si="1"/>
        <v>7.1</v>
      </c>
      <c r="O15" s="332"/>
      <c r="P15" s="304">
        <f t="shared" ref="P15:P17" si="2">IF(O15=0,0,CONCATENATE(MID(O15,1,2),".",MID(O15,3,2)))</f>
        <v>0</v>
      </c>
      <c r="Q15" s="308">
        <v>0.2</v>
      </c>
      <c r="R15" s="288">
        <v>3</v>
      </c>
      <c r="S15" s="283" t="s">
        <v>340</v>
      </c>
      <c r="T15" s="607" t="s">
        <v>796</v>
      </c>
      <c r="U15" s="33" t="s">
        <v>194</v>
      </c>
      <c r="V15" s="336"/>
      <c r="W15" s="334">
        <f t="shared" si="0"/>
        <v>1220</v>
      </c>
    </row>
    <row r="16" spans="1:30" s="335" customFormat="1" ht="23.1" customHeight="1" x14ac:dyDescent="0.2">
      <c r="A16" s="280">
        <v>5</v>
      </c>
      <c r="B16" s="280">
        <v>8</v>
      </c>
      <c r="C16" s="280"/>
      <c r="D16" s="593" t="s">
        <v>690</v>
      </c>
      <c r="E16" s="282" t="s">
        <v>236</v>
      </c>
      <c r="F16" s="282" t="s">
        <v>39</v>
      </c>
      <c r="G16" s="593" t="s">
        <v>634</v>
      </c>
      <c r="H16" s="282" t="e">
        <f>VLOOKUP($U16,#REF!,7,FALSE)</f>
        <v>#REF!</v>
      </c>
      <c r="I16" s="283" t="s">
        <v>120</v>
      </c>
      <c r="J16" s="284">
        <v>1230</v>
      </c>
      <c r="K16" s="308" t="s">
        <v>691</v>
      </c>
      <c r="L16" s="308">
        <v>0.2</v>
      </c>
      <c r="M16" s="284">
        <v>72</v>
      </c>
      <c r="N16" s="308" t="str">
        <f>IF(M16=0,0,CONCATENATE(MID(M16,1,1),".",MID(M16,2,1)))</f>
        <v>7.2</v>
      </c>
      <c r="O16" s="332"/>
      <c r="P16" s="304">
        <f t="shared" si="2"/>
        <v>0</v>
      </c>
      <c r="Q16" s="308"/>
      <c r="R16" s="288" t="s">
        <v>111</v>
      </c>
      <c r="S16" s="283">
        <v>12</v>
      </c>
      <c r="T16" s="593" t="s">
        <v>584</v>
      </c>
      <c r="U16" s="587" t="s">
        <v>461</v>
      </c>
      <c r="V16" s="336"/>
      <c r="W16" s="334">
        <f>MIN(J16,O16)</f>
        <v>1230</v>
      </c>
    </row>
    <row r="17" spans="1:23" s="335" customFormat="1" ht="23.1" customHeight="1" x14ac:dyDescent="0.2">
      <c r="A17" s="280">
        <v>6</v>
      </c>
      <c r="B17" s="280">
        <v>7</v>
      </c>
      <c r="C17" s="280"/>
      <c r="D17" s="593" t="s">
        <v>546</v>
      </c>
      <c r="E17" s="282" t="s">
        <v>582</v>
      </c>
      <c r="F17" s="282" t="s">
        <v>39</v>
      </c>
      <c r="G17" s="593" t="s">
        <v>634</v>
      </c>
      <c r="H17" s="282" t="e">
        <f>VLOOKUP($U17,#REF!,7,FALSE)</f>
        <v>#REF!</v>
      </c>
      <c r="I17" s="283" t="s">
        <v>120</v>
      </c>
      <c r="J17" s="284">
        <v>1230</v>
      </c>
      <c r="K17" s="308" t="s">
        <v>692</v>
      </c>
      <c r="L17" s="308">
        <v>0.2</v>
      </c>
      <c r="M17" s="284">
        <v>72</v>
      </c>
      <c r="N17" s="308" t="str">
        <f t="shared" si="1"/>
        <v>7.2</v>
      </c>
      <c r="O17" s="332"/>
      <c r="P17" s="304">
        <f t="shared" si="2"/>
        <v>0</v>
      </c>
      <c r="Q17" s="308">
        <v>0.2</v>
      </c>
      <c r="R17" s="288" t="s">
        <v>111</v>
      </c>
      <c r="S17" s="283">
        <v>13</v>
      </c>
      <c r="T17" s="593" t="s">
        <v>584</v>
      </c>
      <c r="U17" s="587" t="s">
        <v>40</v>
      </c>
      <c r="V17" s="336"/>
      <c r="W17" s="334">
        <f t="shared" si="0"/>
        <v>1230</v>
      </c>
    </row>
    <row r="18" spans="1:23" s="335" customFormat="1" ht="23.1" customHeight="1" x14ac:dyDescent="0.2">
      <c r="A18" s="280">
        <v>7</v>
      </c>
      <c r="B18" s="280"/>
      <c r="C18" s="280"/>
      <c r="D18" s="593" t="s">
        <v>681</v>
      </c>
      <c r="E18" s="282" t="s">
        <v>583</v>
      </c>
      <c r="F18" s="282" t="s">
        <v>111</v>
      </c>
      <c r="G18" s="593" t="s">
        <v>642</v>
      </c>
      <c r="H18" s="282"/>
      <c r="I18" s="283" t="s">
        <v>173</v>
      </c>
      <c r="J18" s="284"/>
      <c r="K18" s="308" t="s">
        <v>693</v>
      </c>
      <c r="L18" s="308"/>
      <c r="M18" s="284"/>
      <c r="N18" s="308"/>
      <c r="O18" s="332"/>
      <c r="P18" s="304"/>
      <c r="Q18" s="308"/>
      <c r="R18" s="288" t="s">
        <v>111</v>
      </c>
      <c r="S18" s="283"/>
      <c r="T18" s="593" t="s">
        <v>799</v>
      </c>
      <c r="U18" s="587"/>
      <c r="V18" s="336"/>
      <c r="W18" s="334"/>
    </row>
    <row r="22" spans="1:23" ht="15" customHeight="1" x14ac:dyDescent="0.2">
      <c r="D22" s="590" t="s">
        <v>220</v>
      </c>
      <c r="E22" s="590"/>
      <c r="F22" s="590"/>
      <c r="G22" s="590"/>
      <c r="H22" s="658" t="s">
        <v>800</v>
      </c>
      <c r="I22" s="658"/>
      <c r="J22" s="658"/>
      <c r="K22" s="658"/>
      <c r="L22" s="658"/>
      <c r="M22" s="658"/>
      <c r="N22" s="658"/>
      <c r="O22" s="658"/>
      <c r="P22" s="658"/>
      <c r="Q22" s="658"/>
      <c r="R22" s="658"/>
      <c r="S22" s="658"/>
      <c r="T22" s="658"/>
    </row>
    <row r="24" spans="1:23" ht="12.75" customHeight="1" x14ac:dyDescent="0.2">
      <c r="D24" s="656" t="s">
        <v>221</v>
      </c>
      <c r="E24" s="656"/>
      <c r="F24" s="656"/>
      <c r="G24" s="656"/>
      <c r="H24" s="658" t="s">
        <v>587</v>
      </c>
      <c r="I24" s="658"/>
      <c r="J24" s="658"/>
      <c r="K24" s="658"/>
      <c r="L24" s="658"/>
      <c r="M24" s="658"/>
      <c r="N24" s="658"/>
      <c r="O24" s="658"/>
      <c r="P24" s="658"/>
      <c r="Q24" s="658"/>
      <c r="R24" s="658"/>
      <c r="S24" s="658"/>
      <c r="T24" s="658"/>
    </row>
  </sheetData>
  <mergeCells count="28">
    <mergeCell ref="A6:T6"/>
    <mergeCell ref="A1:T1"/>
    <mergeCell ref="A2:T2"/>
    <mergeCell ref="A3:T3"/>
    <mergeCell ref="A4:T4"/>
    <mergeCell ref="A5:T5"/>
    <mergeCell ref="A7:E7"/>
    <mergeCell ref="A8:D8"/>
    <mergeCell ref="I8:P8"/>
    <mergeCell ref="I9:P9"/>
    <mergeCell ref="A10:A11"/>
    <mergeCell ref="B10:C10"/>
    <mergeCell ref="D10:D11"/>
    <mergeCell ref="E10:E11"/>
    <mergeCell ref="F10:F11"/>
    <mergeCell ref="G10:G11"/>
    <mergeCell ref="Q10:Q11"/>
    <mergeCell ref="R10:R11"/>
    <mergeCell ref="T10:T11"/>
    <mergeCell ref="H22:T22"/>
    <mergeCell ref="D24:G24"/>
    <mergeCell ref="H24:T24"/>
    <mergeCell ref="H10:H11"/>
    <mergeCell ref="I10:I11"/>
    <mergeCell ref="K10:K11"/>
    <mergeCell ref="L10:L11"/>
    <mergeCell ref="N10:N11"/>
    <mergeCell ref="P10:P11"/>
  </mergeCells>
  <pageMargins left="0.39370078740157483" right="0.39370078740157483" top="0.27559055118110237" bottom="7.874015748031496E-2" header="0" footer="0"/>
  <pageSetup paperSize="9" scale="9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E22"/>
  <sheetViews>
    <sheetView zoomScale="120" zoomScaleNormal="120" workbookViewId="0">
      <selection activeCell="A16" sqref="A16"/>
    </sheetView>
  </sheetViews>
  <sheetFormatPr defaultColWidth="9.140625" defaultRowHeight="12.75" outlineLevelCol="1" x14ac:dyDescent="0.2"/>
  <cols>
    <col min="1" max="1" width="7.42578125" style="44" customWidth="1"/>
    <col min="2" max="2" width="5.42578125" style="44" hidden="1" customWidth="1"/>
    <col min="3" max="3" width="6.42578125" style="44" hidden="1" customWidth="1"/>
    <col min="4" max="4" width="21.140625" style="554" customWidth="1"/>
    <col min="5" max="5" width="11.85546875" style="529" customWidth="1"/>
    <col min="6" max="6" width="6.85546875" style="529" bestFit="1" customWidth="1"/>
    <col min="7" max="7" width="22.7109375" style="554" customWidth="1"/>
    <col min="8" max="8" width="11.28515625" style="554" hidden="1" customWidth="1"/>
    <col min="9" max="9" width="12.7109375" style="554" customWidth="1"/>
    <col min="10" max="10" width="11" style="554" hidden="1" customWidth="1" outlineLevel="1"/>
    <col min="11" max="11" width="7.5703125" style="529" customWidth="1" collapsed="1"/>
    <col min="12" max="12" width="5" style="529" hidden="1" customWidth="1"/>
    <col min="13" max="13" width="11" style="554" hidden="1" customWidth="1" outlineLevel="1"/>
    <col min="14" max="14" width="7.5703125" style="529" hidden="1" customWidth="1" collapsed="1"/>
    <col min="15" max="15" width="12.140625" style="529" hidden="1" customWidth="1" outlineLevel="1"/>
    <col min="16" max="16" width="8.140625" style="529" customWidth="1" collapsed="1"/>
    <col min="17" max="17" width="4.5703125" style="529" hidden="1" customWidth="1"/>
    <col min="18" max="18" width="6.5703125" style="554" customWidth="1"/>
    <col min="19" max="19" width="6.140625" style="40" hidden="1" customWidth="1"/>
    <col min="20" max="20" width="32.140625" style="554" customWidth="1"/>
    <col min="21" max="21" width="8" style="554" hidden="1" customWidth="1" outlineLevel="1"/>
    <col min="22" max="30" width="9.140625" style="554" hidden="1" customWidth="1" outlineLevel="1"/>
    <col min="31" max="31" width="9.140625" style="554" collapsed="1"/>
    <col min="32" max="16384" width="9.140625" style="554"/>
  </cols>
  <sheetData>
    <row r="1" spans="1:30" ht="22.5" customHeight="1" x14ac:dyDescent="0.2">
      <c r="A1" s="613" t="s">
        <v>590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Y1" s="175"/>
      <c r="Z1" s="176"/>
    </row>
    <row r="2" spans="1:30" hidden="1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Y2" s="175"/>
      <c r="Z2" s="176"/>
    </row>
    <row r="3" spans="1:30" ht="22.5" customHeight="1" x14ac:dyDescent="0.2">
      <c r="A3" s="613" t="s">
        <v>589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Y3" s="175"/>
      <c r="Z3" s="176"/>
    </row>
    <row r="4" spans="1:30" hidden="1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Y4" s="175"/>
      <c r="Z4" s="176"/>
    </row>
    <row r="5" spans="1:30" ht="32.25" customHeight="1" x14ac:dyDescent="0.2">
      <c r="A5" s="615" t="s">
        <v>607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Y5" s="175"/>
      <c r="Z5" s="176"/>
    </row>
    <row r="6" spans="1:30" ht="12.75" customHeight="1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S6" s="650"/>
      <c r="T6" s="650"/>
      <c r="Y6" s="175"/>
      <c r="Z6" s="176"/>
    </row>
    <row r="7" spans="1:30" ht="12.75" customHeight="1" x14ac:dyDescent="0.2">
      <c r="A7" s="651" t="s">
        <v>694</v>
      </c>
      <c r="B7" s="651"/>
      <c r="C7" s="651"/>
      <c r="D7" s="651"/>
      <c r="E7" s="651"/>
      <c r="F7" s="47"/>
      <c r="G7" s="2"/>
      <c r="T7" s="107"/>
      <c r="Y7" s="175"/>
      <c r="Z7" s="176"/>
    </row>
    <row r="8" spans="1:30" x14ac:dyDescent="0.2">
      <c r="A8" s="652"/>
      <c r="B8" s="652"/>
      <c r="C8" s="652"/>
      <c r="D8" s="652"/>
      <c r="F8" s="47"/>
      <c r="G8" s="2"/>
      <c r="H8" s="201" t="s">
        <v>50</v>
      </c>
      <c r="I8" s="653">
        <v>45185</v>
      </c>
      <c r="J8" s="654"/>
      <c r="K8" s="654"/>
      <c r="L8" s="654"/>
      <c r="M8" s="654"/>
      <c r="N8" s="654"/>
      <c r="O8" s="654"/>
      <c r="P8" s="654"/>
      <c r="Q8" s="199"/>
      <c r="R8" s="486" t="str">
        <f>'60М'!H6</f>
        <v>15.45</v>
      </c>
      <c r="T8" s="218"/>
      <c r="U8" s="588" t="s">
        <v>19</v>
      </c>
      <c r="V8" s="588"/>
      <c r="W8" s="588"/>
      <c r="Y8" s="31"/>
      <c r="Z8" s="31"/>
    </row>
    <row r="9" spans="1:30" x14ac:dyDescent="0.2">
      <c r="A9" s="5" t="s">
        <v>128</v>
      </c>
      <c r="B9" s="5"/>
      <c r="C9" s="5"/>
      <c r="F9" s="47"/>
      <c r="G9" s="2"/>
      <c r="H9" s="205" t="s">
        <v>51</v>
      </c>
      <c r="I9" s="649" t="e">
        <f>d_1</f>
        <v>#REF!</v>
      </c>
      <c r="J9" s="649"/>
      <c r="K9" s="649"/>
      <c r="L9" s="649"/>
      <c r="M9" s="649"/>
      <c r="N9" s="649"/>
      <c r="O9" s="649"/>
      <c r="P9" s="649"/>
      <c r="Q9" s="223"/>
      <c r="R9" s="486" t="str">
        <f>'60МФ'!J7</f>
        <v>16:55</v>
      </c>
      <c r="T9" s="136" t="s">
        <v>591</v>
      </c>
      <c r="V9" s="588" t="s">
        <v>108</v>
      </c>
      <c r="W9" s="588" t="s">
        <v>109</v>
      </c>
      <c r="X9" s="588" t="s">
        <v>110</v>
      </c>
      <c r="Y9" s="588">
        <v>1</v>
      </c>
      <c r="Z9" s="588">
        <v>2</v>
      </c>
      <c r="AA9" s="588" t="s">
        <v>39</v>
      </c>
      <c r="AB9" s="588" t="s">
        <v>111</v>
      </c>
      <c r="AC9" s="588" t="s">
        <v>112</v>
      </c>
      <c r="AD9" s="588" t="s">
        <v>113</v>
      </c>
    </row>
    <row r="10" spans="1:30" ht="26.25" customHeight="1" thickBot="1" x14ac:dyDescent="0.25">
      <c r="A10" s="655" t="s">
        <v>400</v>
      </c>
      <c r="B10" s="655" t="s">
        <v>117</v>
      </c>
      <c r="C10" s="655"/>
      <c r="D10" s="655" t="s">
        <v>56</v>
      </c>
      <c r="E10" s="655" t="s">
        <v>57</v>
      </c>
      <c r="F10" s="655" t="s">
        <v>13</v>
      </c>
      <c r="G10" s="655" t="s">
        <v>96</v>
      </c>
      <c r="H10" s="657" t="s">
        <v>97</v>
      </c>
      <c r="I10" s="660" t="s">
        <v>103</v>
      </c>
      <c r="J10" s="592"/>
      <c r="K10" s="657" t="s">
        <v>14</v>
      </c>
      <c r="L10" s="657" t="s">
        <v>107</v>
      </c>
      <c r="M10" s="592"/>
      <c r="N10" s="657" t="s">
        <v>14</v>
      </c>
      <c r="O10" s="591"/>
      <c r="P10" s="657" t="s">
        <v>15</v>
      </c>
      <c r="Q10" s="657" t="s">
        <v>107</v>
      </c>
      <c r="R10" s="655" t="s">
        <v>16</v>
      </c>
      <c r="S10" s="589" t="s">
        <v>17</v>
      </c>
      <c r="T10" s="659" t="s">
        <v>18</v>
      </c>
      <c r="V10" s="208">
        <v>1028</v>
      </c>
      <c r="W10" s="208">
        <v>1064</v>
      </c>
      <c r="X10" s="208">
        <v>1070</v>
      </c>
      <c r="Y10" s="208">
        <v>1120</v>
      </c>
      <c r="Z10" s="208">
        <v>1180</v>
      </c>
      <c r="AA10" s="208">
        <v>1260</v>
      </c>
      <c r="AB10" s="208">
        <v>1350</v>
      </c>
      <c r="AC10" s="208">
        <v>1440</v>
      </c>
      <c r="AD10" s="209">
        <v>1540</v>
      </c>
    </row>
    <row r="11" spans="1:30" ht="15.75" x14ac:dyDescent="0.2">
      <c r="A11" s="655"/>
      <c r="B11" s="594" t="s">
        <v>118</v>
      </c>
      <c r="C11" s="594" t="s">
        <v>119</v>
      </c>
      <c r="D11" s="655"/>
      <c r="E11" s="655"/>
      <c r="F11" s="655"/>
      <c r="G11" s="655"/>
      <c r="H11" s="657"/>
      <c r="I11" s="660"/>
      <c r="J11" s="592"/>
      <c r="K11" s="657"/>
      <c r="L11" s="657"/>
      <c r="M11" s="592"/>
      <c r="N11" s="657"/>
      <c r="O11" s="591"/>
      <c r="P11" s="657"/>
      <c r="Q11" s="657"/>
      <c r="R11" s="655"/>
      <c r="S11" s="589"/>
      <c r="T11" s="659"/>
      <c r="V11" s="222"/>
      <c r="W11" s="222"/>
      <c r="X11" s="222"/>
      <c r="Y11" s="222"/>
      <c r="Z11" s="222"/>
      <c r="AA11" s="222"/>
      <c r="AB11" s="222"/>
      <c r="AC11" s="222"/>
      <c r="AD11" s="222"/>
    </row>
    <row r="12" spans="1:30" s="335" customFormat="1" ht="23.1" customHeight="1" x14ac:dyDescent="0.2">
      <c r="A12" s="280">
        <f>RANK(W12,$W$12:$W$16,1)</f>
        <v>1</v>
      </c>
      <c r="B12" s="280">
        <v>1</v>
      </c>
      <c r="C12" s="280"/>
      <c r="D12" s="593" t="s">
        <v>695</v>
      </c>
      <c r="E12" s="282" t="s">
        <v>233</v>
      </c>
      <c r="F12" s="282" t="s">
        <v>37</v>
      </c>
      <c r="G12" s="593" t="s">
        <v>642</v>
      </c>
      <c r="H12" s="282" t="e">
        <f>VLOOKUP($U12,#REF!,7,FALSE)</f>
        <v>#REF!</v>
      </c>
      <c r="I12" s="283" t="s">
        <v>173</v>
      </c>
      <c r="J12" s="284">
        <v>1160</v>
      </c>
      <c r="K12" s="308" t="s">
        <v>696</v>
      </c>
      <c r="L12" s="308">
        <v>0.2</v>
      </c>
      <c r="M12" s="284">
        <v>66</v>
      </c>
      <c r="N12" s="308" t="str">
        <f>IF(M12=0,0,CONCATENATE(MID(M12,1,1),".",MID(M12,2,1)))</f>
        <v>6.6</v>
      </c>
      <c r="O12" s="332">
        <v>1170</v>
      </c>
      <c r="P12" s="308"/>
      <c r="Q12" s="308">
        <v>0.2</v>
      </c>
      <c r="R12" s="288">
        <v>3</v>
      </c>
      <c r="S12" s="416" t="s">
        <v>342</v>
      </c>
      <c r="T12" s="593" t="s">
        <v>603</v>
      </c>
      <c r="U12" s="587" t="s">
        <v>542</v>
      </c>
      <c r="V12" s="333"/>
      <c r="W12" s="334">
        <f t="shared" ref="W12:W15" si="0">MIN(J12,O12)</f>
        <v>1160</v>
      </c>
    </row>
    <row r="13" spans="1:30" s="335" customFormat="1" ht="23.1" customHeight="1" x14ac:dyDescent="0.2">
      <c r="A13" s="280">
        <v>2</v>
      </c>
      <c r="B13" s="280"/>
      <c r="C13" s="280">
        <v>1</v>
      </c>
      <c r="D13" s="593" t="s">
        <v>697</v>
      </c>
      <c r="E13" s="282" t="s">
        <v>236</v>
      </c>
      <c r="F13" s="282" t="s">
        <v>37</v>
      </c>
      <c r="G13" s="593" t="s">
        <v>642</v>
      </c>
      <c r="H13" s="282" t="e">
        <f>VLOOKUP($U13,#REF!,7,FALSE)</f>
        <v>#REF!</v>
      </c>
      <c r="I13" s="283" t="s">
        <v>173</v>
      </c>
      <c r="J13" s="284">
        <v>1170</v>
      </c>
      <c r="K13" s="552" t="s">
        <v>698</v>
      </c>
      <c r="L13" s="308">
        <v>0.9</v>
      </c>
      <c r="M13" s="284">
        <v>71</v>
      </c>
      <c r="N13" s="308" t="str">
        <f t="shared" ref="N13:N15" si="1">IF(M13=0,0,CONCATENATE(MID(M13,1,1),".",MID(M13,2,1)))</f>
        <v>7.1</v>
      </c>
      <c r="O13" s="332">
        <v>1220</v>
      </c>
      <c r="P13" s="552"/>
      <c r="Q13" s="308">
        <v>0.2</v>
      </c>
      <c r="R13" s="288">
        <v>3</v>
      </c>
      <c r="S13" s="283" t="s">
        <v>150</v>
      </c>
      <c r="T13" s="593" t="s">
        <v>237</v>
      </c>
      <c r="U13" s="587" t="s">
        <v>346</v>
      </c>
      <c r="V13" s="336"/>
      <c r="W13" s="334">
        <f t="shared" si="0"/>
        <v>1170</v>
      </c>
    </row>
    <row r="14" spans="1:30" s="335" customFormat="1" ht="23.1" customHeight="1" x14ac:dyDescent="0.2">
      <c r="A14" s="280">
        <v>3</v>
      </c>
      <c r="B14" s="280">
        <v>4</v>
      </c>
      <c r="C14" s="280"/>
      <c r="D14" s="593" t="s">
        <v>699</v>
      </c>
      <c r="E14" s="282" t="s">
        <v>602</v>
      </c>
      <c r="F14" s="282" t="s">
        <v>37</v>
      </c>
      <c r="G14" s="593" t="s">
        <v>642</v>
      </c>
      <c r="H14" s="282" t="e">
        <f>VLOOKUP($U14,#REF!,7,FALSE)</f>
        <v>#REF!</v>
      </c>
      <c r="I14" s="283" t="s">
        <v>173</v>
      </c>
      <c r="J14" s="284">
        <v>1200</v>
      </c>
      <c r="K14" s="308" t="s">
        <v>700</v>
      </c>
      <c r="L14" s="308">
        <v>0.2</v>
      </c>
      <c r="M14" s="284">
        <v>72</v>
      </c>
      <c r="N14" s="308" t="str">
        <f t="shared" si="1"/>
        <v>7.2</v>
      </c>
      <c r="O14" s="332">
        <v>1240</v>
      </c>
      <c r="P14" s="308"/>
      <c r="Q14" s="308">
        <v>0.2</v>
      </c>
      <c r="R14" s="288">
        <v>3</v>
      </c>
      <c r="S14" s="283" t="s">
        <v>339</v>
      </c>
      <c r="T14" s="593" t="s">
        <v>603</v>
      </c>
      <c r="U14" s="587" t="s">
        <v>490</v>
      </c>
      <c r="V14" s="336"/>
      <c r="W14" s="334">
        <f t="shared" si="0"/>
        <v>1200</v>
      </c>
    </row>
    <row r="15" spans="1:30" s="335" customFormat="1" ht="23.1" customHeight="1" x14ac:dyDescent="0.2">
      <c r="A15" s="280">
        <v>4</v>
      </c>
      <c r="B15" s="280">
        <v>5</v>
      </c>
      <c r="C15" s="280"/>
      <c r="D15" s="593" t="s">
        <v>701</v>
      </c>
      <c r="E15" s="282" t="s">
        <v>602</v>
      </c>
      <c r="F15" s="282" t="s">
        <v>39</v>
      </c>
      <c r="G15" s="593" t="s">
        <v>702</v>
      </c>
      <c r="H15" s="282" t="e">
        <f>VLOOKUP($U15,#REF!,7,FALSE)</f>
        <v>#REF!</v>
      </c>
      <c r="I15" s="283" t="s">
        <v>120</v>
      </c>
      <c r="J15" s="284">
        <v>1220</v>
      </c>
      <c r="K15" s="308" t="s">
        <v>703</v>
      </c>
      <c r="L15" s="308">
        <v>0.2</v>
      </c>
      <c r="M15" s="284">
        <v>71</v>
      </c>
      <c r="N15" s="308" t="str">
        <f t="shared" si="1"/>
        <v>7.1</v>
      </c>
      <c r="O15" s="332"/>
      <c r="P15" s="304">
        <f t="shared" ref="P15:P16" si="2">IF(O15=0,0,CONCATENATE(MID(O15,1,2),".",MID(O15,3,2)))</f>
        <v>0</v>
      </c>
      <c r="Q15" s="308">
        <v>0.2</v>
      </c>
      <c r="R15" s="288" t="s">
        <v>111</v>
      </c>
      <c r="S15" s="283" t="s">
        <v>340</v>
      </c>
      <c r="T15" s="593" t="s">
        <v>797</v>
      </c>
      <c r="U15" s="33" t="s">
        <v>194</v>
      </c>
      <c r="V15" s="336"/>
      <c r="W15" s="334">
        <f t="shared" si="0"/>
        <v>1220</v>
      </c>
    </row>
    <row r="16" spans="1:30" s="335" customFormat="1" ht="23.1" customHeight="1" x14ac:dyDescent="0.2">
      <c r="A16" s="280">
        <v>5</v>
      </c>
      <c r="B16" s="280">
        <v>8</v>
      </c>
      <c r="C16" s="280"/>
      <c r="D16" s="593" t="s">
        <v>238</v>
      </c>
      <c r="E16" s="282" t="s">
        <v>236</v>
      </c>
      <c r="F16" s="282" t="s">
        <v>39</v>
      </c>
      <c r="G16" s="593" t="s">
        <v>634</v>
      </c>
      <c r="H16" s="282" t="e">
        <f>VLOOKUP($U16,#REF!,7,FALSE)</f>
        <v>#REF!</v>
      </c>
      <c r="I16" s="283" t="s">
        <v>120</v>
      </c>
      <c r="J16" s="284">
        <v>1230</v>
      </c>
      <c r="K16" s="308" t="s">
        <v>704</v>
      </c>
      <c r="L16" s="308">
        <v>0.2</v>
      </c>
      <c r="M16" s="284">
        <v>72</v>
      </c>
      <c r="N16" s="308" t="str">
        <f>IF(M16=0,0,CONCATENATE(MID(M16,1,1),".",MID(M16,2,1)))</f>
        <v>7.2</v>
      </c>
      <c r="O16" s="332"/>
      <c r="P16" s="304">
        <f t="shared" si="2"/>
        <v>0</v>
      </c>
      <c r="Q16" s="308"/>
      <c r="R16" s="288" t="s">
        <v>112</v>
      </c>
      <c r="S16" s="283">
        <v>12</v>
      </c>
      <c r="T16" s="593" t="s">
        <v>584</v>
      </c>
      <c r="U16" s="587" t="s">
        <v>461</v>
      </c>
      <c r="V16" s="336"/>
      <c r="W16" s="334">
        <f>MIN(J16,O16)</f>
        <v>1230</v>
      </c>
    </row>
    <row r="20" spans="4:20" ht="15" customHeight="1" x14ac:dyDescent="0.2">
      <c r="D20" s="590" t="s">
        <v>220</v>
      </c>
      <c r="E20" s="590"/>
      <c r="F20" s="590"/>
      <c r="G20" s="590"/>
      <c r="H20" s="658" t="s">
        <v>800</v>
      </c>
      <c r="I20" s="658"/>
      <c r="J20" s="658"/>
      <c r="K20" s="658"/>
      <c r="L20" s="658"/>
      <c r="M20" s="658"/>
      <c r="N20" s="658"/>
      <c r="O20" s="658"/>
      <c r="P20" s="658"/>
      <c r="Q20" s="658"/>
      <c r="R20" s="658"/>
      <c r="S20" s="658"/>
      <c r="T20" s="658"/>
    </row>
    <row r="22" spans="4:20" ht="12.75" customHeight="1" x14ac:dyDescent="0.2">
      <c r="D22" s="656" t="s">
        <v>221</v>
      </c>
      <c r="E22" s="656"/>
      <c r="F22" s="656"/>
      <c r="G22" s="656"/>
      <c r="H22" s="658" t="s">
        <v>587</v>
      </c>
      <c r="I22" s="658"/>
      <c r="J22" s="658"/>
      <c r="K22" s="658"/>
      <c r="L22" s="658"/>
      <c r="M22" s="658"/>
      <c r="N22" s="658"/>
      <c r="O22" s="658"/>
      <c r="P22" s="658"/>
      <c r="Q22" s="658"/>
      <c r="R22" s="658"/>
      <c r="S22" s="658"/>
      <c r="T22" s="658"/>
    </row>
  </sheetData>
  <mergeCells count="28">
    <mergeCell ref="A6:T6"/>
    <mergeCell ref="A1:T1"/>
    <mergeCell ref="A2:T2"/>
    <mergeCell ref="A3:T3"/>
    <mergeCell ref="A4:T4"/>
    <mergeCell ref="A5:T5"/>
    <mergeCell ref="A7:E7"/>
    <mergeCell ref="A8:D8"/>
    <mergeCell ref="I8:P8"/>
    <mergeCell ref="I9:P9"/>
    <mergeCell ref="A10:A11"/>
    <mergeCell ref="B10:C10"/>
    <mergeCell ref="D10:D11"/>
    <mergeCell ref="E10:E11"/>
    <mergeCell ref="F10:F11"/>
    <mergeCell ref="G10:G11"/>
    <mergeCell ref="Q10:Q11"/>
    <mergeCell ref="R10:R11"/>
    <mergeCell ref="T10:T11"/>
    <mergeCell ref="H20:T20"/>
    <mergeCell ref="D22:G22"/>
    <mergeCell ref="H22:T22"/>
    <mergeCell ref="H10:H11"/>
    <mergeCell ref="I10:I11"/>
    <mergeCell ref="K10:K11"/>
    <mergeCell ref="L10:L11"/>
    <mergeCell ref="N10:N11"/>
    <mergeCell ref="P10:P11"/>
  </mergeCells>
  <pageMargins left="0.39370078740157483" right="0.39370078740157483" top="0.27559055118110237" bottom="7.874015748031496E-2" header="0" footer="0"/>
  <pageSetup paperSize="9" scale="90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E24"/>
  <sheetViews>
    <sheetView zoomScale="120" zoomScaleNormal="120" workbookViewId="0">
      <selection activeCell="A18" sqref="A18"/>
    </sheetView>
  </sheetViews>
  <sheetFormatPr defaultColWidth="9.140625" defaultRowHeight="12.75" outlineLevelCol="1" x14ac:dyDescent="0.2"/>
  <cols>
    <col min="1" max="1" width="7.42578125" style="44" customWidth="1"/>
    <col min="2" max="2" width="5.42578125" style="44" hidden="1" customWidth="1"/>
    <col min="3" max="3" width="6.42578125" style="44" hidden="1" customWidth="1"/>
    <col min="4" max="4" width="21.140625" style="554" customWidth="1"/>
    <col min="5" max="5" width="11.85546875" style="529" customWidth="1"/>
    <col min="6" max="6" width="6.85546875" style="529" bestFit="1" customWidth="1"/>
    <col min="7" max="7" width="22.7109375" style="554" customWidth="1"/>
    <col min="8" max="8" width="11.28515625" style="554" hidden="1" customWidth="1"/>
    <col min="9" max="9" width="12.7109375" style="554" customWidth="1"/>
    <col min="10" max="10" width="11" style="554" hidden="1" customWidth="1" outlineLevel="1"/>
    <col min="11" max="11" width="7.5703125" style="529" customWidth="1" collapsed="1"/>
    <col min="12" max="12" width="5" style="529" hidden="1" customWidth="1"/>
    <col min="13" max="13" width="11" style="554" hidden="1" customWidth="1" outlineLevel="1"/>
    <col min="14" max="14" width="7.5703125" style="529" hidden="1" customWidth="1" collapsed="1"/>
    <col min="15" max="15" width="12.140625" style="529" hidden="1" customWidth="1" outlineLevel="1"/>
    <col min="16" max="16" width="8.140625" style="529" customWidth="1" collapsed="1"/>
    <col min="17" max="17" width="4.5703125" style="529" hidden="1" customWidth="1"/>
    <col min="18" max="18" width="6.5703125" style="554" customWidth="1"/>
    <col min="19" max="19" width="6.140625" style="40" hidden="1" customWidth="1"/>
    <col min="20" max="20" width="32.140625" style="554" customWidth="1"/>
    <col min="21" max="21" width="8" style="554" hidden="1" customWidth="1" outlineLevel="1"/>
    <col min="22" max="30" width="9.140625" style="554" hidden="1" customWidth="1" outlineLevel="1"/>
    <col min="31" max="31" width="9.140625" style="554" collapsed="1"/>
    <col min="32" max="16384" width="9.140625" style="554"/>
  </cols>
  <sheetData>
    <row r="1" spans="1:30" ht="22.5" customHeight="1" x14ac:dyDescent="0.2">
      <c r="A1" s="613" t="s">
        <v>590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Y1" s="175"/>
      <c r="Z1" s="176"/>
    </row>
    <row r="2" spans="1:30" hidden="1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Y2" s="175"/>
      <c r="Z2" s="176"/>
    </row>
    <row r="3" spans="1:30" ht="22.5" customHeight="1" x14ac:dyDescent="0.2">
      <c r="A3" s="613" t="s">
        <v>589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Y3" s="175"/>
      <c r="Z3" s="176"/>
    </row>
    <row r="4" spans="1:30" hidden="1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Y4" s="175"/>
      <c r="Z4" s="176"/>
    </row>
    <row r="5" spans="1:30" ht="32.25" customHeight="1" x14ac:dyDescent="0.2">
      <c r="A5" s="615" t="s">
        <v>607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Y5" s="175"/>
      <c r="Z5" s="176"/>
    </row>
    <row r="6" spans="1:30" ht="12.75" customHeight="1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S6" s="650"/>
      <c r="T6" s="650"/>
      <c r="Y6" s="175"/>
      <c r="Z6" s="176"/>
    </row>
    <row r="7" spans="1:30" ht="12.75" customHeight="1" x14ac:dyDescent="0.2">
      <c r="A7" s="651" t="s">
        <v>694</v>
      </c>
      <c r="B7" s="651"/>
      <c r="C7" s="651"/>
      <c r="D7" s="651"/>
      <c r="E7" s="651"/>
      <c r="F7" s="47"/>
      <c r="G7" s="2"/>
      <c r="T7" s="107"/>
      <c r="Y7" s="175"/>
      <c r="Z7" s="176"/>
    </row>
    <row r="8" spans="1:30" x14ac:dyDescent="0.2">
      <c r="A8" s="652"/>
      <c r="B8" s="652"/>
      <c r="C8" s="652"/>
      <c r="D8" s="652"/>
      <c r="F8" s="47"/>
      <c r="G8" s="2"/>
      <c r="H8" s="201" t="s">
        <v>50</v>
      </c>
      <c r="I8" s="653">
        <v>45185</v>
      </c>
      <c r="J8" s="654"/>
      <c r="K8" s="654"/>
      <c r="L8" s="654"/>
      <c r="M8" s="654"/>
      <c r="N8" s="654"/>
      <c r="O8" s="654"/>
      <c r="P8" s="654"/>
      <c r="Q8" s="199"/>
      <c r="R8" s="486" t="str">
        <f>'60М'!H6</f>
        <v>15.45</v>
      </c>
      <c r="T8" s="218"/>
      <c r="U8" s="588" t="s">
        <v>19</v>
      </c>
      <c r="V8" s="588"/>
      <c r="W8" s="588"/>
      <c r="Y8" s="31"/>
      <c r="Z8" s="31"/>
    </row>
    <row r="9" spans="1:30" x14ac:dyDescent="0.2">
      <c r="A9" s="5" t="s">
        <v>128</v>
      </c>
      <c r="B9" s="5"/>
      <c r="C9" s="5"/>
      <c r="F9" s="47"/>
      <c r="G9" s="2"/>
      <c r="H9" s="205" t="s">
        <v>51</v>
      </c>
      <c r="I9" s="649" t="e">
        <f>d_1</f>
        <v>#REF!</v>
      </c>
      <c r="J9" s="649"/>
      <c r="K9" s="649"/>
      <c r="L9" s="649"/>
      <c r="M9" s="649"/>
      <c r="N9" s="649"/>
      <c r="O9" s="649"/>
      <c r="P9" s="649"/>
      <c r="Q9" s="223"/>
      <c r="R9" s="486" t="str">
        <f>'60МФ'!J7</f>
        <v>16:55</v>
      </c>
      <c r="T9" s="136" t="s">
        <v>591</v>
      </c>
      <c r="V9" s="588" t="s">
        <v>108</v>
      </c>
      <c r="W9" s="588" t="s">
        <v>109</v>
      </c>
      <c r="X9" s="588" t="s">
        <v>110</v>
      </c>
      <c r="Y9" s="588">
        <v>1</v>
      </c>
      <c r="Z9" s="588">
        <v>2</v>
      </c>
      <c r="AA9" s="588" t="s">
        <v>39</v>
      </c>
      <c r="AB9" s="588" t="s">
        <v>111</v>
      </c>
      <c r="AC9" s="588" t="s">
        <v>112</v>
      </c>
      <c r="AD9" s="588" t="s">
        <v>113</v>
      </c>
    </row>
    <row r="10" spans="1:30" ht="26.25" customHeight="1" thickBot="1" x14ac:dyDescent="0.25">
      <c r="A10" s="655" t="s">
        <v>400</v>
      </c>
      <c r="B10" s="655" t="s">
        <v>117</v>
      </c>
      <c r="C10" s="655"/>
      <c r="D10" s="655" t="s">
        <v>56</v>
      </c>
      <c r="E10" s="655" t="s">
        <v>57</v>
      </c>
      <c r="F10" s="655" t="s">
        <v>13</v>
      </c>
      <c r="G10" s="655" t="s">
        <v>96</v>
      </c>
      <c r="H10" s="657" t="s">
        <v>97</v>
      </c>
      <c r="I10" s="660" t="s">
        <v>103</v>
      </c>
      <c r="J10" s="592"/>
      <c r="K10" s="657" t="s">
        <v>14</v>
      </c>
      <c r="L10" s="657" t="s">
        <v>107</v>
      </c>
      <c r="M10" s="592"/>
      <c r="N10" s="657" t="s">
        <v>14</v>
      </c>
      <c r="O10" s="591"/>
      <c r="P10" s="657" t="s">
        <v>15</v>
      </c>
      <c r="Q10" s="657" t="s">
        <v>107</v>
      </c>
      <c r="R10" s="655" t="s">
        <v>16</v>
      </c>
      <c r="S10" s="589" t="s">
        <v>17</v>
      </c>
      <c r="T10" s="659" t="s">
        <v>18</v>
      </c>
      <c r="V10" s="208">
        <v>1028</v>
      </c>
      <c r="W10" s="208">
        <v>1064</v>
      </c>
      <c r="X10" s="208">
        <v>1070</v>
      </c>
      <c r="Y10" s="208">
        <v>1120</v>
      </c>
      <c r="Z10" s="208">
        <v>1180</v>
      </c>
      <c r="AA10" s="208">
        <v>1260</v>
      </c>
      <c r="AB10" s="208">
        <v>1350</v>
      </c>
      <c r="AC10" s="208">
        <v>1440</v>
      </c>
      <c r="AD10" s="209">
        <v>1540</v>
      </c>
    </row>
    <row r="11" spans="1:30" ht="15.75" x14ac:dyDescent="0.2">
      <c r="A11" s="655"/>
      <c r="B11" s="594" t="s">
        <v>118</v>
      </c>
      <c r="C11" s="594" t="s">
        <v>119</v>
      </c>
      <c r="D11" s="655"/>
      <c r="E11" s="655"/>
      <c r="F11" s="655"/>
      <c r="G11" s="655"/>
      <c r="H11" s="657"/>
      <c r="I11" s="660"/>
      <c r="J11" s="592"/>
      <c r="K11" s="657"/>
      <c r="L11" s="657"/>
      <c r="M11" s="592"/>
      <c r="N11" s="657"/>
      <c r="O11" s="591"/>
      <c r="P11" s="657"/>
      <c r="Q11" s="657"/>
      <c r="R11" s="655"/>
      <c r="S11" s="589"/>
      <c r="T11" s="659"/>
      <c r="V11" s="222"/>
      <c r="W11" s="222"/>
      <c r="X11" s="222"/>
      <c r="Y11" s="222"/>
      <c r="Z11" s="222"/>
      <c r="AA11" s="222"/>
      <c r="AB11" s="222"/>
      <c r="AC11" s="222"/>
      <c r="AD11" s="222"/>
    </row>
    <row r="12" spans="1:30" s="335" customFormat="1" ht="23.1" customHeight="1" x14ac:dyDescent="0.2">
      <c r="A12" s="280">
        <v>1</v>
      </c>
      <c r="B12" s="280">
        <v>1</v>
      </c>
      <c r="C12" s="280"/>
      <c r="D12" s="593" t="s">
        <v>705</v>
      </c>
      <c r="E12" s="282" t="s">
        <v>706</v>
      </c>
      <c r="F12" s="282"/>
      <c r="G12" s="593" t="s">
        <v>707</v>
      </c>
      <c r="H12" s="282" t="e">
        <f>VLOOKUP($U12,#REF!,7,FALSE)</f>
        <v>#REF!</v>
      </c>
      <c r="I12" s="283" t="s">
        <v>120</v>
      </c>
      <c r="J12" s="284">
        <v>1160</v>
      </c>
      <c r="K12" s="308" t="s">
        <v>708</v>
      </c>
      <c r="L12" s="308">
        <v>0.2</v>
      </c>
      <c r="M12" s="284">
        <v>66</v>
      </c>
      <c r="N12" s="308" t="str">
        <f>IF(M12=0,0,CONCATENATE(MID(M12,1,1),".",MID(M12,2,1)))</f>
        <v>6.6</v>
      </c>
      <c r="O12" s="332">
        <v>1170</v>
      </c>
      <c r="P12" s="308"/>
      <c r="Q12" s="308">
        <v>0.2</v>
      </c>
      <c r="R12" s="288">
        <v>2</v>
      </c>
      <c r="S12" s="416" t="s">
        <v>342</v>
      </c>
      <c r="T12" s="593"/>
      <c r="U12" s="587" t="s">
        <v>542</v>
      </c>
      <c r="V12" s="333"/>
      <c r="W12" s="334">
        <f t="shared" ref="W12:W14" si="0">MIN(J12,O12)</f>
        <v>1160</v>
      </c>
    </row>
    <row r="13" spans="1:30" s="335" customFormat="1" ht="23.1" customHeight="1" x14ac:dyDescent="0.2">
      <c r="A13" s="280">
        <v>2</v>
      </c>
      <c r="B13" s="280"/>
      <c r="C13" s="280">
        <v>1</v>
      </c>
      <c r="D13" s="593" t="s">
        <v>697</v>
      </c>
      <c r="E13" s="282" t="s">
        <v>236</v>
      </c>
      <c r="F13" s="282" t="s">
        <v>37</v>
      </c>
      <c r="G13" s="593" t="s">
        <v>642</v>
      </c>
      <c r="H13" s="282" t="e">
        <f>VLOOKUP($U13,#REF!,7,FALSE)</f>
        <v>#REF!</v>
      </c>
      <c r="I13" s="283" t="s">
        <v>173</v>
      </c>
      <c r="J13" s="284">
        <v>1170</v>
      </c>
      <c r="K13" s="552" t="s">
        <v>709</v>
      </c>
      <c r="L13" s="308">
        <v>0.9</v>
      </c>
      <c r="M13" s="284">
        <v>71</v>
      </c>
      <c r="N13" s="308" t="str">
        <f t="shared" ref="N13:N14" si="1">IF(M13=0,0,CONCATENATE(MID(M13,1,1),".",MID(M13,2,1)))</f>
        <v>7.1</v>
      </c>
      <c r="O13" s="332">
        <v>1220</v>
      </c>
      <c r="P13" s="552"/>
      <c r="Q13" s="308">
        <v>0.2</v>
      </c>
      <c r="R13" s="288">
        <v>3</v>
      </c>
      <c r="S13" s="283" t="s">
        <v>150</v>
      </c>
      <c r="T13" s="593" t="s">
        <v>237</v>
      </c>
      <c r="U13" s="587" t="s">
        <v>346</v>
      </c>
      <c r="V13" s="336"/>
      <c r="W13" s="334">
        <f t="shared" si="0"/>
        <v>1170</v>
      </c>
    </row>
    <row r="14" spans="1:30" s="335" customFormat="1" ht="23.1" customHeight="1" x14ac:dyDescent="0.2">
      <c r="A14" s="280">
        <v>3</v>
      </c>
      <c r="B14" s="280">
        <v>5</v>
      </c>
      <c r="C14" s="280"/>
      <c r="D14" s="593" t="s">
        <v>701</v>
      </c>
      <c r="E14" s="282" t="s">
        <v>602</v>
      </c>
      <c r="F14" s="282" t="s">
        <v>39</v>
      </c>
      <c r="G14" s="593" t="s">
        <v>702</v>
      </c>
      <c r="H14" s="282" t="e">
        <f>VLOOKUP($U14,#REF!,7,FALSE)</f>
        <v>#REF!</v>
      </c>
      <c r="I14" s="283" t="s">
        <v>120</v>
      </c>
      <c r="J14" s="284">
        <v>1220</v>
      </c>
      <c r="K14" s="308" t="s">
        <v>710</v>
      </c>
      <c r="L14" s="308">
        <v>0.2</v>
      </c>
      <c r="M14" s="284">
        <v>71</v>
      </c>
      <c r="N14" s="308" t="str">
        <f t="shared" si="1"/>
        <v>7.1</v>
      </c>
      <c r="O14" s="332"/>
      <c r="P14" s="304">
        <f t="shared" ref="P14:P15" si="2">IF(O14=0,0,CONCATENATE(MID(O14,1,2),".",MID(O14,3,2)))</f>
        <v>0</v>
      </c>
      <c r="Q14" s="308">
        <v>0.2</v>
      </c>
      <c r="R14" s="288">
        <v>3</v>
      </c>
      <c r="S14" s="283" t="s">
        <v>340</v>
      </c>
      <c r="T14" s="593" t="s">
        <v>797</v>
      </c>
      <c r="U14" s="33" t="s">
        <v>194</v>
      </c>
      <c r="V14" s="336"/>
      <c r="W14" s="334">
        <f t="shared" si="0"/>
        <v>1220</v>
      </c>
    </row>
    <row r="15" spans="1:30" s="335" customFormat="1" ht="23.1" customHeight="1" x14ac:dyDescent="0.2">
      <c r="A15" s="280">
        <v>4</v>
      </c>
      <c r="B15" s="280">
        <v>8</v>
      </c>
      <c r="C15" s="280"/>
      <c r="D15" s="593" t="s">
        <v>711</v>
      </c>
      <c r="E15" s="282" t="s">
        <v>712</v>
      </c>
      <c r="F15" s="282"/>
      <c r="G15" s="593" t="s">
        <v>707</v>
      </c>
      <c r="H15" s="282" t="e">
        <f>VLOOKUP($U15,#REF!,7,FALSE)</f>
        <v>#REF!</v>
      </c>
      <c r="I15" s="283" t="s">
        <v>120</v>
      </c>
      <c r="J15" s="284">
        <v>1230</v>
      </c>
      <c r="K15" s="308" t="s">
        <v>713</v>
      </c>
      <c r="L15" s="308">
        <v>0.2</v>
      </c>
      <c r="M15" s="284">
        <v>72</v>
      </c>
      <c r="N15" s="308" t="str">
        <f>IF(M15=0,0,CONCATENATE(MID(M15,1,1),".",MID(M15,2,1)))</f>
        <v>7.2</v>
      </c>
      <c r="O15" s="332"/>
      <c r="P15" s="304">
        <f t="shared" si="2"/>
        <v>0</v>
      </c>
      <c r="Q15" s="308"/>
      <c r="R15" s="288" t="s">
        <v>111</v>
      </c>
      <c r="S15" s="283">
        <v>12</v>
      </c>
      <c r="T15" s="593"/>
      <c r="U15" s="587" t="s">
        <v>461</v>
      </c>
      <c r="V15" s="336"/>
      <c r="W15" s="334">
        <f>MIN(J15,O15)</f>
        <v>1230</v>
      </c>
    </row>
    <row r="16" spans="1:30" s="335" customFormat="1" ht="23.1" customHeight="1" x14ac:dyDescent="0.2">
      <c r="A16" s="280">
        <v>5</v>
      </c>
      <c r="B16" s="280"/>
      <c r="C16" s="280"/>
      <c r="D16" s="593" t="s">
        <v>714</v>
      </c>
      <c r="E16" s="282" t="s">
        <v>623</v>
      </c>
      <c r="F16" s="282"/>
      <c r="G16" s="593" t="s">
        <v>707</v>
      </c>
      <c r="H16" s="282"/>
      <c r="I16" s="283" t="s">
        <v>120</v>
      </c>
      <c r="J16" s="595"/>
      <c r="K16" s="308" t="s">
        <v>715</v>
      </c>
      <c r="L16" s="308"/>
      <c r="M16" s="595"/>
      <c r="N16" s="308"/>
      <c r="O16" s="595"/>
      <c r="P16" s="304"/>
      <c r="Q16" s="308"/>
      <c r="R16" s="288" t="s">
        <v>111</v>
      </c>
      <c r="S16" s="283"/>
      <c r="T16" s="593"/>
      <c r="U16" s="33"/>
      <c r="V16" s="336"/>
      <c r="W16" s="334"/>
    </row>
    <row r="17" spans="1:23" s="335" customFormat="1" ht="23.1" customHeight="1" x14ac:dyDescent="0.2">
      <c r="A17" s="280">
        <v>6</v>
      </c>
      <c r="B17" s="280"/>
      <c r="C17" s="280"/>
      <c r="D17" s="593" t="s">
        <v>716</v>
      </c>
      <c r="E17" s="282" t="s">
        <v>706</v>
      </c>
      <c r="F17" s="282"/>
      <c r="G17" s="593" t="s">
        <v>707</v>
      </c>
      <c r="H17" s="282"/>
      <c r="I17" s="283" t="s">
        <v>120</v>
      </c>
      <c r="J17" s="595"/>
      <c r="K17" s="308" t="s">
        <v>717</v>
      </c>
      <c r="L17" s="308"/>
      <c r="M17" s="595"/>
      <c r="N17" s="308"/>
      <c r="O17" s="595"/>
      <c r="P17" s="304"/>
      <c r="Q17" s="308"/>
      <c r="R17" s="288" t="s">
        <v>112</v>
      </c>
      <c r="S17" s="283"/>
      <c r="T17" s="593"/>
      <c r="U17" s="33"/>
      <c r="V17" s="336"/>
      <c r="W17" s="334"/>
    </row>
    <row r="18" spans="1:23" s="335" customFormat="1" ht="23.1" customHeight="1" x14ac:dyDescent="0.2">
      <c r="A18" s="280">
        <v>7</v>
      </c>
      <c r="B18" s="280"/>
      <c r="C18" s="280"/>
      <c r="D18" s="593" t="s">
        <v>718</v>
      </c>
      <c r="E18" s="282" t="s">
        <v>582</v>
      </c>
      <c r="F18" s="282"/>
      <c r="G18" s="593" t="s">
        <v>707</v>
      </c>
      <c r="H18" s="282"/>
      <c r="I18" s="283" t="s">
        <v>120</v>
      </c>
      <c r="J18" s="595"/>
      <c r="K18" s="308" t="s">
        <v>719</v>
      </c>
      <c r="L18" s="308"/>
      <c r="M18" s="595"/>
      <c r="N18" s="308"/>
      <c r="O18" s="595"/>
      <c r="P18" s="304"/>
      <c r="Q18" s="308"/>
      <c r="R18" s="288" t="s">
        <v>112</v>
      </c>
      <c r="S18" s="283"/>
      <c r="T18" s="593"/>
      <c r="U18" s="33"/>
      <c r="V18" s="336"/>
      <c r="W18" s="334"/>
    </row>
    <row r="22" spans="1:23" ht="15" customHeight="1" x14ac:dyDescent="0.2">
      <c r="D22" s="590" t="s">
        <v>220</v>
      </c>
      <c r="E22" s="590"/>
      <c r="F22" s="590"/>
      <c r="G22" s="590"/>
      <c r="H22" s="658" t="s">
        <v>800</v>
      </c>
      <c r="I22" s="658"/>
      <c r="J22" s="658"/>
      <c r="K22" s="658"/>
      <c r="L22" s="658"/>
      <c r="M22" s="658"/>
      <c r="N22" s="658"/>
      <c r="O22" s="658"/>
      <c r="P22" s="658"/>
      <c r="Q22" s="658"/>
      <c r="R22" s="658"/>
      <c r="S22" s="658"/>
      <c r="T22" s="658"/>
    </row>
    <row r="24" spans="1:23" ht="12.75" customHeight="1" x14ac:dyDescent="0.2">
      <c r="D24" s="656" t="s">
        <v>221</v>
      </c>
      <c r="E24" s="656"/>
      <c r="F24" s="656"/>
      <c r="G24" s="656"/>
      <c r="H24" s="658" t="s">
        <v>587</v>
      </c>
      <c r="I24" s="658"/>
      <c r="J24" s="658"/>
      <c r="K24" s="658"/>
      <c r="L24" s="658"/>
      <c r="M24" s="658"/>
      <c r="N24" s="658"/>
      <c r="O24" s="658"/>
      <c r="P24" s="658"/>
      <c r="Q24" s="658"/>
      <c r="R24" s="658"/>
      <c r="S24" s="658"/>
      <c r="T24" s="658"/>
    </row>
  </sheetData>
  <mergeCells count="28">
    <mergeCell ref="A6:T6"/>
    <mergeCell ref="A1:T1"/>
    <mergeCell ref="A2:T2"/>
    <mergeCell ref="A3:T3"/>
    <mergeCell ref="A4:T4"/>
    <mergeCell ref="A5:T5"/>
    <mergeCell ref="A7:E7"/>
    <mergeCell ref="A8:D8"/>
    <mergeCell ref="I8:P8"/>
    <mergeCell ref="I9:P9"/>
    <mergeCell ref="A10:A11"/>
    <mergeCell ref="B10:C10"/>
    <mergeCell ref="D10:D11"/>
    <mergeCell ref="E10:E11"/>
    <mergeCell ref="F10:F11"/>
    <mergeCell ref="G10:G11"/>
    <mergeCell ref="Q10:Q11"/>
    <mergeCell ref="R10:R11"/>
    <mergeCell ref="T10:T11"/>
    <mergeCell ref="H22:T22"/>
    <mergeCell ref="D24:G24"/>
    <mergeCell ref="H24:T24"/>
    <mergeCell ref="H10:H11"/>
    <mergeCell ref="I10:I11"/>
    <mergeCell ref="K10:K11"/>
    <mergeCell ref="L10:L11"/>
    <mergeCell ref="N10:N11"/>
    <mergeCell ref="P10:P11"/>
  </mergeCells>
  <pageMargins left="0.39370078740157483" right="0.39370078740157483" top="0.27559055118110237" bottom="7.874015748031496E-2" header="0" footer="0"/>
  <pageSetup paperSize="9" scale="9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F27"/>
  <sheetViews>
    <sheetView topLeftCell="A5" zoomScale="120" zoomScaleNormal="120" workbookViewId="0">
      <selection activeCell="J25" sqref="J25:U25"/>
    </sheetView>
  </sheetViews>
  <sheetFormatPr defaultColWidth="9.140625" defaultRowHeight="12.75" outlineLevelCol="1" x14ac:dyDescent="0.2"/>
  <cols>
    <col min="1" max="1" width="7.42578125" style="44" customWidth="1"/>
    <col min="2" max="2" width="5.42578125" style="44" hidden="1" customWidth="1"/>
    <col min="3" max="3" width="6.42578125" style="44" hidden="1" customWidth="1"/>
    <col min="4" max="4" width="7.28515625" style="44" customWidth="1"/>
    <col min="5" max="5" width="6.42578125" style="44" customWidth="1"/>
    <col min="6" max="6" width="21.140625" style="554" customWidth="1"/>
    <col min="7" max="7" width="11.85546875" style="529" customWidth="1"/>
    <col min="8" max="8" width="6.85546875" style="529" bestFit="1" customWidth="1"/>
    <col min="9" max="9" width="22.7109375" style="554" customWidth="1"/>
    <col min="10" max="10" width="11.28515625" style="554" hidden="1" customWidth="1"/>
    <col min="11" max="11" width="12.7109375" style="554" customWidth="1"/>
    <col min="12" max="12" width="11" style="554" hidden="1" customWidth="1" outlineLevel="1"/>
    <col min="13" max="13" width="7.5703125" style="529" customWidth="1" collapsed="1"/>
    <col min="14" max="14" width="5" style="529" hidden="1" customWidth="1"/>
    <col min="15" max="15" width="11" style="554" hidden="1" customWidth="1" outlineLevel="1"/>
    <col min="16" max="16" width="7.5703125" style="529" hidden="1" customWidth="1" collapsed="1"/>
    <col min="17" max="17" width="12.140625" style="529" hidden="1" customWidth="1" outlineLevel="1"/>
    <col min="18" max="18" width="4.5703125" style="529" hidden="1" customWidth="1"/>
    <col min="19" max="19" width="6.5703125" style="554" customWidth="1"/>
    <col min="20" max="20" width="6.140625" style="40" hidden="1" customWidth="1"/>
    <col min="21" max="21" width="27.7109375" style="554" customWidth="1"/>
    <col min="22" max="22" width="8" style="554" hidden="1" customWidth="1" outlineLevel="1"/>
    <col min="23" max="31" width="9.140625" style="554" hidden="1" customWidth="1" outlineLevel="1"/>
    <col min="32" max="32" width="9.140625" style="554" collapsed="1"/>
    <col min="33" max="16384" width="9.140625" style="554"/>
  </cols>
  <sheetData>
    <row r="1" spans="1:31" ht="22.5" customHeight="1" x14ac:dyDescent="0.2">
      <c r="A1" s="613" t="s">
        <v>590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Z1" s="175"/>
      <c r="AA1" s="176"/>
    </row>
    <row r="2" spans="1:31" ht="12.75" hidden="1" customHeight="1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Z2" s="175"/>
      <c r="AA2" s="176"/>
    </row>
    <row r="3" spans="1:31" ht="22.5" customHeight="1" x14ac:dyDescent="0.2">
      <c r="A3" s="613" t="s">
        <v>589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  <c r="Z3" s="175"/>
      <c r="AA3" s="176"/>
    </row>
    <row r="4" spans="1:31" ht="12.75" hidden="1" customHeight="1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U4" s="620"/>
      <c r="Z4" s="175"/>
      <c r="AA4" s="176"/>
    </row>
    <row r="5" spans="1:31" ht="32.25" customHeight="1" x14ac:dyDescent="0.2">
      <c r="A5" s="615" t="s">
        <v>607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U5" s="615"/>
      <c r="Z5" s="175"/>
      <c r="AA5" s="176"/>
    </row>
    <row r="6" spans="1:31" ht="12.75" customHeight="1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S6" s="650"/>
      <c r="T6" s="650"/>
      <c r="U6" s="650"/>
      <c r="Z6" s="175"/>
      <c r="AA6" s="176"/>
    </row>
    <row r="7" spans="1:31" ht="12.75" customHeight="1" x14ac:dyDescent="0.2">
      <c r="A7" s="651" t="s">
        <v>749</v>
      </c>
      <c r="B7" s="651"/>
      <c r="C7" s="651"/>
      <c r="D7" s="651"/>
      <c r="E7" s="651"/>
      <c r="F7" s="651"/>
      <c r="G7" s="651"/>
      <c r="H7" s="47"/>
      <c r="I7" s="2"/>
      <c r="U7" s="107"/>
      <c r="Z7" s="175"/>
      <c r="AA7" s="176"/>
    </row>
    <row r="8" spans="1:31" x14ac:dyDescent="0.2">
      <c r="A8" s="652"/>
      <c r="B8" s="652"/>
      <c r="C8" s="652"/>
      <c r="D8" s="652"/>
      <c r="E8" s="652"/>
      <c r="F8" s="652"/>
      <c r="H8" s="47"/>
      <c r="I8" s="2"/>
      <c r="J8" s="201" t="s">
        <v>50</v>
      </c>
      <c r="K8" s="653">
        <v>45185</v>
      </c>
      <c r="L8" s="653"/>
      <c r="M8" s="653"/>
      <c r="N8" s="653"/>
      <c r="O8" s="653"/>
      <c r="P8" s="653"/>
      <c r="Q8" s="653"/>
      <c r="R8" s="199"/>
      <c r="S8" s="486" t="str">
        <f>'60М'!H6</f>
        <v>15.45</v>
      </c>
      <c r="U8" s="218"/>
      <c r="V8" s="588" t="s">
        <v>19</v>
      </c>
      <c r="W8" s="588"/>
      <c r="X8" s="588"/>
      <c r="Z8" s="31"/>
      <c r="AA8" s="31"/>
    </row>
    <row r="9" spans="1:31" x14ac:dyDescent="0.2">
      <c r="A9" s="5" t="s">
        <v>128</v>
      </c>
      <c r="B9" s="5"/>
      <c r="C9" s="5"/>
      <c r="D9" s="5"/>
      <c r="E9" s="5"/>
      <c r="H9" s="47"/>
      <c r="I9" s="2"/>
      <c r="J9" s="205" t="s">
        <v>51</v>
      </c>
      <c r="K9" s="649" t="e">
        <f>d_1</f>
        <v>#REF!</v>
      </c>
      <c r="L9" s="649"/>
      <c r="M9" s="649"/>
      <c r="N9" s="649"/>
      <c r="O9" s="649"/>
      <c r="P9" s="649"/>
      <c r="Q9" s="649"/>
      <c r="R9" s="223"/>
      <c r="S9" s="486" t="str">
        <f>'60МФ'!J7</f>
        <v>16:55</v>
      </c>
      <c r="U9" s="136" t="s">
        <v>591</v>
      </c>
      <c r="W9" s="588" t="s">
        <v>108</v>
      </c>
      <c r="X9" s="588" t="s">
        <v>109</v>
      </c>
      <c r="Y9" s="588" t="s">
        <v>110</v>
      </c>
      <c r="Z9" s="588">
        <v>1</v>
      </c>
      <c r="AA9" s="588">
        <v>2</v>
      </c>
      <c r="AB9" s="588" t="s">
        <v>39</v>
      </c>
      <c r="AC9" s="588" t="s">
        <v>111</v>
      </c>
      <c r="AD9" s="588" t="s">
        <v>112</v>
      </c>
      <c r="AE9" s="588" t="s">
        <v>113</v>
      </c>
    </row>
    <row r="10" spans="1:31" ht="26.25" customHeight="1" thickBot="1" x14ac:dyDescent="0.25">
      <c r="A10" s="669" t="s">
        <v>720</v>
      </c>
      <c r="B10" s="670" t="s">
        <v>117</v>
      </c>
      <c r="C10" s="671"/>
      <c r="D10" s="609" t="s">
        <v>345</v>
      </c>
      <c r="E10" s="609" t="s">
        <v>722</v>
      </c>
      <c r="F10" s="663" t="s">
        <v>56</v>
      </c>
      <c r="G10" s="663" t="s">
        <v>57</v>
      </c>
      <c r="H10" s="663" t="s">
        <v>13</v>
      </c>
      <c r="I10" s="663" t="s">
        <v>96</v>
      </c>
      <c r="J10" s="661" t="s">
        <v>97</v>
      </c>
      <c r="K10" s="667" t="s">
        <v>103</v>
      </c>
      <c r="L10" s="600"/>
      <c r="M10" s="661" t="s">
        <v>724</v>
      </c>
      <c r="N10" s="661" t="s">
        <v>107</v>
      </c>
      <c r="O10" s="600"/>
      <c r="P10" s="661" t="s">
        <v>14</v>
      </c>
      <c r="Q10" s="598"/>
      <c r="R10" s="661" t="s">
        <v>107</v>
      </c>
      <c r="S10" s="663" t="s">
        <v>16</v>
      </c>
      <c r="T10" s="599" t="s">
        <v>17</v>
      </c>
      <c r="U10" s="665" t="s">
        <v>18</v>
      </c>
      <c r="W10" s="208">
        <v>1028</v>
      </c>
      <c r="X10" s="208">
        <v>1064</v>
      </c>
      <c r="Y10" s="208">
        <v>1070</v>
      </c>
      <c r="Z10" s="208">
        <v>1120</v>
      </c>
      <c r="AA10" s="208">
        <v>1180</v>
      </c>
      <c r="AB10" s="208">
        <v>1260</v>
      </c>
      <c r="AC10" s="208">
        <v>1350</v>
      </c>
      <c r="AD10" s="208">
        <v>1440</v>
      </c>
      <c r="AE10" s="209">
        <v>1540</v>
      </c>
    </row>
    <row r="11" spans="1:31" ht="15.75" x14ac:dyDescent="0.2">
      <c r="A11" s="664"/>
      <c r="B11" s="603" t="s">
        <v>118</v>
      </c>
      <c r="C11" s="603" t="s">
        <v>119</v>
      </c>
      <c r="D11" s="610" t="s">
        <v>721</v>
      </c>
      <c r="E11" s="602" t="s">
        <v>723</v>
      </c>
      <c r="F11" s="664"/>
      <c r="G11" s="664"/>
      <c r="H11" s="664"/>
      <c r="I11" s="664"/>
      <c r="J11" s="662"/>
      <c r="K11" s="668"/>
      <c r="L11" s="600"/>
      <c r="M11" s="662"/>
      <c r="N11" s="662"/>
      <c r="O11" s="600"/>
      <c r="P11" s="662"/>
      <c r="Q11" s="598"/>
      <c r="R11" s="662"/>
      <c r="S11" s="664"/>
      <c r="T11" s="599"/>
      <c r="U11" s="666"/>
      <c r="W11" s="222"/>
      <c r="X11" s="222"/>
      <c r="Y11" s="222"/>
      <c r="Z11" s="222"/>
      <c r="AA11" s="222"/>
      <c r="AB11" s="222"/>
      <c r="AC11" s="222"/>
      <c r="AD11" s="222"/>
      <c r="AE11" s="222"/>
    </row>
    <row r="12" spans="1:31" s="335" customFormat="1" ht="23.1" customHeight="1" x14ac:dyDescent="0.2">
      <c r="A12" s="280">
        <v>1</v>
      </c>
      <c r="B12" s="280">
        <v>1</v>
      </c>
      <c r="C12" s="280"/>
      <c r="D12" s="280">
        <v>1</v>
      </c>
      <c r="E12" s="280" t="s">
        <v>732</v>
      </c>
      <c r="F12" s="604" t="s">
        <v>725</v>
      </c>
      <c r="G12" s="282" t="s">
        <v>616</v>
      </c>
      <c r="H12" s="282"/>
      <c r="I12" s="604" t="s">
        <v>234</v>
      </c>
      <c r="J12" s="282" t="e">
        <f>VLOOKUP($V12,#REF!,7,FALSE)</f>
        <v>#REF!</v>
      </c>
      <c r="K12" s="283" t="s">
        <v>120</v>
      </c>
      <c r="L12" s="284">
        <v>1160</v>
      </c>
      <c r="M12" s="308" t="s">
        <v>726</v>
      </c>
      <c r="N12" s="308">
        <v>0.2</v>
      </c>
      <c r="O12" s="284">
        <v>66</v>
      </c>
      <c r="P12" s="308" t="str">
        <f>IF(O12=0,0,CONCATENATE(MID(O12,1,1),".",MID(O12,2,1)))</f>
        <v>6.6</v>
      </c>
      <c r="Q12" s="332">
        <v>1170</v>
      </c>
      <c r="R12" s="308">
        <v>0.2</v>
      </c>
      <c r="S12" s="288">
        <v>2</v>
      </c>
      <c r="T12" s="416" t="s">
        <v>342</v>
      </c>
      <c r="U12" s="604"/>
      <c r="V12" s="587" t="s">
        <v>542</v>
      </c>
      <c r="W12" s="333"/>
      <c r="X12" s="334">
        <f t="shared" ref="X12:X14" si="0">MIN(L12,Q12)</f>
        <v>1160</v>
      </c>
    </row>
    <row r="13" spans="1:31" s="335" customFormat="1" ht="23.1" customHeight="1" x14ac:dyDescent="0.2">
      <c r="A13" s="280">
        <v>8</v>
      </c>
      <c r="B13" s="280"/>
      <c r="C13" s="280">
        <v>1</v>
      </c>
      <c r="D13" s="280">
        <v>2</v>
      </c>
      <c r="E13" s="280" t="s">
        <v>732</v>
      </c>
      <c r="F13" s="604" t="s">
        <v>727</v>
      </c>
      <c r="G13" s="282" t="s">
        <v>236</v>
      </c>
      <c r="H13" s="282"/>
      <c r="I13" s="604" t="s">
        <v>608</v>
      </c>
      <c r="J13" s="282" t="e">
        <f>VLOOKUP($V13,#REF!,7,FALSE)</f>
        <v>#REF!</v>
      </c>
      <c r="K13" s="283" t="s">
        <v>120</v>
      </c>
      <c r="L13" s="284">
        <v>1170</v>
      </c>
      <c r="M13" s="552" t="s">
        <v>728</v>
      </c>
      <c r="N13" s="308">
        <v>0.9</v>
      </c>
      <c r="O13" s="284">
        <v>71</v>
      </c>
      <c r="P13" s="308" t="str">
        <f t="shared" ref="P13:P14" si="1">IF(O13=0,0,CONCATENATE(MID(O13,1,1),".",MID(O13,2,1)))</f>
        <v>7.1</v>
      </c>
      <c r="Q13" s="332">
        <v>1220</v>
      </c>
      <c r="R13" s="308">
        <v>0.2</v>
      </c>
      <c r="S13" s="288" t="s">
        <v>113</v>
      </c>
      <c r="T13" s="283" t="s">
        <v>150</v>
      </c>
      <c r="U13" s="604"/>
      <c r="V13" s="587" t="s">
        <v>346</v>
      </c>
      <c r="W13" s="336"/>
      <c r="X13" s="334">
        <f t="shared" si="0"/>
        <v>1170</v>
      </c>
    </row>
    <row r="14" spans="1:31" s="335" customFormat="1" ht="23.1" customHeight="1" x14ac:dyDescent="0.2">
      <c r="A14" s="280">
        <v>9</v>
      </c>
      <c r="B14" s="280">
        <v>5</v>
      </c>
      <c r="C14" s="280"/>
      <c r="D14" s="280">
        <v>3</v>
      </c>
      <c r="E14" s="280" t="s">
        <v>732</v>
      </c>
      <c r="F14" s="604" t="s">
        <v>718</v>
      </c>
      <c r="G14" s="282" t="s">
        <v>582</v>
      </c>
      <c r="H14" s="282"/>
      <c r="I14" s="604" t="s">
        <v>608</v>
      </c>
      <c r="J14" s="282" t="e">
        <f>VLOOKUP($V14,#REF!,7,FALSE)</f>
        <v>#REF!</v>
      </c>
      <c r="K14" s="283" t="s">
        <v>120</v>
      </c>
      <c r="L14" s="284">
        <v>1220</v>
      </c>
      <c r="M14" s="308" t="s">
        <v>729</v>
      </c>
      <c r="N14" s="308">
        <v>0.2</v>
      </c>
      <c r="O14" s="284">
        <v>71</v>
      </c>
      <c r="P14" s="308" t="str">
        <f t="shared" si="1"/>
        <v>7.1</v>
      </c>
      <c r="Q14" s="332"/>
      <c r="R14" s="308">
        <v>0.2</v>
      </c>
      <c r="S14" s="288" t="s">
        <v>113</v>
      </c>
      <c r="T14" s="283" t="s">
        <v>340</v>
      </c>
      <c r="U14" s="604"/>
      <c r="V14" s="33" t="s">
        <v>194</v>
      </c>
      <c r="W14" s="336"/>
      <c r="X14" s="334">
        <f t="shared" si="0"/>
        <v>1220</v>
      </c>
    </row>
    <row r="15" spans="1:31" s="335" customFormat="1" ht="23.1" customHeight="1" x14ac:dyDescent="0.2">
      <c r="A15" s="280">
        <v>10</v>
      </c>
      <c r="B15" s="280">
        <v>8</v>
      </c>
      <c r="C15" s="280"/>
      <c r="D15" s="280">
        <v>4</v>
      </c>
      <c r="E15" s="280" t="s">
        <v>732</v>
      </c>
      <c r="F15" s="604" t="s">
        <v>730</v>
      </c>
      <c r="G15" s="282" t="s">
        <v>376</v>
      </c>
      <c r="H15" s="282"/>
      <c r="I15" s="604" t="s">
        <v>608</v>
      </c>
      <c r="J15" s="282" t="e">
        <f>VLOOKUP($V15,#REF!,7,FALSE)</f>
        <v>#REF!</v>
      </c>
      <c r="K15" s="283" t="s">
        <v>120</v>
      </c>
      <c r="L15" s="284">
        <v>1230</v>
      </c>
      <c r="M15" s="308" t="s">
        <v>731</v>
      </c>
      <c r="N15" s="308">
        <v>0.2</v>
      </c>
      <c r="O15" s="284">
        <v>72</v>
      </c>
      <c r="P15" s="308" t="str">
        <f>IF(O15=0,0,CONCATENATE(MID(O15,1,1),".",MID(O15,2,1)))</f>
        <v>7.2</v>
      </c>
      <c r="Q15" s="332"/>
      <c r="R15" s="308"/>
      <c r="S15" s="288" t="s">
        <v>344</v>
      </c>
      <c r="T15" s="283">
        <v>12</v>
      </c>
      <c r="U15" s="604"/>
      <c r="V15" s="587" t="s">
        <v>461</v>
      </c>
      <c r="W15" s="336"/>
      <c r="X15" s="334">
        <f>MIN(L15,Q15)</f>
        <v>1230</v>
      </c>
    </row>
    <row r="16" spans="1:31" s="335" customFormat="1" ht="23.1" customHeight="1" x14ac:dyDescent="0.2">
      <c r="A16" s="280">
        <v>2</v>
      </c>
      <c r="B16" s="280"/>
      <c r="C16" s="280"/>
      <c r="D16" s="280">
        <v>1</v>
      </c>
      <c r="E16" s="280" t="s">
        <v>734</v>
      </c>
      <c r="F16" s="604" t="s">
        <v>733</v>
      </c>
      <c r="G16" s="282" t="s">
        <v>735</v>
      </c>
      <c r="H16" s="282"/>
      <c r="I16" s="604" t="s">
        <v>608</v>
      </c>
      <c r="J16" s="282"/>
      <c r="K16" s="283" t="s">
        <v>120</v>
      </c>
      <c r="L16" s="595"/>
      <c r="M16" s="308" t="s">
        <v>736</v>
      </c>
      <c r="N16" s="308"/>
      <c r="O16" s="595"/>
      <c r="P16" s="308"/>
      <c r="Q16" s="595"/>
      <c r="R16" s="308"/>
      <c r="S16" s="288">
        <v>2</v>
      </c>
      <c r="T16" s="283"/>
      <c r="U16" s="604"/>
      <c r="V16" s="33"/>
      <c r="W16" s="336"/>
      <c r="X16" s="334"/>
    </row>
    <row r="17" spans="1:24" s="335" customFormat="1" ht="23.1" customHeight="1" x14ac:dyDescent="0.2">
      <c r="A17" s="280">
        <v>3</v>
      </c>
      <c r="B17" s="280"/>
      <c r="C17" s="280"/>
      <c r="D17" s="280">
        <v>2</v>
      </c>
      <c r="E17" s="280" t="s">
        <v>734</v>
      </c>
      <c r="F17" s="604" t="s">
        <v>737</v>
      </c>
      <c r="G17" s="282" t="s">
        <v>577</v>
      </c>
      <c r="H17" s="282"/>
      <c r="I17" s="604" t="s">
        <v>758</v>
      </c>
      <c r="J17" s="282"/>
      <c r="K17" s="283" t="s">
        <v>120</v>
      </c>
      <c r="L17" s="595"/>
      <c r="M17" s="308" t="s">
        <v>738</v>
      </c>
      <c r="N17" s="308"/>
      <c r="O17" s="595"/>
      <c r="P17" s="308"/>
      <c r="Q17" s="595"/>
      <c r="R17" s="308"/>
      <c r="S17" s="288" t="s">
        <v>111</v>
      </c>
      <c r="T17" s="283"/>
      <c r="U17" s="604"/>
      <c r="V17" s="33"/>
      <c r="W17" s="336"/>
      <c r="X17" s="334"/>
    </row>
    <row r="18" spans="1:24" s="335" customFormat="1" ht="23.1" customHeight="1" x14ac:dyDescent="0.2">
      <c r="A18" s="280">
        <v>4</v>
      </c>
      <c r="B18" s="280"/>
      <c r="C18" s="280"/>
      <c r="D18" s="280">
        <v>1</v>
      </c>
      <c r="E18" s="280" t="s">
        <v>739</v>
      </c>
      <c r="F18" s="604" t="s">
        <v>740</v>
      </c>
      <c r="G18" s="282" t="s">
        <v>741</v>
      </c>
      <c r="H18" s="282"/>
      <c r="I18" s="604" t="s">
        <v>608</v>
      </c>
      <c r="J18" s="282"/>
      <c r="K18" s="283" t="s">
        <v>120</v>
      </c>
      <c r="L18" s="595"/>
      <c r="M18" s="308" t="s">
        <v>742</v>
      </c>
      <c r="N18" s="308"/>
      <c r="O18" s="595"/>
      <c r="P18" s="308"/>
      <c r="Q18" s="595"/>
      <c r="R18" s="308"/>
      <c r="S18" s="288" t="s">
        <v>111</v>
      </c>
      <c r="T18" s="283"/>
      <c r="U18" s="604"/>
      <c r="V18" s="33"/>
      <c r="W18" s="336"/>
      <c r="X18" s="334"/>
    </row>
    <row r="19" spans="1:24" s="335" customFormat="1" ht="23.1" customHeight="1" x14ac:dyDescent="0.2">
      <c r="A19" s="280">
        <v>5</v>
      </c>
      <c r="B19" s="280"/>
      <c r="C19" s="280"/>
      <c r="D19" s="280">
        <v>2</v>
      </c>
      <c r="E19" s="280" t="s">
        <v>739</v>
      </c>
      <c r="F19" s="604" t="s">
        <v>711</v>
      </c>
      <c r="G19" s="282" t="s">
        <v>712</v>
      </c>
      <c r="H19" s="282"/>
      <c r="I19" s="604" t="s">
        <v>743</v>
      </c>
      <c r="J19" s="282"/>
      <c r="K19" s="283" t="s">
        <v>120</v>
      </c>
      <c r="L19" s="595"/>
      <c r="M19" s="308" t="s">
        <v>744</v>
      </c>
      <c r="N19" s="308"/>
      <c r="O19" s="595"/>
      <c r="P19" s="308"/>
      <c r="Q19" s="595"/>
      <c r="R19" s="308"/>
      <c r="S19" s="288" t="s">
        <v>111</v>
      </c>
      <c r="T19" s="283"/>
      <c r="U19" s="604"/>
      <c r="V19" s="33"/>
      <c r="W19" s="336"/>
      <c r="X19" s="334"/>
    </row>
    <row r="20" spans="1:24" s="335" customFormat="1" ht="23.1" customHeight="1" x14ac:dyDescent="0.2">
      <c r="A20" s="280">
        <v>6</v>
      </c>
      <c r="B20" s="280"/>
      <c r="C20" s="280"/>
      <c r="D20" s="280">
        <v>3</v>
      </c>
      <c r="E20" s="280" t="s">
        <v>739</v>
      </c>
      <c r="F20" s="604" t="s">
        <v>745</v>
      </c>
      <c r="G20" s="282" t="s">
        <v>626</v>
      </c>
      <c r="H20" s="282"/>
      <c r="I20" s="604" t="s">
        <v>608</v>
      </c>
      <c r="J20" s="282"/>
      <c r="K20" s="283" t="s">
        <v>120</v>
      </c>
      <c r="L20" s="595"/>
      <c r="M20" s="308" t="s">
        <v>746</v>
      </c>
      <c r="N20" s="308"/>
      <c r="O20" s="595"/>
      <c r="P20" s="308"/>
      <c r="Q20" s="595"/>
      <c r="R20" s="308"/>
      <c r="S20" s="288" t="s">
        <v>111</v>
      </c>
      <c r="T20" s="283"/>
      <c r="U20" s="604"/>
      <c r="V20" s="33"/>
      <c r="W20" s="336"/>
      <c r="X20" s="334"/>
    </row>
    <row r="21" spans="1:24" s="335" customFormat="1" ht="23.1" customHeight="1" x14ac:dyDescent="0.2">
      <c r="A21" s="280">
        <v>7</v>
      </c>
      <c r="B21" s="280"/>
      <c r="C21" s="280"/>
      <c r="D21" s="280">
        <v>4</v>
      </c>
      <c r="E21" s="280" t="s">
        <v>739</v>
      </c>
      <c r="F21" s="604" t="s">
        <v>747</v>
      </c>
      <c r="G21" s="282" t="s">
        <v>741</v>
      </c>
      <c r="H21" s="282"/>
      <c r="I21" s="604" t="s">
        <v>608</v>
      </c>
      <c r="J21" s="282"/>
      <c r="K21" s="283" t="s">
        <v>120</v>
      </c>
      <c r="L21" s="595"/>
      <c r="M21" s="308" t="s">
        <v>748</v>
      </c>
      <c r="N21" s="308"/>
      <c r="O21" s="595"/>
      <c r="P21" s="308"/>
      <c r="Q21" s="595"/>
      <c r="R21" s="308"/>
      <c r="S21" s="288" t="s">
        <v>111</v>
      </c>
      <c r="T21" s="283"/>
      <c r="U21" s="604"/>
      <c r="V21" s="33"/>
      <c r="W21" s="336"/>
      <c r="X21" s="334"/>
    </row>
    <row r="25" spans="1:24" ht="15" customHeight="1" x14ac:dyDescent="0.2">
      <c r="F25" s="590" t="s">
        <v>220</v>
      </c>
      <c r="G25" s="590"/>
      <c r="H25" s="590"/>
      <c r="I25" s="590"/>
      <c r="J25" s="658" t="s">
        <v>800</v>
      </c>
      <c r="K25" s="658"/>
      <c r="L25" s="658"/>
      <c r="M25" s="658"/>
      <c r="N25" s="658"/>
      <c r="O25" s="658"/>
      <c r="P25" s="658"/>
      <c r="Q25" s="658"/>
      <c r="R25" s="658"/>
      <c r="S25" s="658"/>
      <c r="T25" s="658"/>
      <c r="U25" s="658"/>
    </row>
    <row r="27" spans="1:24" ht="12.75" customHeight="1" x14ac:dyDescent="0.2">
      <c r="F27" s="656" t="s">
        <v>221</v>
      </c>
      <c r="G27" s="656"/>
      <c r="H27" s="656"/>
      <c r="I27" s="656"/>
      <c r="J27" s="658" t="s">
        <v>587</v>
      </c>
      <c r="K27" s="658"/>
      <c r="L27" s="658"/>
      <c r="M27" s="658"/>
      <c r="N27" s="658"/>
      <c r="O27" s="658"/>
      <c r="P27" s="658"/>
      <c r="Q27" s="658"/>
      <c r="R27" s="658"/>
      <c r="S27" s="658"/>
      <c r="T27" s="658"/>
      <c r="U27" s="658"/>
    </row>
  </sheetData>
  <mergeCells count="27">
    <mergeCell ref="A6:U6"/>
    <mergeCell ref="A1:U1"/>
    <mergeCell ref="A2:U2"/>
    <mergeCell ref="A3:U3"/>
    <mergeCell ref="A4:U4"/>
    <mergeCell ref="A5:U5"/>
    <mergeCell ref="A7:G7"/>
    <mergeCell ref="A8:F8"/>
    <mergeCell ref="K8:Q8"/>
    <mergeCell ref="K9:Q9"/>
    <mergeCell ref="A10:A11"/>
    <mergeCell ref="B10:C10"/>
    <mergeCell ref="F10:F11"/>
    <mergeCell ref="G10:G11"/>
    <mergeCell ref="H10:H11"/>
    <mergeCell ref="I10:I11"/>
    <mergeCell ref="R10:R11"/>
    <mergeCell ref="S10:S11"/>
    <mergeCell ref="U10:U11"/>
    <mergeCell ref="J25:U25"/>
    <mergeCell ref="F27:I27"/>
    <mergeCell ref="J27:U27"/>
    <mergeCell ref="J10:J11"/>
    <mergeCell ref="K10:K11"/>
    <mergeCell ref="M10:M11"/>
    <mergeCell ref="N10:N11"/>
    <mergeCell ref="P10:P11"/>
  </mergeCells>
  <pageMargins left="0.39370078740157483" right="0.39370078740157483" top="0.27559055118110237" bottom="7.874015748031496E-2" header="0" footer="0"/>
  <pageSetup paperSize="9" scale="90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F34"/>
  <sheetViews>
    <sheetView topLeftCell="A17" zoomScale="120" zoomScaleNormal="120" workbookViewId="0">
      <selection activeCell="J32" sqref="J32:U32"/>
    </sheetView>
  </sheetViews>
  <sheetFormatPr defaultColWidth="9.140625" defaultRowHeight="12.75" outlineLevelCol="1" x14ac:dyDescent="0.2"/>
  <cols>
    <col min="1" max="1" width="7.42578125" style="44" customWidth="1"/>
    <col min="2" max="2" width="5.42578125" style="44" hidden="1" customWidth="1"/>
    <col min="3" max="3" width="6.42578125" style="44" hidden="1" customWidth="1"/>
    <col min="4" max="4" width="7.28515625" style="44" customWidth="1"/>
    <col min="5" max="5" width="6.42578125" style="44" customWidth="1"/>
    <col min="6" max="6" width="21.140625" style="554" customWidth="1"/>
    <col min="7" max="7" width="11.85546875" style="529" customWidth="1"/>
    <col min="8" max="8" width="6.85546875" style="529" bestFit="1" customWidth="1"/>
    <col min="9" max="9" width="22.7109375" style="554" customWidth="1"/>
    <col min="10" max="10" width="11.28515625" style="554" hidden="1" customWidth="1"/>
    <col min="11" max="11" width="12.7109375" style="554" customWidth="1"/>
    <col min="12" max="12" width="11" style="554" hidden="1" customWidth="1" outlineLevel="1"/>
    <col min="13" max="13" width="7.5703125" style="529" customWidth="1" collapsed="1"/>
    <col min="14" max="14" width="5" style="529" hidden="1" customWidth="1"/>
    <col min="15" max="15" width="11" style="554" hidden="1" customWidth="1" outlineLevel="1"/>
    <col min="16" max="16" width="7.5703125" style="529" hidden="1" customWidth="1" collapsed="1"/>
    <col min="17" max="17" width="12.140625" style="529" hidden="1" customWidth="1" outlineLevel="1"/>
    <col min="18" max="18" width="4.5703125" style="529" hidden="1" customWidth="1"/>
    <col min="19" max="19" width="6.5703125" style="554" customWidth="1"/>
    <col min="20" max="20" width="6.140625" style="40" hidden="1" customWidth="1"/>
    <col min="21" max="21" width="27.7109375" style="554" customWidth="1"/>
    <col min="22" max="22" width="8" style="554" hidden="1" customWidth="1" outlineLevel="1"/>
    <col min="23" max="31" width="9.140625" style="554" hidden="1" customWidth="1" outlineLevel="1"/>
    <col min="32" max="32" width="9.140625" style="554" collapsed="1"/>
    <col min="33" max="16384" width="9.140625" style="554"/>
  </cols>
  <sheetData>
    <row r="1" spans="1:31" ht="22.5" customHeight="1" x14ac:dyDescent="0.2">
      <c r="A1" s="613" t="s">
        <v>590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Z1" s="175"/>
      <c r="AA1" s="176"/>
    </row>
    <row r="2" spans="1:31" ht="12.75" hidden="1" customHeight="1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Z2" s="175"/>
      <c r="AA2" s="176"/>
    </row>
    <row r="3" spans="1:31" ht="22.5" customHeight="1" x14ac:dyDescent="0.2">
      <c r="A3" s="613" t="s">
        <v>589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  <c r="Z3" s="175"/>
      <c r="AA3" s="176"/>
    </row>
    <row r="4" spans="1:31" ht="12.75" hidden="1" customHeight="1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U4" s="620"/>
      <c r="Z4" s="175"/>
      <c r="AA4" s="176"/>
    </row>
    <row r="5" spans="1:31" ht="32.25" customHeight="1" x14ac:dyDescent="0.2">
      <c r="A5" s="615" t="s">
        <v>607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U5" s="615"/>
      <c r="Z5" s="175"/>
      <c r="AA5" s="176"/>
    </row>
    <row r="6" spans="1:31" ht="12.75" customHeight="1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S6" s="650"/>
      <c r="T6" s="650"/>
      <c r="U6" s="650"/>
      <c r="Z6" s="175"/>
      <c r="AA6" s="176"/>
    </row>
    <row r="7" spans="1:31" ht="12.75" customHeight="1" x14ac:dyDescent="0.2">
      <c r="A7" s="651" t="s">
        <v>750</v>
      </c>
      <c r="B7" s="651"/>
      <c r="C7" s="651"/>
      <c r="D7" s="651"/>
      <c r="E7" s="651"/>
      <c r="F7" s="651"/>
      <c r="G7" s="651"/>
      <c r="H7" s="47"/>
      <c r="I7" s="2"/>
      <c r="U7" s="107"/>
      <c r="Z7" s="175"/>
      <c r="AA7" s="176"/>
    </row>
    <row r="8" spans="1:31" x14ac:dyDescent="0.2">
      <c r="A8" s="652"/>
      <c r="B8" s="652"/>
      <c r="C8" s="652"/>
      <c r="D8" s="652"/>
      <c r="E8" s="652"/>
      <c r="F8" s="652"/>
      <c r="H8" s="47"/>
      <c r="I8" s="2"/>
      <c r="J8" s="201" t="s">
        <v>50</v>
      </c>
      <c r="K8" s="653">
        <v>45186</v>
      </c>
      <c r="L8" s="653"/>
      <c r="M8" s="653"/>
      <c r="N8" s="653"/>
      <c r="O8" s="653"/>
      <c r="P8" s="653"/>
      <c r="Q8" s="653"/>
      <c r="R8" s="199"/>
      <c r="S8" s="486" t="str">
        <f>'60М'!H6</f>
        <v>15.45</v>
      </c>
      <c r="U8" s="218"/>
      <c r="V8" s="601" t="s">
        <v>19</v>
      </c>
      <c r="W8" s="601"/>
      <c r="X8" s="601"/>
      <c r="Z8" s="31"/>
      <c r="AA8" s="31"/>
    </row>
    <row r="9" spans="1:31" x14ac:dyDescent="0.2">
      <c r="A9" s="5" t="s">
        <v>128</v>
      </c>
      <c r="B9" s="5"/>
      <c r="C9" s="5"/>
      <c r="D9" s="5"/>
      <c r="E9" s="5"/>
      <c r="H9" s="47"/>
      <c r="I9" s="2"/>
      <c r="J9" s="205" t="s">
        <v>51</v>
      </c>
      <c r="K9" s="649" t="e">
        <f>d_1</f>
        <v>#REF!</v>
      </c>
      <c r="L9" s="649"/>
      <c r="M9" s="649"/>
      <c r="N9" s="649"/>
      <c r="O9" s="649"/>
      <c r="P9" s="649"/>
      <c r="Q9" s="649"/>
      <c r="R9" s="223"/>
      <c r="S9" s="486" t="str">
        <f>'60МФ'!J7</f>
        <v>16:55</v>
      </c>
      <c r="U9" s="136" t="s">
        <v>591</v>
      </c>
      <c r="W9" s="601" t="s">
        <v>108</v>
      </c>
      <c r="X9" s="601" t="s">
        <v>109</v>
      </c>
      <c r="Y9" s="601" t="s">
        <v>110</v>
      </c>
      <c r="Z9" s="601">
        <v>1</v>
      </c>
      <c r="AA9" s="601">
        <v>2</v>
      </c>
      <c r="AB9" s="601" t="s">
        <v>39</v>
      </c>
      <c r="AC9" s="601" t="s">
        <v>111</v>
      </c>
      <c r="AD9" s="601" t="s">
        <v>112</v>
      </c>
      <c r="AE9" s="601" t="s">
        <v>113</v>
      </c>
    </row>
    <row r="10" spans="1:31" ht="26.25" customHeight="1" thickBot="1" x14ac:dyDescent="0.25">
      <c r="A10" s="669" t="s">
        <v>720</v>
      </c>
      <c r="B10" s="670" t="s">
        <v>117</v>
      </c>
      <c r="C10" s="671"/>
      <c r="D10" s="609" t="s">
        <v>345</v>
      </c>
      <c r="E10" s="609" t="s">
        <v>722</v>
      </c>
      <c r="F10" s="663" t="s">
        <v>56</v>
      </c>
      <c r="G10" s="663" t="s">
        <v>57</v>
      </c>
      <c r="H10" s="663" t="s">
        <v>13</v>
      </c>
      <c r="I10" s="663" t="s">
        <v>96</v>
      </c>
      <c r="J10" s="661" t="s">
        <v>97</v>
      </c>
      <c r="K10" s="667" t="s">
        <v>103</v>
      </c>
      <c r="L10" s="600"/>
      <c r="M10" s="661" t="s">
        <v>724</v>
      </c>
      <c r="N10" s="661" t="s">
        <v>107</v>
      </c>
      <c r="O10" s="600"/>
      <c r="P10" s="661" t="s">
        <v>14</v>
      </c>
      <c r="Q10" s="598"/>
      <c r="R10" s="661" t="s">
        <v>107</v>
      </c>
      <c r="S10" s="663" t="s">
        <v>16</v>
      </c>
      <c r="T10" s="599" t="s">
        <v>17</v>
      </c>
      <c r="U10" s="665" t="s">
        <v>18</v>
      </c>
      <c r="W10" s="208">
        <v>1028</v>
      </c>
      <c r="X10" s="208">
        <v>1064</v>
      </c>
      <c r="Y10" s="208">
        <v>1070</v>
      </c>
      <c r="Z10" s="208">
        <v>1120</v>
      </c>
      <c r="AA10" s="208">
        <v>1180</v>
      </c>
      <c r="AB10" s="208">
        <v>1260</v>
      </c>
      <c r="AC10" s="208">
        <v>1350</v>
      </c>
      <c r="AD10" s="208">
        <v>1440</v>
      </c>
      <c r="AE10" s="209">
        <v>1540</v>
      </c>
    </row>
    <row r="11" spans="1:31" ht="15.75" x14ac:dyDescent="0.2">
      <c r="A11" s="664"/>
      <c r="B11" s="603" t="s">
        <v>118</v>
      </c>
      <c r="C11" s="603" t="s">
        <v>119</v>
      </c>
      <c r="D11" s="610" t="s">
        <v>721</v>
      </c>
      <c r="E11" s="602" t="s">
        <v>723</v>
      </c>
      <c r="F11" s="664"/>
      <c r="G11" s="664"/>
      <c r="H11" s="664"/>
      <c r="I11" s="664"/>
      <c r="J11" s="662"/>
      <c r="K11" s="668"/>
      <c r="L11" s="600"/>
      <c r="M11" s="662"/>
      <c r="N11" s="662"/>
      <c r="O11" s="600"/>
      <c r="P11" s="662"/>
      <c r="Q11" s="598"/>
      <c r="R11" s="662"/>
      <c r="S11" s="664"/>
      <c r="T11" s="599"/>
      <c r="U11" s="666"/>
      <c r="W11" s="222"/>
      <c r="X11" s="222"/>
      <c r="Y11" s="222"/>
      <c r="Z11" s="222"/>
      <c r="AA11" s="222"/>
      <c r="AB11" s="222"/>
      <c r="AC11" s="222"/>
      <c r="AD11" s="222"/>
      <c r="AE11" s="222"/>
    </row>
    <row r="12" spans="1:31" s="335" customFormat="1" ht="23.1" customHeight="1" x14ac:dyDescent="0.2">
      <c r="A12" s="280">
        <v>14</v>
      </c>
      <c r="B12" s="280">
        <v>1</v>
      </c>
      <c r="C12" s="280"/>
      <c r="D12" s="280">
        <v>1</v>
      </c>
      <c r="E12" s="280" t="s">
        <v>732</v>
      </c>
      <c r="F12" s="604" t="s">
        <v>751</v>
      </c>
      <c r="G12" s="282" t="s">
        <v>236</v>
      </c>
      <c r="H12" s="282"/>
      <c r="I12" s="604" t="s">
        <v>608</v>
      </c>
      <c r="J12" s="282" t="e">
        <f>VLOOKUP($V12,#REF!,7,FALSE)</f>
        <v>#REF!</v>
      </c>
      <c r="K12" s="283" t="s">
        <v>120</v>
      </c>
      <c r="L12" s="284">
        <v>1160</v>
      </c>
      <c r="M12" s="308" t="s">
        <v>752</v>
      </c>
      <c r="N12" s="308">
        <v>0.2</v>
      </c>
      <c r="O12" s="284">
        <v>66</v>
      </c>
      <c r="P12" s="308" t="str">
        <f>IF(O12=0,0,CONCATENATE(MID(O12,1,1),".",MID(O12,2,1)))</f>
        <v>6.6</v>
      </c>
      <c r="Q12" s="332">
        <v>1170</v>
      </c>
      <c r="R12" s="308">
        <v>0.2</v>
      </c>
      <c r="S12" s="288" t="s">
        <v>344</v>
      </c>
      <c r="T12" s="416" t="s">
        <v>342</v>
      </c>
      <c r="U12" s="604"/>
      <c r="V12" s="596" t="s">
        <v>542</v>
      </c>
      <c r="W12" s="333"/>
      <c r="X12" s="334">
        <f t="shared" ref="X12:X14" si="0">MIN(L12,Q12)</f>
        <v>1160</v>
      </c>
    </row>
    <row r="13" spans="1:31" s="335" customFormat="1" ht="23.1" customHeight="1" x14ac:dyDescent="0.2">
      <c r="A13" s="280">
        <v>1</v>
      </c>
      <c r="B13" s="280"/>
      <c r="C13" s="280">
        <v>1</v>
      </c>
      <c r="D13" s="280">
        <v>1</v>
      </c>
      <c r="E13" s="280" t="s">
        <v>755</v>
      </c>
      <c r="F13" s="604" t="s">
        <v>753</v>
      </c>
      <c r="G13" s="282" t="s">
        <v>577</v>
      </c>
      <c r="H13" s="282"/>
      <c r="I13" s="604" t="s">
        <v>754</v>
      </c>
      <c r="J13" s="282" t="e">
        <f>VLOOKUP($V13,#REF!,7,FALSE)</f>
        <v>#REF!</v>
      </c>
      <c r="K13" s="283" t="s">
        <v>120</v>
      </c>
      <c r="L13" s="284">
        <v>1170</v>
      </c>
      <c r="M13" s="552">
        <v>33.26</v>
      </c>
      <c r="N13" s="308">
        <v>0.9</v>
      </c>
      <c r="O13" s="284">
        <v>71</v>
      </c>
      <c r="P13" s="308" t="str">
        <f t="shared" ref="P13:P14" si="1">IF(O13=0,0,CONCATENATE(MID(O13,1,1),".",MID(O13,2,1)))</f>
        <v>7.1</v>
      </c>
      <c r="Q13" s="332">
        <v>1220</v>
      </c>
      <c r="R13" s="308">
        <v>0.2</v>
      </c>
      <c r="S13" s="288">
        <v>2</v>
      </c>
      <c r="T13" s="283" t="s">
        <v>150</v>
      </c>
      <c r="U13" s="604" t="s">
        <v>797</v>
      </c>
      <c r="V13" s="596" t="s">
        <v>346</v>
      </c>
      <c r="W13" s="336"/>
      <c r="X13" s="334">
        <f t="shared" si="0"/>
        <v>1170</v>
      </c>
    </row>
    <row r="14" spans="1:31" s="335" customFormat="1" ht="23.1" customHeight="1" x14ac:dyDescent="0.2">
      <c r="A14" s="280">
        <v>4</v>
      </c>
      <c r="B14" s="280">
        <v>5</v>
      </c>
      <c r="C14" s="280"/>
      <c r="D14" s="280">
        <v>2</v>
      </c>
      <c r="E14" s="280" t="s">
        <v>755</v>
      </c>
      <c r="F14" s="604" t="s">
        <v>756</v>
      </c>
      <c r="G14" s="282" t="s">
        <v>757</v>
      </c>
      <c r="H14" s="282"/>
      <c r="I14" s="604" t="s">
        <v>608</v>
      </c>
      <c r="J14" s="282" t="e">
        <f>VLOOKUP($V14,#REF!,7,FALSE)</f>
        <v>#REF!</v>
      </c>
      <c r="K14" s="283" t="s">
        <v>120</v>
      </c>
      <c r="L14" s="284">
        <v>1220</v>
      </c>
      <c r="M14" s="308">
        <v>38.17</v>
      </c>
      <c r="N14" s="308">
        <v>0.2</v>
      </c>
      <c r="O14" s="284">
        <v>71</v>
      </c>
      <c r="P14" s="308" t="str">
        <f t="shared" si="1"/>
        <v>7.1</v>
      </c>
      <c r="Q14" s="332"/>
      <c r="R14" s="308">
        <v>0.2</v>
      </c>
      <c r="S14" s="288">
        <v>3</v>
      </c>
      <c r="T14" s="283" t="s">
        <v>340</v>
      </c>
      <c r="U14" s="604"/>
      <c r="V14" s="33" t="s">
        <v>194</v>
      </c>
      <c r="W14" s="336"/>
      <c r="X14" s="334">
        <f t="shared" si="0"/>
        <v>1220</v>
      </c>
    </row>
    <row r="15" spans="1:31" s="335" customFormat="1" ht="23.1" customHeight="1" x14ac:dyDescent="0.2">
      <c r="A15" s="280">
        <v>5</v>
      </c>
      <c r="B15" s="280">
        <v>8</v>
      </c>
      <c r="C15" s="280"/>
      <c r="D15" s="280">
        <v>3</v>
      </c>
      <c r="E15" s="280" t="s">
        <v>755</v>
      </c>
      <c r="F15" s="604" t="s">
        <v>737</v>
      </c>
      <c r="G15" s="282" t="s">
        <v>577</v>
      </c>
      <c r="H15" s="282"/>
      <c r="I15" s="604" t="s">
        <v>758</v>
      </c>
      <c r="J15" s="282" t="e">
        <f>VLOOKUP($V15,#REF!,7,FALSE)</f>
        <v>#REF!</v>
      </c>
      <c r="K15" s="283" t="s">
        <v>120</v>
      </c>
      <c r="L15" s="284">
        <v>1230</v>
      </c>
      <c r="M15" s="308">
        <v>38.25</v>
      </c>
      <c r="N15" s="308">
        <v>0.2</v>
      </c>
      <c r="O15" s="284">
        <v>72</v>
      </c>
      <c r="P15" s="308" t="str">
        <f>IF(O15=0,0,CONCATENATE(MID(O15,1,1),".",MID(O15,2,1)))</f>
        <v>7.2</v>
      </c>
      <c r="Q15" s="332"/>
      <c r="R15" s="308"/>
      <c r="S15" s="288">
        <v>3</v>
      </c>
      <c r="T15" s="283">
        <v>12</v>
      </c>
      <c r="U15" s="604"/>
      <c r="V15" s="596" t="s">
        <v>461</v>
      </c>
      <c r="W15" s="336"/>
      <c r="X15" s="334">
        <f>MIN(L15,Q15)</f>
        <v>1230</v>
      </c>
    </row>
    <row r="16" spans="1:31" s="335" customFormat="1" ht="23.1" customHeight="1" x14ac:dyDescent="0.2">
      <c r="A16" s="280">
        <v>7</v>
      </c>
      <c r="B16" s="280"/>
      <c r="C16" s="280"/>
      <c r="D16" s="280">
        <v>4</v>
      </c>
      <c r="E16" s="280" t="s">
        <v>755</v>
      </c>
      <c r="F16" s="604" t="s">
        <v>733</v>
      </c>
      <c r="G16" s="282" t="s">
        <v>735</v>
      </c>
      <c r="H16" s="282"/>
      <c r="I16" s="604" t="s">
        <v>608</v>
      </c>
      <c r="J16" s="282"/>
      <c r="K16" s="283" t="s">
        <v>120</v>
      </c>
      <c r="L16" s="595"/>
      <c r="M16" s="308">
        <v>39.04</v>
      </c>
      <c r="N16" s="308"/>
      <c r="O16" s="595"/>
      <c r="P16" s="308"/>
      <c r="Q16" s="595"/>
      <c r="R16" s="308"/>
      <c r="S16" s="288" t="s">
        <v>344</v>
      </c>
      <c r="T16" s="283"/>
      <c r="U16" s="604"/>
      <c r="V16" s="33"/>
      <c r="W16" s="336"/>
      <c r="X16" s="334"/>
    </row>
    <row r="17" spans="1:24" s="335" customFormat="1" ht="23.1" customHeight="1" x14ac:dyDescent="0.2">
      <c r="A17" s="280">
        <v>2</v>
      </c>
      <c r="B17" s="280"/>
      <c r="C17" s="280"/>
      <c r="D17" s="280">
        <v>1</v>
      </c>
      <c r="E17" s="280" t="s">
        <v>739</v>
      </c>
      <c r="F17" s="604" t="s">
        <v>759</v>
      </c>
      <c r="G17" s="282" t="s">
        <v>760</v>
      </c>
      <c r="H17" s="282"/>
      <c r="I17" s="604" t="s">
        <v>758</v>
      </c>
      <c r="J17" s="282"/>
      <c r="K17" s="283" t="s">
        <v>120</v>
      </c>
      <c r="L17" s="595"/>
      <c r="M17" s="308">
        <v>34.29</v>
      </c>
      <c r="N17" s="308"/>
      <c r="O17" s="595"/>
      <c r="P17" s="308"/>
      <c r="Q17" s="595"/>
      <c r="R17" s="308"/>
      <c r="S17" s="288">
        <v>3</v>
      </c>
      <c r="T17" s="283"/>
      <c r="U17" s="604"/>
      <c r="V17" s="33"/>
      <c r="W17" s="336"/>
      <c r="X17" s="334"/>
    </row>
    <row r="18" spans="1:24" s="335" customFormat="1" ht="23.1" customHeight="1" x14ac:dyDescent="0.2">
      <c r="A18" s="280">
        <v>3</v>
      </c>
      <c r="B18" s="280"/>
      <c r="C18" s="280"/>
      <c r="D18" s="280">
        <v>2</v>
      </c>
      <c r="E18" s="280" t="s">
        <v>739</v>
      </c>
      <c r="F18" s="604" t="s">
        <v>761</v>
      </c>
      <c r="G18" s="282" t="s">
        <v>706</v>
      </c>
      <c r="H18" s="282"/>
      <c r="I18" s="604" t="s">
        <v>225</v>
      </c>
      <c r="J18" s="282"/>
      <c r="K18" s="283" t="s">
        <v>120</v>
      </c>
      <c r="L18" s="595"/>
      <c r="M18" s="308">
        <v>34.57</v>
      </c>
      <c r="N18" s="308"/>
      <c r="O18" s="595"/>
      <c r="P18" s="308"/>
      <c r="Q18" s="595"/>
      <c r="R18" s="308"/>
      <c r="S18" s="288">
        <v>3</v>
      </c>
      <c r="T18" s="283"/>
      <c r="U18" s="604"/>
      <c r="V18" s="33"/>
      <c r="W18" s="336"/>
      <c r="X18" s="334"/>
    </row>
    <row r="19" spans="1:24" s="335" customFormat="1" ht="23.1" customHeight="1" x14ac:dyDescent="0.2">
      <c r="A19" s="280">
        <v>10</v>
      </c>
      <c r="B19" s="280"/>
      <c r="C19" s="280"/>
      <c r="D19" s="280">
        <v>3</v>
      </c>
      <c r="E19" s="280" t="s">
        <v>739</v>
      </c>
      <c r="F19" s="604" t="s">
        <v>674</v>
      </c>
      <c r="G19" s="282" t="s">
        <v>678</v>
      </c>
      <c r="H19" s="282"/>
      <c r="I19" s="604" t="s">
        <v>608</v>
      </c>
      <c r="J19" s="282"/>
      <c r="K19" s="283" t="s">
        <v>120</v>
      </c>
      <c r="L19" s="595"/>
      <c r="M19" s="308">
        <v>40.24</v>
      </c>
      <c r="N19" s="308"/>
      <c r="O19" s="595"/>
      <c r="P19" s="308"/>
      <c r="Q19" s="595"/>
      <c r="R19" s="308"/>
      <c r="S19" s="288" t="s">
        <v>344</v>
      </c>
      <c r="T19" s="283"/>
      <c r="U19" s="604"/>
      <c r="V19" s="33"/>
      <c r="W19" s="336"/>
      <c r="X19" s="334"/>
    </row>
    <row r="20" spans="1:24" s="335" customFormat="1" ht="23.1" customHeight="1" x14ac:dyDescent="0.2">
      <c r="A20" s="280">
        <v>11</v>
      </c>
      <c r="B20" s="280"/>
      <c r="C20" s="280"/>
      <c r="D20" s="280">
        <v>4</v>
      </c>
      <c r="E20" s="280" t="s">
        <v>739</v>
      </c>
      <c r="F20" s="604" t="s">
        <v>762</v>
      </c>
      <c r="G20" s="282" t="s">
        <v>763</v>
      </c>
      <c r="H20" s="282"/>
      <c r="I20" s="604" t="s">
        <v>225</v>
      </c>
      <c r="J20" s="282"/>
      <c r="K20" s="283" t="s">
        <v>120</v>
      </c>
      <c r="L20" s="595"/>
      <c r="M20" s="308">
        <v>40.53</v>
      </c>
      <c r="N20" s="308"/>
      <c r="O20" s="595"/>
      <c r="P20" s="308"/>
      <c r="Q20" s="595"/>
      <c r="R20" s="308"/>
      <c r="S20" s="288" t="s">
        <v>344</v>
      </c>
      <c r="T20" s="283"/>
      <c r="U20" s="604"/>
      <c r="V20" s="33"/>
      <c r="W20" s="336"/>
      <c r="X20" s="334"/>
    </row>
    <row r="21" spans="1:24" s="335" customFormat="1" ht="23.1" customHeight="1" x14ac:dyDescent="0.2">
      <c r="A21" s="280">
        <v>12</v>
      </c>
      <c r="B21" s="280"/>
      <c r="C21" s="280"/>
      <c r="D21" s="280">
        <v>5</v>
      </c>
      <c r="E21" s="280" t="s">
        <v>739</v>
      </c>
      <c r="F21" s="604" t="s">
        <v>764</v>
      </c>
      <c r="G21" s="282" t="s">
        <v>678</v>
      </c>
      <c r="H21" s="282"/>
      <c r="I21" s="604" t="s">
        <v>225</v>
      </c>
      <c r="J21" s="282"/>
      <c r="K21" s="283" t="s">
        <v>120</v>
      </c>
      <c r="L21" s="595"/>
      <c r="M21" s="308">
        <v>41.16</v>
      </c>
      <c r="N21" s="308"/>
      <c r="O21" s="595"/>
      <c r="P21" s="308"/>
      <c r="Q21" s="595"/>
      <c r="R21" s="308"/>
      <c r="S21" s="288" t="s">
        <v>344</v>
      </c>
      <c r="T21" s="283"/>
      <c r="U21" s="604"/>
      <c r="V21" s="33"/>
      <c r="W21" s="336"/>
      <c r="X21" s="334"/>
    </row>
    <row r="22" spans="1:24" s="335" customFormat="1" ht="23.1" customHeight="1" x14ac:dyDescent="0.2">
      <c r="A22" s="280">
        <v>14</v>
      </c>
      <c r="B22" s="280"/>
      <c r="C22" s="280"/>
      <c r="D22" s="280">
        <v>6</v>
      </c>
      <c r="E22" s="280" t="s">
        <v>739</v>
      </c>
      <c r="F22" s="604" t="s">
        <v>765</v>
      </c>
      <c r="G22" s="282" t="s">
        <v>766</v>
      </c>
      <c r="H22" s="282"/>
      <c r="I22" s="604" t="s">
        <v>608</v>
      </c>
      <c r="J22" s="282"/>
      <c r="K22" s="283" t="s">
        <v>120</v>
      </c>
      <c r="L22" s="595"/>
      <c r="M22" s="308">
        <v>44.12</v>
      </c>
      <c r="N22" s="308"/>
      <c r="O22" s="595"/>
      <c r="P22" s="308"/>
      <c r="Q22" s="595"/>
      <c r="R22" s="308"/>
      <c r="S22" s="288" t="s">
        <v>344</v>
      </c>
      <c r="T22" s="283"/>
      <c r="U22" s="604"/>
      <c r="V22" s="33"/>
      <c r="W22" s="336"/>
      <c r="X22" s="334"/>
    </row>
    <row r="23" spans="1:24" s="335" customFormat="1" ht="23.1" customHeight="1" x14ac:dyDescent="0.2">
      <c r="A23" s="280">
        <v>6</v>
      </c>
      <c r="B23" s="280"/>
      <c r="C23" s="280"/>
      <c r="D23" s="280">
        <v>1</v>
      </c>
      <c r="E23" s="280" t="s">
        <v>767</v>
      </c>
      <c r="F23" s="604" t="s">
        <v>768</v>
      </c>
      <c r="G23" s="282" t="s">
        <v>769</v>
      </c>
      <c r="H23" s="282"/>
      <c r="I23" s="604" t="s">
        <v>608</v>
      </c>
      <c r="J23" s="282"/>
      <c r="K23" s="283" t="s">
        <v>120</v>
      </c>
      <c r="L23" s="595"/>
      <c r="M23" s="308">
        <v>38.36</v>
      </c>
      <c r="N23" s="308"/>
      <c r="O23" s="595"/>
      <c r="P23" s="308"/>
      <c r="Q23" s="595"/>
      <c r="R23" s="308"/>
      <c r="S23" s="288">
        <v>3</v>
      </c>
      <c r="T23" s="283"/>
      <c r="U23" s="604"/>
      <c r="V23" s="33"/>
      <c r="W23" s="336"/>
      <c r="X23" s="334"/>
    </row>
    <row r="24" spans="1:24" s="335" customFormat="1" ht="23.1" customHeight="1" x14ac:dyDescent="0.2">
      <c r="A24" s="280">
        <v>8</v>
      </c>
      <c r="B24" s="280"/>
      <c r="C24" s="280"/>
      <c r="D24" s="280">
        <v>2</v>
      </c>
      <c r="E24" s="280" t="s">
        <v>767</v>
      </c>
      <c r="F24" s="604" t="s">
        <v>770</v>
      </c>
      <c r="G24" s="282" t="s">
        <v>771</v>
      </c>
      <c r="H24" s="282"/>
      <c r="I24" s="604" t="s">
        <v>608</v>
      </c>
      <c r="J24" s="282"/>
      <c r="K24" s="283" t="s">
        <v>120</v>
      </c>
      <c r="L24" s="595"/>
      <c r="M24" s="308" t="s">
        <v>772</v>
      </c>
      <c r="N24" s="308"/>
      <c r="O24" s="595"/>
      <c r="P24" s="308"/>
      <c r="Q24" s="595"/>
      <c r="R24" s="308"/>
      <c r="S24" s="288" t="s">
        <v>344</v>
      </c>
      <c r="T24" s="283"/>
      <c r="U24" s="604"/>
      <c r="V24" s="33"/>
      <c r="W24" s="336"/>
      <c r="X24" s="334"/>
    </row>
    <row r="25" spans="1:24" s="335" customFormat="1" ht="23.1" customHeight="1" x14ac:dyDescent="0.2">
      <c r="A25" s="280">
        <v>15</v>
      </c>
      <c r="B25" s="280"/>
      <c r="C25" s="280"/>
      <c r="D25" s="280">
        <v>3</v>
      </c>
      <c r="E25" s="280" t="s">
        <v>767</v>
      </c>
      <c r="F25" s="604" t="s">
        <v>773</v>
      </c>
      <c r="G25" s="282" t="s">
        <v>629</v>
      </c>
      <c r="H25" s="282"/>
      <c r="I25" s="604" t="s">
        <v>608</v>
      </c>
      <c r="J25" s="282"/>
      <c r="K25" s="283" t="s">
        <v>120</v>
      </c>
      <c r="L25" s="595"/>
      <c r="M25" s="308">
        <v>45.55</v>
      </c>
      <c r="N25" s="308"/>
      <c r="O25" s="595"/>
      <c r="P25" s="308"/>
      <c r="Q25" s="595"/>
      <c r="R25" s="308"/>
      <c r="S25" s="288" t="s">
        <v>344</v>
      </c>
      <c r="T25" s="283"/>
      <c r="U25" s="604"/>
      <c r="V25" s="33"/>
      <c r="W25" s="336"/>
      <c r="X25" s="334"/>
    </row>
    <row r="26" spans="1:24" s="335" customFormat="1" ht="23.1" customHeight="1" x14ac:dyDescent="0.2">
      <c r="A26" s="280">
        <v>16</v>
      </c>
      <c r="B26" s="280"/>
      <c r="C26" s="280"/>
      <c r="D26" s="280">
        <v>4</v>
      </c>
      <c r="E26" s="280" t="s">
        <v>767</v>
      </c>
      <c r="F26" s="604" t="s">
        <v>774</v>
      </c>
      <c r="G26" s="282" t="s">
        <v>769</v>
      </c>
      <c r="H26" s="282"/>
      <c r="I26" s="604" t="s">
        <v>608</v>
      </c>
      <c r="J26" s="282"/>
      <c r="K26" s="283" t="s">
        <v>120</v>
      </c>
      <c r="L26" s="595"/>
      <c r="M26" s="308">
        <v>54.32</v>
      </c>
      <c r="N26" s="308"/>
      <c r="O26" s="595"/>
      <c r="P26" s="308"/>
      <c r="Q26" s="595"/>
      <c r="R26" s="308"/>
      <c r="S26" s="288" t="s">
        <v>344</v>
      </c>
      <c r="T26" s="283"/>
      <c r="U26" s="604"/>
      <c r="V26" s="33"/>
      <c r="W26" s="336"/>
      <c r="X26" s="334"/>
    </row>
    <row r="27" spans="1:24" s="335" customFormat="1" ht="23.1" customHeight="1" x14ac:dyDescent="0.2">
      <c r="A27" s="280">
        <v>9</v>
      </c>
      <c r="B27" s="280"/>
      <c r="C27" s="280"/>
      <c r="D27" s="280">
        <v>1</v>
      </c>
      <c r="E27" s="280" t="s">
        <v>776</v>
      </c>
      <c r="F27" s="604" t="s">
        <v>775</v>
      </c>
      <c r="G27" s="282" t="s">
        <v>777</v>
      </c>
      <c r="H27" s="282"/>
      <c r="I27" s="604" t="s">
        <v>608</v>
      </c>
      <c r="J27" s="282"/>
      <c r="K27" s="283" t="s">
        <v>120</v>
      </c>
      <c r="L27" s="595"/>
      <c r="M27" s="308">
        <v>40.15</v>
      </c>
      <c r="N27" s="308"/>
      <c r="O27" s="595"/>
      <c r="P27" s="308"/>
      <c r="Q27" s="595"/>
      <c r="R27" s="308"/>
      <c r="S27" s="288" t="s">
        <v>344</v>
      </c>
      <c r="T27" s="283"/>
      <c r="U27" s="604"/>
      <c r="V27" s="33"/>
      <c r="W27" s="336"/>
      <c r="X27" s="334"/>
    </row>
    <row r="28" spans="1:24" s="335" customFormat="1" ht="23.1" customHeight="1" x14ac:dyDescent="0.2">
      <c r="A28" s="280">
        <v>13</v>
      </c>
      <c r="B28" s="280"/>
      <c r="C28" s="280"/>
      <c r="D28" s="280">
        <v>2</v>
      </c>
      <c r="E28" s="280" t="s">
        <v>776</v>
      </c>
      <c r="F28" s="604" t="s">
        <v>548</v>
      </c>
      <c r="G28" s="282" t="s">
        <v>778</v>
      </c>
      <c r="H28" s="282"/>
      <c r="I28" s="604" t="s">
        <v>779</v>
      </c>
      <c r="J28" s="282"/>
      <c r="K28" s="283" t="s">
        <v>120</v>
      </c>
      <c r="L28" s="595"/>
      <c r="M28" s="308">
        <v>43.15</v>
      </c>
      <c r="N28" s="308"/>
      <c r="O28" s="595"/>
      <c r="P28" s="308"/>
      <c r="Q28" s="595"/>
      <c r="R28" s="308"/>
      <c r="S28" s="288" t="s">
        <v>344</v>
      </c>
      <c r="T28" s="283"/>
      <c r="U28" s="604"/>
      <c r="V28" s="33"/>
      <c r="W28" s="336"/>
      <c r="X28" s="334"/>
    </row>
    <row r="32" spans="1:24" ht="15" customHeight="1" x14ac:dyDescent="0.2">
      <c r="F32" s="597" t="s">
        <v>220</v>
      </c>
      <c r="G32" s="597"/>
      <c r="H32" s="597"/>
      <c r="I32" s="597"/>
      <c r="J32" s="658" t="s">
        <v>805</v>
      </c>
      <c r="K32" s="658"/>
      <c r="L32" s="658"/>
      <c r="M32" s="658"/>
      <c r="N32" s="658"/>
      <c r="O32" s="658"/>
      <c r="P32" s="658"/>
      <c r="Q32" s="658"/>
      <c r="R32" s="658"/>
      <c r="S32" s="658"/>
      <c r="T32" s="658"/>
      <c r="U32" s="658"/>
    </row>
    <row r="34" spans="6:21" ht="12.75" customHeight="1" x14ac:dyDescent="0.2">
      <c r="F34" s="656" t="s">
        <v>221</v>
      </c>
      <c r="G34" s="656"/>
      <c r="H34" s="656"/>
      <c r="I34" s="656"/>
      <c r="J34" s="658" t="s">
        <v>587</v>
      </c>
      <c r="K34" s="658"/>
      <c r="L34" s="658"/>
      <c r="M34" s="658"/>
      <c r="N34" s="658"/>
      <c r="O34" s="658"/>
      <c r="P34" s="658"/>
      <c r="Q34" s="658"/>
      <c r="R34" s="658"/>
      <c r="S34" s="658"/>
      <c r="T34" s="658"/>
      <c r="U34" s="658"/>
    </row>
  </sheetData>
  <mergeCells count="27">
    <mergeCell ref="S10:S11"/>
    <mergeCell ref="U10:U11"/>
    <mergeCell ref="J32:U32"/>
    <mergeCell ref="F34:I34"/>
    <mergeCell ref="J34:U34"/>
    <mergeCell ref="J10:J11"/>
    <mergeCell ref="K10:K11"/>
    <mergeCell ref="M10:M11"/>
    <mergeCell ref="N10:N11"/>
    <mergeCell ref="P10:P11"/>
    <mergeCell ref="R10:R11"/>
    <mergeCell ref="A7:G7"/>
    <mergeCell ref="A8:F8"/>
    <mergeCell ref="K8:Q8"/>
    <mergeCell ref="K9:Q9"/>
    <mergeCell ref="A10:A11"/>
    <mergeCell ref="B10:C10"/>
    <mergeCell ref="F10:F11"/>
    <mergeCell ref="G10:G11"/>
    <mergeCell ref="H10:H11"/>
    <mergeCell ref="I10:I11"/>
    <mergeCell ref="A6:U6"/>
    <mergeCell ref="A1:U1"/>
    <mergeCell ref="A2:U2"/>
    <mergeCell ref="A3:U3"/>
    <mergeCell ref="A4:U4"/>
    <mergeCell ref="A5:U5"/>
  </mergeCells>
  <pageMargins left="0.39370078740157483" right="0.39370078740157483" top="0.27559055118110237" bottom="7.874015748031496E-2" header="0" footer="0"/>
  <pageSetup paperSize="9" scale="9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Z40"/>
  <sheetViews>
    <sheetView topLeftCell="A28" workbookViewId="0">
      <selection activeCell="A38" sqref="A38:XFD40"/>
    </sheetView>
  </sheetViews>
  <sheetFormatPr defaultColWidth="8.28515625" defaultRowHeight="12.75" outlineLevelCol="1" x14ac:dyDescent="0.2"/>
  <cols>
    <col min="1" max="1" width="4.140625" style="44" customWidth="1"/>
    <col min="2" max="2" width="4.42578125" style="44" hidden="1" customWidth="1"/>
    <col min="3" max="3" width="4.85546875" style="44" hidden="1" customWidth="1"/>
    <col min="4" max="4" width="19.7109375" style="48" customWidth="1"/>
    <col min="5" max="5" width="10.42578125" style="49" customWidth="1"/>
    <col min="6" max="6" width="7.42578125" style="49" customWidth="1"/>
    <col min="7" max="7" width="16.28515625" style="48" customWidth="1"/>
    <col min="8" max="8" width="8.28515625" style="48" hidden="1" customWidth="1"/>
    <col min="9" max="9" width="15" style="48" customWidth="1"/>
    <col min="10" max="10" width="15" style="48" hidden="1" customWidth="1" outlineLevel="1"/>
    <col min="11" max="11" width="12.28515625" style="49" customWidth="1" collapsed="1"/>
    <col min="12" max="12" width="8.140625" style="48" customWidth="1"/>
    <col min="13" max="13" width="8.42578125" style="40" customWidth="1"/>
    <col min="14" max="14" width="20.42578125" style="48" customWidth="1"/>
    <col min="15" max="16" width="8.28515625" style="48" hidden="1" customWidth="1" outlineLevel="1"/>
    <col min="17" max="17" width="9.5703125" style="48" hidden="1" customWidth="1" outlineLevel="1"/>
    <col min="18" max="25" width="8.28515625" style="48" hidden="1" customWidth="1" outlineLevel="1"/>
    <col min="26" max="26" width="8.28515625" style="48" collapsed="1"/>
    <col min="27" max="16384" width="8.28515625" style="48"/>
  </cols>
  <sheetData>
    <row r="1" spans="1:25" x14ac:dyDescent="0.2">
      <c r="A1" s="613" t="e">
        <f>Name_1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U1" s="175"/>
      <c r="V1" s="175"/>
      <c r="W1" s="176"/>
    </row>
    <row r="2" spans="1:25" x14ac:dyDescent="0.2">
      <c r="A2" s="613" t="e">
        <f>Name_2</f>
        <v>#REF!</v>
      </c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U2" s="175"/>
      <c r="V2" s="175"/>
      <c r="W2" s="176"/>
    </row>
    <row r="3" spans="1:25" x14ac:dyDescent="0.2">
      <c r="A3" s="613" t="e">
        <f>Name_3</f>
        <v>#REF!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U3" s="175"/>
      <c r="V3" s="175"/>
      <c r="W3" s="176"/>
    </row>
    <row r="4" spans="1:25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U4" s="175"/>
      <c r="V4" s="175"/>
      <c r="W4" s="176"/>
    </row>
    <row r="5" spans="1:25" ht="27.75" customHeight="1" x14ac:dyDescent="0.2">
      <c r="A5" s="676" t="e">
        <f>Name_4</f>
        <v>#REF!</v>
      </c>
      <c r="B5" s="676"/>
      <c r="C5" s="676"/>
      <c r="D5" s="676"/>
      <c r="E5" s="676"/>
      <c r="F5" s="676"/>
      <c r="G5" s="676"/>
      <c r="H5" s="676"/>
      <c r="I5" s="676"/>
      <c r="J5" s="676"/>
      <c r="K5" s="676"/>
      <c r="L5" s="676"/>
      <c r="M5" s="676"/>
      <c r="N5" s="676"/>
      <c r="U5" s="175"/>
      <c r="V5" s="175"/>
      <c r="W5" s="176"/>
    </row>
    <row r="6" spans="1:25" ht="15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U6" s="175"/>
      <c r="V6" s="175"/>
      <c r="W6" s="176"/>
    </row>
    <row r="7" spans="1:25" ht="12.75" customHeight="1" x14ac:dyDescent="0.2">
      <c r="A7" s="652" t="s">
        <v>350</v>
      </c>
      <c r="B7" s="652"/>
      <c r="C7" s="652"/>
      <c r="D7" s="652"/>
      <c r="F7" s="47"/>
      <c r="G7" s="2"/>
      <c r="H7" s="674"/>
      <c r="I7" s="674"/>
      <c r="J7" s="193"/>
      <c r="K7" s="654"/>
      <c r="L7" s="654"/>
      <c r="U7" s="175"/>
      <c r="V7" s="175"/>
      <c r="W7" s="176"/>
    </row>
    <row r="8" spans="1:25" ht="12.75" customHeight="1" x14ac:dyDescent="0.2">
      <c r="A8" s="652"/>
      <c r="B8" s="652"/>
      <c r="C8" s="652"/>
      <c r="D8" s="652"/>
      <c r="F8" s="47"/>
      <c r="G8" s="2"/>
      <c r="H8" s="675"/>
      <c r="I8" s="675"/>
      <c r="J8" s="191"/>
      <c r="K8" s="654"/>
      <c r="L8" s="654"/>
      <c r="N8" s="218" t="e">
        <f>d_6</f>
        <v>#REF!</v>
      </c>
      <c r="U8" s="175"/>
      <c r="V8" s="175"/>
      <c r="W8" s="176"/>
    </row>
    <row r="9" spans="1:25" ht="13.5" customHeight="1" thickBot="1" x14ac:dyDescent="0.25">
      <c r="A9" s="5" t="e">
        <f>d_4</f>
        <v>#REF!</v>
      </c>
      <c r="B9" s="5"/>
      <c r="C9" s="5"/>
      <c r="F9" s="673" t="s">
        <v>78</v>
      </c>
      <c r="G9" s="673"/>
      <c r="H9" s="205"/>
      <c r="I9" s="200" t="e">
        <f>d_2</f>
        <v>#REF!</v>
      </c>
      <c r="J9" s="191"/>
      <c r="L9" s="203" t="str">
        <f>'4х400'!I6</f>
        <v>15.00</v>
      </c>
      <c r="M9" s="49"/>
      <c r="N9" s="136" t="e">
        <f>d_5</f>
        <v>#REF!</v>
      </c>
      <c r="O9" s="48" t="s">
        <v>19</v>
      </c>
      <c r="Q9" s="192" t="s">
        <v>108</v>
      </c>
      <c r="R9" s="192" t="s">
        <v>109</v>
      </c>
      <c r="S9" s="192" t="s">
        <v>110</v>
      </c>
      <c r="T9" s="192">
        <v>1</v>
      </c>
      <c r="U9" s="192">
        <v>2</v>
      </c>
      <c r="V9" s="192" t="s">
        <v>39</v>
      </c>
      <c r="W9" s="192" t="s">
        <v>111</v>
      </c>
      <c r="X9" s="192" t="s">
        <v>112</v>
      </c>
      <c r="Y9" s="192" t="s">
        <v>113</v>
      </c>
    </row>
    <row r="10" spans="1:25" ht="15.75" x14ac:dyDescent="0.2">
      <c r="A10" s="655" t="s">
        <v>345</v>
      </c>
      <c r="B10" s="655" t="s">
        <v>117</v>
      </c>
      <c r="C10" s="655"/>
      <c r="D10" s="655" t="s">
        <v>56</v>
      </c>
      <c r="E10" s="655" t="s">
        <v>57</v>
      </c>
      <c r="F10" s="655" t="s">
        <v>13</v>
      </c>
      <c r="G10" s="655" t="s">
        <v>96</v>
      </c>
      <c r="H10" s="657" t="s">
        <v>97</v>
      </c>
      <c r="I10" s="660" t="s">
        <v>103</v>
      </c>
      <c r="J10" s="219"/>
      <c r="K10" s="657" t="s">
        <v>22</v>
      </c>
      <c r="L10" s="663" t="s">
        <v>16</v>
      </c>
      <c r="M10" s="105" t="s">
        <v>17</v>
      </c>
      <c r="N10" s="659" t="s">
        <v>18</v>
      </c>
      <c r="Q10" s="168"/>
      <c r="R10" s="168"/>
      <c r="S10" s="168">
        <v>1270</v>
      </c>
      <c r="T10" s="168">
        <v>1310</v>
      </c>
      <c r="U10" s="168">
        <v>1360</v>
      </c>
      <c r="V10" s="168">
        <v>1420</v>
      </c>
      <c r="W10" s="168">
        <v>1510</v>
      </c>
      <c r="X10" s="168">
        <v>2020</v>
      </c>
      <c r="Y10" s="169">
        <v>2160</v>
      </c>
    </row>
    <row r="11" spans="1:25" ht="15.75" x14ac:dyDescent="0.2">
      <c r="A11" s="655"/>
      <c r="B11" s="290" t="s">
        <v>118</v>
      </c>
      <c r="C11" s="290" t="s">
        <v>119</v>
      </c>
      <c r="D11" s="655"/>
      <c r="E11" s="655"/>
      <c r="F11" s="655"/>
      <c r="G11" s="655"/>
      <c r="H11" s="657"/>
      <c r="I11" s="660"/>
      <c r="J11" s="219"/>
      <c r="K11" s="657"/>
      <c r="L11" s="664"/>
      <c r="M11" s="105"/>
      <c r="N11" s="659"/>
      <c r="Q11" s="222"/>
      <c r="R11" s="222"/>
      <c r="S11" s="222"/>
      <c r="T11" s="222"/>
      <c r="U11" s="222"/>
      <c r="V11" s="222"/>
      <c r="W11" s="222"/>
      <c r="X11" s="222"/>
      <c r="Y11" s="222"/>
    </row>
    <row r="12" spans="1:25" ht="24.75" customHeight="1" x14ac:dyDescent="0.2">
      <c r="A12" s="157">
        <v>1</v>
      </c>
      <c r="B12" s="157">
        <v>1</v>
      </c>
      <c r="C12" s="157"/>
      <c r="D12" s="73" t="e">
        <f>VLOOKUP($O12,#REF!,3,FALSE)</f>
        <v>#REF!</v>
      </c>
      <c r="E12" s="81" t="e">
        <f>VLOOKUP($O12,#REF!,4,FALSE)</f>
        <v>#REF!</v>
      </c>
      <c r="F12" s="81" t="e">
        <f>VLOOKUP($O12,#REF!,8,FALSE)</f>
        <v>#REF!</v>
      </c>
      <c r="G12" s="281" t="e">
        <f>VLOOKUP($O12,#REF!,5,FALSE)</f>
        <v>#REF!</v>
      </c>
      <c r="H12" s="282" t="e">
        <f>VLOOKUP($O12,#REF!,7,FALSE)</f>
        <v>#REF!</v>
      </c>
      <c r="I12" s="283" t="e">
        <f>VLOOKUP($O12,#REF!,11,FALSE)</f>
        <v>#REF!</v>
      </c>
      <c r="J12" s="284">
        <v>1379</v>
      </c>
      <c r="K12" s="308" t="str">
        <f>IF(J12=0,0,CONCATENATE(MID(J12,1,1),":",MID(J12,2,2),".",MID(J12,4,2)))</f>
        <v>1:37.9</v>
      </c>
      <c r="L12" s="288" t="str">
        <f>IF(J12&lt;=$Q$10,"МСМК",IF(J12&lt;=$R$10,"МС",IF(J12&lt;=$S$10,"КМС",IF(J12&lt;=$T$10,"1",IF(J12&lt;=$U$10,"2",IF(J12&lt;=$V$10,"3",IF(J12&lt;=$W$10,"1юн",IF(J12&lt;=$X$10,"2юн",IF(J12&lt;=$Y$10,"3юн",IF(J12&gt;$Y$10,"б/р"))))))))))</f>
        <v>3</v>
      </c>
      <c r="M12" s="283">
        <v>20</v>
      </c>
      <c r="N12" s="73" t="e">
        <f>VLOOKUP($O12,#REF!,10,FALSE)</f>
        <v>#REF!</v>
      </c>
      <c r="O12" s="306" t="s">
        <v>136</v>
      </c>
    </row>
    <row r="13" spans="1:25" ht="23.25" customHeight="1" x14ac:dyDescent="0.2">
      <c r="A13" s="157">
        <v>1</v>
      </c>
      <c r="B13" s="157"/>
      <c r="C13" s="157"/>
      <c r="D13" s="73" t="e">
        <f>VLOOKUP($O13,#REF!,3,FALSE)</f>
        <v>#REF!</v>
      </c>
      <c r="E13" s="81" t="e">
        <f>VLOOKUP($O13,#REF!,4,FALSE)</f>
        <v>#REF!</v>
      </c>
      <c r="F13" s="81" t="e">
        <f>VLOOKUP($O13,#REF!,8,FALSE)</f>
        <v>#REF!</v>
      </c>
      <c r="G13" s="73"/>
      <c r="H13" s="81"/>
      <c r="I13" s="68"/>
      <c r="J13" s="150"/>
      <c r="K13" s="158"/>
      <c r="L13" s="159"/>
      <c r="M13" s="279" t="e">
        <f>VLOOKUP($O13,#REF!,9,FALSE)</f>
        <v>#REF!</v>
      </c>
      <c r="N13" s="73" t="e">
        <f>VLOOKUP($O13,#REF!,10,FALSE)</f>
        <v>#REF!</v>
      </c>
      <c r="O13" s="306" t="s">
        <v>329</v>
      </c>
    </row>
    <row r="14" spans="1:25" ht="12.75" customHeight="1" x14ac:dyDescent="0.2">
      <c r="A14" s="157">
        <v>1</v>
      </c>
      <c r="B14" s="157"/>
      <c r="C14" s="157"/>
      <c r="D14" s="73" t="e">
        <f>VLOOKUP($O14,#REF!,3,FALSE)</f>
        <v>#REF!</v>
      </c>
      <c r="E14" s="81" t="e">
        <f>VLOOKUP($O14,#REF!,4,FALSE)</f>
        <v>#REF!</v>
      </c>
      <c r="F14" s="81" t="e">
        <f>VLOOKUP($O14,#REF!,8,FALSE)</f>
        <v>#REF!</v>
      </c>
      <c r="G14" s="73"/>
      <c r="H14" s="81"/>
      <c r="I14" s="68"/>
      <c r="J14" s="150"/>
      <c r="K14" s="158"/>
      <c r="L14" s="159"/>
      <c r="M14" s="279" t="e">
        <f>VLOOKUP($O14,#REF!,9,FALSE)</f>
        <v>#REF!</v>
      </c>
      <c r="N14" s="73" t="e">
        <f>VLOOKUP($O14,#REF!,10,FALSE)</f>
        <v>#REF!</v>
      </c>
      <c r="O14" s="306" t="s">
        <v>308</v>
      </c>
    </row>
    <row r="15" spans="1:25" ht="24.75" customHeight="1" x14ac:dyDescent="0.2">
      <c r="A15" s="157">
        <v>1</v>
      </c>
      <c r="B15" s="157"/>
      <c r="C15" s="157"/>
      <c r="D15" s="73" t="e">
        <f>VLOOKUP($O15,#REF!,3,FALSE)</f>
        <v>#REF!</v>
      </c>
      <c r="E15" s="81" t="e">
        <f>VLOOKUP($O15,#REF!,4,FALSE)</f>
        <v>#REF!</v>
      </c>
      <c r="F15" s="81" t="e">
        <f>VLOOKUP($O15,#REF!,8,FALSE)</f>
        <v>#REF!</v>
      </c>
      <c r="G15" s="73"/>
      <c r="H15" s="81"/>
      <c r="I15" s="68"/>
      <c r="J15" s="150"/>
      <c r="K15" s="158"/>
      <c r="L15" s="159"/>
      <c r="M15" s="279" t="e">
        <f>VLOOKUP($O15,#REF!,9,FALSE)</f>
        <v>#REF!</v>
      </c>
      <c r="N15" s="73" t="e">
        <f>VLOOKUP($O15,#REF!,10,FALSE)</f>
        <v>#REF!</v>
      </c>
      <c r="O15" s="306" t="s">
        <v>198</v>
      </c>
    </row>
    <row r="16" spans="1:25" x14ac:dyDescent="0.2">
      <c r="A16" s="157"/>
      <c r="B16" s="157"/>
      <c r="C16" s="157"/>
      <c r="D16" s="73"/>
      <c r="E16" s="81"/>
      <c r="F16" s="81"/>
      <c r="G16" s="73"/>
      <c r="H16" s="81"/>
      <c r="I16" s="68"/>
      <c r="J16" s="150"/>
      <c r="K16" s="158"/>
      <c r="L16" s="159"/>
      <c r="M16" s="68"/>
      <c r="N16" s="73"/>
      <c r="O16" s="306"/>
    </row>
    <row r="17" spans="1:15" ht="24.75" customHeight="1" x14ac:dyDescent="0.2">
      <c r="A17" s="157">
        <v>2</v>
      </c>
      <c r="B17" s="157">
        <v>2</v>
      </c>
      <c r="C17" s="157"/>
      <c r="D17" s="73" t="e">
        <f>VLOOKUP($O17,#REF!,3,FALSE)</f>
        <v>#REF!</v>
      </c>
      <c r="E17" s="81" t="e">
        <f>VLOOKUP($O17,#REF!,4,FALSE)</f>
        <v>#REF!</v>
      </c>
      <c r="F17" s="81" t="e">
        <f>VLOOKUP($O17,#REF!,8,FALSE)</f>
        <v>#REF!</v>
      </c>
      <c r="G17" s="281" t="e">
        <f>VLOOKUP($O17,#REF!,5,FALSE)</f>
        <v>#REF!</v>
      </c>
      <c r="H17" s="282" t="e">
        <f>VLOOKUP($O17,#REF!,7,FALSE)</f>
        <v>#REF!</v>
      </c>
      <c r="I17" s="283" t="e">
        <f>VLOOKUP($O17,#REF!,11,FALSE)</f>
        <v>#REF!</v>
      </c>
      <c r="J17" s="284">
        <v>1385</v>
      </c>
      <c r="K17" s="308" t="str">
        <f>IF(J17=0,0,CONCATENATE(MID(J17,1,1),":",MID(J17,2,2),".",MID(J17,4,2)))</f>
        <v>1:38.5</v>
      </c>
      <c r="L17" s="288" t="str">
        <f>IF(J17&lt;=$Q$10,"МСМК",IF(J17&lt;=$R$10,"МС",IF(J17&lt;=$S$10,"КМС",IF(J17&lt;=$T$10,"1",IF(J17&lt;=$U$10,"2",IF(J17&lt;=$V$10,"3",IF(J17&lt;=$W$10,"1юн",IF(J17&lt;=$X$10,"2юн",IF(J17&lt;=$Y$10,"3юн",IF(J17&gt;$Y$10,"б/р"))))))))))</f>
        <v>3</v>
      </c>
      <c r="M17" s="283">
        <v>17</v>
      </c>
      <c r="N17" s="73" t="e">
        <f>VLOOKUP($O17,#REF!,10,FALSE)</f>
        <v>#REF!</v>
      </c>
      <c r="O17" s="306" t="s">
        <v>195</v>
      </c>
    </row>
    <row r="18" spans="1:15" ht="24.75" customHeight="1" x14ac:dyDescent="0.2">
      <c r="A18" s="157">
        <v>2</v>
      </c>
      <c r="B18" s="157"/>
      <c r="C18" s="157"/>
      <c r="D18" s="73" t="e">
        <f>VLOOKUP($O18,#REF!,3,FALSE)</f>
        <v>#REF!</v>
      </c>
      <c r="E18" s="81" t="e">
        <f>VLOOKUP($O18,#REF!,4,FALSE)</f>
        <v>#REF!</v>
      </c>
      <c r="F18" s="81" t="e">
        <f>VLOOKUP($O18,#REF!,8,FALSE)</f>
        <v>#REF!</v>
      </c>
      <c r="G18" s="73"/>
      <c r="H18" s="81"/>
      <c r="I18" s="68"/>
      <c r="J18" s="150"/>
      <c r="K18" s="158"/>
      <c r="L18" s="159"/>
      <c r="M18" s="279" t="e">
        <f>VLOOKUP($O18,#REF!,9,FALSE)</f>
        <v>#REF!</v>
      </c>
      <c r="N18" s="73" t="e">
        <f>VLOOKUP($O18,#REF!,10,FALSE)</f>
        <v>#REF!</v>
      </c>
      <c r="O18" s="306" t="s">
        <v>213</v>
      </c>
    </row>
    <row r="19" spans="1:15" ht="25.5" customHeight="1" x14ac:dyDescent="0.2">
      <c r="A19" s="157">
        <v>2</v>
      </c>
      <c r="B19" s="157"/>
      <c r="C19" s="157"/>
      <c r="D19" s="73" t="e">
        <f>VLOOKUP($O19,#REF!,3,FALSE)</f>
        <v>#REF!</v>
      </c>
      <c r="E19" s="81" t="e">
        <f>VLOOKUP($O19,#REF!,4,FALSE)</f>
        <v>#REF!</v>
      </c>
      <c r="F19" s="81" t="e">
        <f>VLOOKUP($O19,#REF!,8,FALSE)</f>
        <v>#REF!</v>
      </c>
      <c r="G19" s="73"/>
      <c r="H19" s="81"/>
      <c r="I19" s="68"/>
      <c r="J19" s="150"/>
      <c r="K19" s="158"/>
      <c r="L19" s="159"/>
      <c r="M19" s="279" t="e">
        <f>VLOOKUP($O19,#REF!,9,FALSE)</f>
        <v>#REF!</v>
      </c>
      <c r="N19" s="73" t="e">
        <f>VLOOKUP($O19,#REF!,10,FALSE)</f>
        <v>#REF!</v>
      </c>
      <c r="O19" s="306" t="s">
        <v>313</v>
      </c>
    </row>
    <row r="20" spans="1:15" ht="22.5" customHeight="1" x14ac:dyDescent="0.2">
      <c r="A20" s="157">
        <v>2</v>
      </c>
      <c r="B20" s="157"/>
      <c r="C20" s="157"/>
      <c r="D20" s="73" t="e">
        <f>VLOOKUP($O20,#REF!,3,FALSE)</f>
        <v>#REF!</v>
      </c>
      <c r="E20" s="81" t="e">
        <f>VLOOKUP($O20,#REF!,4,FALSE)</f>
        <v>#REF!</v>
      </c>
      <c r="F20" s="81" t="e">
        <f>VLOOKUP($O20,#REF!,8,FALSE)</f>
        <v>#REF!</v>
      </c>
      <c r="G20" s="73"/>
      <c r="H20" s="81"/>
      <c r="I20" s="68"/>
      <c r="J20" s="150"/>
      <c r="K20" s="158"/>
      <c r="L20" s="159"/>
      <c r="M20" s="279" t="e">
        <f>VLOOKUP($O20,#REF!,9,FALSE)</f>
        <v>#REF!</v>
      </c>
      <c r="N20" s="73" t="e">
        <f>VLOOKUP($O20,#REF!,10,FALSE)</f>
        <v>#REF!</v>
      </c>
      <c r="O20" s="306" t="s">
        <v>199</v>
      </c>
    </row>
    <row r="21" spans="1:15" x14ac:dyDescent="0.2">
      <c r="A21" s="49"/>
      <c r="B21" s="49"/>
      <c r="C21" s="49"/>
    </row>
    <row r="22" spans="1:15" s="413" customFormat="1" ht="24.75" customHeight="1" x14ac:dyDescent="0.2">
      <c r="A22" s="157">
        <v>3</v>
      </c>
      <c r="B22" s="157">
        <v>1</v>
      </c>
      <c r="C22" s="157"/>
      <c r="D22" s="73" t="e">
        <f>VLOOKUP($O22,#REF!,3,FALSE)</f>
        <v>#REF!</v>
      </c>
      <c r="E22" s="81" t="e">
        <f>VLOOKUP($O22,#REF!,4,FALSE)</f>
        <v>#REF!</v>
      </c>
      <c r="F22" s="81" t="e">
        <f>VLOOKUP($O22,#REF!,8,FALSE)</f>
        <v>#REF!</v>
      </c>
      <c r="G22" s="281" t="e">
        <f>VLOOKUP($O22,#REF!,5,FALSE)</f>
        <v>#REF!</v>
      </c>
      <c r="H22" s="282" t="e">
        <f>VLOOKUP($O22,#REF!,7,FALSE)</f>
        <v>#REF!</v>
      </c>
      <c r="I22" s="283" t="e">
        <f>VLOOKUP($O22,#REF!,11,FALSE)</f>
        <v>#REF!</v>
      </c>
      <c r="J22" s="284">
        <v>1424</v>
      </c>
      <c r="K22" s="308" t="str">
        <f>IF(J22=0,0,CONCATENATE(MID(J22,1,1),":",MID(J22,2,2),".",MID(J22,4,2)))</f>
        <v>1:42.4</v>
      </c>
      <c r="L22" s="288" t="str">
        <f>IF(J22&lt;=$Q$10,"МСМК",IF(J22&lt;=$R$10,"МС",IF(J22&lt;=$S$10,"КМС",IF(J22&lt;=$T$10,"1",IF(J22&lt;=$U$10,"2",IF(J22&lt;=$V$10,"3",IF(J22&lt;=$W$10,"1юн",IF(J22&lt;=$X$10,"2юн",IF(J22&lt;=$Y$10,"3юн",IF(J22&gt;$Y$10,"б/р"))))))))))</f>
        <v>1юн</v>
      </c>
      <c r="M22" s="283">
        <v>0</v>
      </c>
      <c r="N22" s="73" t="e">
        <f>VLOOKUP($O22,#REF!,10,FALSE)</f>
        <v>#REF!</v>
      </c>
      <c r="O22" s="411" t="s">
        <v>252</v>
      </c>
    </row>
    <row r="23" spans="1:15" s="413" customFormat="1" ht="23.25" customHeight="1" x14ac:dyDescent="0.2">
      <c r="A23" s="157">
        <v>3</v>
      </c>
      <c r="B23" s="157"/>
      <c r="C23" s="157"/>
      <c r="D23" s="73" t="e">
        <f>VLOOKUP($O23,#REF!,3,FALSE)</f>
        <v>#REF!</v>
      </c>
      <c r="E23" s="81" t="e">
        <f>VLOOKUP($O23,#REF!,4,FALSE)</f>
        <v>#REF!</v>
      </c>
      <c r="F23" s="81" t="e">
        <f>VLOOKUP($O23,#REF!,8,FALSE)</f>
        <v>#REF!</v>
      </c>
      <c r="G23" s="73"/>
      <c r="H23" s="81"/>
      <c r="I23" s="68"/>
      <c r="J23" s="150"/>
      <c r="K23" s="158"/>
      <c r="L23" s="159"/>
      <c r="M23" s="279" t="e">
        <f>VLOOKUP($O23,#REF!,9,FALSE)</f>
        <v>#REF!</v>
      </c>
      <c r="N23" s="73" t="e">
        <f>VLOOKUP($O23,#REF!,10,FALSE)</f>
        <v>#REF!</v>
      </c>
      <c r="O23" s="411" t="s">
        <v>305</v>
      </c>
    </row>
    <row r="24" spans="1:15" s="413" customFormat="1" ht="12.75" customHeight="1" x14ac:dyDescent="0.2">
      <c r="A24" s="157">
        <v>3</v>
      </c>
      <c r="B24" s="157"/>
      <c r="C24" s="157"/>
      <c r="D24" s="73" t="e">
        <f>VLOOKUP($O24,#REF!,3,FALSE)</f>
        <v>#REF!</v>
      </c>
      <c r="E24" s="81" t="e">
        <f>VLOOKUP($O24,#REF!,4,FALSE)</f>
        <v>#REF!</v>
      </c>
      <c r="F24" s="81" t="e">
        <f>VLOOKUP($O24,#REF!,8,FALSE)</f>
        <v>#REF!</v>
      </c>
      <c r="G24" s="73"/>
      <c r="H24" s="81"/>
      <c r="I24" s="68"/>
      <c r="J24" s="150"/>
      <c r="K24" s="158"/>
      <c r="L24" s="159"/>
      <c r="M24" s="279" t="e">
        <f>VLOOKUP($O24,#REF!,9,FALSE)</f>
        <v>#REF!</v>
      </c>
      <c r="N24" s="73" t="e">
        <f>VLOOKUP($O24,#REF!,10,FALSE)</f>
        <v>#REF!</v>
      </c>
      <c r="O24" s="411" t="s">
        <v>250</v>
      </c>
    </row>
    <row r="25" spans="1:15" s="413" customFormat="1" ht="24.75" customHeight="1" x14ac:dyDescent="0.2">
      <c r="A25" s="157">
        <v>3</v>
      </c>
      <c r="B25" s="157"/>
      <c r="C25" s="157"/>
      <c r="D25" s="73" t="e">
        <f>VLOOKUP($O25,#REF!,3,FALSE)</f>
        <v>#REF!</v>
      </c>
      <c r="E25" s="81" t="e">
        <f>VLOOKUP($O25,#REF!,4,FALSE)</f>
        <v>#REF!</v>
      </c>
      <c r="F25" s="81" t="e">
        <f>VLOOKUP($O25,#REF!,8,FALSE)</f>
        <v>#REF!</v>
      </c>
      <c r="G25" s="73"/>
      <c r="H25" s="81"/>
      <c r="I25" s="68"/>
      <c r="J25" s="150"/>
      <c r="K25" s="158"/>
      <c r="L25" s="159"/>
      <c r="M25" s="279" t="e">
        <f>VLOOKUP($O25,#REF!,9,FALSE)</f>
        <v>#REF!</v>
      </c>
      <c r="N25" s="73" t="e">
        <f>VLOOKUP($O25,#REF!,10,FALSE)</f>
        <v>#REF!</v>
      </c>
      <c r="O25" s="411" t="s">
        <v>251</v>
      </c>
    </row>
    <row r="26" spans="1:15" s="413" customFormat="1" x14ac:dyDescent="0.2">
      <c r="A26" s="157"/>
      <c r="B26" s="157"/>
      <c r="C26" s="157"/>
      <c r="D26" s="73"/>
      <c r="E26" s="81"/>
      <c r="F26" s="81"/>
      <c r="G26" s="73"/>
      <c r="H26" s="81"/>
      <c r="I26" s="68"/>
      <c r="J26" s="150"/>
      <c r="K26" s="158"/>
      <c r="L26" s="159"/>
      <c r="M26" s="68"/>
      <c r="N26" s="73"/>
      <c r="O26" s="411"/>
    </row>
    <row r="27" spans="1:15" s="413" customFormat="1" ht="24.75" customHeight="1" x14ac:dyDescent="0.2">
      <c r="A27" s="157">
        <v>4</v>
      </c>
      <c r="B27" s="157">
        <v>2</v>
      </c>
      <c r="C27" s="157"/>
      <c r="D27" s="73" t="e">
        <f>VLOOKUP($O27,#REF!,3,FALSE)</f>
        <v>#REF!</v>
      </c>
      <c r="E27" s="81" t="e">
        <f>VLOOKUP($O27,#REF!,4,FALSE)</f>
        <v>#REF!</v>
      </c>
      <c r="F27" s="81" t="e">
        <f>VLOOKUP($O27,#REF!,8,FALSE)</f>
        <v>#REF!</v>
      </c>
      <c r="G27" s="281" t="e">
        <f>VLOOKUP($O27,#REF!,5,FALSE)</f>
        <v>#REF!</v>
      </c>
      <c r="H27" s="282" t="e">
        <f>VLOOKUP($O27,#REF!,7,FALSE)</f>
        <v>#REF!</v>
      </c>
      <c r="I27" s="283" t="e">
        <f>VLOOKUP($O27,#REF!,11,FALSE)</f>
        <v>#REF!</v>
      </c>
      <c r="J27" s="284">
        <v>1464</v>
      </c>
      <c r="K27" s="308" t="str">
        <f>IF(J27=0,0,CONCATENATE(MID(J27,1,1),":",MID(J27,2,2),".",MID(J27,4,2)))</f>
        <v>1:46.4</v>
      </c>
      <c r="L27" s="288" t="str">
        <f>IF(J27&lt;=$Q$10,"МСМК",IF(J27&lt;=$R$10,"МС",IF(J27&lt;=$S$10,"КМС",IF(J27&lt;=$T$10,"1",IF(J27&lt;=$U$10,"2",IF(J27&lt;=$V$10,"3",IF(J27&lt;=$W$10,"1юн",IF(J27&lt;=$X$10,"2юн",IF(J27&lt;=$Y$10,"3юн",IF(J27&gt;$Y$10,"б/р"))))))))))</f>
        <v>1юн</v>
      </c>
      <c r="M27" s="283">
        <v>0</v>
      </c>
      <c r="N27" s="73" t="e">
        <f>VLOOKUP($O27,#REF!,10,FALSE)</f>
        <v>#REF!</v>
      </c>
      <c r="O27" s="411" t="s">
        <v>262</v>
      </c>
    </row>
    <row r="28" spans="1:15" s="413" customFormat="1" ht="24.75" customHeight="1" x14ac:dyDescent="0.2">
      <c r="A28" s="157">
        <v>4</v>
      </c>
      <c r="B28" s="157"/>
      <c r="C28" s="157"/>
      <c r="D28" s="73" t="e">
        <f>VLOOKUP($O28,#REF!,3,FALSE)</f>
        <v>#REF!</v>
      </c>
      <c r="E28" s="81" t="e">
        <f>VLOOKUP($O28,#REF!,4,FALSE)</f>
        <v>#REF!</v>
      </c>
      <c r="F28" s="81" t="e">
        <f>VLOOKUP($O28,#REF!,8,FALSE)</f>
        <v>#REF!</v>
      </c>
      <c r="G28" s="73"/>
      <c r="H28" s="81"/>
      <c r="I28" s="68"/>
      <c r="J28" s="150"/>
      <c r="K28" s="158"/>
      <c r="L28" s="159"/>
      <c r="M28" s="279" t="e">
        <f>VLOOKUP($O28,#REF!,9,FALSE)</f>
        <v>#REF!</v>
      </c>
      <c r="N28" s="73" t="e">
        <f>VLOOKUP($O28,#REF!,10,FALSE)</f>
        <v>#REF!</v>
      </c>
      <c r="O28" s="411" t="s">
        <v>187</v>
      </c>
    </row>
    <row r="29" spans="1:15" s="413" customFormat="1" ht="25.5" customHeight="1" x14ac:dyDescent="0.2">
      <c r="A29" s="157">
        <v>4</v>
      </c>
      <c r="B29" s="157"/>
      <c r="C29" s="157"/>
      <c r="D29" s="73" t="e">
        <f>VLOOKUP($O29,#REF!,3,FALSE)</f>
        <v>#REF!</v>
      </c>
      <c r="E29" s="81" t="e">
        <f>VLOOKUP($O29,#REF!,4,FALSE)</f>
        <v>#REF!</v>
      </c>
      <c r="F29" s="81" t="e">
        <f>VLOOKUP($O29,#REF!,8,FALSE)</f>
        <v>#REF!</v>
      </c>
      <c r="G29" s="73"/>
      <c r="H29" s="81"/>
      <c r="I29" s="68"/>
      <c r="J29" s="150"/>
      <c r="K29" s="158"/>
      <c r="L29" s="159"/>
      <c r="M29" s="279" t="e">
        <f>VLOOKUP($O29,#REF!,9,FALSE)</f>
        <v>#REF!</v>
      </c>
      <c r="N29" s="73" t="e">
        <f>VLOOKUP($O29,#REF!,10,FALSE)</f>
        <v>#REF!</v>
      </c>
      <c r="O29" s="411" t="s">
        <v>258</v>
      </c>
    </row>
    <row r="30" spans="1:15" s="413" customFormat="1" ht="22.5" customHeight="1" x14ac:dyDescent="0.2">
      <c r="A30" s="157">
        <v>4</v>
      </c>
      <c r="B30" s="157"/>
      <c r="C30" s="157"/>
      <c r="D30" s="73" t="e">
        <f>VLOOKUP($O30,#REF!,3,FALSE)</f>
        <v>#REF!</v>
      </c>
      <c r="E30" s="81" t="e">
        <f>VLOOKUP($O30,#REF!,4,FALSE)</f>
        <v>#REF!</v>
      </c>
      <c r="F30" s="81" t="e">
        <f>VLOOKUP($O30,#REF!,8,FALSE)</f>
        <v>#REF!</v>
      </c>
      <c r="G30" s="73"/>
      <c r="H30" s="81"/>
      <c r="I30" s="68"/>
      <c r="J30" s="150"/>
      <c r="K30" s="158"/>
      <c r="L30" s="159"/>
      <c r="M30" s="279" t="e">
        <f>VLOOKUP($O30,#REF!,9,FALSE)</f>
        <v>#REF!</v>
      </c>
      <c r="N30" s="73" t="e">
        <f>VLOOKUP($O30,#REF!,10,FALSE)</f>
        <v>#REF!</v>
      </c>
      <c r="O30" s="411" t="s">
        <v>210</v>
      </c>
    </row>
    <row r="31" spans="1:15" x14ac:dyDescent="0.2">
      <c r="A31" s="49"/>
      <c r="B31" s="49"/>
      <c r="C31" s="49"/>
    </row>
    <row r="32" spans="1:15" s="413" customFormat="1" ht="24.75" customHeight="1" x14ac:dyDescent="0.2">
      <c r="A32" s="157">
        <v>5</v>
      </c>
      <c r="B32" s="157">
        <v>2</v>
      </c>
      <c r="C32" s="157"/>
      <c r="D32" s="73" t="e">
        <f>VLOOKUP($O32,#REF!,3,FALSE)</f>
        <v>#REF!</v>
      </c>
      <c r="E32" s="81" t="e">
        <f>VLOOKUP($O32,#REF!,4,FALSE)</f>
        <v>#REF!</v>
      </c>
      <c r="F32" s="81" t="e">
        <f>VLOOKUP($O32,#REF!,8,FALSE)</f>
        <v>#REF!</v>
      </c>
      <c r="G32" s="281" t="e">
        <f>VLOOKUP($O32,#REF!,5,FALSE)</f>
        <v>#REF!</v>
      </c>
      <c r="H32" s="282" t="e">
        <f>VLOOKUP($O32,#REF!,7,FALSE)</f>
        <v>#REF!</v>
      </c>
      <c r="I32" s="283" t="e">
        <f>VLOOKUP($O32,#REF!,11,FALSE)</f>
        <v>#REF!</v>
      </c>
      <c r="J32" s="284">
        <v>1526</v>
      </c>
      <c r="K32" s="308" t="str">
        <f>IF(J32=0,0,CONCATENATE(MID(J32,1,1),":",MID(J32,2,2),".",MID(J32,4,2)))</f>
        <v>1:52.6</v>
      </c>
      <c r="L32" s="288" t="str">
        <f>IF(J32&lt;=$Q$10,"МСМК",IF(J32&lt;=$R$10,"МС",IF(J32&lt;=$S$10,"КМС",IF(J32&lt;=$T$10,"1",IF(J32&lt;=$U$10,"2",IF(J32&lt;=$V$10,"3",IF(J32&lt;=$W$10,"1юн",IF(J32&lt;=$X$10,"2юн",IF(J32&lt;=$Y$10,"3юн",IF(J32&gt;$Y$10,"б/р"))))))))))</f>
        <v>2юн</v>
      </c>
      <c r="M32" s="283" t="s">
        <v>150</v>
      </c>
      <c r="N32" s="73" t="e">
        <f>VLOOKUP($O32,#REF!,10,FALSE)</f>
        <v>#REF!</v>
      </c>
      <c r="O32" s="411" t="s">
        <v>291</v>
      </c>
    </row>
    <row r="33" spans="1:19" s="413" customFormat="1" ht="24.75" customHeight="1" x14ac:dyDescent="0.2">
      <c r="A33" s="157">
        <v>5</v>
      </c>
      <c r="B33" s="157"/>
      <c r="C33" s="157"/>
      <c r="D33" s="73" t="e">
        <f>VLOOKUP($O33,#REF!,3,FALSE)</f>
        <v>#REF!</v>
      </c>
      <c r="E33" s="81" t="e">
        <f>VLOOKUP($O33,#REF!,4,FALSE)</f>
        <v>#REF!</v>
      </c>
      <c r="F33" s="81" t="e">
        <f>VLOOKUP($O33,#REF!,8,FALSE)</f>
        <v>#REF!</v>
      </c>
      <c r="G33" s="73"/>
      <c r="H33" s="81"/>
      <c r="I33" s="68"/>
      <c r="J33" s="150"/>
      <c r="K33" s="158"/>
      <c r="L33" s="159"/>
      <c r="M33" s="279" t="e">
        <f>VLOOKUP($O33,#REF!,9,FALSE)</f>
        <v>#REF!</v>
      </c>
      <c r="N33" s="73" t="e">
        <f>VLOOKUP($O33,#REF!,10,FALSE)</f>
        <v>#REF!</v>
      </c>
      <c r="O33" s="411" t="s">
        <v>136</v>
      </c>
    </row>
    <row r="34" spans="1:19" s="413" customFormat="1" ht="25.5" customHeight="1" x14ac:dyDescent="0.2">
      <c r="A34" s="157">
        <v>5</v>
      </c>
      <c r="B34" s="157"/>
      <c r="C34" s="157"/>
      <c r="D34" s="73" t="e">
        <f>VLOOKUP($O34,#REF!,3,FALSE)</f>
        <v>#REF!</v>
      </c>
      <c r="E34" s="81" t="e">
        <f>VLOOKUP($O34,#REF!,4,FALSE)</f>
        <v>#REF!</v>
      </c>
      <c r="F34" s="81" t="e">
        <f>VLOOKUP($O34,#REF!,8,FALSE)</f>
        <v>#REF!</v>
      </c>
      <c r="G34" s="73"/>
      <c r="H34" s="81"/>
      <c r="I34" s="68"/>
      <c r="J34" s="150"/>
      <c r="K34" s="158"/>
      <c r="L34" s="159"/>
      <c r="M34" s="279" t="e">
        <f>VLOOKUP($O34,#REF!,9,FALSE)</f>
        <v>#REF!</v>
      </c>
      <c r="N34" s="73" t="e">
        <f>VLOOKUP($O34,#REF!,10,FALSE)</f>
        <v>#REF!</v>
      </c>
      <c r="O34" s="411" t="s">
        <v>147</v>
      </c>
    </row>
    <row r="35" spans="1:19" s="413" customFormat="1" ht="22.5" customHeight="1" x14ac:dyDescent="0.2">
      <c r="A35" s="157">
        <v>5</v>
      </c>
      <c r="B35" s="157"/>
      <c r="C35" s="157"/>
      <c r="D35" s="73" t="e">
        <f>VLOOKUP($O35,#REF!,3,FALSE)</f>
        <v>#REF!</v>
      </c>
      <c r="E35" s="81" t="e">
        <f>VLOOKUP($O35,#REF!,4,FALSE)</f>
        <v>#REF!</v>
      </c>
      <c r="F35" s="81" t="e">
        <f>VLOOKUP($O35,#REF!,8,FALSE)</f>
        <v>#REF!</v>
      </c>
      <c r="G35" s="73"/>
      <c r="H35" s="81"/>
      <c r="I35" s="68"/>
      <c r="J35" s="150"/>
      <c r="K35" s="158"/>
      <c r="L35" s="159"/>
      <c r="M35" s="279" t="e">
        <f>VLOOKUP($O35,#REF!,9,FALSE)</f>
        <v>#REF!</v>
      </c>
      <c r="N35" s="73" t="e">
        <f>VLOOKUP($O35,#REF!,10,FALSE)</f>
        <v>#REF!</v>
      </c>
      <c r="O35" s="411" t="s">
        <v>247</v>
      </c>
    </row>
    <row r="36" spans="1:19" x14ac:dyDescent="0.2">
      <c r="A36" s="49"/>
      <c r="B36" s="49"/>
      <c r="C36" s="49"/>
    </row>
    <row r="37" spans="1:19" x14ac:dyDescent="0.2">
      <c r="A37" s="49"/>
      <c r="B37" s="49"/>
      <c r="C37" s="49"/>
    </row>
    <row r="38" spans="1:19" s="413" customFormat="1" x14ac:dyDescent="0.2">
      <c r="A38" s="44"/>
      <c r="B38" s="44"/>
      <c r="C38" s="44"/>
      <c r="D38" s="412" t="s">
        <v>220</v>
      </c>
      <c r="E38" s="412"/>
      <c r="F38" s="412"/>
      <c r="G38" s="412"/>
      <c r="H38" s="672" t="s">
        <v>351</v>
      </c>
      <c r="I38" s="672"/>
      <c r="J38" s="672"/>
      <c r="K38" s="672"/>
      <c r="L38" s="672"/>
      <c r="M38" s="672"/>
      <c r="N38" s="672"/>
      <c r="O38" s="672"/>
      <c r="P38" s="672"/>
      <c r="Q38" s="672"/>
      <c r="R38" s="672"/>
      <c r="S38" s="40"/>
    </row>
    <row r="39" spans="1:19" s="413" customFormat="1" x14ac:dyDescent="0.2">
      <c r="A39" s="44"/>
      <c r="B39" s="44"/>
      <c r="C39" s="44"/>
      <c r="E39" s="414"/>
      <c r="F39" s="414"/>
      <c r="K39" s="414"/>
      <c r="L39" s="414"/>
      <c r="N39" s="414"/>
      <c r="O39" s="414"/>
      <c r="P39" s="414"/>
      <c r="Q39" s="414"/>
      <c r="S39" s="40"/>
    </row>
    <row r="40" spans="1:19" s="413" customFormat="1" ht="12.75" customHeight="1" x14ac:dyDescent="0.2">
      <c r="A40" s="44"/>
      <c r="B40" s="44"/>
      <c r="C40" s="44"/>
      <c r="D40" s="656" t="s">
        <v>221</v>
      </c>
      <c r="E40" s="656"/>
      <c r="F40" s="656"/>
      <c r="G40" s="656"/>
      <c r="H40" s="656" t="s">
        <v>352</v>
      </c>
      <c r="I40" s="656"/>
      <c r="J40" s="656"/>
      <c r="K40" s="656"/>
      <c r="L40" s="656"/>
      <c r="M40" s="656"/>
      <c r="N40" s="656"/>
      <c r="O40" s="656"/>
      <c r="P40" s="656"/>
      <c r="Q40" s="656"/>
      <c r="R40" s="656"/>
      <c r="S40" s="40"/>
    </row>
  </sheetData>
  <mergeCells count="27">
    <mergeCell ref="A6:N6"/>
    <mergeCell ref="A1:N1"/>
    <mergeCell ref="A2:N2"/>
    <mergeCell ref="A3:N3"/>
    <mergeCell ref="A4:N4"/>
    <mergeCell ref="A5:N5"/>
    <mergeCell ref="A7:D7"/>
    <mergeCell ref="H7:I7"/>
    <mergeCell ref="K7:L7"/>
    <mergeCell ref="A8:D8"/>
    <mergeCell ref="H8:I8"/>
    <mergeCell ref="K8:L8"/>
    <mergeCell ref="A10:A11"/>
    <mergeCell ref="B10:C10"/>
    <mergeCell ref="D10:D11"/>
    <mergeCell ref="E10:E11"/>
    <mergeCell ref="F10:F11"/>
    <mergeCell ref="H38:R38"/>
    <mergeCell ref="D40:G40"/>
    <mergeCell ref="H40:R40"/>
    <mergeCell ref="F9:G9"/>
    <mergeCell ref="N10:N11"/>
    <mergeCell ref="G10:G11"/>
    <mergeCell ref="H10:H11"/>
    <mergeCell ref="I10:I11"/>
    <mergeCell ref="K10:K11"/>
    <mergeCell ref="L10:L11"/>
  </mergeCells>
  <printOptions horizontalCentered="1"/>
  <pageMargins left="0.26" right="0.25" top="0.78740157480314965" bottom="0.39370078740157483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M83"/>
  <sheetViews>
    <sheetView topLeftCell="A20" workbookViewId="0">
      <selection sqref="A1:K36"/>
    </sheetView>
  </sheetViews>
  <sheetFormatPr defaultColWidth="9.140625" defaultRowHeight="12.75" x14ac:dyDescent="0.2"/>
  <cols>
    <col min="1" max="1" width="4" style="12" customWidth="1"/>
    <col min="2" max="2" width="27.42578125" style="12" customWidth="1"/>
    <col min="3" max="3" width="11.42578125" style="12" customWidth="1"/>
    <col min="4" max="4" width="22.5703125" style="12" customWidth="1"/>
    <col min="5" max="5" width="7.7109375" style="12" customWidth="1"/>
    <col min="6" max="6" width="7.28515625" style="12" customWidth="1"/>
    <col min="7" max="7" width="8.140625" style="12" hidden="1" customWidth="1"/>
    <col min="8" max="8" width="5.85546875" style="12" bestFit="1" customWidth="1"/>
    <col min="9" max="9" width="23.140625" style="12" customWidth="1"/>
    <col min="10" max="10" width="5.5703125" style="12" bestFit="1" customWidth="1"/>
    <col min="11" max="11" width="6" style="12" customWidth="1"/>
    <col min="12" max="16384" width="9.140625" style="12"/>
  </cols>
  <sheetData>
    <row r="1" spans="1:13" x14ac:dyDescent="0.2">
      <c r="A1" s="613" t="e">
        <f>#REF!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</row>
    <row r="2" spans="1:13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</row>
    <row r="3" spans="1:13" ht="27.7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</row>
    <row r="4" spans="1:13" ht="14.25" x14ac:dyDescent="0.2">
      <c r="A4" s="97"/>
      <c r="B4" s="97"/>
      <c r="C4" s="97"/>
      <c r="D4" s="97"/>
      <c r="E4" s="618" t="s">
        <v>323</v>
      </c>
      <c r="F4" s="618"/>
      <c r="G4" s="618"/>
      <c r="H4" s="618"/>
      <c r="I4" s="618"/>
      <c r="J4" s="618"/>
      <c r="K4" s="618"/>
    </row>
    <row r="5" spans="1:13" x14ac:dyDescent="0.2">
      <c r="A5" s="616" t="s">
        <v>211</v>
      </c>
      <c r="B5" s="616"/>
      <c r="C5" s="9"/>
      <c r="D5" s="2"/>
      <c r="I5" s="92" t="e">
        <f>d_1</f>
        <v>#REF!</v>
      </c>
      <c r="J5" s="13"/>
      <c r="K5" s="9"/>
    </row>
    <row r="6" spans="1:13" ht="12.75" customHeight="1" x14ac:dyDescent="0.2">
      <c r="A6" s="92" t="e">
        <f>d_4</f>
        <v>#REF!</v>
      </c>
      <c r="C6" s="9"/>
      <c r="D6" s="2"/>
      <c r="E6" s="19"/>
      <c r="F6" s="153" t="e">
        <f>d_5</f>
        <v>#REF!</v>
      </c>
      <c r="G6" s="19"/>
      <c r="H6" s="19"/>
      <c r="I6" s="19"/>
      <c r="J6" s="255" t="s">
        <v>326</v>
      </c>
      <c r="K6" s="9"/>
    </row>
    <row r="7" spans="1:13" ht="26.25" customHeight="1" thickBot="1" x14ac:dyDescent="0.25">
      <c r="A7" s="119" t="s">
        <v>64</v>
      </c>
      <c r="B7" s="119" t="s">
        <v>65</v>
      </c>
      <c r="C7" s="119" t="s">
        <v>62</v>
      </c>
      <c r="D7" s="119" t="s">
        <v>96</v>
      </c>
      <c r="E7" s="119" t="s">
        <v>34</v>
      </c>
      <c r="F7" s="119" t="s">
        <v>98</v>
      </c>
      <c r="G7" s="119" t="s">
        <v>101</v>
      </c>
      <c r="H7" s="119" t="s">
        <v>99</v>
      </c>
      <c r="I7" s="119" t="s">
        <v>100</v>
      </c>
      <c r="J7" s="119" t="s">
        <v>49</v>
      </c>
      <c r="K7" s="119" t="s">
        <v>67</v>
      </c>
    </row>
    <row r="8" spans="1:13" ht="6.75" customHeight="1" thickBot="1" x14ac:dyDescent="0.25">
      <c r="A8" s="25"/>
      <c r="B8" s="26"/>
      <c r="C8" s="27"/>
      <c r="D8" s="27"/>
      <c r="E8" s="27"/>
      <c r="F8" s="27"/>
      <c r="G8" s="27"/>
      <c r="H8" s="27"/>
      <c r="I8" s="27"/>
      <c r="J8" s="27"/>
      <c r="K8" s="28"/>
    </row>
    <row r="9" spans="1:13" ht="15.75" customHeight="1" x14ac:dyDescent="0.2">
      <c r="A9" s="14" t="s">
        <v>37</v>
      </c>
      <c r="B9" s="29" t="e">
        <f>VLOOKUP($E9,#REF!,3,FALSE)</f>
        <v>#REF!</v>
      </c>
      <c r="C9" s="141" t="e">
        <f>VLOOKUP($E9,#REF!,4,FALSE)</f>
        <v>#REF!</v>
      </c>
      <c r="D9" s="30" t="e">
        <f>VLOOKUP($E9,#REF!,5,FALSE)</f>
        <v>#REF!</v>
      </c>
      <c r="E9" s="374" t="s">
        <v>310</v>
      </c>
      <c r="F9" s="374"/>
      <c r="G9" s="374"/>
      <c r="H9" s="374"/>
      <c r="I9" s="374"/>
      <c r="J9" s="374"/>
      <c r="K9" s="11"/>
    </row>
    <row r="10" spans="1:13" ht="15.75" customHeight="1" x14ac:dyDescent="0.2">
      <c r="A10" s="14" t="s">
        <v>38</v>
      </c>
      <c r="B10" s="29" t="e">
        <f>VLOOKUP($E10,#REF!,3,FALSE)</f>
        <v>#REF!</v>
      </c>
      <c r="C10" s="141" t="e">
        <f>VLOOKUP($E10,#REF!,4,FALSE)</f>
        <v>#REF!</v>
      </c>
      <c r="D10" s="30" t="e">
        <f>VLOOKUP($E10,#REF!,5,FALSE)</f>
        <v>#REF!</v>
      </c>
      <c r="E10" s="374" t="s">
        <v>303</v>
      </c>
      <c r="F10" s="374"/>
      <c r="G10" s="374"/>
      <c r="H10" s="374"/>
      <c r="I10" s="374"/>
      <c r="J10" s="374"/>
      <c r="K10" s="11"/>
    </row>
    <row r="11" spans="1:13" ht="15.75" customHeight="1" x14ac:dyDescent="0.2">
      <c r="A11" s="14" t="s">
        <v>39</v>
      </c>
      <c r="B11" s="29" t="e">
        <f>VLOOKUP($E11,#REF!,3,FALSE)</f>
        <v>#REF!</v>
      </c>
      <c r="C11" s="141" t="e">
        <f>VLOOKUP($E11,#REF!,4,FALSE)</f>
        <v>#REF!</v>
      </c>
      <c r="D11" s="30" t="e">
        <f>VLOOKUP($E11,#REF!,5,FALSE)</f>
        <v>#REF!</v>
      </c>
      <c r="E11" s="374" t="s">
        <v>251</v>
      </c>
      <c r="F11" s="374"/>
      <c r="G11" s="374"/>
      <c r="H11" s="374"/>
      <c r="I11" s="374"/>
      <c r="J11" s="374"/>
      <c r="K11" s="11"/>
    </row>
    <row r="12" spans="1:13" ht="15.75" customHeight="1" x14ac:dyDescent="0.2">
      <c r="A12" s="14" t="s">
        <v>40</v>
      </c>
      <c r="B12" s="29" t="e">
        <f>VLOOKUP($E12,#REF!,3,FALSE)</f>
        <v>#REF!</v>
      </c>
      <c r="C12" s="141" t="e">
        <f>VLOOKUP($E12,#REF!,4,FALSE)</f>
        <v>#REF!</v>
      </c>
      <c r="D12" s="30" t="e">
        <f>VLOOKUP($E12,#REF!,5,FALSE)</f>
        <v>#REF!</v>
      </c>
      <c r="E12" s="374" t="s">
        <v>254</v>
      </c>
      <c r="F12" s="374"/>
      <c r="G12" s="374"/>
      <c r="H12" s="374"/>
      <c r="I12" s="374"/>
      <c r="J12" s="374"/>
      <c r="K12" s="11"/>
      <c r="M12" s="2"/>
    </row>
    <row r="13" spans="1:13" ht="15.75" customHeight="1" x14ac:dyDescent="0.2">
      <c r="A13" s="14" t="s">
        <v>41</v>
      </c>
      <c r="B13" s="29" t="e">
        <f>VLOOKUP($E13,#REF!,3,FALSE)</f>
        <v>#REF!</v>
      </c>
      <c r="C13" s="141" t="e">
        <f>VLOOKUP($E13,#REF!,4,FALSE)</f>
        <v>#REF!</v>
      </c>
      <c r="D13" s="30" t="e">
        <f>VLOOKUP($E13,#REF!,5,FALSE)</f>
        <v>#REF!</v>
      </c>
      <c r="E13" s="374" t="s">
        <v>261</v>
      </c>
      <c r="F13" s="374"/>
      <c r="G13" s="374"/>
      <c r="H13" s="374"/>
      <c r="I13" s="374"/>
      <c r="J13" s="374"/>
      <c r="K13" s="11"/>
      <c r="M13" s="2"/>
    </row>
    <row r="14" spans="1:13" ht="15.75" hidden="1" customHeight="1" x14ac:dyDescent="0.2">
      <c r="A14" s="374" t="s">
        <v>43</v>
      </c>
      <c r="B14" s="29" t="e">
        <f>VLOOKUP($E14,#REF!,3,FALSE)</f>
        <v>#REF!</v>
      </c>
      <c r="C14" s="141" t="e">
        <f>VLOOKUP($E14,#REF!,4,FALSE)</f>
        <v>#REF!</v>
      </c>
      <c r="D14" s="30" t="e">
        <f>VLOOKUP($E14,#REF!,5,FALSE)</f>
        <v>#REF!</v>
      </c>
      <c r="E14" s="374"/>
      <c r="F14" s="374"/>
      <c r="G14" s="374"/>
      <c r="H14" s="374"/>
      <c r="I14" s="374"/>
      <c r="J14" s="374"/>
      <c r="K14" s="11"/>
    </row>
    <row r="15" spans="1:13" ht="15.75" hidden="1" customHeight="1" x14ac:dyDescent="0.2">
      <c r="A15" s="374">
        <v>8</v>
      </c>
      <c r="B15" s="29" t="e">
        <f>VLOOKUP($E15,#REF!,3,FALSE)</f>
        <v>#REF!</v>
      </c>
      <c r="C15" s="141" t="e">
        <f>VLOOKUP($E15,#REF!,4,FALSE)</f>
        <v>#REF!</v>
      </c>
      <c r="D15" s="30" t="e">
        <f>VLOOKUP($E15,#REF!,5,FALSE)</f>
        <v>#REF!</v>
      </c>
      <c r="E15" s="374"/>
      <c r="F15" s="374"/>
      <c r="G15" s="374"/>
      <c r="H15" s="374"/>
      <c r="I15" s="374"/>
      <c r="J15" s="374"/>
      <c r="K15" s="11"/>
    </row>
    <row r="16" spans="1:13" ht="14.25" x14ac:dyDescent="0.2">
      <c r="A16" s="97"/>
      <c r="B16" s="97"/>
      <c r="C16" s="97"/>
      <c r="D16" s="97"/>
      <c r="E16" s="618" t="s">
        <v>324</v>
      </c>
      <c r="F16" s="618"/>
      <c r="G16" s="618"/>
      <c r="H16" s="618"/>
      <c r="I16" s="618"/>
      <c r="J16" s="618"/>
      <c r="K16" s="618"/>
    </row>
    <row r="17" spans="1:13" x14ac:dyDescent="0.2">
      <c r="A17" s="616" t="s">
        <v>211</v>
      </c>
      <c r="B17" s="616"/>
      <c r="C17" s="9"/>
      <c r="D17" s="2"/>
      <c r="I17" s="92" t="e">
        <f>d_1</f>
        <v>#REF!</v>
      </c>
      <c r="J17" s="13"/>
      <c r="K17" s="9"/>
    </row>
    <row r="18" spans="1:13" ht="12.75" customHeight="1" x14ac:dyDescent="0.2">
      <c r="A18" s="92" t="e">
        <f>d_4</f>
        <v>#REF!</v>
      </c>
      <c r="C18" s="9"/>
      <c r="D18" s="2"/>
      <c r="E18" s="19"/>
      <c r="F18" s="153" t="e">
        <f>d_5</f>
        <v>#REF!</v>
      </c>
      <c r="G18" s="19"/>
      <c r="H18" s="19"/>
      <c r="I18" s="19"/>
      <c r="J18" s="255" t="s">
        <v>327</v>
      </c>
      <c r="K18" s="9"/>
    </row>
    <row r="19" spans="1:13" ht="26.25" customHeight="1" thickBot="1" x14ac:dyDescent="0.25">
      <c r="A19" s="119" t="s">
        <v>64</v>
      </c>
      <c r="B19" s="119" t="s">
        <v>65</v>
      </c>
      <c r="C19" s="119" t="s">
        <v>62</v>
      </c>
      <c r="D19" s="119" t="s">
        <v>96</v>
      </c>
      <c r="E19" s="119" t="s">
        <v>34</v>
      </c>
      <c r="F19" s="119" t="s">
        <v>98</v>
      </c>
      <c r="G19" s="119" t="s">
        <v>101</v>
      </c>
      <c r="H19" s="119" t="s">
        <v>99</v>
      </c>
      <c r="I19" s="119" t="s">
        <v>100</v>
      </c>
      <c r="J19" s="119" t="s">
        <v>49</v>
      </c>
      <c r="K19" s="119" t="s">
        <v>67</v>
      </c>
    </row>
    <row r="20" spans="1:13" ht="6.75" customHeight="1" thickBot="1" x14ac:dyDescent="0.25">
      <c r="A20" s="25"/>
      <c r="B20" s="26"/>
      <c r="C20" s="27"/>
      <c r="D20" s="27"/>
      <c r="E20" s="27"/>
      <c r="F20" s="27"/>
      <c r="G20" s="27"/>
      <c r="H20" s="27"/>
      <c r="I20" s="27"/>
      <c r="J20" s="27"/>
      <c r="K20" s="28"/>
    </row>
    <row r="21" spans="1:13" ht="15.75" customHeight="1" x14ac:dyDescent="0.2">
      <c r="A21" s="14" t="s">
        <v>37</v>
      </c>
      <c r="B21" s="29" t="e">
        <f>VLOOKUP($E21,#REF!,3,FALSE)</f>
        <v>#REF!</v>
      </c>
      <c r="C21" s="141" t="e">
        <f>VLOOKUP($E21,#REF!,4,FALSE)</f>
        <v>#REF!</v>
      </c>
      <c r="D21" s="30" t="e">
        <f>VLOOKUP($E21,#REF!,5,FALSE)</f>
        <v>#REF!</v>
      </c>
      <c r="E21" s="374" t="s">
        <v>259</v>
      </c>
      <c r="F21" s="374"/>
      <c r="G21" s="374"/>
      <c r="H21" s="374"/>
      <c r="I21" s="374"/>
      <c r="J21" s="374"/>
      <c r="K21" s="11"/>
    </row>
    <row r="22" spans="1:13" ht="15.75" customHeight="1" x14ac:dyDescent="0.2">
      <c r="A22" s="14" t="s">
        <v>38</v>
      </c>
      <c r="B22" s="29" t="e">
        <f>VLOOKUP($E22,#REF!,3,FALSE)</f>
        <v>#REF!</v>
      </c>
      <c r="C22" s="141" t="e">
        <f>VLOOKUP($E22,#REF!,4,FALSE)</f>
        <v>#REF!</v>
      </c>
      <c r="D22" s="30" t="e">
        <f>VLOOKUP($E22,#REF!,5,FALSE)</f>
        <v>#REF!</v>
      </c>
      <c r="E22" s="374" t="s">
        <v>329</v>
      </c>
      <c r="F22" s="374"/>
      <c r="G22" s="374"/>
      <c r="H22" s="374"/>
      <c r="I22" s="374"/>
      <c r="J22" s="374"/>
      <c r="K22" s="11"/>
    </row>
    <row r="23" spans="1:13" ht="15.75" customHeight="1" x14ac:dyDescent="0.2">
      <c r="A23" s="14" t="s">
        <v>39</v>
      </c>
      <c r="B23" s="29" t="e">
        <f>VLOOKUP($E23,#REF!,3,FALSE)</f>
        <v>#REF!</v>
      </c>
      <c r="C23" s="141" t="e">
        <f>VLOOKUP($E23,#REF!,4,FALSE)</f>
        <v>#REF!</v>
      </c>
      <c r="D23" s="30" t="e">
        <f>VLOOKUP($E23,#REF!,5,FALSE)</f>
        <v>#REF!</v>
      </c>
      <c r="E23" s="374" t="s">
        <v>213</v>
      </c>
      <c r="F23" s="374"/>
      <c r="G23" s="374"/>
      <c r="H23" s="374"/>
      <c r="I23" s="374"/>
      <c r="J23" s="374"/>
      <c r="K23" s="11"/>
    </row>
    <row r="24" spans="1:13" ht="15.75" customHeight="1" x14ac:dyDescent="0.2">
      <c r="A24" s="14" t="s">
        <v>40</v>
      </c>
      <c r="B24" s="29" t="e">
        <f>VLOOKUP($E24,#REF!,3,FALSE)</f>
        <v>#REF!</v>
      </c>
      <c r="C24" s="141" t="e">
        <f>VLOOKUP($E24,#REF!,4,FALSE)</f>
        <v>#REF!</v>
      </c>
      <c r="D24" s="30" t="e">
        <f>VLOOKUP($E24,#REF!,5,FALSE)</f>
        <v>#REF!</v>
      </c>
      <c r="E24" s="374" t="s">
        <v>294</v>
      </c>
      <c r="F24" s="374"/>
      <c r="G24" s="374"/>
      <c r="H24" s="374"/>
      <c r="I24" s="374"/>
      <c r="J24" s="374"/>
      <c r="K24" s="11"/>
      <c r="M24" s="2"/>
    </row>
    <row r="25" spans="1:13" ht="15.75" customHeight="1" x14ac:dyDescent="0.2">
      <c r="A25" s="14" t="s">
        <v>41</v>
      </c>
      <c r="B25" s="29" t="e">
        <f>VLOOKUP($E25,#REF!,3,FALSE)</f>
        <v>#REF!</v>
      </c>
      <c r="C25" s="141" t="e">
        <f>VLOOKUP($E25,#REF!,4,FALSE)</f>
        <v>#REF!</v>
      </c>
      <c r="D25" s="30" t="e">
        <f>VLOOKUP($E25,#REF!,5,FALSE)</f>
        <v>#REF!</v>
      </c>
      <c r="E25" s="374" t="s">
        <v>293</v>
      </c>
      <c r="F25" s="374"/>
      <c r="G25" s="374"/>
      <c r="H25" s="374"/>
      <c r="I25" s="374"/>
      <c r="J25" s="374"/>
      <c r="K25" s="11"/>
      <c r="M25" s="2"/>
    </row>
    <row r="26" spans="1:13" ht="15.75" customHeight="1" x14ac:dyDescent="0.2">
      <c r="A26" s="97"/>
      <c r="B26" s="97"/>
      <c r="C26" s="97"/>
      <c r="D26" s="97"/>
      <c r="E26" s="618" t="s">
        <v>325</v>
      </c>
      <c r="F26" s="618"/>
      <c r="G26" s="618"/>
      <c r="H26" s="618"/>
      <c r="I26" s="618"/>
      <c r="J26" s="618"/>
      <c r="K26" s="618"/>
      <c r="M26" s="2"/>
    </row>
    <row r="27" spans="1:13" ht="15.75" customHeight="1" x14ac:dyDescent="0.2">
      <c r="A27" s="616" t="s">
        <v>211</v>
      </c>
      <c r="B27" s="616"/>
      <c r="C27" s="9"/>
      <c r="D27" s="2"/>
      <c r="I27" s="92" t="e">
        <f>d_1</f>
        <v>#REF!</v>
      </c>
      <c r="J27" s="13"/>
      <c r="K27" s="9"/>
      <c r="M27" s="2"/>
    </row>
    <row r="28" spans="1:13" ht="15.75" customHeight="1" x14ac:dyDescent="0.2">
      <c r="A28" s="92" t="e">
        <f>d_4</f>
        <v>#REF!</v>
      </c>
      <c r="C28" s="9"/>
      <c r="D28" s="2"/>
      <c r="E28" s="19"/>
      <c r="F28" s="153" t="e">
        <f>d_5</f>
        <v>#REF!</v>
      </c>
      <c r="G28" s="19"/>
      <c r="H28" s="19"/>
      <c r="I28" s="19"/>
      <c r="J28" s="255" t="s">
        <v>328</v>
      </c>
      <c r="K28" s="9"/>
      <c r="M28" s="2"/>
    </row>
    <row r="29" spans="1:13" ht="15.75" customHeight="1" thickBot="1" x14ac:dyDescent="0.25">
      <c r="A29" s="119" t="s">
        <v>64</v>
      </c>
      <c r="B29" s="119" t="s">
        <v>65</v>
      </c>
      <c r="C29" s="119" t="s">
        <v>62</v>
      </c>
      <c r="D29" s="119" t="s">
        <v>96</v>
      </c>
      <c r="E29" s="119" t="s">
        <v>34</v>
      </c>
      <c r="F29" s="119" t="s">
        <v>98</v>
      </c>
      <c r="G29" s="119" t="s">
        <v>101</v>
      </c>
      <c r="H29" s="119" t="s">
        <v>99</v>
      </c>
      <c r="I29" s="119" t="s">
        <v>100</v>
      </c>
      <c r="J29" s="119" t="s">
        <v>49</v>
      </c>
      <c r="K29" s="119" t="s">
        <v>67</v>
      </c>
      <c r="M29" s="2"/>
    </row>
    <row r="30" spans="1:13" ht="15.75" customHeight="1" thickBot="1" x14ac:dyDescent="0.25">
      <c r="A30" s="25"/>
      <c r="B30" s="26"/>
      <c r="C30" s="27"/>
      <c r="D30" s="27"/>
      <c r="E30" s="27"/>
      <c r="F30" s="27"/>
      <c r="G30" s="27"/>
      <c r="H30" s="27"/>
      <c r="I30" s="27"/>
      <c r="J30" s="27"/>
      <c r="K30" s="28"/>
      <c r="M30" s="2"/>
    </row>
    <row r="31" spans="1:13" ht="15.75" customHeight="1" x14ac:dyDescent="0.2">
      <c r="A31" s="14" t="s">
        <v>37</v>
      </c>
      <c r="B31" s="29" t="e">
        <f>VLOOKUP($E31,#REF!,3,FALSE)</f>
        <v>#REF!</v>
      </c>
      <c r="C31" s="141" t="e">
        <f>VLOOKUP($E31,#REF!,4,FALSE)</f>
        <v>#REF!</v>
      </c>
      <c r="D31" s="30" t="e">
        <f>VLOOKUP($E31,#REF!,5,FALSE)</f>
        <v>#REF!</v>
      </c>
      <c r="E31" s="374" t="s">
        <v>151</v>
      </c>
      <c r="F31" s="374"/>
      <c r="G31" s="374"/>
      <c r="H31" s="374"/>
      <c r="I31" s="374"/>
      <c r="J31" s="374"/>
      <c r="K31" s="11"/>
      <c r="M31" s="2"/>
    </row>
    <row r="32" spans="1:13" ht="15.75" customHeight="1" x14ac:dyDescent="0.2">
      <c r="A32" s="14" t="s">
        <v>38</v>
      </c>
      <c r="B32" s="29" t="e">
        <f>VLOOKUP($E32,#REF!,3,FALSE)</f>
        <v>#REF!</v>
      </c>
      <c r="C32" s="141" t="e">
        <f>VLOOKUP($E32,#REF!,4,FALSE)</f>
        <v>#REF!</v>
      </c>
      <c r="D32" s="30" t="e">
        <f>VLOOKUP($E32,#REF!,5,FALSE)</f>
        <v>#REF!</v>
      </c>
      <c r="E32" s="374" t="s">
        <v>187</v>
      </c>
      <c r="F32" s="374"/>
      <c r="G32" s="374"/>
      <c r="H32" s="374"/>
      <c r="I32" s="374"/>
      <c r="J32" s="374"/>
      <c r="K32" s="11"/>
      <c r="M32" s="2"/>
    </row>
    <row r="33" spans="1:13" ht="15.75" customHeight="1" x14ac:dyDescent="0.2">
      <c r="A33" s="14" t="s">
        <v>39</v>
      </c>
      <c r="B33" s="29" t="e">
        <f>VLOOKUP($E33,#REF!,3,FALSE)</f>
        <v>#REF!</v>
      </c>
      <c r="C33" s="141" t="e">
        <f>VLOOKUP($E33,#REF!,4,FALSE)</f>
        <v>#REF!</v>
      </c>
      <c r="D33" s="30" t="e">
        <f>VLOOKUP($E33,#REF!,5,FALSE)</f>
        <v>#REF!</v>
      </c>
      <c r="E33" s="374" t="s">
        <v>250</v>
      </c>
      <c r="F33" s="374"/>
      <c r="G33" s="374"/>
      <c r="H33" s="374"/>
      <c r="I33" s="374"/>
      <c r="J33" s="374"/>
      <c r="K33" s="11"/>
      <c r="M33" s="2"/>
    </row>
    <row r="34" spans="1:13" ht="15.75" customHeight="1" x14ac:dyDescent="0.2">
      <c r="A34" s="14" t="s">
        <v>40</v>
      </c>
      <c r="B34" s="29" t="e">
        <f>VLOOKUP($E34,#REF!,3,FALSE)</f>
        <v>#REF!</v>
      </c>
      <c r="C34" s="141" t="e">
        <f>VLOOKUP($E34,#REF!,4,FALSE)</f>
        <v>#REF!</v>
      </c>
      <c r="D34" s="30" t="e">
        <f>VLOOKUP($E34,#REF!,5,FALSE)</f>
        <v>#REF!</v>
      </c>
      <c r="E34" s="374" t="s">
        <v>136</v>
      </c>
      <c r="F34" s="374"/>
      <c r="G34" s="374"/>
      <c r="H34" s="374"/>
      <c r="I34" s="374"/>
      <c r="J34" s="374"/>
      <c r="K34" s="11"/>
      <c r="M34" s="2"/>
    </row>
    <row r="35" spans="1:13" ht="15.75" customHeight="1" x14ac:dyDescent="0.2">
      <c r="A35" s="14" t="s">
        <v>41</v>
      </c>
      <c r="B35" s="29" t="e">
        <f>VLOOKUP($E35,#REF!,3,FALSE)</f>
        <v>#REF!</v>
      </c>
      <c r="C35" s="141" t="e">
        <f>VLOOKUP($E35,#REF!,4,FALSE)</f>
        <v>#REF!</v>
      </c>
      <c r="D35" s="30" t="e">
        <f>VLOOKUP($E35,#REF!,5,FALSE)</f>
        <v>#REF!</v>
      </c>
      <c r="E35" s="374" t="s">
        <v>305</v>
      </c>
      <c r="F35" s="374"/>
      <c r="G35" s="374"/>
      <c r="H35" s="374"/>
      <c r="I35" s="374"/>
      <c r="J35" s="374"/>
      <c r="K35" s="11"/>
      <c r="M35" s="2"/>
    </row>
    <row r="36" spans="1:13" ht="15.75" customHeight="1" x14ac:dyDescent="0.25">
      <c r="A36" s="375" t="s">
        <v>59</v>
      </c>
      <c r="B36" s="32"/>
      <c r="D36" s="375" t="s">
        <v>58</v>
      </c>
      <c r="I36" s="375" t="s">
        <v>60</v>
      </c>
    </row>
    <row r="37" spans="1:13" ht="15.75" customHeight="1" x14ac:dyDescent="0.25">
      <c r="A37" s="373" t="s">
        <v>58</v>
      </c>
    </row>
    <row r="38" spans="1:13" ht="15.75" customHeight="1" x14ac:dyDescent="0.25">
      <c r="A38" s="373" t="s">
        <v>60</v>
      </c>
    </row>
    <row r="39" spans="1:13" ht="15.75" customHeight="1" x14ac:dyDescent="0.25">
      <c r="A39" s="373" t="s">
        <v>59</v>
      </c>
      <c r="B39" s="32"/>
      <c r="C39" s="31"/>
      <c r="D39" s="31"/>
      <c r="E39" s="31"/>
      <c r="F39" s="31"/>
      <c r="G39" s="31"/>
      <c r="H39" s="31"/>
      <c r="I39" s="31"/>
      <c r="J39" s="31"/>
      <c r="K39" s="31"/>
    </row>
    <row r="40" spans="1:13" ht="15.75" customHeight="1" x14ac:dyDescent="0.2">
      <c r="B40" s="34"/>
      <c r="C40" s="35"/>
      <c r="D40" s="36"/>
      <c r="E40" s="33"/>
      <c r="F40" s="33"/>
      <c r="G40" s="33"/>
      <c r="H40" s="33"/>
      <c r="I40" s="33"/>
      <c r="J40" s="33"/>
      <c r="K40" s="35"/>
    </row>
    <row r="41" spans="1:13" ht="15.75" customHeight="1" x14ac:dyDescent="0.2">
      <c r="A41" s="33"/>
      <c r="B41" s="6"/>
      <c r="C41" s="35"/>
      <c r="D41" s="36"/>
      <c r="E41" s="33"/>
      <c r="F41" s="33"/>
      <c r="G41" s="33"/>
      <c r="H41" s="33"/>
      <c r="I41" s="33"/>
      <c r="J41" s="33"/>
      <c r="K41" s="35"/>
    </row>
    <row r="42" spans="1:13" ht="15.75" customHeight="1" x14ac:dyDescent="0.2">
      <c r="A42" s="33"/>
      <c r="B42" s="37"/>
      <c r="C42" s="35"/>
      <c r="D42" s="36"/>
      <c r="E42" s="33"/>
      <c r="F42" s="33"/>
      <c r="G42" s="33"/>
      <c r="H42" s="33"/>
      <c r="I42" s="33"/>
      <c r="J42" s="33"/>
      <c r="K42" s="35"/>
    </row>
    <row r="43" spans="1:13" ht="15.75" customHeight="1" x14ac:dyDescent="0.2">
      <c r="A43" s="33"/>
      <c r="B43" s="37"/>
      <c r="C43" s="35"/>
      <c r="D43" s="36"/>
      <c r="E43" s="33"/>
      <c r="F43" s="33"/>
      <c r="G43" s="33"/>
      <c r="H43" s="33"/>
      <c r="I43" s="33"/>
      <c r="J43" s="33"/>
      <c r="K43" s="35"/>
    </row>
    <row r="44" spans="1:13" ht="15.75" customHeight="1" x14ac:dyDescent="0.2">
      <c r="A44" s="33"/>
      <c r="B44" s="37"/>
      <c r="C44" s="35"/>
      <c r="D44" s="36"/>
      <c r="E44" s="33"/>
      <c r="F44" s="33"/>
      <c r="G44" s="33"/>
      <c r="H44" s="33"/>
      <c r="I44" s="33"/>
      <c r="J44" s="33"/>
      <c r="K44" s="35"/>
    </row>
    <row r="45" spans="1:13" ht="15.75" customHeight="1" x14ac:dyDescent="0.2">
      <c r="A45" s="33"/>
      <c r="B45" s="37"/>
      <c r="C45" s="35"/>
      <c r="D45" s="36"/>
      <c r="E45" s="33"/>
      <c r="F45" s="33"/>
      <c r="G45" s="33"/>
      <c r="H45" s="33"/>
      <c r="I45" s="33"/>
      <c r="J45" s="33"/>
      <c r="K45" s="35"/>
    </row>
    <row r="46" spans="1:13" x14ac:dyDescent="0.2">
      <c r="A46" s="33"/>
      <c r="B46" s="37"/>
      <c r="C46" s="35"/>
      <c r="D46" s="36"/>
      <c r="E46" s="33"/>
      <c r="F46" s="33"/>
      <c r="G46" s="33"/>
      <c r="H46" s="33"/>
      <c r="I46" s="33"/>
      <c r="J46" s="33"/>
      <c r="K46" s="35"/>
    </row>
    <row r="47" spans="1:13" x14ac:dyDescent="0.2">
      <c r="A47" s="33"/>
      <c r="B47" s="37"/>
      <c r="C47" s="35"/>
      <c r="D47" s="36"/>
      <c r="E47" s="33"/>
      <c r="F47" s="33"/>
      <c r="G47" s="33"/>
      <c r="H47" s="33"/>
      <c r="I47" s="33"/>
      <c r="J47" s="33"/>
      <c r="K47" s="35"/>
    </row>
    <row r="48" spans="1:13" x14ac:dyDescent="0.2">
      <c r="A48" s="31"/>
      <c r="B48" s="32"/>
      <c r="C48" s="31"/>
      <c r="D48" s="31"/>
      <c r="E48" s="31"/>
      <c r="F48" s="31"/>
      <c r="G48" s="31"/>
      <c r="H48" s="31"/>
      <c r="I48" s="31"/>
      <c r="J48" s="31"/>
      <c r="K48" s="31"/>
    </row>
    <row r="49" spans="1:11" x14ac:dyDescent="0.2">
      <c r="A49" s="33"/>
      <c r="B49" s="34"/>
      <c r="C49" s="35"/>
      <c r="D49" s="36"/>
      <c r="E49" s="33"/>
      <c r="F49" s="33"/>
      <c r="G49" s="33"/>
      <c r="H49" s="33"/>
      <c r="I49" s="33"/>
      <c r="J49" s="33"/>
      <c r="K49" s="35"/>
    </row>
    <row r="50" spans="1:11" x14ac:dyDescent="0.2">
      <c r="A50" s="33"/>
      <c r="B50" s="34"/>
      <c r="C50" s="35"/>
      <c r="D50" s="36"/>
      <c r="E50" s="33"/>
      <c r="F50" s="33"/>
      <c r="G50" s="33"/>
      <c r="H50" s="33"/>
      <c r="I50" s="33"/>
      <c r="J50" s="33"/>
      <c r="K50" s="35"/>
    </row>
    <row r="51" spans="1:11" x14ac:dyDescent="0.2">
      <c r="A51" s="33"/>
      <c r="B51" s="34"/>
      <c r="C51" s="35"/>
      <c r="D51" s="36"/>
      <c r="E51" s="33"/>
      <c r="F51" s="33"/>
      <c r="G51" s="33"/>
      <c r="H51" s="33"/>
      <c r="I51" s="33"/>
      <c r="J51" s="33"/>
      <c r="K51" s="35"/>
    </row>
    <row r="52" spans="1:11" x14ac:dyDescent="0.2">
      <c r="A52" s="33"/>
      <c r="B52" s="34"/>
      <c r="C52" s="35"/>
      <c r="D52" s="36"/>
      <c r="E52" s="33"/>
      <c r="F52" s="33"/>
      <c r="G52" s="33"/>
      <c r="H52" s="33"/>
      <c r="I52" s="33"/>
      <c r="J52" s="33"/>
      <c r="K52" s="35"/>
    </row>
    <row r="53" spans="1:11" x14ac:dyDescent="0.2">
      <c r="A53" s="33"/>
      <c r="B53" s="34"/>
      <c r="C53" s="35"/>
      <c r="D53" s="36"/>
      <c r="E53" s="33"/>
      <c r="F53" s="33"/>
      <c r="G53" s="33"/>
      <c r="H53" s="33"/>
      <c r="I53" s="33"/>
      <c r="J53" s="33"/>
      <c r="K53" s="35"/>
    </row>
    <row r="54" spans="1:11" x14ac:dyDescent="0.2">
      <c r="A54" s="33"/>
      <c r="B54" s="34"/>
      <c r="C54" s="35"/>
      <c r="D54" s="36"/>
      <c r="E54" s="33"/>
      <c r="F54" s="33"/>
      <c r="G54" s="33"/>
      <c r="H54" s="33"/>
      <c r="I54" s="33"/>
      <c r="J54" s="33"/>
      <c r="K54" s="35"/>
    </row>
    <row r="55" spans="1:11" x14ac:dyDescent="0.2">
      <c r="A55" s="33"/>
      <c r="B55" s="34"/>
      <c r="C55" s="35"/>
      <c r="D55" s="36"/>
      <c r="E55" s="33"/>
      <c r="F55" s="33"/>
      <c r="G55" s="33"/>
      <c r="H55" s="33"/>
      <c r="I55" s="33"/>
      <c r="J55" s="33"/>
      <c r="K55" s="35"/>
    </row>
    <row r="56" spans="1:11" x14ac:dyDescent="0.2">
      <c r="A56" s="33"/>
      <c r="B56" s="34"/>
      <c r="C56" s="35"/>
      <c r="D56" s="36"/>
      <c r="E56" s="33"/>
      <c r="F56" s="33"/>
      <c r="G56" s="33"/>
      <c r="H56" s="33"/>
      <c r="I56" s="33"/>
      <c r="J56" s="33"/>
      <c r="K56" s="35"/>
    </row>
    <row r="57" spans="1:11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</row>
    <row r="58" spans="1:11" x14ac:dyDescent="0.2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</row>
    <row r="59" spans="1:11" x14ac:dyDescent="0.2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</row>
    <row r="60" spans="1:11" x14ac:dyDescent="0.2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</row>
    <row r="61" spans="1:11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x14ac:dyDescent="0.2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</row>
    <row r="63" spans="1:11" x14ac:dyDescent="0.2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</row>
    <row r="64" spans="1:11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</row>
    <row r="65" spans="1:11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</row>
    <row r="66" spans="1:11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</row>
    <row r="67" spans="1:11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</row>
    <row r="68" spans="1:11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</row>
    <row r="69" spans="1:11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</row>
    <row r="70" spans="1:11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</row>
    <row r="71" spans="1:11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</row>
    <row r="72" spans="1:11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</row>
    <row r="73" spans="1:11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</row>
    <row r="74" spans="1:11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</row>
    <row r="75" spans="1:11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</row>
    <row r="77" spans="1:11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</row>
    <row r="78" spans="1:11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</row>
    <row r="79" spans="1:11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</row>
    <row r="80" spans="1:11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</row>
    <row r="82" spans="1:11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</row>
    <row r="83" spans="1:11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</row>
  </sheetData>
  <mergeCells count="9">
    <mergeCell ref="A17:B17"/>
    <mergeCell ref="E26:K26"/>
    <mergeCell ref="A27:B27"/>
    <mergeCell ref="A1:K1"/>
    <mergeCell ref="A2:K2"/>
    <mergeCell ref="A3:K3"/>
    <mergeCell ref="E4:K4"/>
    <mergeCell ref="A5:B5"/>
    <mergeCell ref="E16:K16"/>
  </mergeCells>
  <printOptions horizontalCentered="1"/>
  <pageMargins left="0" right="0" top="0.9055118110236221" bottom="0.39370078740157483" header="0.51181102362204722" footer="0.51181102362204722"/>
  <pageSetup paperSize="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indexed="15"/>
  </sheetPr>
  <dimension ref="A1:Z28"/>
  <sheetViews>
    <sheetView zoomScale="90" zoomScaleNormal="90" workbookViewId="0">
      <selection activeCell="O27" sqref="O27"/>
    </sheetView>
  </sheetViews>
  <sheetFormatPr defaultColWidth="8.28515625" defaultRowHeight="12.75" outlineLevelCol="1" x14ac:dyDescent="0.2"/>
  <cols>
    <col min="1" max="1" width="5" style="44" customWidth="1"/>
    <col min="2" max="2" width="4.5703125" style="44" customWidth="1"/>
    <col min="3" max="3" width="5.5703125" style="44" customWidth="1"/>
    <col min="4" max="4" width="25.28515625" style="48" customWidth="1"/>
    <col min="5" max="5" width="10.85546875" style="49" customWidth="1"/>
    <col min="6" max="6" width="7.42578125" style="49" customWidth="1"/>
    <col min="7" max="7" width="16.5703125" style="48" customWidth="1"/>
    <col min="8" max="8" width="8.28515625" style="48" customWidth="1"/>
    <col min="9" max="9" width="15.28515625" style="48" customWidth="1"/>
    <col min="10" max="10" width="7.42578125" style="48" hidden="1" customWidth="1" outlineLevel="1"/>
    <col min="11" max="11" width="7.85546875" style="49" customWidth="1" collapsed="1"/>
    <col min="12" max="12" width="7.28515625" style="49" hidden="1" customWidth="1"/>
    <col min="13" max="13" width="6.85546875" style="48" customWidth="1"/>
    <col min="14" max="14" width="7.28515625" style="40" customWidth="1"/>
    <col min="15" max="15" width="29.85546875" style="48" customWidth="1"/>
    <col min="16" max="25" width="8.28515625" style="48" hidden="1" customWidth="1" outlineLevel="1"/>
    <col min="26" max="26" width="8.28515625" style="48" collapsed="1"/>
    <col min="27" max="16384" width="8.28515625" style="48"/>
  </cols>
  <sheetData>
    <row r="1" spans="1:25" x14ac:dyDescent="0.2">
      <c r="A1" s="613" t="e">
        <f>Name_1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</row>
    <row r="2" spans="1:25" x14ac:dyDescent="0.2">
      <c r="A2" s="613" t="e">
        <f>Name_2</f>
        <v>#REF!</v>
      </c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</row>
    <row r="3" spans="1:25" x14ac:dyDescent="0.2">
      <c r="A3" s="613" t="e">
        <f>Name_3</f>
        <v>#REF!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</row>
    <row r="4" spans="1:25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U4" s="31"/>
      <c r="V4" s="31"/>
      <c r="W4" s="31"/>
    </row>
    <row r="5" spans="1:25" ht="27.75" customHeight="1" x14ac:dyDescent="0.2">
      <c r="A5" s="678" t="e">
        <f>Name_4</f>
        <v>#REF!</v>
      </c>
      <c r="B5" s="678"/>
      <c r="C5" s="678"/>
      <c r="D5" s="678"/>
      <c r="E5" s="678"/>
      <c r="F5" s="678"/>
      <c r="G5" s="678"/>
      <c r="H5" s="678"/>
      <c r="I5" s="678"/>
      <c r="J5" s="678"/>
      <c r="K5" s="678"/>
      <c r="L5" s="678"/>
      <c r="M5" s="678"/>
      <c r="N5" s="678"/>
      <c r="O5" s="678"/>
      <c r="U5" s="175"/>
      <c r="V5" s="175"/>
      <c r="W5" s="176"/>
    </row>
    <row r="6" spans="1:25" ht="15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U6" s="175"/>
      <c r="V6" s="175"/>
      <c r="W6" s="176"/>
    </row>
    <row r="7" spans="1:25" ht="12.75" customHeight="1" x14ac:dyDescent="0.2">
      <c r="A7" s="652" t="s">
        <v>93</v>
      </c>
      <c r="B7" s="652"/>
      <c r="C7" s="652"/>
      <c r="D7" s="652"/>
      <c r="F7" s="47"/>
      <c r="G7" s="2"/>
      <c r="H7" s="201"/>
      <c r="I7" s="201"/>
      <c r="J7" s="183"/>
      <c r="K7" s="199"/>
      <c r="L7" s="199"/>
      <c r="M7" s="199"/>
      <c r="U7" s="175"/>
      <c r="V7" s="175"/>
      <c r="W7" s="176"/>
    </row>
    <row r="8" spans="1:25" ht="12.75" customHeight="1" x14ac:dyDescent="0.2">
      <c r="A8" s="652"/>
      <c r="B8" s="652"/>
      <c r="C8" s="652"/>
      <c r="D8" s="652"/>
      <c r="F8" s="47"/>
      <c r="G8" s="2"/>
      <c r="H8" s="202"/>
      <c r="I8" s="202"/>
      <c r="J8" s="181"/>
      <c r="K8" s="199"/>
      <c r="L8" s="199"/>
      <c r="M8" s="199"/>
      <c r="O8" s="218" t="e">
        <f>d_6</f>
        <v>#REF!</v>
      </c>
      <c r="U8" s="175"/>
      <c r="V8" s="175"/>
      <c r="W8" s="176"/>
    </row>
    <row r="9" spans="1:25" ht="25.5" x14ac:dyDescent="0.2">
      <c r="A9" s="5" t="e">
        <f>d_4</f>
        <v>#REF!</v>
      </c>
      <c r="B9" s="5"/>
      <c r="C9" s="5"/>
      <c r="F9" s="47"/>
      <c r="G9" s="310" t="s">
        <v>78</v>
      </c>
      <c r="I9" s="200" t="e">
        <f>d_2</f>
        <v>#REF!</v>
      </c>
      <c r="J9" s="181"/>
      <c r="L9" s="204"/>
      <c r="M9" s="202" t="str">
        <f>'400сб'!I6</f>
        <v>11.25</v>
      </c>
      <c r="N9" s="48"/>
      <c r="O9" s="136" t="e">
        <f>d_5</f>
        <v>#REF!</v>
      </c>
      <c r="P9" s="48" t="s">
        <v>19</v>
      </c>
      <c r="Q9" s="161" t="s">
        <v>108</v>
      </c>
      <c r="R9" s="161" t="s">
        <v>109</v>
      </c>
      <c r="S9" s="161" t="s">
        <v>110</v>
      </c>
      <c r="T9" s="161">
        <v>1</v>
      </c>
      <c r="U9" s="177">
        <v>2</v>
      </c>
      <c r="V9" s="177" t="s">
        <v>39</v>
      </c>
      <c r="W9" s="177" t="s">
        <v>111</v>
      </c>
      <c r="X9" s="161" t="s">
        <v>112</v>
      </c>
      <c r="Y9" s="161" t="s">
        <v>113</v>
      </c>
    </row>
    <row r="10" spans="1:25" ht="15.75" customHeight="1" x14ac:dyDescent="0.2">
      <c r="A10" s="655" t="s">
        <v>64</v>
      </c>
      <c r="B10" s="655" t="s">
        <v>117</v>
      </c>
      <c r="C10" s="655"/>
      <c r="D10" s="655" t="s">
        <v>56</v>
      </c>
      <c r="E10" s="655" t="s">
        <v>57</v>
      </c>
      <c r="F10" s="655" t="s">
        <v>13</v>
      </c>
      <c r="G10" s="655" t="s">
        <v>96</v>
      </c>
      <c r="H10" s="657" t="s">
        <v>97</v>
      </c>
      <c r="I10" s="660" t="s">
        <v>103</v>
      </c>
      <c r="J10" s="219"/>
      <c r="K10" s="657" t="s">
        <v>22</v>
      </c>
      <c r="L10" s="228" t="s">
        <v>15</v>
      </c>
      <c r="M10" s="655" t="s">
        <v>16</v>
      </c>
      <c r="N10" s="105" t="s">
        <v>17</v>
      </c>
      <c r="O10" s="659" t="s">
        <v>18</v>
      </c>
      <c r="Q10" s="172">
        <v>4950</v>
      </c>
      <c r="R10" s="172">
        <v>5224</v>
      </c>
      <c r="S10" s="160">
        <v>5574</v>
      </c>
      <c r="T10" s="160">
        <v>5994</v>
      </c>
      <c r="U10" s="160">
        <v>10424</v>
      </c>
      <c r="V10" s="160">
        <v>11024</v>
      </c>
      <c r="W10" s="160">
        <v>11624</v>
      </c>
      <c r="X10" s="173"/>
      <c r="Y10" s="174"/>
    </row>
    <row r="11" spans="1:25" ht="15.75" x14ac:dyDescent="0.2">
      <c r="A11" s="655"/>
      <c r="B11" s="290" t="s">
        <v>118</v>
      </c>
      <c r="C11" s="290" t="s">
        <v>119</v>
      </c>
      <c r="D11" s="655"/>
      <c r="E11" s="655"/>
      <c r="F11" s="655"/>
      <c r="G11" s="655"/>
      <c r="H11" s="657"/>
      <c r="I11" s="660"/>
      <c r="J11" s="219"/>
      <c r="K11" s="657"/>
      <c r="L11" s="221"/>
      <c r="M11" s="655"/>
      <c r="N11" s="105"/>
      <c r="O11" s="659"/>
      <c r="Q11" s="226"/>
      <c r="R11" s="226"/>
      <c r="S11" s="222"/>
      <c r="T11" s="222"/>
      <c r="U11" s="224"/>
      <c r="V11" s="224"/>
      <c r="W11" s="224"/>
      <c r="X11" s="227"/>
      <c r="Y11" s="227"/>
    </row>
    <row r="12" spans="1:25" ht="15" customHeight="1" x14ac:dyDescent="0.2">
      <c r="A12" s="157">
        <f t="shared" ref="A12:A20" si="0">RANK(J12,$J$12:$J$92,1)</f>
        <v>1</v>
      </c>
      <c r="B12" s="157">
        <v>1</v>
      </c>
      <c r="C12" s="157"/>
      <c r="D12" s="73" t="e">
        <f>VLOOKUP($P12,#REF!,3,FALSE)</f>
        <v>#REF!</v>
      </c>
      <c r="E12" s="81" t="e">
        <f>VLOOKUP($P12,#REF!,4,FALSE)</f>
        <v>#REF!</v>
      </c>
      <c r="F12" s="81" t="e">
        <f>VLOOKUP($P12,#REF!,8,FALSE)</f>
        <v>#REF!</v>
      </c>
      <c r="G12" s="73" t="e">
        <f>VLOOKUP($P12,#REF!,5,FALSE)</f>
        <v>#REF!</v>
      </c>
      <c r="H12" s="81" t="e">
        <f>VLOOKUP($P12,#REF!,7,FALSE)</f>
        <v>#REF!</v>
      </c>
      <c r="I12" s="68" t="e">
        <f>VLOOKUP($P12,#REF!,11,FALSE)</f>
        <v>#REF!</v>
      </c>
      <c r="J12" s="150">
        <v>5530</v>
      </c>
      <c r="K12" s="158" t="str">
        <f>IF(J12=0,0,CONCATENATE(MID(J12,1,2),".",MID(J12,3,2)))</f>
        <v>55.30</v>
      </c>
      <c r="L12" s="162"/>
      <c r="M12" s="159" t="str">
        <f t="shared" ref="M12:M17" si="1">IF(J12&lt;=$Q$10,"МСМК",IF(J12&lt;=$R$10,"МС",IF(J12&lt;=$S$10,"КМС",IF(J12&lt;=$T$10,"1",IF(J12&lt;=$U$10,"2",IF(J12&lt;=$V$10,"3",IF(J12&lt;=$W$10,"1юн",IF(J12&lt;=$X$10,"2юн",IF(J12&lt;=$Y$10,"3юн",IF(J12&gt;$Y$10,"б/р"))))))))))</f>
        <v>КМС</v>
      </c>
      <c r="N12" s="68">
        <v>35</v>
      </c>
      <c r="O12" s="73" t="e">
        <f>VLOOKUP($P12,#REF!,10,FALSE)</f>
        <v>#REF!</v>
      </c>
      <c r="P12" s="301" t="s">
        <v>158</v>
      </c>
      <c r="U12" s="31"/>
      <c r="V12" s="31"/>
      <c r="W12" s="31"/>
    </row>
    <row r="13" spans="1:25" ht="15" customHeight="1" x14ac:dyDescent="0.2">
      <c r="A13" s="157">
        <f t="shared" si="0"/>
        <v>2</v>
      </c>
      <c r="B13" s="157">
        <v>2</v>
      </c>
      <c r="C13" s="157"/>
      <c r="D13" s="73" t="e">
        <f>VLOOKUP($P13,#REF!,3,FALSE)</f>
        <v>#REF!</v>
      </c>
      <c r="E13" s="81" t="e">
        <f>VLOOKUP($P13,#REF!,4,FALSE)</f>
        <v>#REF!</v>
      </c>
      <c r="F13" s="81" t="e">
        <f>VLOOKUP($P13,#REF!,8,FALSE)</f>
        <v>#REF!</v>
      </c>
      <c r="G13" s="73" t="e">
        <f>VLOOKUP($P13,#REF!,5,FALSE)</f>
        <v>#REF!</v>
      </c>
      <c r="H13" s="81" t="e">
        <f>VLOOKUP($P13,#REF!,7,FALSE)</f>
        <v>#REF!</v>
      </c>
      <c r="I13" s="68" t="e">
        <f>VLOOKUP($P13,#REF!,11,FALSE)</f>
        <v>#REF!</v>
      </c>
      <c r="J13" s="150">
        <v>5548</v>
      </c>
      <c r="K13" s="158" t="str">
        <f>IF(J13=0,0,CONCATENATE(MID(J13,1,2),".",MID(J13,3,2)))</f>
        <v>55.48</v>
      </c>
      <c r="L13" s="241"/>
      <c r="M13" s="159" t="str">
        <f t="shared" si="1"/>
        <v>КМС</v>
      </c>
      <c r="N13" s="68" t="e">
        <f>VLOOKUP($P13,#REF!,9,FALSE)</f>
        <v>#REF!</v>
      </c>
      <c r="O13" s="73" t="e">
        <f>VLOOKUP($P13,#REF!,10,FALSE)</f>
        <v>#REF!</v>
      </c>
      <c r="P13" s="301" t="s">
        <v>149</v>
      </c>
      <c r="U13" s="31"/>
      <c r="V13" s="31"/>
      <c r="W13" s="31"/>
    </row>
    <row r="14" spans="1:25" ht="15" customHeight="1" x14ac:dyDescent="0.2">
      <c r="A14" s="157">
        <f t="shared" si="0"/>
        <v>3</v>
      </c>
      <c r="B14" s="157">
        <v>3</v>
      </c>
      <c r="C14" s="157"/>
      <c r="D14" s="73" t="e">
        <f>VLOOKUP($P14,#REF!,3,FALSE)</f>
        <v>#REF!</v>
      </c>
      <c r="E14" s="81" t="e">
        <f>VLOOKUP($P14,#REF!,4,FALSE)</f>
        <v>#REF!</v>
      </c>
      <c r="F14" s="81" t="e">
        <f>VLOOKUP($P14,#REF!,8,FALSE)</f>
        <v>#REF!</v>
      </c>
      <c r="G14" s="73" t="e">
        <f>VLOOKUP($P14,#REF!,5,FALSE)</f>
        <v>#REF!</v>
      </c>
      <c r="H14" s="81" t="e">
        <f>VLOOKUP($P14,#REF!,7,FALSE)</f>
        <v>#REF!</v>
      </c>
      <c r="I14" s="68" t="e">
        <f>VLOOKUP($P14,#REF!,11,FALSE)</f>
        <v>#REF!</v>
      </c>
      <c r="J14" s="150">
        <v>5553</v>
      </c>
      <c r="K14" s="158" t="str">
        <f>IF(J14=0,0,CONCATENATE(MID(J14,1,2),".",MID(J14,3,2)))</f>
        <v>55.53</v>
      </c>
      <c r="L14" s="241"/>
      <c r="M14" s="159" t="str">
        <f t="shared" si="1"/>
        <v>КМС</v>
      </c>
      <c r="N14" s="68">
        <v>30</v>
      </c>
      <c r="O14" s="73" t="e">
        <f>VLOOKUP($P14,#REF!,10,FALSE)</f>
        <v>#REF!</v>
      </c>
      <c r="P14" s="301" t="s">
        <v>139</v>
      </c>
    </row>
    <row r="15" spans="1:25" ht="15" customHeight="1" x14ac:dyDescent="0.2">
      <c r="A15" s="157">
        <f t="shared" si="0"/>
        <v>4</v>
      </c>
      <c r="B15" s="157">
        <v>4</v>
      </c>
      <c r="C15" s="157"/>
      <c r="D15" s="73" t="e">
        <f>VLOOKUP($P15,#REF!,3,FALSE)</f>
        <v>#REF!</v>
      </c>
      <c r="E15" s="81" t="e">
        <f>VLOOKUP($P15,#REF!,4,FALSE)</f>
        <v>#REF!</v>
      </c>
      <c r="F15" s="81" t="e">
        <f>VLOOKUP($P15,#REF!,8,FALSE)</f>
        <v>#REF!</v>
      </c>
      <c r="G15" s="73" t="e">
        <f>VLOOKUP($P15,#REF!,5,FALSE)</f>
        <v>#REF!</v>
      </c>
      <c r="H15" s="81" t="e">
        <f>VLOOKUP($P15,#REF!,7,FALSE)</f>
        <v>#REF!</v>
      </c>
      <c r="I15" s="68" t="e">
        <f>VLOOKUP($P15,#REF!,11,FALSE)</f>
        <v>#REF!</v>
      </c>
      <c r="J15" s="150">
        <v>5623</v>
      </c>
      <c r="K15" s="158" t="str">
        <f>IF(J15=0,0,CONCATENATE(MID(J15,1,2),".",MID(J15,3,2)))</f>
        <v>56.23</v>
      </c>
      <c r="L15" s="241"/>
      <c r="M15" s="159" t="str">
        <f t="shared" si="1"/>
        <v>1</v>
      </c>
      <c r="N15" s="68">
        <v>26</v>
      </c>
      <c r="O15" s="73" t="e">
        <f>VLOOKUP($P15,#REF!,10,FALSE)</f>
        <v>#REF!</v>
      </c>
      <c r="P15" s="301" t="s">
        <v>90</v>
      </c>
    </row>
    <row r="16" spans="1:25" ht="15" customHeight="1" x14ac:dyDescent="0.2">
      <c r="A16" s="157">
        <f t="shared" si="0"/>
        <v>5</v>
      </c>
      <c r="B16" s="157">
        <v>5</v>
      </c>
      <c r="C16" s="157"/>
      <c r="D16" s="73" t="e">
        <f>VLOOKUP($P16,#REF!,3,FALSE)</f>
        <v>#REF!</v>
      </c>
      <c r="E16" s="81" t="e">
        <f>VLOOKUP($P16,#REF!,4,FALSE)</f>
        <v>#REF!</v>
      </c>
      <c r="F16" s="81" t="e">
        <f>VLOOKUP($P16,#REF!,8,FALSE)</f>
        <v>#REF!</v>
      </c>
      <c r="G16" s="73" t="e">
        <f>VLOOKUP($P16,#REF!,5,FALSE)</f>
        <v>#REF!</v>
      </c>
      <c r="H16" s="81" t="e">
        <f>VLOOKUP($P16,#REF!,7,FALSE)</f>
        <v>#REF!</v>
      </c>
      <c r="I16" s="68" t="e">
        <f>VLOOKUP($P16,#REF!,11,FALSE)</f>
        <v>#REF!</v>
      </c>
      <c r="J16" s="150">
        <v>5858</v>
      </c>
      <c r="K16" s="158" t="str">
        <f>IF(J16=0,0,CONCATENATE(MID(J16,1,2),".",MID(J16,3,2)))</f>
        <v>58.58</v>
      </c>
      <c r="L16" s="241"/>
      <c r="M16" s="159" t="str">
        <f t="shared" si="1"/>
        <v>1</v>
      </c>
      <c r="N16" s="68">
        <v>22</v>
      </c>
      <c r="O16" s="73" t="e">
        <f>VLOOKUP($P16,#REF!,10,FALSE)</f>
        <v>#REF!</v>
      </c>
      <c r="P16" s="301" t="s">
        <v>167</v>
      </c>
    </row>
    <row r="17" spans="1:16" ht="15" customHeight="1" x14ac:dyDescent="0.2">
      <c r="A17" s="157">
        <f t="shared" si="0"/>
        <v>6</v>
      </c>
      <c r="B17" s="157"/>
      <c r="C17" s="157">
        <v>1</v>
      </c>
      <c r="D17" s="73" t="e">
        <f>VLOOKUP($P17,#REF!,3,FALSE)</f>
        <v>#REF!</v>
      </c>
      <c r="E17" s="81" t="e">
        <f>VLOOKUP($P17,#REF!,4,FALSE)</f>
        <v>#REF!</v>
      </c>
      <c r="F17" s="81" t="e">
        <f>VLOOKUP($P17,#REF!,8,FALSE)</f>
        <v>#REF!</v>
      </c>
      <c r="G17" s="73" t="e">
        <f>VLOOKUP($P17,#REF!,5,FALSE)</f>
        <v>#REF!</v>
      </c>
      <c r="H17" s="81" t="e">
        <f>VLOOKUP($P17,#REF!,7,FALSE)</f>
        <v>#REF!</v>
      </c>
      <c r="I17" s="68" t="e">
        <f>VLOOKUP($P17,#REF!,11,FALSE)</f>
        <v>#REF!</v>
      </c>
      <c r="J17" s="150">
        <v>10045</v>
      </c>
      <c r="K17" s="158" t="str">
        <f>IF(J17=0,0,CONCATENATE(MID(J17,1,1),":",MID(J17,2,2),".",MID(J17,4,2)))</f>
        <v>1:00.45</v>
      </c>
      <c r="L17" s="241"/>
      <c r="M17" s="159" t="str">
        <f t="shared" si="1"/>
        <v>2</v>
      </c>
      <c r="N17" s="68">
        <v>0</v>
      </c>
      <c r="O17" s="73" t="e">
        <f>VLOOKUP($P17,#REF!,10,FALSE)</f>
        <v>#REF!</v>
      </c>
      <c r="P17" s="301" t="s">
        <v>153</v>
      </c>
    </row>
    <row r="18" spans="1:16" ht="15" customHeight="1" x14ac:dyDescent="0.2">
      <c r="A18" s="157">
        <f t="shared" si="0"/>
        <v>7</v>
      </c>
      <c r="B18" s="157"/>
      <c r="C18" s="157">
        <v>2</v>
      </c>
      <c r="D18" s="73" t="e">
        <f>VLOOKUP($P18,#REF!,3,FALSE)</f>
        <v>#REF!</v>
      </c>
      <c r="E18" s="81" t="e">
        <f>VLOOKUP($P18,#REF!,4,FALSE)</f>
        <v>#REF!</v>
      </c>
      <c r="F18" s="81" t="e">
        <f>VLOOKUP($P18,#REF!,8,FALSE)</f>
        <v>#REF!</v>
      </c>
      <c r="G18" s="73" t="e">
        <f>VLOOKUP($P18,#REF!,5,FALSE)</f>
        <v>#REF!</v>
      </c>
      <c r="H18" s="81" t="e">
        <f>VLOOKUP($P18,#REF!,7,FALSE)</f>
        <v>#REF!</v>
      </c>
      <c r="I18" s="279" t="e">
        <f>VLOOKUP($P18,#REF!,11,FALSE)</f>
        <v>#REF!</v>
      </c>
      <c r="J18" s="150">
        <v>10295</v>
      </c>
      <c r="K18" s="158" t="str">
        <f>IF(J18=0,0,CONCATENATE(MID(J18,1,1),":",MID(J18,2,2),".",MID(J18,4,2)))</f>
        <v>1:02.95</v>
      </c>
      <c r="L18" s="302"/>
      <c r="M18" s="159" t="str">
        <f>IF(J18&lt;=$Q$10,"МСМК",IF(J18&lt;=$R$10,"МС",IF(J18&lt;=$S$10,"КМС",IF(J18&lt;=$T$10,"1",IF(J18&lt;=$U$10,"2",IF(J18&lt;=$V$10,"3",IF(J18&lt;=$W$10,"1юн",IF(J18&lt;=$X$10,"2юн",IF(J18&lt;=$Y$10,"3юн",IF(J18&gt;$Y$10,"б/р"))))))))))</f>
        <v>2</v>
      </c>
      <c r="N18" s="309" t="s">
        <v>116</v>
      </c>
      <c r="O18" s="73" t="e">
        <f>VLOOKUP($P18,#REF!,10,FALSE)</f>
        <v>#REF!</v>
      </c>
      <c r="P18" s="98" t="s">
        <v>155</v>
      </c>
    </row>
    <row r="19" spans="1:16" ht="15" customHeight="1" x14ac:dyDescent="0.2">
      <c r="A19" s="157">
        <f t="shared" si="0"/>
        <v>8</v>
      </c>
      <c r="B19" s="157">
        <v>6</v>
      </c>
      <c r="C19" s="157"/>
      <c r="D19" s="73" t="e">
        <f>VLOOKUP($P19,#REF!,3,FALSE)</f>
        <v>#REF!</v>
      </c>
      <c r="E19" s="81" t="e">
        <f>VLOOKUP($P19,#REF!,4,FALSE)</f>
        <v>#REF!</v>
      </c>
      <c r="F19" s="81" t="e">
        <f>VLOOKUP($P19,#REF!,8,FALSE)</f>
        <v>#REF!</v>
      </c>
      <c r="G19" s="73" t="e">
        <f>VLOOKUP($P19,#REF!,5,FALSE)</f>
        <v>#REF!</v>
      </c>
      <c r="H19" s="81" t="e">
        <f>VLOOKUP($P19,#REF!,7,FALSE)</f>
        <v>#REF!</v>
      </c>
      <c r="I19" s="68" t="e">
        <f>VLOOKUP($P19,#REF!,11,FALSE)</f>
        <v>#REF!</v>
      </c>
      <c r="J19" s="150">
        <v>10368</v>
      </c>
      <c r="K19" s="158" t="str">
        <f>IF(J19=0,0,CONCATENATE(MID(J19,1,1),":",MID(J19,2,2),".",MID(J19,4,2)))</f>
        <v>1:03.68</v>
      </c>
      <c r="L19" s="302"/>
      <c r="M19" s="159" t="str">
        <f>IF(J19&lt;=$Q$10,"МСМК",IF(J19&lt;=$R$10,"МС",IF(J19&lt;=$S$10,"КМС",IF(J19&lt;=$T$10,"1",IF(J19&lt;=$U$10,"2",IF(J19&lt;=$V$10,"3",IF(J19&lt;=$W$10,"1юн",IF(J19&lt;=$X$10,"2юн",IF(J19&lt;=$Y$10,"3юн",IF(J19&gt;$Y$10,"б/р"))))))))))</f>
        <v>2</v>
      </c>
      <c r="N19" s="305">
        <v>0</v>
      </c>
      <c r="O19" s="73" t="e">
        <f>VLOOKUP($P19,#REF!,10,FALSE)</f>
        <v>#REF!</v>
      </c>
      <c r="P19" s="98" t="s">
        <v>151</v>
      </c>
    </row>
    <row r="20" spans="1:16" ht="15" customHeight="1" x14ac:dyDescent="0.2">
      <c r="A20" s="294" t="e">
        <f t="shared" si="0"/>
        <v>#N/A</v>
      </c>
      <c r="B20" s="157"/>
      <c r="C20" s="157"/>
      <c r="D20" s="73" t="e">
        <f>VLOOKUP($P20,#REF!,3,FALSE)</f>
        <v>#REF!</v>
      </c>
      <c r="E20" s="81" t="e">
        <f>VLOOKUP($P20,#REF!,4,FALSE)</f>
        <v>#REF!</v>
      </c>
      <c r="F20" s="81" t="e">
        <f>VLOOKUP($P20,#REF!,8,FALSE)</f>
        <v>#REF!</v>
      </c>
      <c r="G20" s="73" t="e">
        <f>VLOOKUP($P20,#REF!,5,FALSE)</f>
        <v>#REF!</v>
      </c>
      <c r="H20" s="81" t="e">
        <f>VLOOKUP($P20,#REF!,7,FALSE)</f>
        <v>#REF!</v>
      </c>
      <c r="I20" s="68" t="e">
        <f>VLOOKUP($P20,#REF!,11,FALSE)</f>
        <v>#REF!</v>
      </c>
      <c r="J20" s="150"/>
      <c r="K20" s="304" t="s">
        <v>181</v>
      </c>
      <c r="L20" s="302"/>
      <c r="M20" s="278" t="str">
        <f>IF(J20&lt;=$Q$10,"МСМК",IF(J20&lt;=$R$10,"МС",IF(J20&lt;=$S$10,"КМС",IF(J20&lt;=$T$10,"1",IF(J20&lt;=$U$10,"2",IF(J20&lt;=$V$10,"3",IF(J20&lt;=$W$10,"1юн",IF(J20&lt;=$X$10,"2юн",IF(J20&lt;=$Y$10,"3юн",IF(J20&gt;$Y$10,"б/р"))))))))))</f>
        <v>МСМК</v>
      </c>
      <c r="N20" s="279" t="e">
        <f>VLOOKUP($P20,#REF!,9,FALSE)</f>
        <v>#REF!</v>
      </c>
      <c r="O20" s="73" t="e">
        <f>VLOOKUP($P20,#REF!,10,FALSE)</f>
        <v>#REF!</v>
      </c>
      <c r="P20" s="98" t="s">
        <v>124</v>
      </c>
    </row>
    <row r="26" spans="1:16" ht="15" x14ac:dyDescent="0.2">
      <c r="B26" s="677" t="s">
        <v>175</v>
      </c>
      <c r="C26" s="677"/>
      <c r="D26" s="677"/>
      <c r="H26" s="677" t="s">
        <v>183</v>
      </c>
      <c r="I26" s="677"/>
      <c r="J26" s="677"/>
      <c r="K26" s="677"/>
      <c r="L26" s="677"/>
      <c r="M26" s="677"/>
      <c r="N26" s="677"/>
    </row>
    <row r="27" spans="1:16" x14ac:dyDescent="0.2">
      <c r="L27" s="48"/>
      <c r="M27" s="40"/>
      <c r="N27" s="48"/>
    </row>
    <row r="28" spans="1:16" ht="15" x14ac:dyDescent="0.2">
      <c r="B28" s="677" t="s">
        <v>176</v>
      </c>
      <c r="C28" s="677"/>
      <c r="D28" s="677"/>
      <c r="H28" s="677" t="s">
        <v>184</v>
      </c>
      <c r="I28" s="677"/>
      <c r="J28" s="677"/>
      <c r="K28" s="677"/>
      <c r="L28" s="677"/>
      <c r="M28" s="677"/>
      <c r="N28" s="677"/>
    </row>
  </sheetData>
  <sortState ref="A12:Z24">
    <sortCondition ref="A12"/>
  </sortState>
  <mergeCells count="23">
    <mergeCell ref="A8:D8"/>
    <mergeCell ref="A1:O1"/>
    <mergeCell ref="A2:O2"/>
    <mergeCell ref="A3:O3"/>
    <mergeCell ref="A6:O6"/>
    <mergeCell ref="A7:D7"/>
    <mergeCell ref="A4:O4"/>
    <mergeCell ref="A5:O5"/>
    <mergeCell ref="A10:A11"/>
    <mergeCell ref="B10:C10"/>
    <mergeCell ref="D10:D11"/>
    <mergeCell ref="E10:E11"/>
    <mergeCell ref="F10:F11"/>
    <mergeCell ref="O10:O11"/>
    <mergeCell ref="G10:G11"/>
    <mergeCell ref="H10:H11"/>
    <mergeCell ref="I10:I11"/>
    <mergeCell ref="K10:K11"/>
    <mergeCell ref="B26:D26"/>
    <mergeCell ref="H26:N26"/>
    <mergeCell ref="B28:D28"/>
    <mergeCell ref="H28:N28"/>
    <mergeCell ref="M10:M11"/>
  </mergeCells>
  <phoneticPr fontId="1" type="noConversion"/>
  <printOptions horizontalCentered="1"/>
  <pageMargins left="0" right="0" top="0.78740157480314965" bottom="0.19685039370078741" header="0.51181102362204722" footer="0.51181102362204722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Z42"/>
  <sheetViews>
    <sheetView topLeftCell="A5" zoomScale="80" zoomScaleNormal="80" workbookViewId="0">
      <selection activeCell="AC44" sqref="AC44"/>
    </sheetView>
  </sheetViews>
  <sheetFormatPr defaultColWidth="8.28515625" defaultRowHeight="12.75" outlineLevelCol="1" x14ac:dyDescent="0.2"/>
  <cols>
    <col min="1" max="1" width="5.5703125" style="44" customWidth="1"/>
    <col min="2" max="2" width="4.85546875" style="44" hidden="1" customWidth="1"/>
    <col min="3" max="3" width="5" style="44" hidden="1" customWidth="1"/>
    <col min="4" max="4" width="25.7109375" style="48" customWidth="1"/>
    <col min="5" max="5" width="10.7109375" style="49" customWidth="1"/>
    <col min="6" max="6" width="7.42578125" style="49" customWidth="1"/>
    <col min="7" max="7" width="17.7109375" style="48" customWidth="1"/>
    <col min="8" max="8" width="9.5703125" style="48" hidden="1" customWidth="1"/>
    <col min="9" max="9" width="14.5703125" style="48" customWidth="1"/>
    <col min="10" max="10" width="15" style="48" hidden="1" customWidth="1" outlineLevel="1"/>
    <col min="11" max="11" width="8.140625" style="49" customWidth="1" collapsed="1"/>
    <col min="12" max="12" width="6.140625" style="48" customWidth="1"/>
    <col min="13" max="13" width="8.42578125" style="40" hidden="1" customWidth="1"/>
    <col min="14" max="14" width="33.28515625" style="48" customWidth="1"/>
    <col min="15" max="16" width="8.28515625" style="48" hidden="1" customWidth="1" outlineLevel="1"/>
    <col min="17" max="17" width="9.5703125" style="48" hidden="1" customWidth="1" outlineLevel="1"/>
    <col min="18" max="25" width="8.28515625" style="48" hidden="1" customWidth="1" outlineLevel="1"/>
    <col min="26" max="26" width="8.28515625" style="48" collapsed="1"/>
    <col min="27" max="16384" width="8.28515625" style="48"/>
  </cols>
  <sheetData>
    <row r="1" spans="1:25" x14ac:dyDescent="0.2">
      <c r="A1" s="613" t="e">
        <f>Name_1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U1" s="175"/>
      <c r="V1" s="175"/>
      <c r="W1" s="176"/>
    </row>
    <row r="2" spans="1:25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U2" s="175"/>
      <c r="V2" s="175"/>
      <c r="W2" s="176"/>
    </row>
    <row r="3" spans="1:25" x14ac:dyDescent="0.2">
      <c r="A3" s="613" t="e">
        <f>Name_3</f>
        <v>#REF!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U3" s="175"/>
      <c r="V3" s="175"/>
      <c r="W3" s="176"/>
    </row>
    <row r="4" spans="1:25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U4" s="175"/>
      <c r="V4" s="175"/>
      <c r="W4" s="176"/>
    </row>
    <row r="5" spans="1:25" ht="28.5" customHeight="1" x14ac:dyDescent="0.2">
      <c r="A5" s="676" t="e">
        <f>Name_4</f>
        <v>#REF!</v>
      </c>
      <c r="B5" s="676"/>
      <c r="C5" s="676"/>
      <c r="D5" s="676"/>
      <c r="E5" s="676"/>
      <c r="F5" s="676"/>
      <c r="G5" s="676"/>
      <c r="H5" s="676"/>
      <c r="I5" s="676"/>
      <c r="J5" s="676"/>
      <c r="K5" s="676"/>
      <c r="L5" s="676"/>
      <c r="M5" s="676"/>
      <c r="N5" s="676"/>
      <c r="U5" s="175"/>
      <c r="V5" s="175"/>
      <c r="W5" s="176"/>
    </row>
    <row r="6" spans="1:25" ht="15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U6" s="175"/>
      <c r="V6" s="175"/>
      <c r="W6" s="176"/>
    </row>
    <row r="7" spans="1:25" ht="12.75" customHeight="1" x14ac:dyDescent="0.2">
      <c r="A7" s="652" t="s">
        <v>115</v>
      </c>
      <c r="B7" s="652"/>
      <c r="C7" s="652"/>
      <c r="D7" s="652"/>
      <c r="F7" s="47"/>
      <c r="G7" s="2"/>
      <c r="H7" s="674"/>
      <c r="I7" s="674"/>
      <c r="J7" s="193"/>
      <c r="K7" s="654"/>
      <c r="L7" s="654"/>
      <c r="U7" s="175"/>
      <c r="V7" s="175"/>
      <c r="W7" s="176"/>
    </row>
    <row r="8" spans="1:25" ht="12.75" customHeight="1" x14ac:dyDescent="0.2">
      <c r="A8" s="652"/>
      <c r="B8" s="652"/>
      <c r="C8" s="652"/>
      <c r="D8" s="652"/>
      <c r="F8" s="47"/>
      <c r="G8" s="2"/>
      <c r="H8" s="675"/>
      <c r="I8" s="675"/>
      <c r="J8" s="191"/>
      <c r="K8" s="654"/>
      <c r="L8" s="654"/>
      <c r="N8" s="218" t="e">
        <f>d_6</f>
        <v>#REF!</v>
      </c>
      <c r="U8" s="175"/>
      <c r="V8" s="175"/>
      <c r="W8" s="176"/>
    </row>
    <row r="9" spans="1:25" ht="13.5" customHeight="1" x14ac:dyDescent="0.2">
      <c r="B9" s="5"/>
      <c r="C9" s="5"/>
      <c r="E9" s="673" t="s">
        <v>78</v>
      </c>
      <c r="F9" s="673"/>
      <c r="G9" s="673"/>
      <c r="H9" s="205"/>
      <c r="I9" s="200" t="e">
        <f>d_3</f>
        <v>#REF!</v>
      </c>
      <c r="J9" s="191"/>
      <c r="L9" s="426" t="str">
        <f>'4х100'!I6</f>
        <v>19:10</v>
      </c>
      <c r="M9" s="49"/>
      <c r="N9" s="136" t="e">
        <f>d_5</f>
        <v>#REF!</v>
      </c>
      <c r="O9" s="48" t="s">
        <v>19</v>
      </c>
      <c r="Q9" s="192" t="s">
        <v>108</v>
      </c>
      <c r="R9" s="192" t="s">
        <v>109</v>
      </c>
      <c r="S9" s="192" t="s">
        <v>110</v>
      </c>
      <c r="T9" s="192">
        <v>1</v>
      </c>
      <c r="U9" s="192">
        <v>2</v>
      </c>
      <c r="V9" s="192" t="s">
        <v>39</v>
      </c>
      <c r="W9" s="192" t="s">
        <v>111</v>
      </c>
      <c r="X9" s="192" t="s">
        <v>112</v>
      </c>
      <c r="Y9" s="192" t="s">
        <v>113</v>
      </c>
    </row>
    <row r="10" spans="1:25" ht="16.5" customHeight="1" thickBot="1" x14ac:dyDescent="0.25">
      <c r="A10" s="655" t="s">
        <v>400</v>
      </c>
      <c r="B10" s="655" t="s">
        <v>117</v>
      </c>
      <c r="C10" s="655"/>
      <c r="D10" s="655" t="s">
        <v>56</v>
      </c>
      <c r="E10" s="655" t="s">
        <v>57</v>
      </c>
      <c r="F10" s="655" t="s">
        <v>13</v>
      </c>
      <c r="G10" s="655" t="s">
        <v>96</v>
      </c>
      <c r="H10" s="657" t="s">
        <v>97</v>
      </c>
      <c r="I10" s="660" t="s">
        <v>103</v>
      </c>
      <c r="J10" s="219"/>
      <c r="K10" s="657" t="s">
        <v>22</v>
      </c>
      <c r="L10" s="663" t="s">
        <v>16</v>
      </c>
      <c r="M10" s="105" t="s">
        <v>17</v>
      </c>
      <c r="N10" s="659" t="s">
        <v>18</v>
      </c>
      <c r="Q10" s="207">
        <v>3900</v>
      </c>
      <c r="R10" s="207">
        <v>4084</v>
      </c>
      <c r="S10" s="207">
        <v>4224</v>
      </c>
      <c r="T10" s="208">
        <v>4424</v>
      </c>
      <c r="U10" s="208">
        <v>4674</v>
      </c>
      <c r="V10" s="208">
        <v>4974</v>
      </c>
      <c r="W10" s="208">
        <v>5294</v>
      </c>
      <c r="X10" s="208">
        <v>5624</v>
      </c>
      <c r="Y10" s="209">
        <v>10024</v>
      </c>
    </row>
    <row r="11" spans="1:25" ht="15.75" x14ac:dyDescent="0.2">
      <c r="A11" s="655"/>
      <c r="B11" s="290" t="s">
        <v>118</v>
      </c>
      <c r="C11" s="290" t="s">
        <v>119</v>
      </c>
      <c r="D11" s="655"/>
      <c r="E11" s="655"/>
      <c r="F11" s="655"/>
      <c r="G11" s="655"/>
      <c r="H11" s="657"/>
      <c r="I11" s="660"/>
      <c r="J11" s="219"/>
      <c r="K11" s="657"/>
      <c r="L11" s="664"/>
      <c r="M11" s="105"/>
      <c r="N11" s="659"/>
      <c r="Q11" s="224"/>
      <c r="R11" s="224"/>
      <c r="S11" s="224"/>
      <c r="T11" s="222"/>
      <c r="U11" s="222"/>
      <c r="V11" s="222"/>
      <c r="W11" s="222"/>
      <c r="X11" s="222"/>
      <c r="Y11" s="222"/>
    </row>
    <row r="12" spans="1:25" ht="21.95" customHeight="1" x14ac:dyDescent="0.2">
      <c r="A12" s="157">
        <v>1</v>
      </c>
      <c r="B12" s="280">
        <v>1</v>
      </c>
      <c r="C12" s="157"/>
      <c r="D12" s="281" t="e">
        <f>VLOOKUP($O12,#REF!,3,FALSE)</f>
        <v>#REF!</v>
      </c>
      <c r="E12" s="282" t="e">
        <f>VLOOKUP($O12,#REF!,4,FALSE)</f>
        <v>#REF!</v>
      </c>
      <c r="F12" s="282" t="e">
        <f>VLOOKUP($O12,#REF!,8,FALSE)</f>
        <v>#REF!</v>
      </c>
      <c r="G12" s="281" t="e">
        <f>VLOOKUP($O12,#REF!,5,FALSE)</f>
        <v>#REF!</v>
      </c>
      <c r="H12" s="282" t="e">
        <f>VLOOKUP($O12,#REF!,7,FALSE)</f>
        <v>#REF!</v>
      </c>
      <c r="I12" s="68"/>
      <c r="J12" s="150">
        <v>4709</v>
      </c>
      <c r="K12" s="308" t="str">
        <f>IF(J12=0,0,CONCATENATE(MID(J12,1,2),".",MID(J12,3,2)))</f>
        <v>47.09</v>
      </c>
      <c r="L12" s="288" t="str">
        <f>IF(J12&lt;=$Q$10,"МСМК",IF(J12&lt;=$R$10,"МС",IF(J12&lt;=$S$10,"КМС",IF(J12&lt;=$T$10,"1",IF(J12&lt;=$U$10,"2",IF(J12&lt;=$V$10,"3",IF(J12&lt;=$W$10,"1юн",IF(J12&lt;=$X$10,"2юн",IF(J12&lt;=$Y$10,"3юн",IF(J12&gt;$Y$10,"б/р"))))))))))</f>
        <v>3</v>
      </c>
      <c r="M12" s="283">
        <v>35</v>
      </c>
      <c r="N12" s="73" t="e">
        <f>VLOOKUP($O12,#REF!,10,FALSE)</f>
        <v>#REF!</v>
      </c>
      <c r="O12" s="297" t="s">
        <v>380</v>
      </c>
    </row>
    <row r="13" spans="1:25" ht="21.95" customHeight="1" x14ac:dyDescent="0.2">
      <c r="A13" s="157">
        <v>1</v>
      </c>
      <c r="B13" s="157"/>
      <c r="C13" s="157"/>
      <c r="D13" s="73" t="e">
        <f>VLOOKUP($O13,#REF!,3,FALSE)</f>
        <v>#REF!</v>
      </c>
      <c r="E13" s="81" t="e">
        <f>VLOOKUP($O13,#REF!,4,FALSE)</f>
        <v>#REF!</v>
      </c>
      <c r="F13" s="81" t="e">
        <f>VLOOKUP($O13,#REF!,8,FALSE)</f>
        <v>#REF!</v>
      </c>
      <c r="G13" s="73" t="e">
        <f>VLOOKUP($O13,#REF!,5,FALSE)</f>
        <v>#REF!</v>
      </c>
      <c r="H13" s="81" t="e">
        <f>VLOOKUP($O13,#REF!,7,FALSE)</f>
        <v>#REF!</v>
      </c>
      <c r="I13" s="68"/>
      <c r="J13" s="150"/>
      <c r="K13" s="158"/>
      <c r="L13" s="159"/>
      <c r="M13" s="279" t="e">
        <f>VLOOKUP($O13,#REF!,9,FALSE)</f>
        <v>#REF!</v>
      </c>
      <c r="N13" s="485" t="e">
        <f>VLOOKUP($O13,#REF!,10,FALSE)</f>
        <v>#REF!</v>
      </c>
      <c r="O13" s="297" t="s">
        <v>147</v>
      </c>
    </row>
    <row r="14" spans="1:25" ht="21.95" customHeight="1" x14ac:dyDescent="0.2">
      <c r="A14" s="157">
        <v>1</v>
      </c>
      <c r="B14" s="157"/>
      <c r="C14" s="157"/>
      <c r="D14" s="73" t="e">
        <f>VLOOKUP($O14,#REF!,3,FALSE)</f>
        <v>#REF!</v>
      </c>
      <c r="E14" s="81" t="e">
        <f>VLOOKUP($O14,#REF!,4,FALSE)</f>
        <v>#REF!</v>
      </c>
      <c r="F14" s="81" t="e">
        <f>VLOOKUP($O14,#REF!,8,FALSE)</f>
        <v>#REF!</v>
      </c>
      <c r="G14" s="73" t="e">
        <f>VLOOKUP($O14,#REF!,5,FALSE)</f>
        <v>#REF!</v>
      </c>
      <c r="H14" s="81" t="e">
        <f>VLOOKUP($O14,#REF!,7,FALSE)</f>
        <v>#REF!</v>
      </c>
      <c r="I14" s="68"/>
      <c r="J14" s="150"/>
      <c r="K14" s="158"/>
      <c r="L14" s="159"/>
      <c r="M14" s="279" t="e">
        <f>VLOOKUP($O14,#REF!,9,FALSE)</f>
        <v>#REF!</v>
      </c>
      <c r="N14" s="73" t="e">
        <f>VLOOKUP($O14,#REF!,10,FALSE)</f>
        <v>#REF!</v>
      </c>
      <c r="O14" s="297" t="s">
        <v>240</v>
      </c>
    </row>
    <row r="15" spans="1:25" ht="21.95" customHeight="1" x14ac:dyDescent="0.2">
      <c r="A15" s="157">
        <v>1</v>
      </c>
      <c r="B15" s="157"/>
      <c r="C15" s="157"/>
      <c r="D15" s="73" t="e">
        <f>VLOOKUP($O15,#REF!,3,FALSE)</f>
        <v>#REF!</v>
      </c>
      <c r="E15" s="81" t="e">
        <f>VLOOKUP($O15,#REF!,4,FALSE)</f>
        <v>#REF!</v>
      </c>
      <c r="F15" s="81" t="e">
        <f>VLOOKUP($O15,#REF!,8,FALSE)</f>
        <v>#REF!</v>
      </c>
      <c r="G15" s="73" t="e">
        <f>VLOOKUP($O15,#REF!,5,FALSE)</f>
        <v>#REF!</v>
      </c>
      <c r="H15" s="81" t="e">
        <f>VLOOKUP($O15,#REF!,7,FALSE)</f>
        <v>#REF!</v>
      </c>
      <c r="I15" s="68"/>
      <c r="J15" s="150"/>
      <c r="K15" s="158"/>
      <c r="L15" s="159"/>
      <c r="M15" s="279" t="e">
        <f>VLOOKUP($O15,#REF!,9,FALSE)</f>
        <v>#REF!</v>
      </c>
      <c r="N15" s="73" t="e">
        <f>VLOOKUP($O15,#REF!,10,FALSE)</f>
        <v>#REF!</v>
      </c>
      <c r="O15" s="297" t="s">
        <v>379</v>
      </c>
    </row>
    <row r="16" spans="1:25" ht="21.95" hidden="1" customHeight="1" x14ac:dyDescent="0.2">
      <c r="A16" s="157">
        <v>1</v>
      </c>
      <c r="B16" s="157"/>
      <c r="C16" s="157"/>
      <c r="D16" s="73" t="e">
        <f>VLOOKUP($O16,#REF!,3,FALSE)</f>
        <v>#REF!</v>
      </c>
      <c r="E16" s="81" t="e">
        <f>VLOOKUP($O16,#REF!,4,FALSE)</f>
        <v>#REF!</v>
      </c>
      <c r="F16" s="81" t="e">
        <f>VLOOKUP($O16,#REF!,8,FALSE)</f>
        <v>#REF!</v>
      </c>
      <c r="G16" s="73" t="e">
        <f>VLOOKUP($O16,#REF!,5,FALSE)</f>
        <v>#REF!</v>
      </c>
      <c r="H16" s="81" t="e">
        <f>VLOOKUP($O16,#REF!,7,FALSE)</f>
        <v>#REF!</v>
      </c>
      <c r="I16" s="68"/>
      <c r="J16" s="150"/>
      <c r="K16" s="296">
        <f>IF(J16=0,0,CONCATENATE(MID(J16,1,2),".",MID(J16,3,2)))</f>
        <v>0</v>
      </c>
      <c r="L16" s="278" t="str">
        <f>IF(J16&lt;=$Q$10,"МСМК",IF(J16&lt;=$R$10,"МС",IF(J16&lt;=$S$10,"КМС",IF(J16&lt;=$T$10,"1",IF(J16&lt;=$U$10,"2",IF(J16&lt;=$V$10,"3",IF(J16&lt;=$W$10,"1юн",IF(J16&lt;=$X$10,"2юн",IF(J16&lt;=$Y$10,"3юн",IF(J16&gt;$Y$10,"б/р"))))))))))</f>
        <v>МСМК</v>
      </c>
      <c r="M16" s="279" t="e">
        <f>VLOOKUP($O16,#REF!,9,FALSE)</f>
        <v>#REF!</v>
      </c>
      <c r="N16" s="73" t="e">
        <f>VLOOKUP($O16,#REF!,10,FALSE)</f>
        <v>#REF!</v>
      </c>
      <c r="O16" s="297"/>
    </row>
    <row r="17" spans="1:15" ht="21.95" customHeight="1" x14ac:dyDescent="0.2">
      <c r="A17" s="157"/>
      <c r="B17" s="157"/>
      <c r="C17" s="157"/>
      <c r="D17" s="73"/>
      <c r="E17" s="81"/>
      <c r="F17" s="81"/>
      <c r="G17" s="73"/>
      <c r="H17" s="81"/>
      <c r="I17" s="68"/>
      <c r="J17" s="150"/>
      <c r="K17" s="158"/>
      <c r="L17" s="159"/>
      <c r="M17" s="68"/>
      <c r="N17" s="73"/>
      <c r="O17" s="297"/>
    </row>
    <row r="18" spans="1:15" ht="21.95" customHeight="1" x14ac:dyDescent="0.2">
      <c r="A18" s="157">
        <v>2</v>
      </c>
      <c r="B18" s="157">
        <v>2</v>
      </c>
      <c r="C18" s="157"/>
      <c r="D18" s="73" t="e">
        <f>VLOOKUP($O18,#REF!,3,FALSE)</f>
        <v>#REF!</v>
      </c>
      <c r="E18" s="81" t="e">
        <f>VLOOKUP($O18,#REF!,4,FALSE)</f>
        <v>#REF!</v>
      </c>
      <c r="F18" s="81" t="e">
        <f>VLOOKUP($O18,#REF!,8,FALSE)</f>
        <v>#REF!</v>
      </c>
      <c r="G18" s="73" t="e">
        <f>VLOOKUP($O18,#REF!,5,FALSE)</f>
        <v>#REF!</v>
      </c>
      <c r="H18" s="81" t="e">
        <f>VLOOKUP($O18,#REF!,7,FALSE)</f>
        <v>#REF!</v>
      </c>
      <c r="I18" s="68"/>
      <c r="J18" s="150">
        <v>4720</v>
      </c>
      <c r="K18" s="158" t="str">
        <f>IF(J18=0,0,CONCATENATE(MID(J18,1,2),".",MID(J18,3,2)))</f>
        <v>47.20</v>
      </c>
      <c r="L18" s="159" t="str">
        <f>IF(J18&lt;=$Q$10,"МСМК",IF(J18&lt;=$R$10,"МС",IF(J18&lt;=$S$10,"КМС",IF(J18&lt;=$T$10,"1",IF(J18&lt;=$U$10,"2",IF(J18&lt;=$V$10,"3",IF(J18&lt;=$W$10,"1юн",IF(J18&lt;=$X$10,"2юн",IF(J18&lt;=$Y$10,"3юн",IF(J18&gt;$Y$10,"б/р"))))))))))</f>
        <v>3</v>
      </c>
      <c r="M18" s="68">
        <v>30</v>
      </c>
      <c r="N18" s="73" t="e">
        <f>VLOOKUP($O18,#REF!,10,FALSE)</f>
        <v>#REF!</v>
      </c>
      <c r="O18" s="299" t="s">
        <v>283</v>
      </c>
    </row>
    <row r="19" spans="1:15" ht="21.95" customHeight="1" x14ac:dyDescent="0.2">
      <c r="A19" s="157">
        <v>2</v>
      </c>
      <c r="B19" s="157"/>
      <c r="C19" s="157"/>
      <c r="D19" s="73" t="e">
        <f>VLOOKUP($O19,#REF!,3,FALSE)</f>
        <v>#REF!</v>
      </c>
      <c r="E19" s="81" t="e">
        <f>VLOOKUP($O19,#REF!,4,FALSE)</f>
        <v>#REF!</v>
      </c>
      <c r="F19" s="81" t="e">
        <f>VLOOKUP($O19,#REF!,8,FALSE)</f>
        <v>#REF!</v>
      </c>
      <c r="G19" s="73" t="e">
        <f>VLOOKUP($O19,#REF!,5,FALSE)</f>
        <v>#REF!</v>
      </c>
      <c r="H19" s="81" t="e">
        <f>VLOOKUP($O19,#REF!,7,FALSE)</f>
        <v>#REF!</v>
      </c>
      <c r="I19" s="68"/>
      <c r="J19" s="150"/>
      <c r="K19" s="158"/>
      <c r="L19" s="159"/>
      <c r="M19" s="279" t="e">
        <f>VLOOKUP($O19,#REF!,9,FALSE)</f>
        <v>#REF!</v>
      </c>
      <c r="N19" s="73" t="e">
        <f>VLOOKUP($O19,#REF!,10,FALSE)</f>
        <v>#REF!</v>
      </c>
      <c r="O19" s="299" t="s">
        <v>378</v>
      </c>
    </row>
    <row r="20" spans="1:15" ht="21.95" customHeight="1" x14ac:dyDescent="0.2">
      <c r="A20" s="157">
        <v>2</v>
      </c>
      <c r="B20" s="157"/>
      <c r="C20" s="157"/>
      <c r="D20" s="73" t="e">
        <f>VLOOKUP($O20,#REF!,3,FALSE)</f>
        <v>#REF!</v>
      </c>
      <c r="E20" s="81" t="e">
        <f>VLOOKUP($O20,#REF!,4,FALSE)</f>
        <v>#REF!</v>
      </c>
      <c r="F20" s="81" t="e">
        <f>VLOOKUP($O20,#REF!,8,FALSE)</f>
        <v>#REF!</v>
      </c>
      <c r="G20" s="73" t="e">
        <f>VLOOKUP($O20,#REF!,5,FALSE)</f>
        <v>#REF!</v>
      </c>
      <c r="H20" s="81" t="e">
        <f>VLOOKUP($O20,#REF!,7,FALSE)</f>
        <v>#REF!</v>
      </c>
      <c r="I20" s="68"/>
      <c r="J20" s="150"/>
      <c r="K20" s="158"/>
      <c r="L20" s="159"/>
      <c r="M20" s="279" t="e">
        <f>VLOOKUP($O20,#REF!,9,FALSE)</f>
        <v>#REF!</v>
      </c>
      <c r="N20" s="73" t="e">
        <f>VLOOKUP($O20,#REF!,10,FALSE)</f>
        <v>#REF!</v>
      </c>
      <c r="O20" s="299" t="s">
        <v>383</v>
      </c>
    </row>
    <row r="21" spans="1:15" ht="21.95" customHeight="1" x14ac:dyDescent="0.2">
      <c r="A21" s="157">
        <v>2</v>
      </c>
      <c r="B21" s="157"/>
      <c r="C21" s="157"/>
      <c r="D21" s="73" t="e">
        <f>VLOOKUP($O21,#REF!,3,FALSE)</f>
        <v>#REF!</v>
      </c>
      <c r="E21" s="81" t="e">
        <f>VLOOKUP($O21,#REF!,4,FALSE)</f>
        <v>#REF!</v>
      </c>
      <c r="F21" s="81" t="e">
        <f>VLOOKUP($O21,#REF!,8,FALSE)</f>
        <v>#REF!</v>
      </c>
      <c r="G21" s="73" t="e">
        <f>VLOOKUP($O21,#REF!,5,FALSE)</f>
        <v>#REF!</v>
      </c>
      <c r="H21" s="81" t="e">
        <f>VLOOKUP($O21,#REF!,7,FALSE)</f>
        <v>#REF!</v>
      </c>
      <c r="I21" s="68"/>
      <c r="J21" s="150"/>
      <c r="K21" s="158"/>
      <c r="L21" s="159"/>
      <c r="M21" s="68" t="e">
        <f>VLOOKUP($O21,#REF!,9,FALSE)</f>
        <v>#REF!</v>
      </c>
      <c r="N21" s="73" t="e">
        <f>VLOOKUP($O21,#REF!,10,FALSE)</f>
        <v>#REF!</v>
      </c>
      <c r="O21" s="299" t="s">
        <v>242</v>
      </c>
    </row>
    <row r="22" spans="1:15" ht="21.95" customHeight="1" x14ac:dyDescent="0.2">
      <c r="A22" s="157"/>
      <c r="B22" s="157"/>
      <c r="C22" s="157"/>
      <c r="D22" s="73"/>
      <c r="E22" s="81"/>
      <c r="F22" s="81"/>
      <c r="G22" s="73"/>
      <c r="H22" s="81"/>
      <c r="I22" s="68"/>
      <c r="J22" s="150"/>
      <c r="K22" s="158"/>
      <c r="L22" s="159"/>
      <c r="M22" s="68"/>
      <c r="N22" s="73"/>
      <c r="O22" s="299"/>
    </row>
    <row r="23" spans="1:15" hidden="1" x14ac:dyDescent="0.2">
      <c r="A23" s="157">
        <v>3</v>
      </c>
      <c r="B23" s="157"/>
      <c r="C23" s="157">
        <v>1</v>
      </c>
      <c r="D23" s="73" t="e">
        <f>VLOOKUP($O23,#REF!,3,FALSE)</f>
        <v>#REF!</v>
      </c>
      <c r="E23" s="81" t="e">
        <f>VLOOKUP($O23,#REF!,4,FALSE)</f>
        <v>#REF!</v>
      </c>
      <c r="F23" s="81" t="e">
        <f>VLOOKUP($O23,#REF!,8,FALSE)</f>
        <v>#REF!</v>
      </c>
      <c r="G23" s="73" t="e">
        <f>VLOOKUP($O23,#REF!,5,FALSE)</f>
        <v>#REF!</v>
      </c>
      <c r="H23" s="81" t="e">
        <f>VLOOKUP($O23,#REF!,7,FALSE)</f>
        <v>#REF!</v>
      </c>
      <c r="I23" s="68"/>
      <c r="J23" s="150"/>
      <c r="K23" s="158">
        <f>IF(J23=0,0,CONCATENATE(MID(J23,1,2),".",MID(J23,3,2)))</f>
        <v>0</v>
      </c>
      <c r="L23" s="159" t="str">
        <f>IF(J23&lt;=$Q$10,"МСМК",IF(J23&lt;=$R$10,"МС",IF(J23&lt;=$S$10,"КМС",IF(J23&lt;=$T$10,"1",IF(J23&lt;=$U$10,"2",IF(J23&lt;=$V$10,"3",IF(J23&lt;=$W$10,"1юн",IF(J23&lt;=$X$10,"2юн",IF(J23&lt;=$Y$10,"3юн",IF(J23&gt;$Y$10,"б/р"))))))))))</f>
        <v>МСМК</v>
      </c>
      <c r="M23" s="68" t="e">
        <f>VLOOKUP($O23,#REF!,9,FALSE)</f>
        <v>#REF!</v>
      </c>
      <c r="N23" s="73" t="e">
        <f>VLOOKUP($O23,#REF!,10,FALSE)</f>
        <v>#REF!</v>
      </c>
      <c r="O23" s="299"/>
    </row>
    <row r="24" spans="1:15" hidden="1" x14ac:dyDescent="0.2">
      <c r="A24" s="157">
        <v>3</v>
      </c>
      <c r="B24" s="157"/>
      <c r="C24" s="157"/>
      <c r="D24" s="73" t="e">
        <f>VLOOKUP($O24,#REF!,3,FALSE)</f>
        <v>#REF!</v>
      </c>
      <c r="E24" s="81" t="e">
        <f>VLOOKUP($O24,#REF!,4,FALSE)</f>
        <v>#REF!</v>
      </c>
      <c r="F24" s="81" t="e">
        <f>VLOOKUP($O24,#REF!,8,FALSE)</f>
        <v>#REF!</v>
      </c>
      <c r="G24" s="73" t="e">
        <f>VLOOKUP($O24,#REF!,5,FALSE)</f>
        <v>#REF!</v>
      </c>
      <c r="H24" s="81" t="e">
        <f>VLOOKUP($O24,#REF!,7,FALSE)</f>
        <v>#REF!</v>
      </c>
      <c r="I24" s="68"/>
      <c r="J24" s="150"/>
      <c r="K24" s="158"/>
      <c r="L24" s="159"/>
      <c r="M24" s="279" t="e">
        <f>VLOOKUP($O24,#REF!,9,FALSE)</f>
        <v>#REF!</v>
      </c>
      <c r="N24" s="73" t="e">
        <f>VLOOKUP($O24,#REF!,10,FALSE)</f>
        <v>#REF!</v>
      </c>
      <c r="O24" s="299"/>
    </row>
    <row r="25" spans="1:15" hidden="1" x14ac:dyDescent="0.2">
      <c r="A25" s="157">
        <v>3</v>
      </c>
      <c r="B25" s="157"/>
      <c r="C25" s="157"/>
      <c r="D25" s="73" t="e">
        <f>VLOOKUP($O25,#REF!,3,FALSE)</f>
        <v>#REF!</v>
      </c>
      <c r="E25" s="81" t="e">
        <f>VLOOKUP($O25,#REF!,4,FALSE)</f>
        <v>#REF!</v>
      </c>
      <c r="F25" s="81" t="e">
        <f>VLOOKUP($O25,#REF!,8,FALSE)</f>
        <v>#REF!</v>
      </c>
      <c r="G25" s="73" t="e">
        <f>VLOOKUP($O25,#REF!,5,FALSE)</f>
        <v>#REF!</v>
      </c>
      <c r="H25" s="81" t="e">
        <f>VLOOKUP($O25,#REF!,7,FALSE)</f>
        <v>#REF!</v>
      </c>
      <c r="I25" s="68"/>
      <c r="J25" s="150"/>
      <c r="K25" s="158"/>
      <c r="L25" s="159"/>
      <c r="M25" s="279" t="e">
        <f>VLOOKUP($O25,#REF!,9,FALSE)</f>
        <v>#REF!</v>
      </c>
      <c r="N25" s="73" t="e">
        <f>VLOOKUP($O25,#REF!,10,FALSE)</f>
        <v>#REF!</v>
      </c>
      <c r="O25" s="299"/>
    </row>
    <row r="26" spans="1:15" hidden="1" x14ac:dyDescent="0.2">
      <c r="A26" s="157">
        <v>3</v>
      </c>
      <c r="B26" s="157"/>
      <c r="C26" s="157"/>
      <c r="D26" s="73" t="e">
        <f>VLOOKUP($O26,#REF!,3,FALSE)</f>
        <v>#REF!</v>
      </c>
      <c r="E26" s="81" t="e">
        <f>VLOOKUP($O26,#REF!,4,FALSE)</f>
        <v>#REF!</v>
      </c>
      <c r="F26" s="81" t="e">
        <f>VLOOKUP($O26,#REF!,8,FALSE)</f>
        <v>#REF!</v>
      </c>
      <c r="G26" s="73" t="e">
        <f>VLOOKUP($O26,#REF!,5,FALSE)</f>
        <v>#REF!</v>
      </c>
      <c r="H26" s="81" t="e">
        <f>VLOOKUP($O26,#REF!,7,FALSE)</f>
        <v>#REF!</v>
      </c>
      <c r="I26" s="68"/>
      <c r="J26" s="150"/>
      <c r="K26" s="158"/>
      <c r="L26" s="159"/>
      <c r="M26" s="279" t="e">
        <f>VLOOKUP($O26,#REF!,9,FALSE)</f>
        <v>#REF!</v>
      </c>
      <c r="N26" s="73" t="e">
        <f>VLOOKUP($O26,#REF!,10,FALSE)</f>
        <v>#REF!</v>
      </c>
      <c r="O26" s="299"/>
    </row>
    <row r="27" spans="1:15" hidden="1" x14ac:dyDescent="0.2">
      <c r="A27" s="157"/>
      <c r="B27" s="157"/>
      <c r="C27" s="157"/>
      <c r="D27" s="73"/>
      <c r="E27" s="81"/>
      <c r="F27" s="81"/>
      <c r="G27" s="73"/>
      <c r="H27" s="81"/>
      <c r="I27" s="68"/>
      <c r="J27" s="150"/>
      <c r="K27" s="158"/>
      <c r="L27" s="159"/>
      <c r="M27" s="68"/>
      <c r="N27" s="73"/>
      <c r="O27" s="299"/>
    </row>
    <row r="28" spans="1:15" hidden="1" x14ac:dyDescent="0.2">
      <c r="A28" s="157">
        <v>4</v>
      </c>
      <c r="B28" s="157"/>
      <c r="C28" s="157"/>
      <c r="D28" s="73" t="e">
        <f>VLOOKUP($O28,#REF!,3,FALSE)</f>
        <v>#REF!</v>
      </c>
      <c r="E28" s="81" t="e">
        <f>VLOOKUP($O28,#REF!,4,FALSE)</f>
        <v>#REF!</v>
      </c>
      <c r="F28" s="81" t="e">
        <f>VLOOKUP($O28,#REF!,8,FALSE)</f>
        <v>#REF!</v>
      </c>
      <c r="G28" s="73" t="e">
        <f>VLOOKUP($O28,#REF!,5,FALSE)</f>
        <v>#REF!</v>
      </c>
      <c r="H28" s="81" t="e">
        <f>VLOOKUP($O28,#REF!,7,FALSE)</f>
        <v>#REF!</v>
      </c>
      <c r="I28" s="68"/>
      <c r="J28" s="150"/>
      <c r="K28" s="158">
        <f>IF(J28=0,0,CONCATENATE(MID(J28,1,2),".",MID(J28,3,2)))</f>
        <v>0</v>
      </c>
      <c r="L28" s="159" t="str">
        <f>IF(J28&lt;=$Q$10,"МСМК",IF(J28&lt;=$R$10,"МС",IF(J28&lt;=$S$10,"КМС",IF(J28&lt;=$T$10,"1",IF(J28&lt;=$U$10,"2",IF(J28&lt;=$V$10,"3",IF(J28&lt;=$W$10,"1юн",IF(J28&lt;=$X$10,"2юн",IF(J28&lt;=$Y$10,"3юн",IF(J28&gt;$Y$10,"б/р"))))))))))</f>
        <v>МСМК</v>
      </c>
      <c r="M28" s="279" t="e">
        <f>VLOOKUP($O28,#REF!,9,FALSE)</f>
        <v>#REF!</v>
      </c>
      <c r="N28" s="73" t="e">
        <f>VLOOKUP($O28,#REF!,10,FALSE)</f>
        <v>#REF!</v>
      </c>
      <c r="O28" s="299"/>
    </row>
    <row r="29" spans="1:15" hidden="1" x14ac:dyDescent="0.2">
      <c r="A29" s="157">
        <v>4</v>
      </c>
      <c r="B29" s="157">
        <v>3</v>
      </c>
      <c r="C29" s="157"/>
      <c r="D29" s="73" t="e">
        <f>VLOOKUP($O29,#REF!,3,FALSE)</f>
        <v>#REF!</v>
      </c>
      <c r="E29" s="81" t="e">
        <f>VLOOKUP($O29,#REF!,4,FALSE)</f>
        <v>#REF!</v>
      </c>
      <c r="F29" s="81" t="e">
        <f>VLOOKUP($O29,#REF!,8,FALSE)</f>
        <v>#REF!</v>
      </c>
      <c r="G29" s="73" t="e">
        <f>VLOOKUP($O29,#REF!,5,FALSE)</f>
        <v>#REF!</v>
      </c>
      <c r="H29" s="81" t="e">
        <f>VLOOKUP($O29,#REF!,7,FALSE)</f>
        <v>#REF!</v>
      </c>
      <c r="I29" s="68"/>
      <c r="J29" s="150"/>
      <c r="K29" s="296">
        <f>IF(J29=0,0,CONCATENATE(MID(J29,1,2),".",MID(J29,3,2)))</f>
        <v>0</v>
      </c>
      <c r="L29" s="278" t="str">
        <f>IF(J29&lt;=$Q$10,"МСМК",IF(J29&lt;=$R$10,"МС",IF(J29&lt;=$S$10,"КМС",IF(J29&lt;=$T$10,"1",IF(J29&lt;=$U$10,"2",IF(J29&lt;=$V$10,"3",IF(J29&lt;=$W$10,"1юн",IF(J29&lt;=$X$10,"2юн",IF(J29&lt;=$Y$10,"3юн",IF(J29&gt;$Y$10,"б/р"))))))))))</f>
        <v>МСМК</v>
      </c>
      <c r="M29" s="279" t="e">
        <f>VLOOKUP($O29,#REF!,9,FALSE)</f>
        <v>#REF!</v>
      </c>
      <c r="N29" s="73" t="e">
        <f>VLOOKUP($O29,#REF!,10,FALSE)</f>
        <v>#REF!</v>
      </c>
      <c r="O29" s="299"/>
    </row>
    <row r="30" spans="1:15" hidden="1" x14ac:dyDescent="0.2">
      <c r="A30" s="157">
        <v>4</v>
      </c>
      <c r="B30" s="157"/>
      <c r="C30" s="157"/>
      <c r="D30" s="73" t="e">
        <f>VLOOKUP($O30,#REF!,3,FALSE)</f>
        <v>#REF!</v>
      </c>
      <c r="E30" s="81" t="e">
        <f>VLOOKUP($O30,#REF!,4,FALSE)</f>
        <v>#REF!</v>
      </c>
      <c r="F30" s="81" t="e">
        <f>VLOOKUP($O30,#REF!,8,FALSE)</f>
        <v>#REF!</v>
      </c>
      <c r="G30" s="73" t="e">
        <f>VLOOKUP($O30,#REF!,5,FALSE)</f>
        <v>#REF!</v>
      </c>
      <c r="H30" s="81" t="e">
        <f>VLOOKUP($O30,#REF!,7,FALSE)</f>
        <v>#REF!</v>
      </c>
      <c r="I30" s="68"/>
      <c r="J30" s="150"/>
      <c r="K30" s="158"/>
      <c r="L30" s="159"/>
      <c r="M30" s="279" t="e">
        <f>VLOOKUP($O30,#REF!,9,FALSE)</f>
        <v>#REF!</v>
      </c>
      <c r="N30" s="73" t="e">
        <f>VLOOKUP($O30,#REF!,10,FALSE)</f>
        <v>#REF!</v>
      </c>
      <c r="O30" s="299"/>
    </row>
    <row r="31" spans="1:15" hidden="1" x14ac:dyDescent="0.2">
      <c r="A31" s="157">
        <v>4</v>
      </c>
      <c r="B31" s="157"/>
      <c r="C31" s="157"/>
      <c r="D31" s="73" t="e">
        <f>VLOOKUP($O31,#REF!,3,FALSE)</f>
        <v>#REF!</v>
      </c>
      <c r="E31" s="81" t="e">
        <f>VLOOKUP($O31,#REF!,4,FALSE)</f>
        <v>#REF!</v>
      </c>
      <c r="F31" s="81" t="e">
        <f>VLOOKUP($O31,#REF!,8,FALSE)</f>
        <v>#REF!</v>
      </c>
      <c r="G31" s="73" t="e">
        <f>VLOOKUP($O31,#REF!,5,FALSE)</f>
        <v>#REF!</v>
      </c>
      <c r="H31" s="81" t="e">
        <f>VLOOKUP($O31,#REF!,7,FALSE)</f>
        <v>#REF!</v>
      </c>
      <c r="I31" s="68"/>
      <c r="J31" s="150"/>
      <c r="K31" s="158"/>
      <c r="L31" s="159"/>
      <c r="M31" s="279" t="e">
        <f>VLOOKUP($O31,#REF!,9,FALSE)</f>
        <v>#REF!</v>
      </c>
      <c r="N31" s="73" t="e">
        <f>VLOOKUP($O31,#REF!,10,FALSE)</f>
        <v>#REF!</v>
      </c>
      <c r="O31" s="299"/>
    </row>
    <row r="32" spans="1:15" hidden="1" x14ac:dyDescent="0.2">
      <c r="A32" s="49"/>
      <c r="B32" s="49"/>
      <c r="C32" s="49"/>
      <c r="K32" s="158"/>
    </row>
    <row r="33" spans="1:21" hidden="1" x14ac:dyDescent="0.2">
      <c r="A33" s="49"/>
      <c r="B33" s="49"/>
      <c r="C33" s="49"/>
      <c r="K33" s="158"/>
    </row>
    <row r="34" spans="1:21" hidden="1" x14ac:dyDescent="0.2">
      <c r="A34" s="49"/>
      <c r="B34" s="49"/>
      <c r="C34" s="49"/>
      <c r="K34" s="158"/>
    </row>
    <row r="35" spans="1:21" hidden="1" x14ac:dyDescent="0.2">
      <c r="A35" s="49"/>
      <c r="B35" s="49"/>
      <c r="C35" s="49"/>
      <c r="K35" s="158"/>
    </row>
    <row r="36" spans="1:21" x14ac:dyDescent="0.2">
      <c r="A36" s="49"/>
      <c r="B36" s="49"/>
      <c r="C36" s="49"/>
    </row>
    <row r="37" spans="1:21" x14ac:dyDescent="0.2">
      <c r="A37" s="49"/>
      <c r="B37" s="49"/>
      <c r="C37" s="49"/>
    </row>
    <row r="38" spans="1:21" x14ac:dyDescent="0.2">
      <c r="A38" s="49"/>
      <c r="B38" s="49"/>
      <c r="C38" s="49"/>
    </row>
    <row r="39" spans="1:21" ht="15" customHeight="1" x14ac:dyDescent="0.2">
      <c r="A39" s="49"/>
      <c r="B39" s="49"/>
      <c r="C39" s="677" t="s">
        <v>220</v>
      </c>
      <c r="D39" s="677"/>
      <c r="E39" s="677"/>
      <c r="G39" s="49"/>
      <c r="I39" s="658" t="s">
        <v>428</v>
      </c>
      <c r="J39" s="658"/>
      <c r="K39" s="658"/>
      <c r="L39" s="658"/>
      <c r="M39" s="658"/>
      <c r="N39" s="658"/>
      <c r="O39" s="658"/>
      <c r="P39" s="658"/>
      <c r="Q39" s="658"/>
      <c r="R39" s="658"/>
      <c r="S39" s="658"/>
      <c r="T39" s="658"/>
      <c r="U39" s="658"/>
    </row>
    <row r="40" spans="1:21" x14ac:dyDescent="0.2">
      <c r="A40" s="49"/>
      <c r="B40" s="49"/>
      <c r="D40" s="44"/>
      <c r="E40" s="48"/>
      <c r="G40" s="49"/>
      <c r="K40" s="48"/>
      <c r="L40" s="49"/>
      <c r="M40" s="48"/>
      <c r="N40" s="40"/>
    </row>
    <row r="41" spans="1:21" ht="15" customHeight="1" x14ac:dyDescent="0.2">
      <c r="A41" s="49"/>
      <c r="B41" s="49"/>
      <c r="C41" s="656" t="s">
        <v>221</v>
      </c>
      <c r="D41" s="656"/>
      <c r="E41" s="656"/>
      <c r="F41" s="656"/>
      <c r="G41" s="49"/>
      <c r="I41" s="658" t="s">
        <v>429</v>
      </c>
      <c r="J41" s="658"/>
      <c r="K41" s="658"/>
      <c r="L41" s="658"/>
      <c r="M41" s="658"/>
      <c r="N41" s="658"/>
      <c r="O41" s="658"/>
      <c r="P41" s="658"/>
      <c r="Q41" s="658"/>
      <c r="R41" s="658"/>
      <c r="S41" s="658"/>
      <c r="T41" s="658"/>
      <c r="U41" s="658"/>
    </row>
    <row r="42" spans="1:21" x14ac:dyDescent="0.2">
      <c r="A42" s="49"/>
      <c r="B42" s="49"/>
      <c r="C42" s="49"/>
    </row>
  </sheetData>
  <sortState ref="A12:Z31">
    <sortCondition ref="A31"/>
  </sortState>
  <mergeCells count="28">
    <mergeCell ref="E9:G9"/>
    <mergeCell ref="A6:N6"/>
    <mergeCell ref="A1:N1"/>
    <mergeCell ref="A2:N2"/>
    <mergeCell ref="A3:N3"/>
    <mergeCell ref="A4:N4"/>
    <mergeCell ref="A5:N5"/>
    <mergeCell ref="A7:D7"/>
    <mergeCell ref="H7:I7"/>
    <mergeCell ref="K7:L7"/>
    <mergeCell ref="A8:D8"/>
    <mergeCell ref="H8:I8"/>
    <mergeCell ref="K8:L8"/>
    <mergeCell ref="A10:A11"/>
    <mergeCell ref="B10:C10"/>
    <mergeCell ref="D10:D11"/>
    <mergeCell ref="E10:E11"/>
    <mergeCell ref="F10:F11"/>
    <mergeCell ref="I41:U41"/>
    <mergeCell ref="C41:F41"/>
    <mergeCell ref="C39:E39"/>
    <mergeCell ref="N10:N11"/>
    <mergeCell ref="G10:G11"/>
    <mergeCell ref="H10:H11"/>
    <mergeCell ref="I10:I11"/>
    <mergeCell ref="K10:K11"/>
    <mergeCell ref="L10:L11"/>
    <mergeCell ref="I39:U39"/>
  </mergeCells>
  <printOptions horizontalCentered="1"/>
  <pageMargins left="0.27559055118110237" right="0.23622047244094491" top="0.78740157480314965" bottom="0.39370078740157483" header="0.51181102362204722" footer="0.51181102362204722"/>
  <pageSetup paperSize="9" scale="85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C30"/>
  <sheetViews>
    <sheetView topLeftCell="A8" zoomScale="90" zoomScaleNormal="90" workbookViewId="0">
      <selection activeCell="AC28" sqref="AC28"/>
    </sheetView>
  </sheetViews>
  <sheetFormatPr defaultColWidth="9.140625" defaultRowHeight="12.75" outlineLevelCol="1" x14ac:dyDescent="0.2"/>
  <cols>
    <col min="1" max="1" width="6.85546875" style="44" customWidth="1"/>
    <col min="2" max="3" width="5.42578125" style="44" hidden="1" customWidth="1"/>
    <col min="4" max="4" width="23.85546875" style="474" customWidth="1"/>
    <col min="5" max="5" width="11" style="414" customWidth="1"/>
    <col min="6" max="6" width="6.85546875" style="414" bestFit="1" customWidth="1"/>
    <col min="7" max="7" width="25.5703125" style="474" customWidth="1"/>
    <col min="8" max="8" width="7.28515625" style="474" hidden="1" customWidth="1"/>
    <col min="9" max="9" width="14.42578125" style="474" customWidth="1"/>
    <col min="10" max="10" width="8.140625" style="474" hidden="1" customWidth="1" outlineLevel="1"/>
    <col min="11" max="11" width="6.28515625" style="414" customWidth="1" collapsed="1"/>
    <col min="12" max="12" width="5.28515625" style="414" hidden="1" customWidth="1"/>
    <col min="13" max="13" width="6.28515625" style="414" hidden="1" customWidth="1" outlineLevel="1"/>
    <col min="14" max="14" width="6.140625" style="414" customWidth="1" collapsed="1"/>
    <col min="15" max="15" width="4.42578125" style="414" hidden="1" customWidth="1"/>
    <col min="16" max="16" width="6.42578125" style="474" customWidth="1"/>
    <col min="17" max="17" width="6.140625" style="40" hidden="1" customWidth="1"/>
    <col min="18" max="18" width="32.28515625" style="474" customWidth="1"/>
    <col min="19" max="19" width="8" style="474" hidden="1" customWidth="1" outlineLevel="1"/>
    <col min="20" max="28" width="9.140625" style="474" hidden="1" customWidth="1" outlineLevel="1"/>
    <col min="29" max="29" width="9.140625" style="474" collapsed="1"/>
    <col min="30" max="16384" width="9.140625" style="474"/>
  </cols>
  <sheetData>
    <row r="1" spans="1:28" x14ac:dyDescent="0.2">
      <c r="A1" s="613" t="e">
        <f>Name_1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W1" s="175"/>
      <c r="X1" s="175"/>
      <c r="Y1" s="176"/>
    </row>
    <row r="2" spans="1:28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W2" s="175"/>
      <c r="X2" s="175"/>
      <c r="Y2" s="176"/>
    </row>
    <row r="3" spans="1:28" x14ac:dyDescent="0.2">
      <c r="A3" s="613" t="e">
        <f>Name_3</f>
        <v>#REF!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W3" s="175"/>
      <c r="X3" s="175"/>
      <c r="Y3" s="176"/>
    </row>
    <row r="4" spans="1:28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W4" s="175"/>
      <c r="X4" s="175"/>
      <c r="Y4" s="176"/>
    </row>
    <row r="5" spans="1:28" ht="29.25" customHeight="1" x14ac:dyDescent="0.2">
      <c r="A5" s="615" t="e">
        <f>Name_4</f>
        <v>#REF!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W5" s="175"/>
      <c r="X5" s="175"/>
      <c r="Y5" s="176"/>
    </row>
    <row r="6" spans="1:28" ht="15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W6" s="175"/>
      <c r="X6" s="175"/>
      <c r="Y6" s="176"/>
    </row>
    <row r="7" spans="1:28" ht="12.75" customHeight="1" x14ac:dyDescent="0.2">
      <c r="A7" s="652" t="s">
        <v>517</v>
      </c>
      <c r="B7" s="652"/>
      <c r="C7" s="652"/>
      <c r="D7" s="652"/>
      <c r="F7" s="47"/>
      <c r="G7" s="2"/>
      <c r="Q7" s="108"/>
      <c r="W7" s="175"/>
      <c r="X7" s="175"/>
      <c r="Y7" s="176"/>
    </row>
    <row r="8" spans="1:28" ht="12.75" customHeight="1" x14ac:dyDescent="0.2">
      <c r="A8" s="652"/>
      <c r="B8" s="652"/>
      <c r="C8" s="652"/>
      <c r="D8" s="652"/>
      <c r="F8" s="47"/>
      <c r="G8" s="2"/>
      <c r="H8" s="201" t="s">
        <v>50</v>
      </c>
      <c r="I8" s="654" t="e">
        <f>d_1</f>
        <v>#REF!</v>
      </c>
      <c r="J8" s="654"/>
      <c r="K8" s="654"/>
      <c r="L8" s="654"/>
      <c r="M8" s="654"/>
      <c r="N8" s="654"/>
      <c r="O8" s="199"/>
      <c r="P8" s="425" t="str">
        <f>'110сб'!I6</f>
        <v>15:20</v>
      </c>
      <c r="Q8" s="108"/>
      <c r="R8" s="218" t="e">
        <f>d_6</f>
        <v>#REF!</v>
      </c>
      <c r="W8" s="175"/>
      <c r="X8" s="175"/>
      <c r="Y8" s="176"/>
    </row>
    <row r="9" spans="1:28" ht="12.75" customHeight="1" x14ac:dyDescent="0.2">
      <c r="A9" s="5" t="e">
        <f>d_4</f>
        <v>#REF!</v>
      </c>
      <c r="B9" s="5"/>
      <c r="C9" s="5"/>
      <c r="F9" s="47"/>
      <c r="G9" s="2"/>
      <c r="H9" s="205" t="s">
        <v>51</v>
      </c>
      <c r="I9" s="649" t="e">
        <f>d_2</f>
        <v>#REF!</v>
      </c>
      <c r="J9" s="649"/>
      <c r="K9" s="649"/>
      <c r="L9" s="649"/>
      <c r="M9" s="649"/>
      <c r="N9" s="649"/>
      <c r="O9" s="200"/>
      <c r="P9" s="426" t="str">
        <f>'110сб ф'!K7</f>
        <v>16:30</v>
      </c>
      <c r="Q9" s="109"/>
      <c r="R9" s="136" t="e">
        <f>d_5</f>
        <v>#REF!</v>
      </c>
      <c r="S9" s="474" t="s">
        <v>19</v>
      </c>
      <c r="T9" s="467" t="s">
        <v>108</v>
      </c>
      <c r="U9" s="467" t="s">
        <v>109</v>
      </c>
      <c r="V9" s="467" t="s">
        <v>110</v>
      </c>
      <c r="W9" s="467">
        <v>1</v>
      </c>
      <c r="X9" s="467">
        <v>2</v>
      </c>
      <c r="Y9" s="467" t="s">
        <v>39</v>
      </c>
      <c r="Z9" s="467" t="s">
        <v>111</v>
      </c>
      <c r="AA9" s="467" t="s">
        <v>112</v>
      </c>
      <c r="AB9" s="467" t="s">
        <v>113</v>
      </c>
    </row>
    <row r="10" spans="1:28" ht="15.75" customHeight="1" x14ac:dyDescent="0.2">
      <c r="A10" s="655" t="s">
        <v>400</v>
      </c>
      <c r="B10" s="655" t="s">
        <v>117</v>
      </c>
      <c r="C10" s="655"/>
      <c r="D10" s="655" t="s">
        <v>56</v>
      </c>
      <c r="E10" s="655" t="s">
        <v>57</v>
      </c>
      <c r="F10" s="655" t="s">
        <v>13</v>
      </c>
      <c r="G10" s="655" t="s">
        <v>96</v>
      </c>
      <c r="H10" s="657" t="s">
        <v>97</v>
      </c>
      <c r="I10" s="660" t="s">
        <v>103</v>
      </c>
      <c r="J10" s="470"/>
      <c r="K10" s="657" t="s">
        <v>14</v>
      </c>
      <c r="L10" s="657" t="s">
        <v>107</v>
      </c>
      <c r="M10" s="469"/>
      <c r="N10" s="657" t="s">
        <v>15</v>
      </c>
      <c r="O10" s="657" t="s">
        <v>107</v>
      </c>
      <c r="P10" s="655" t="s">
        <v>16</v>
      </c>
      <c r="Q10" s="468" t="s">
        <v>17</v>
      </c>
      <c r="R10" s="659" t="s">
        <v>18</v>
      </c>
      <c r="T10" s="172">
        <v>1364</v>
      </c>
      <c r="U10" s="172">
        <v>1434</v>
      </c>
      <c r="V10" s="160">
        <v>1524</v>
      </c>
      <c r="W10" s="160">
        <v>1624</v>
      </c>
      <c r="X10" s="160">
        <v>1744</v>
      </c>
      <c r="Y10" s="160">
        <v>1874</v>
      </c>
      <c r="Z10" s="173">
        <v>104</v>
      </c>
      <c r="AA10" s="173">
        <v>109</v>
      </c>
      <c r="AB10" s="174"/>
    </row>
    <row r="11" spans="1:28" ht="15.75" x14ac:dyDescent="0.2">
      <c r="A11" s="655"/>
      <c r="B11" s="290" t="s">
        <v>118</v>
      </c>
      <c r="C11" s="290" t="s">
        <v>119</v>
      </c>
      <c r="D11" s="655"/>
      <c r="E11" s="655"/>
      <c r="F11" s="655"/>
      <c r="G11" s="655"/>
      <c r="H11" s="657"/>
      <c r="I11" s="660"/>
      <c r="J11" s="470"/>
      <c r="K11" s="657"/>
      <c r="L11" s="657"/>
      <c r="M11" s="469"/>
      <c r="N11" s="657"/>
      <c r="O11" s="657"/>
      <c r="P11" s="655"/>
      <c r="Q11" s="468"/>
      <c r="R11" s="659"/>
      <c r="T11" s="226"/>
      <c r="U11" s="226"/>
      <c r="V11" s="222"/>
      <c r="W11" s="222"/>
      <c r="X11" s="222"/>
      <c r="Y11" s="222"/>
      <c r="Z11" s="227"/>
      <c r="AA11" s="227"/>
      <c r="AB11" s="227"/>
    </row>
    <row r="12" spans="1:28" s="335" customFormat="1" ht="23.1" customHeight="1" x14ac:dyDescent="0.2">
      <c r="A12" s="308">
        <v>1</v>
      </c>
      <c r="B12" s="280">
        <v>1</v>
      </c>
      <c r="C12" s="280"/>
      <c r="D12" s="475" t="e">
        <f>VLOOKUP($S12,#REF!,3,FALSE)</f>
        <v>#REF!</v>
      </c>
      <c r="E12" s="282" t="e">
        <f>VLOOKUP($S12,#REF!,4,FALSE)</f>
        <v>#REF!</v>
      </c>
      <c r="F12" s="282" t="e">
        <f>VLOOKUP($S12,#REF!,8,FALSE)</f>
        <v>#REF!</v>
      </c>
      <c r="G12" s="475" t="e">
        <f>VLOOKUP($S12,#REF!,5,FALSE)</f>
        <v>#REF!</v>
      </c>
      <c r="H12" s="282" t="e">
        <f>VLOOKUP($S12,#REF!,7,FALSE)</f>
        <v>#REF!</v>
      </c>
      <c r="I12" s="283" t="e">
        <f>VLOOKUP($S12,#REF!,11,FALSE)</f>
        <v>#REF!</v>
      </c>
      <c r="J12" s="284">
        <v>1547</v>
      </c>
      <c r="K12" s="308" t="str">
        <f t="shared" ref="K12:K20" si="0">IF(J12=0,0,CONCATENATE(MID(J12,1,2),".",MID(J12,3,2)))</f>
        <v>15.47</v>
      </c>
      <c r="L12" s="339">
        <v>0.9</v>
      </c>
      <c r="M12" s="284">
        <v>1521</v>
      </c>
      <c r="N12" s="308" t="str">
        <f t="shared" ref="N12:N17" si="1">IF(M12=0,0,CONCATENATE(MID(M12,1,2),".",MID(M12,3,2)))</f>
        <v>15.21</v>
      </c>
      <c r="O12" s="308">
        <v>0.2</v>
      </c>
      <c r="P12" s="288" t="s">
        <v>121</v>
      </c>
      <c r="Q12" s="283" t="s">
        <v>343</v>
      </c>
      <c r="R12" s="475" t="e">
        <f>VLOOKUP($S12,#REF!,10,FALSE)</f>
        <v>#REF!</v>
      </c>
      <c r="S12" s="466" t="s">
        <v>472</v>
      </c>
      <c r="U12" s="334">
        <f>MIN(J12,M12)</f>
        <v>1521</v>
      </c>
    </row>
    <row r="13" spans="1:28" s="335" customFormat="1" ht="23.1" customHeight="1" x14ac:dyDescent="0.2">
      <c r="A13" s="308">
        <v>2</v>
      </c>
      <c r="B13" s="280">
        <v>2</v>
      </c>
      <c r="C13" s="280"/>
      <c r="D13" s="475" t="e">
        <f>VLOOKUP($S13,#REF!,3,FALSE)</f>
        <v>#REF!</v>
      </c>
      <c r="E13" s="282" t="e">
        <f>VLOOKUP($S13,#REF!,4,FALSE)</f>
        <v>#REF!</v>
      </c>
      <c r="F13" s="282" t="e">
        <f>VLOOKUP($S13,#REF!,8,FALSE)</f>
        <v>#REF!</v>
      </c>
      <c r="G13" s="475" t="e">
        <f>VLOOKUP($S13,#REF!,5,FALSE)</f>
        <v>#REF!</v>
      </c>
      <c r="H13" s="282" t="e">
        <f>VLOOKUP($S13,#REF!,7,FALSE)</f>
        <v>#REF!</v>
      </c>
      <c r="I13" s="283" t="e">
        <f>VLOOKUP($S13,#REF!,11,FALSE)</f>
        <v>#REF!</v>
      </c>
      <c r="J13" s="284">
        <v>1701</v>
      </c>
      <c r="K13" s="308" t="str">
        <f t="shared" si="0"/>
        <v>17.01</v>
      </c>
      <c r="L13" s="339">
        <v>1.1000000000000001</v>
      </c>
      <c r="M13" s="284">
        <v>1691</v>
      </c>
      <c r="N13" s="308" t="str">
        <f t="shared" si="1"/>
        <v>16.91</v>
      </c>
      <c r="O13" s="308">
        <v>0.2</v>
      </c>
      <c r="P13" s="288">
        <v>2</v>
      </c>
      <c r="Q13" s="283" t="s">
        <v>338</v>
      </c>
      <c r="R13" s="475" t="e">
        <f>VLOOKUP($S13,#REF!,10,FALSE)</f>
        <v>#REF!</v>
      </c>
      <c r="S13" s="466" t="s">
        <v>499</v>
      </c>
      <c r="U13" s="334">
        <f>MIN(J13,M13)</f>
        <v>1691</v>
      </c>
      <c r="V13" s="335" t="s">
        <v>407</v>
      </c>
      <c r="W13" s="335" t="s">
        <v>408</v>
      </c>
      <c r="X13" s="335" t="s">
        <v>409</v>
      </c>
      <c r="Y13" s="335" t="s">
        <v>410</v>
      </c>
      <c r="Z13" s="335" t="s">
        <v>411</v>
      </c>
    </row>
    <row r="14" spans="1:28" s="335" customFormat="1" ht="23.1" customHeight="1" x14ac:dyDescent="0.2">
      <c r="A14" s="308">
        <v>0.99</v>
      </c>
      <c r="B14" s="280">
        <v>3</v>
      </c>
      <c r="C14" s="337"/>
      <c r="D14" s="475" t="e">
        <f>VLOOKUP($S14,#REF!,3,FALSE)</f>
        <v>#REF!</v>
      </c>
      <c r="E14" s="282" t="e">
        <f>VLOOKUP($S14,#REF!,4,FALSE)</f>
        <v>#REF!</v>
      </c>
      <c r="F14" s="282" t="e">
        <f>VLOOKUP($S14,#REF!,8,FALSE)</f>
        <v>#REF!</v>
      </c>
      <c r="G14" s="475" t="e">
        <f>VLOOKUP($S14,#REF!,5,FALSE)</f>
        <v>#REF!</v>
      </c>
      <c r="H14" s="282" t="e">
        <f>VLOOKUP($S14,#REF!,7,FALSE)</f>
        <v>#REF!</v>
      </c>
      <c r="I14" s="283" t="e">
        <f>VLOOKUP($S14,#REF!,11,FALSE)</f>
        <v>#REF!</v>
      </c>
      <c r="J14" s="284">
        <v>1645</v>
      </c>
      <c r="K14" s="308" t="str">
        <f t="shared" si="0"/>
        <v>16.45</v>
      </c>
      <c r="L14" s="339">
        <v>0.5</v>
      </c>
      <c r="M14" s="284"/>
      <c r="N14" s="304">
        <f t="shared" si="1"/>
        <v>0</v>
      </c>
      <c r="O14" s="308">
        <v>0.2</v>
      </c>
      <c r="P14" s="288">
        <v>2</v>
      </c>
      <c r="Q14" s="283" t="s">
        <v>339</v>
      </c>
      <c r="R14" s="475" t="e">
        <f>VLOOKUP($S14,#REF!,10,FALSE)</f>
        <v>#REF!</v>
      </c>
      <c r="S14" s="496" t="s">
        <v>42</v>
      </c>
      <c r="U14" s="334">
        <f>MIN(J14,M14)</f>
        <v>1645</v>
      </c>
      <c r="V14" s="335" t="s">
        <v>412</v>
      </c>
      <c r="W14" s="335" t="s">
        <v>413</v>
      </c>
      <c r="X14" s="335" t="s">
        <v>414</v>
      </c>
      <c r="Y14" s="335" t="s">
        <v>415</v>
      </c>
      <c r="Z14" s="335" t="s">
        <v>416</v>
      </c>
      <c r="AA14" s="335" t="s">
        <v>417</v>
      </c>
    </row>
    <row r="15" spans="1:28" s="335" customFormat="1" ht="23.1" customHeight="1" x14ac:dyDescent="0.2">
      <c r="A15" s="308">
        <v>0.91</v>
      </c>
      <c r="B15" s="280">
        <v>4</v>
      </c>
      <c r="C15" s="280"/>
      <c r="D15" s="475" t="e">
        <f>VLOOKUP($S15,#REF!,3,FALSE)</f>
        <v>#REF!</v>
      </c>
      <c r="E15" s="282" t="e">
        <f>VLOOKUP($S15,#REF!,4,FALSE)</f>
        <v>#REF!</v>
      </c>
      <c r="F15" s="282" t="e">
        <f>VLOOKUP($S15,#REF!,8,FALSE)</f>
        <v>#REF!</v>
      </c>
      <c r="G15" s="475" t="e">
        <f>VLOOKUP($S15,#REF!,5,FALSE)</f>
        <v>#REF!</v>
      </c>
      <c r="H15" s="282" t="e">
        <f>VLOOKUP($S15,#REF!,7,FALSE)</f>
        <v>#REF!</v>
      </c>
      <c r="I15" s="283" t="e">
        <f>VLOOKUP($S15,#REF!,11,FALSE)</f>
        <v>#REF!</v>
      </c>
      <c r="J15" s="284">
        <v>1542</v>
      </c>
      <c r="K15" s="308" t="str">
        <f t="shared" si="0"/>
        <v>15.42</v>
      </c>
      <c r="L15" s="339">
        <v>0.5</v>
      </c>
      <c r="M15" s="284"/>
      <c r="N15" s="304">
        <f t="shared" si="1"/>
        <v>0</v>
      </c>
      <c r="O15" s="308">
        <v>0.2</v>
      </c>
      <c r="P15" s="288">
        <v>1</v>
      </c>
      <c r="Q15" s="283" t="s">
        <v>340</v>
      </c>
      <c r="R15" s="475" t="e">
        <f>VLOOKUP($S15,#REF!,10,FALSE)</f>
        <v>#REF!</v>
      </c>
      <c r="S15" s="496" t="s">
        <v>37</v>
      </c>
      <c r="U15" s="334">
        <f t="shared" ref="U15" si="2">MIN(J15,M15)</f>
        <v>1542</v>
      </c>
    </row>
    <row r="16" spans="1:28" s="335" customFormat="1" ht="23.1" customHeight="1" x14ac:dyDescent="0.2">
      <c r="A16" s="308">
        <v>0.91</v>
      </c>
      <c r="B16" s="280">
        <v>1</v>
      </c>
      <c r="C16" s="280"/>
      <c r="D16" s="475" t="e">
        <f>VLOOKUP($S16,#REF!,3,FALSE)</f>
        <v>#REF!</v>
      </c>
      <c r="E16" s="282" t="e">
        <f>VLOOKUP($S16,#REF!,4,FALSE)</f>
        <v>#REF!</v>
      </c>
      <c r="F16" s="282" t="e">
        <f>VLOOKUP($S16,#REF!,8,FALSE)</f>
        <v>#REF!</v>
      </c>
      <c r="G16" s="475" t="e">
        <f>VLOOKUP($S16,#REF!,5,FALSE)</f>
        <v>#REF!</v>
      </c>
      <c r="H16" s="282" t="e">
        <f>VLOOKUP($S16,#REF!,7,FALSE)</f>
        <v>#REF!</v>
      </c>
      <c r="I16" s="283" t="e">
        <f>VLOOKUP($S16,#REF!,11,FALSE)</f>
        <v>#REF!</v>
      </c>
      <c r="J16" s="284">
        <v>1543</v>
      </c>
      <c r="K16" s="308" t="str">
        <f t="shared" si="0"/>
        <v>15.43</v>
      </c>
      <c r="L16" s="339">
        <v>0.9</v>
      </c>
      <c r="M16" s="284"/>
      <c r="N16" s="304">
        <f t="shared" si="1"/>
        <v>0</v>
      </c>
      <c r="O16" s="308">
        <v>0.2</v>
      </c>
      <c r="P16" s="288">
        <v>1</v>
      </c>
      <c r="Q16" s="283">
        <v>13</v>
      </c>
      <c r="R16" s="475" t="e">
        <f>VLOOKUP($S16,#REF!,10,FALSE)</f>
        <v>#REF!</v>
      </c>
      <c r="S16" s="496" t="s">
        <v>402</v>
      </c>
      <c r="U16" s="334">
        <f>MIN(J16,M16)</f>
        <v>1543</v>
      </c>
    </row>
    <row r="17" spans="1:21" s="335" customFormat="1" ht="23.1" customHeight="1" x14ac:dyDescent="0.2">
      <c r="A17" s="308">
        <v>0.91</v>
      </c>
      <c r="B17" s="280">
        <v>2</v>
      </c>
      <c r="C17" s="280"/>
      <c r="D17" s="475" t="e">
        <f>VLOOKUP($S17,#REF!,3,FALSE)</f>
        <v>#REF!</v>
      </c>
      <c r="E17" s="282" t="e">
        <f>VLOOKUP($S17,#REF!,4,FALSE)</f>
        <v>#REF!</v>
      </c>
      <c r="F17" s="282" t="e">
        <f>VLOOKUP($S17,#REF!,8,FALSE)</f>
        <v>#REF!</v>
      </c>
      <c r="G17" s="475" t="e">
        <f>VLOOKUP($S17,#REF!,5,FALSE)</f>
        <v>#REF!</v>
      </c>
      <c r="H17" s="282" t="e">
        <f>VLOOKUP($S17,#REF!,7,FALSE)</f>
        <v>#REF!</v>
      </c>
      <c r="I17" s="283" t="e">
        <f>VLOOKUP($S17,#REF!,11,FALSE)</f>
        <v>#REF!</v>
      </c>
      <c r="J17" s="284">
        <v>1605</v>
      </c>
      <c r="K17" s="308" t="str">
        <f t="shared" si="0"/>
        <v>16.05</v>
      </c>
      <c r="L17" s="339">
        <v>1.1000000000000001</v>
      </c>
      <c r="M17" s="284"/>
      <c r="N17" s="304">
        <f t="shared" si="1"/>
        <v>0</v>
      </c>
      <c r="O17" s="308">
        <v>0.2</v>
      </c>
      <c r="P17" s="288">
        <v>2</v>
      </c>
      <c r="Q17" s="283" t="s">
        <v>150</v>
      </c>
      <c r="R17" s="475" t="e">
        <f>VLOOKUP($S17,#REF!,10,FALSE)</f>
        <v>#REF!</v>
      </c>
      <c r="S17" s="496" t="s">
        <v>246</v>
      </c>
      <c r="U17" s="334">
        <f>MIN(J17,M17)</f>
        <v>1605</v>
      </c>
    </row>
    <row r="18" spans="1:21" s="335" customFormat="1" ht="23.1" customHeight="1" x14ac:dyDescent="0.2">
      <c r="A18" s="308">
        <v>0.91</v>
      </c>
      <c r="B18" s="280">
        <v>3</v>
      </c>
      <c r="C18" s="337"/>
      <c r="D18" s="475" t="e">
        <f>VLOOKUP($S18,#REF!,3,FALSE)</f>
        <v>#REF!</v>
      </c>
      <c r="E18" s="282" t="e">
        <f>VLOOKUP($S18,#REF!,4,FALSE)</f>
        <v>#REF!</v>
      </c>
      <c r="F18" s="282" t="e">
        <f>VLOOKUP($S18,#REF!,8,FALSE)</f>
        <v>#REF!</v>
      </c>
      <c r="G18" s="475" t="e">
        <f>VLOOKUP($S18,#REF!,5,FALSE)</f>
        <v>#REF!</v>
      </c>
      <c r="H18" s="282" t="e">
        <f>VLOOKUP($S18,#REF!,7,FALSE)</f>
        <v>#REF!</v>
      </c>
      <c r="I18" s="283" t="e">
        <f>VLOOKUP($S18,#REF!,11,FALSE)</f>
        <v>#REF!</v>
      </c>
      <c r="J18" s="284">
        <v>1804</v>
      </c>
      <c r="K18" s="308" t="str">
        <f t="shared" si="0"/>
        <v>18.04</v>
      </c>
      <c r="L18" s="339">
        <v>0.5</v>
      </c>
      <c r="M18" s="284"/>
      <c r="N18" s="304">
        <f t="shared" ref="N18:N20" si="3">IF(M18=0,0,CONCATENATE(MID(M18,1,1),".",MID(M18,2,1)))</f>
        <v>0</v>
      </c>
      <c r="O18" s="308">
        <v>0.2</v>
      </c>
      <c r="P18" s="288">
        <v>3</v>
      </c>
      <c r="Q18" s="283" t="s">
        <v>150</v>
      </c>
      <c r="R18" s="475" t="e">
        <f>VLOOKUP($S18,#REF!,10,FALSE)</f>
        <v>#REF!</v>
      </c>
      <c r="S18" s="466" t="s">
        <v>396</v>
      </c>
      <c r="U18" s="334">
        <f>MIN(J18,M18)</f>
        <v>1804</v>
      </c>
    </row>
    <row r="19" spans="1:21" s="335" customFormat="1" ht="23.1" customHeight="1" x14ac:dyDescent="0.2">
      <c r="A19" s="308">
        <v>0.91</v>
      </c>
      <c r="B19" s="280">
        <v>4</v>
      </c>
      <c r="C19" s="280"/>
      <c r="D19" s="475" t="e">
        <f>VLOOKUP($S19,#REF!,3,FALSE)</f>
        <v>#REF!</v>
      </c>
      <c r="E19" s="282" t="e">
        <f>VLOOKUP($S19,#REF!,4,FALSE)</f>
        <v>#REF!</v>
      </c>
      <c r="F19" s="282" t="e">
        <f>VLOOKUP($S19,#REF!,8,FALSE)</f>
        <v>#REF!</v>
      </c>
      <c r="G19" s="475" t="e">
        <f>VLOOKUP($S19,#REF!,5,FALSE)</f>
        <v>#REF!</v>
      </c>
      <c r="H19" s="282" t="e">
        <f>VLOOKUP($S19,#REF!,7,FALSE)</f>
        <v>#REF!</v>
      </c>
      <c r="I19" s="283" t="e">
        <f>VLOOKUP($S19,#REF!,11,FALSE)</f>
        <v>#REF!</v>
      </c>
      <c r="J19" s="284">
        <v>1823</v>
      </c>
      <c r="K19" s="308" t="str">
        <f t="shared" si="0"/>
        <v>18.23</v>
      </c>
      <c r="L19" s="339">
        <v>0.5</v>
      </c>
      <c r="M19" s="284"/>
      <c r="N19" s="304">
        <f t="shared" si="3"/>
        <v>0</v>
      </c>
      <c r="O19" s="308">
        <v>0.2</v>
      </c>
      <c r="P19" s="288">
        <v>3</v>
      </c>
      <c r="Q19" s="283">
        <v>0</v>
      </c>
      <c r="R19" s="475" t="e">
        <f>VLOOKUP($S19,#REF!,10,FALSE)</f>
        <v>#REF!</v>
      </c>
      <c r="S19" s="466" t="s">
        <v>473</v>
      </c>
      <c r="U19" s="334">
        <f t="shared" ref="U19:U20" si="4">MIN(J19,M19)</f>
        <v>1823</v>
      </c>
    </row>
    <row r="20" spans="1:21" s="335" customFormat="1" ht="23.1" hidden="1" customHeight="1" x14ac:dyDescent="0.2">
      <c r="A20" s="280">
        <v>9</v>
      </c>
      <c r="B20" s="280">
        <v>4</v>
      </c>
      <c r="C20" s="280"/>
      <c r="D20" s="475" t="e">
        <f>VLOOKUP($S20,#REF!,3,FALSE)</f>
        <v>#REF!</v>
      </c>
      <c r="E20" s="282" t="e">
        <f>VLOOKUP($S20,#REF!,4,FALSE)</f>
        <v>#REF!</v>
      </c>
      <c r="F20" s="282" t="e">
        <f>VLOOKUP($S20,#REF!,8,FALSE)</f>
        <v>#REF!</v>
      </c>
      <c r="G20" s="475" t="e">
        <f>VLOOKUP($S20,#REF!,5,FALSE)</f>
        <v>#REF!</v>
      </c>
      <c r="H20" s="282" t="e">
        <f>VLOOKUP($S20,#REF!,7,FALSE)</f>
        <v>#REF!</v>
      </c>
      <c r="I20" s="283" t="e">
        <f>VLOOKUP($S20,#REF!,11,FALSE)</f>
        <v>#REF!</v>
      </c>
      <c r="J20" s="284"/>
      <c r="K20" s="308">
        <f t="shared" si="0"/>
        <v>0</v>
      </c>
      <c r="L20" s="339">
        <v>0.5</v>
      </c>
      <c r="M20" s="284"/>
      <c r="N20" s="304">
        <f t="shared" si="3"/>
        <v>0</v>
      </c>
      <c r="O20" s="308">
        <v>0.2</v>
      </c>
      <c r="P20" s="288" t="s">
        <v>344</v>
      </c>
      <c r="Q20" s="283">
        <v>0</v>
      </c>
      <c r="R20" s="475" t="e">
        <f>VLOOKUP($S20,#REF!,10,FALSE)</f>
        <v>#REF!</v>
      </c>
      <c r="S20" s="466"/>
      <c r="U20" s="334">
        <f t="shared" si="4"/>
        <v>0</v>
      </c>
    </row>
    <row r="21" spans="1:21" s="335" customFormat="1" ht="23.1" hidden="1" customHeight="1" x14ac:dyDescent="0.2">
      <c r="A21" s="308">
        <v>106.6</v>
      </c>
      <c r="B21" s="280">
        <v>1</v>
      </c>
      <c r="C21" s="280"/>
      <c r="D21" s="475" t="e">
        <f>VLOOKUP($S21,#REF!,3,FALSE)</f>
        <v>#REF!</v>
      </c>
      <c r="E21" s="282" t="e">
        <f>VLOOKUP($S21,#REF!,4,FALSE)</f>
        <v>#REF!</v>
      </c>
      <c r="F21" s="282" t="e">
        <f>VLOOKUP($S21,#REF!,8,FALSE)</f>
        <v>#REF!</v>
      </c>
      <c r="G21" s="475" t="e">
        <f>VLOOKUP($S21,#REF!,5,FALSE)</f>
        <v>#REF!</v>
      </c>
      <c r="H21" s="282" t="e">
        <f>VLOOKUP($S21,#REF!,7,FALSE)</f>
        <v>#REF!</v>
      </c>
      <c r="I21" s="283" t="e">
        <f>VLOOKUP($S21,#REF!,11,FALSE)</f>
        <v>#REF!</v>
      </c>
      <c r="J21" s="284"/>
      <c r="K21" s="308">
        <f t="shared" ref="K21:K24" si="5">IF(J21=0,0,CONCATENATE(MID(J21,1,1),".",MID(J21,2,1)))</f>
        <v>0</v>
      </c>
      <c r="L21" s="339">
        <v>0.9</v>
      </c>
      <c r="M21" s="284"/>
      <c r="N21" s="304">
        <f>IF(M21=0,0,CONCATENATE(MID(M21,1,1),".",MID(M21,2,1)))</f>
        <v>0</v>
      </c>
      <c r="O21" s="308">
        <v>0.2</v>
      </c>
      <c r="P21" s="288" t="s">
        <v>121</v>
      </c>
      <c r="Q21" s="283" t="e">
        <f>VLOOKUP($S21,#REF!,9,FALSE)</f>
        <v>#REF!</v>
      </c>
      <c r="R21" s="475" t="e">
        <f>VLOOKUP($S21,#REF!,10,FALSE)</f>
        <v>#REF!</v>
      </c>
      <c r="S21" s="466"/>
      <c r="U21" s="334">
        <f>MIN(J21,M21)</f>
        <v>0</v>
      </c>
    </row>
    <row r="22" spans="1:21" s="335" customFormat="1" ht="23.1" hidden="1" customHeight="1" x14ac:dyDescent="0.2">
      <c r="A22" s="308">
        <v>0.99</v>
      </c>
      <c r="B22" s="280">
        <v>2</v>
      </c>
      <c r="C22" s="280"/>
      <c r="D22" s="475" t="e">
        <f>VLOOKUP($S22,#REF!,3,FALSE)</f>
        <v>#REF!</v>
      </c>
      <c r="E22" s="282" t="e">
        <f>VLOOKUP($S22,#REF!,4,FALSE)</f>
        <v>#REF!</v>
      </c>
      <c r="F22" s="282" t="e">
        <f>VLOOKUP($S22,#REF!,8,FALSE)</f>
        <v>#REF!</v>
      </c>
      <c r="G22" s="475" t="e">
        <f>VLOOKUP($S22,#REF!,5,FALSE)</f>
        <v>#REF!</v>
      </c>
      <c r="H22" s="282" t="e">
        <f>VLOOKUP($S22,#REF!,7,FALSE)</f>
        <v>#REF!</v>
      </c>
      <c r="I22" s="283" t="e">
        <f>VLOOKUP($S22,#REF!,11,FALSE)</f>
        <v>#REF!</v>
      </c>
      <c r="J22" s="284"/>
      <c r="K22" s="308">
        <f t="shared" si="5"/>
        <v>0</v>
      </c>
      <c r="L22" s="339">
        <v>1.1000000000000001</v>
      </c>
      <c r="M22" s="284"/>
      <c r="N22" s="304">
        <f t="shared" ref="N22:N24" si="6">IF(M22=0,0,CONCATENATE(MID(M22,1,1),".",MID(M22,2,1)))</f>
        <v>0</v>
      </c>
      <c r="O22" s="308">
        <v>0.2</v>
      </c>
      <c r="P22" s="288" t="s">
        <v>121</v>
      </c>
      <c r="Q22" s="283" t="e">
        <f>VLOOKUP($S22,#REF!,9,FALSE)</f>
        <v>#REF!</v>
      </c>
      <c r="R22" s="475" t="e">
        <f>VLOOKUP($S22,#REF!,10,FALSE)</f>
        <v>#REF!</v>
      </c>
      <c r="S22" s="466"/>
      <c r="U22" s="334">
        <f>MIN(J22,M22)</f>
        <v>0</v>
      </c>
    </row>
    <row r="23" spans="1:21" s="335" customFormat="1" ht="23.1" hidden="1" customHeight="1" x14ac:dyDescent="0.2">
      <c r="A23" s="308">
        <v>0.99</v>
      </c>
      <c r="B23" s="280">
        <v>3</v>
      </c>
      <c r="C23" s="337"/>
      <c r="D23" s="475" t="e">
        <f>VLOOKUP($S23,#REF!,3,FALSE)</f>
        <v>#REF!</v>
      </c>
      <c r="E23" s="282" t="e">
        <f>VLOOKUP($S23,#REF!,4,FALSE)</f>
        <v>#REF!</v>
      </c>
      <c r="F23" s="282" t="e">
        <f>VLOOKUP($S23,#REF!,8,FALSE)</f>
        <v>#REF!</v>
      </c>
      <c r="G23" s="475" t="e">
        <f>VLOOKUP($S23,#REF!,5,FALSE)</f>
        <v>#REF!</v>
      </c>
      <c r="H23" s="282" t="e">
        <f>VLOOKUP($S23,#REF!,7,FALSE)</f>
        <v>#REF!</v>
      </c>
      <c r="I23" s="283" t="e">
        <f>VLOOKUP($S23,#REF!,11,FALSE)</f>
        <v>#REF!</v>
      </c>
      <c r="J23" s="284"/>
      <c r="K23" s="308">
        <f t="shared" si="5"/>
        <v>0</v>
      </c>
      <c r="L23" s="339">
        <v>0.5</v>
      </c>
      <c r="M23" s="284"/>
      <c r="N23" s="304">
        <f t="shared" si="6"/>
        <v>0</v>
      </c>
      <c r="O23" s="308">
        <v>0.2</v>
      </c>
      <c r="P23" s="288" t="s">
        <v>121</v>
      </c>
      <c r="Q23" s="283" t="e">
        <f>VLOOKUP($S23,#REF!,9,FALSE)</f>
        <v>#REF!</v>
      </c>
      <c r="R23" s="475" t="e">
        <f>VLOOKUP($S23,#REF!,10,FALSE)</f>
        <v>#REF!</v>
      </c>
      <c r="S23" s="466"/>
      <c r="U23" s="334">
        <f>MIN(J23,M23)</f>
        <v>0</v>
      </c>
    </row>
    <row r="24" spans="1:21" s="335" customFormat="1" ht="23.1" hidden="1" customHeight="1" x14ac:dyDescent="0.2">
      <c r="A24" s="308">
        <v>0.99</v>
      </c>
      <c r="B24" s="280">
        <v>4</v>
      </c>
      <c r="C24" s="280"/>
      <c r="D24" s="475" t="e">
        <f>VLOOKUP($S24,#REF!,3,FALSE)</f>
        <v>#REF!</v>
      </c>
      <c r="E24" s="282" t="e">
        <f>VLOOKUP($S24,#REF!,4,FALSE)</f>
        <v>#REF!</v>
      </c>
      <c r="F24" s="282" t="e">
        <f>VLOOKUP($S24,#REF!,8,FALSE)</f>
        <v>#REF!</v>
      </c>
      <c r="G24" s="475" t="e">
        <f>VLOOKUP($S24,#REF!,5,FALSE)</f>
        <v>#REF!</v>
      </c>
      <c r="H24" s="282" t="e">
        <f>VLOOKUP($S24,#REF!,7,FALSE)</f>
        <v>#REF!</v>
      </c>
      <c r="I24" s="283" t="e">
        <f>VLOOKUP($S24,#REF!,11,FALSE)</f>
        <v>#REF!</v>
      </c>
      <c r="J24" s="284"/>
      <c r="K24" s="308">
        <f t="shared" si="5"/>
        <v>0</v>
      </c>
      <c r="L24" s="339">
        <v>0.5</v>
      </c>
      <c r="M24" s="284"/>
      <c r="N24" s="304">
        <f t="shared" si="6"/>
        <v>0</v>
      </c>
      <c r="O24" s="308">
        <v>0.2</v>
      </c>
      <c r="P24" s="288">
        <v>1</v>
      </c>
      <c r="Q24" s="283" t="e">
        <f>VLOOKUP($S24,#REF!,9,FALSE)</f>
        <v>#REF!</v>
      </c>
      <c r="R24" s="475" t="e">
        <f>VLOOKUP($S24,#REF!,10,FALSE)</f>
        <v>#REF!</v>
      </c>
      <c r="S24" s="466"/>
      <c r="U24" s="334">
        <f t="shared" ref="U24" si="7">MIN(J24,M24)</f>
        <v>0</v>
      </c>
    </row>
    <row r="28" spans="1:21" s="482" customFormat="1" ht="15" customHeight="1" x14ac:dyDescent="0.2">
      <c r="A28" s="44"/>
      <c r="B28" s="44"/>
      <c r="C28" s="44"/>
      <c r="D28" s="481" t="s">
        <v>220</v>
      </c>
      <c r="E28" s="481"/>
      <c r="F28" s="481"/>
      <c r="G28" s="481"/>
      <c r="H28" s="658" t="s">
        <v>429</v>
      </c>
      <c r="I28" s="658"/>
      <c r="J28" s="658"/>
      <c r="K28" s="658"/>
      <c r="L28" s="658"/>
      <c r="M28" s="658"/>
      <c r="N28" s="658"/>
      <c r="O28" s="658"/>
      <c r="P28" s="658"/>
      <c r="Q28" s="658"/>
      <c r="R28" s="658"/>
      <c r="S28" s="658"/>
      <c r="T28" s="658"/>
    </row>
    <row r="29" spans="1:21" s="482" customFormat="1" x14ac:dyDescent="0.2">
      <c r="A29" s="44"/>
      <c r="B29" s="44"/>
      <c r="C29" s="44"/>
      <c r="E29" s="414"/>
      <c r="F29" s="414"/>
      <c r="K29" s="414"/>
      <c r="L29" s="414"/>
      <c r="N29" s="414"/>
      <c r="O29" s="414"/>
      <c r="P29" s="414"/>
      <c r="Q29" s="414"/>
      <c r="S29" s="40"/>
    </row>
    <row r="30" spans="1:21" s="482" customFormat="1" ht="12.75" customHeight="1" x14ac:dyDescent="0.2">
      <c r="A30" s="44"/>
      <c r="B30" s="44"/>
      <c r="C30" s="44"/>
      <c r="D30" s="656" t="s">
        <v>221</v>
      </c>
      <c r="E30" s="656"/>
      <c r="F30" s="656"/>
      <c r="G30" s="656"/>
      <c r="H30" s="658" t="s">
        <v>449</v>
      </c>
      <c r="I30" s="658"/>
      <c r="J30" s="658"/>
      <c r="K30" s="658"/>
      <c r="L30" s="658"/>
      <c r="M30" s="658"/>
      <c r="N30" s="658"/>
      <c r="O30" s="658"/>
      <c r="P30" s="658"/>
      <c r="Q30" s="658"/>
      <c r="R30" s="658"/>
      <c r="S30" s="658"/>
      <c r="T30" s="658"/>
    </row>
  </sheetData>
  <mergeCells count="27">
    <mergeCell ref="A6:R6"/>
    <mergeCell ref="A1:R1"/>
    <mergeCell ref="A2:R2"/>
    <mergeCell ref="A3:R3"/>
    <mergeCell ref="A4:R4"/>
    <mergeCell ref="A5:R5"/>
    <mergeCell ref="A7:D7"/>
    <mergeCell ref="A8:D8"/>
    <mergeCell ref="I8:N8"/>
    <mergeCell ref="I9:N9"/>
    <mergeCell ref="A10:A11"/>
    <mergeCell ref="B10:C10"/>
    <mergeCell ref="D10:D11"/>
    <mergeCell ref="E10:E11"/>
    <mergeCell ref="F10:F11"/>
    <mergeCell ref="G10:G11"/>
    <mergeCell ref="P10:P11"/>
    <mergeCell ref="R10:R11"/>
    <mergeCell ref="H28:T28"/>
    <mergeCell ref="D30:G30"/>
    <mergeCell ref="H30:T30"/>
    <mergeCell ref="H10:H11"/>
    <mergeCell ref="I10:I11"/>
    <mergeCell ref="K10:K11"/>
    <mergeCell ref="L10:L11"/>
    <mergeCell ref="N10:N11"/>
    <mergeCell ref="O10:O11"/>
  </mergeCells>
  <printOptions horizontalCentered="1"/>
  <pageMargins left="0.39370078740157483" right="0.39370078740157483" top="0.78740157480314965" bottom="0.19685039370078741" header="0.51181102362204722" footer="0.51181102362204722"/>
  <pageSetup paperSize="9" scale="97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C30"/>
  <sheetViews>
    <sheetView zoomScale="90" zoomScaleNormal="90" workbookViewId="0">
      <selection sqref="A1:T33"/>
    </sheetView>
  </sheetViews>
  <sheetFormatPr defaultColWidth="9.140625" defaultRowHeight="12.75" outlineLevelCol="1" x14ac:dyDescent="0.2"/>
  <cols>
    <col min="1" max="1" width="5.85546875" style="44" customWidth="1"/>
    <col min="2" max="3" width="5.42578125" style="44" hidden="1" customWidth="1"/>
    <col min="4" max="4" width="25.85546875" style="474" customWidth="1"/>
    <col min="5" max="5" width="11" style="414" customWidth="1"/>
    <col min="6" max="6" width="6.85546875" style="414" bestFit="1" customWidth="1"/>
    <col min="7" max="7" width="25.5703125" style="474" customWidth="1"/>
    <col min="8" max="8" width="7.28515625" style="474" hidden="1" customWidth="1"/>
    <col min="9" max="9" width="14.42578125" style="474" customWidth="1"/>
    <col min="10" max="10" width="8.140625" style="474" hidden="1" customWidth="1" outlineLevel="1"/>
    <col min="11" max="11" width="6.28515625" style="414" customWidth="1" collapsed="1"/>
    <col min="12" max="12" width="5.28515625" style="414" hidden="1" customWidth="1"/>
    <col min="13" max="13" width="6.28515625" style="414" hidden="1" customWidth="1" outlineLevel="1"/>
    <col min="14" max="14" width="6.140625" style="414" hidden="1" customWidth="1" collapsed="1"/>
    <col min="15" max="15" width="4.42578125" style="414" hidden="1" customWidth="1"/>
    <col min="16" max="16" width="6.42578125" style="474" customWidth="1"/>
    <col min="17" max="17" width="6.140625" style="40" hidden="1" customWidth="1"/>
    <col min="18" max="18" width="32.28515625" style="474" customWidth="1"/>
    <col min="19" max="19" width="8" style="474" hidden="1" customWidth="1" outlineLevel="1"/>
    <col min="20" max="28" width="9.140625" style="474" hidden="1" customWidth="1" outlineLevel="1"/>
    <col min="29" max="29" width="9.140625" style="474" collapsed="1"/>
    <col min="30" max="16384" width="9.140625" style="474"/>
  </cols>
  <sheetData>
    <row r="1" spans="1:28" x14ac:dyDescent="0.2">
      <c r="A1" s="613" t="e">
        <f>Name_1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W1" s="175"/>
      <c r="X1" s="175"/>
      <c r="Y1" s="176"/>
    </row>
    <row r="2" spans="1:28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W2" s="175"/>
      <c r="X2" s="175"/>
      <c r="Y2" s="176"/>
    </row>
    <row r="3" spans="1:28" x14ac:dyDescent="0.2">
      <c r="A3" s="613" t="e">
        <f>Name_3</f>
        <v>#REF!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W3" s="175"/>
      <c r="X3" s="175"/>
      <c r="Y3" s="176"/>
    </row>
    <row r="4" spans="1:28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W4" s="175"/>
      <c r="X4" s="175"/>
      <c r="Y4" s="176"/>
    </row>
    <row r="5" spans="1:28" ht="29.25" customHeight="1" x14ac:dyDescent="0.2">
      <c r="A5" s="615" t="e">
        <f>Name_4</f>
        <v>#REF!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W5" s="175"/>
      <c r="X5" s="175"/>
      <c r="Y5" s="176"/>
    </row>
    <row r="6" spans="1:28" ht="15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W6" s="175"/>
      <c r="X6" s="175"/>
      <c r="Y6" s="176"/>
    </row>
    <row r="7" spans="1:28" ht="12.75" customHeight="1" x14ac:dyDescent="0.2">
      <c r="A7" s="652" t="s">
        <v>395</v>
      </c>
      <c r="B7" s="652"/>
      <c r="C7" s="652"/>
      <c r="D7" s="652"/>
      <c r="F7" s="47"/>
      <c r="G7" s="2"/>
      <c r="Q7" s="108"/>
      <c r="W7" s="175"/>
      <c r="X7" s="175"/>
      <c r="Y7" s="176"/>
    </row>
    <row r="8" spans="1:28" ht="12.75" customHeight="1" x14ac:dyDescent="0.2">
      <c r="A8" s="652"/>
      <c r="B8" s="652"/>
      <c r="C8" s="652"/>
      <c r="D8" s="652"/>
      <c r="F8" s="47"/>
      <c r="G8" s="2"/>
      <c r="H8" s="201" t="s">
        <v>50</v>
      </c>
      <c r="I8" s="654" t="e">
        <f>d_2</f>
        <v>#REF!</v>
      </c>
      <c r="J8" s="654"/>
      <c r="K8" s="654"/>
      <c r="L8" s="654"/>
      <c r="M8" s="654"/>
      <c r="N8" s="654"/>
      <c r="O8" s="199"/>
      <c r="P8" s="425" t="str">
        <f>'110сб'!I6</f>
        <v>15:20</v>
      </c>
      <c r="Q8" s="108"/>
      <c r="R8" s="218" t="e">
        <f>d_6</f>
        <v>#REF!</v>
      </c>
      <c r="W8" s="175"/>
      <c r="X8" s="175"/>
      <c r="Y8" s="176"/>
    </row>
    <row r="9" spans="1:28" ht="12.75" customHeight="1" x14ac:dyDescent="0.2">
      <c r="A9" s="5" t="e">
        <f>d_4</f>
        <v>#REF!</v>
      </c>
      <c r="B9" s="5"/>
      <c r="C9" s="5"/>
      <c r="F9" s="47"/>
      <c r="G9" s="2"/>
      <c r="H9" s="205" t="s">
        <v>51</v>
      </c>
      <c r="I9" s="679" t="e">
        <f>d_2</f>
        <v>#REF!</v>
      </c>
      <c r="J9" s="679"/>
      <c r="K9" s="679"/>
      <c r="L9" s="679"/>
      <c r="M9" s="679"/>
      <c r="N9" s="679"/>
      <c r="O9" s="200"/>
      <c r="P9" s="426" t="str">
        <f>'110сб ф'!K7</f>
        <v>16:30</v>
      </c>
      <c r="Q9" s="109"/>
      <c r="R9" s="136" t="e">
        <f>d_5</f>
        <v>#REF!</v>
      </c>
      <c r="S9" s="474" t="s">
        <v>19</v>
      </c>
      <c r="T9" s="467" t="s">
        <v>108</v>
      </c>
      <c r="U9" s="467" t="s">
        <v>109</v>
      </c>
      <c r="V9" s="467" t="s">
        <v>110</v>
      </c>
      <c r="W9" s="467">
        <v>1</v>
      </c>
      <c r="X9" s="467">
        <v>2</v>
      </c>
      <c r="Y9" s="467" t="s">
        <v>39</v>
      </c>
      <c r="Z9" s="467" t="s">
        <v>111</v>
      </c>
      <c r="AA9" s="467" t="s">
        <v>112</v>
      </c>
      <c r="AB9" s="467" t="s">
        <v>113</v>
      </c>
    </row>
    <row r="10" spans="1:28" ht="15.75" customHeight="1" x14ac:dyDescent="0.2">
      <c r="A10" s="655" t="s">
        <v>370</v>
      </c>
      <c r="B10" s="655" t="s">
        <v>117</v>
      </c>
      <c r="C10" s="655"/>
      <c r="D10" s="655" t="s">
        <v>56</v>
      </c>
      <c r="E10" s="655" t="s">
        <v>57</v>
      </c>
      <c r="F10" s="655" t="s">
        <v>13</v>
      </c>
      <c r="G10" s="655" t="s">
        <v>96</v>
      </c>
      <c r="H10" s="657" t="s">
        <v>97</v>
      </c>
      <c r="I10" s="660" t="s">
        <v>103</v>
      </c>
      <c r="J10" s="470"/>
      <c r="K10" s="657" t="s">
        <v>14</v>
      </c>
      <c r="L10" s="657" t="s">
        <v>107</v>
      </c>
      <c r="M10" s="469"/>
      <c r="N10" s="657" t="s">
        <v>15</v>
      </c>
      <c r="O10" s="657" t="s">
        <v>107</v>
      </c>
      <c r="P10" s="655" t="s">
        <v>16</v>
      </c>
      <c r="Q10" s="468" t="s">
        <v>17</v>
      </c>
      <c r="R10" s="659" t="s">
        <v>18</v>
      </c>
      <c r="T10" s="172"/>
      <c r="U10" s="172">
        <v>77</v>
      </c>
      <c r="V10" s="160">
        <v>150</v>
      </c>
      <c r="W10" s="160">
        <v>160</v>
      </c>
      <c r="X10" s="160">
        <v>172</v>
      </c>
      <c r="Y10" s="160">
        <v>185</v>
      </c>
      <c r="Z10" s="173">
        <v>104</v>
      </c>
      <c r="AA10" s="173">
        <v>109</v>
      </c>
      <c r="AB10" s="174"/>
    </row>
    <row r="11" spans="1:28" ht="15.75" x14ac:dyDescent="0.2">
      <c r="A11" s="655"/>
      <c r="B11" s="290" t="s">
        <v>118</v>
      </c>
      <c r="C11" s="290" t="s">
        <v>119</v>
      </c>
      <c r="D11" s="655"/>
      <c r="E11" s="655"/>
      <c r="F11" s="655"/>
      <c r="G11" s="655"/>
      <c r="H11" s="657"/>
      <c r="I11" s="660"/>
      <c r="J11" s="470"/>
      <c r="K11" s="657"/>
      <c r="L11" s="657"/>
      <c r="M11" s="469"/>
      <c r="N11" s="657"/>
      <c r="O11" s="657"/>
      <c r="P11" s="655"/>
      <c r="Q11" s="468"/>
      <c r="R11" s="659"/>
      <c r="T11" s="226"/>
      <c r="U11" s="226"/>
      <c r="V11" s="222"/>
      <c r="W11" s="222"/>
      <c r="X11" s="222"/>
      <c r="Y11" s="222"/>
      <c r="Z11" s="227"/>
      <c r="AA11" s="227"/>
      <c r="AB11" s="227"/>
    </row>
    <row r="12" spans="1:28" s="335" customFormat="1" ht="23.1" customHeight="1" x14ac:dyDescent="0.2">
      <c r="A12" s="280">
        <v>1</v>
      </c>
      <c r="B12" s="280">
        <v>1</v>
      </c>
      <c r="C12" s="280"/>
      <c r="D12" s="475" t="e">
        <f>VLOOKUP($S12,#REF!,3,FALSE)</f>
        <v>#REF!</v>
      </c>
      <c r="E12" s="282" t="e">
        <f>VLOOKUP($S12,#REF!,4,FALSE)</f>
        <v>#REF!</v>
      </c>
      <c r="F12" s="282" t="e">
        <f>VLOOKUP($S12,#REF!,8,FALSE)</f>
        <v>#REF!</v>
      </c>
      <c r="G12" s="475" t="e">
        <f>VLOOKUP($S12,#REF!,5,FALSE)</f>
        <v>#REF!</v>
      </c>
      <c r="H12" s="282" t="e">
        <f>VLOOKUP($S12,#REF!,7,FALSE)</f>
        <v>#REF!</v>
      </c>
      <c r="I12" s="283" t="e">
        <f>VLOOKUP($S12,#REF!,11,FALSE)</f>
        <v>#REF!</v>
      </c>
      <c r="J12" s="284">
        <v>237</v>
      </c>
      <c r="K12" s="308" t="str">
        <f t="shared" ref="K12:K20" si="0">IF(J12=0,0,CONCATENATE(MID(J12,1,2),".",MID(J12,3,2)))</f>
        <v>23.7</v>
      </c>
      <c r="L12" s="339">
        <v>0.9</v>
      </c>
      <c r="M12" s="284"/>
      <c r="N12" s="308">
        <f t="shared" ref="N12:N14" si="1">IF(M12=0,0,CONCATENATE(MID(M12,1,2),".",MID(M12,3,2)))</f>
        <v>0</v>
      </c>
      <c r="O12" s="308">
        <v>0.2</v>
      </c>
      <c r="P12" s="278" t="s">
        <v>120</v>
      </c>
      <c r="Q12" s="283" t="s">
        <v>343</v>
      </c>
      <c r="R12" s="475" t="e">
        <f>VLOOKUP($S12,#REF!,10,FALSE)</f>
        <v>#REF!</v>
      </c>
      <c r="S12" s="466" t="s">
        <v>138</v>
      </c>
      <c r="U12" s="334">
        <f>MIN(J12,M12)</f>
        <v>237</v>
      </c>
    </row>
    <row r="13" spans="1:28" s="335" customFormat="1" ht="23.1" customHeight="1" x14ac:dyDescent="0.2">
      <c r="A13" s="280">
        <v>2</v>
      </c>
      <c r="B13" s="280">
        <v>2</v>
      </c>
      <c r="C13" s="280"/>
      <c r="D13" s="475" t="e">
        <f>VLOOKUP($S13,#REF!,3,FALSE)</f>
        <v>#REF!</v>
      </c>
      <c r="E13" s="282" t="e">
        <f>VLOOKUP($S13,#REF!,4,FALSE)</f>
        <v>#REF!</v>
      </c>
      <c r="F13" s="282" t="e">
        <f>VLOOKUP($S13,#REF!,8,FALSE)</f>
        <v>#REF!</v>
      </c>
      <c r="G13" s="475" t="e">
        <f>VLOOKUP($S13,#REF!,5,FALSE)</f>
        <v>#REF!</v>
      </c>
      <c r="H13" s="282" t="e">
        <f>VLOOKUP($S13,#REF!,7,FALSE)</f>
        <v>#REF!</v>
      </c>
      <c r="I13" s="283" t="e">
        <f>VLOOKUP($S13,#REF!,11,FALSE)</f>
        <v>#REF!</v>
      </c>
      <c r="J13" s="284">
        <v>254</v>
      </c>
      <c r="K13" s="308" t="str">
        <f t="shared" si="0"/>
        <v>25.4</v>
      </c>
      <c r="L13" s="339">
        <v>1.1000000000000001</v>
      </c>
      <c r="M13" s="284"/>
      <c r="N13" s="308">
        <f t="shared" si="1"/>
        <v>0</v>
      </c>
      <c r="O13" s="308">
        <v>0.2</v>
      </c>
      <c r="P13" s="342" t="s">
        <v>121</v>
      </c>
      <c r="Q13" s="283" t="s">
        <v>338</v>
      </c>
      <c r="R13" s="475" t="e">
        <f>VLOOKUP($S13,#REF!,10,FALSE)</f>
        <v>#REF!</v>
      </c>
      <c r="S13" s="466" t="s">
        <v>248</v>
      </c>
      <c r="U13" s="334">
        <f>MIN(J13,M13)</f>
        <v>254</v>
      </c>
    </row>
    <row r="14" spans="1:28" s="335" customFormat="1" ht="23.1" customHeight="1" x14ac:dyDescent="0.2">
      <c r="A14" s="280">
        <v>3</v>
      </c>
      <c r="B14" s="280">
        <v>3</v>
      </c>
      <c r="C14" s="337"/>
      <c r="D14" s="475" t="e">
        <f>VLOOKUP($S14,#REF!,3,FALSE)</f>
        <v>#REF!</v>
      </c>
      <c r="E14" s="282" t="e">
        <f>VLOOKUP($S14,#REF!,4,FALSE)</f>
        <v>#REF!</v>
      </c>
      <c r="F14" s="282" t="e">
        <f>VLOOKUP($S14,#REF!,8,FALSE)</f>
        <v>#REF!</v>
      </c>
      <c r="G14" s="475" t="e">
        <f>VLOOKUP($S14,#REF!,5,FALSE)</f>
        <v>#REF!</v>
      </c>
      <c r="H14" s="282" t="e">
        <f>VLOOKUP($S14,#REF!,7,FALSE)</f>
        <v>#REF!</v>
      </c>
      <c r="I14" s="283" t="e">
        <f>VLOOKUP($S14,#REF!,11,FALSE)</f>
        <v>#REF!</v>
      </c>
      <c r="J14" s="284">
        <v>263</v>
      </c>
      <c r="K14" s="308" t="str">
        <f t="shared" si="0"/>
        <v>26.3</v>
      </c>
      <c r="L14" s="339">
        <v>0.5</v>
      </c>
      <c r="M14" s="284"/>
      <c r="N14" s="308">
        <f t="shared" si="1"/>
        <v>0</v>
      </c>
      <c r="O14" s="308">
        <v>0.2</v>
      </c>
      <c r="P14" s="342">
        <v>1</v>
      </c>
      <c r="Q14" s="283" t="s">
        <v>339</v>
      </c>
      <c r="R14" s="475" t="e">
        <f>VLOOKUP($S14,#REF!,10,FALSE)</f>
        <v>#REF!</v>
      </c>
      <c r="S14" s="466" t="s">
        <v>86</v>
      </c>
      <c r="U14" s="334">
        <f>MIN(J14,M14)</f>
        <v>263</v>
      </c>
    </row>
    <row r="15" spans="1:28" s="335" customFormat="1" ht="23.1" customHeight="1" x14ac:dyDescent="0.2">
      <c r="A15" s="280">
        <v>4</v>
      </c>
      <c r="B15" s="280">
        <v>4</v>
      </c>
      <c r="C15" s="280"/>
      <c r="D15" s="475" t="e">
        <f>VLOOKUP($S15,#REF!,3,FALSE)</f>
        <v>#REF!</v>
      </c>
      <c r="E15" s="282" t="e">
        <f>VLOOKUP($S15,#REF!,4,FALSE)</f>
        <v>#REF!</v>
      </c>
      <c r="F15" s="282" t="e">
        <f>VLOOKUP($S15,#REF!,8,FALSE)</f>
        <v>#REF!</v>
      </c>
      <c r="G15" s="475" t="e">
        <f>VLOOKUP($S15,#REF!,5,FALSE)</f>
        <v>#REF!</v>
      </c>
      <c r="H15" s="282" t="e">
        <f>VLOOKUP($S15,#REF!,7,FALSE)</f>
        <v>#REF!</v>
      </c>
      <c r="I15" s="283" t="e">
        <f>VLOOKUP($S15,#REF!,11,FALSE)</f>
        <v>#REF!</v>
      </c>
      <c r="J15" s="284">
        <v>278</v>
      </c>
      <c r="K15" s="308" t="str">
        <f t="shared" si="0"/>
        <v>27.8</v>
      </c>
      <c r="L15" s="339">
        <v>0.5</v>
      </c>
      <c r="M15" s="284"/>
      <c r="N15" s="308" t="s">
        <v>372</v>
      </c>
      <c r="O15" s="308">
        <v>0.2</v>
      </c>
      <c r="P15" s="342">
        <v>1</v>
      </c>
      <c r="Q15" s="283" t="s">
        <v>340</v>
      </c>
      <c r="R15" s="475" t="e">
        <f>VLOOKUP($S15,#REF!,10,FALSE)</f>
        <v>#REF!</v>
      </c>
      <c r="S15" s="466" t="s">
        <v>309</v>
      </c>
      <c r="U15" s="334">
        <f t="shared" ref="U15" si="2">MIN(J15,M15)</f>
        <v>278</v>
      </c>
    </row>
    <row r="16" spans="1:28" s="335" customFormat="1" ht="23.1" hidden="1" customHeight="1" x14ac:dyDescent="0.2">
      <c r="A16" s="280">
        <v>5</v>
      </c>
      <c r="B16" s="280">
        <v>1</v>
      </c>
      <c r="C16" s="280"/>
      <c r="D16" s="475" t="e">
        <f>VLOOKUP($S16,#REF!,3,FALSE)</f>
        <v>#REF!</v>
      </c>
      <c r="E16" s="282" t="e">
        <f>VLOOKUP($S16,#REF!,4,FALSE)</f>
        <v>#REF!</v>
      </c>
      <c r="F16" s="282" t="e">
        <f>VLOOKUP($S16,#REF!,8,FALSE)</f>
        <v>#REF!</v>
      </c>
      <c r="G16" s="475" t="e">
        <f>VLOOKUP($S16,#REF!,5,FALSE)</f>
        <v>#REF!</v>
      </c>
      <c r="H16" s="282" t="e">
        <f>VLOOKUP($S16,#REF!,7,FALSE)</f>
        <v>#REF!</v>
      </c>
      <c r="I16" s="283" t="e">
        <f>VLOOKUP($S16,#REF!,11,FALSE)</f>
        <v>#REF!</v>
      </c>
      <c r="J16" s="284"/>
      <c r="K16" s="308">
        <f t="shared" si="0"/>
        <v>0</v>
      </c>
      <c r="L16" s="339">
        <v>0.9</v>
      </c>
      <c r="M16" s="284"/>
      <c r="N16" s="308" t="s">
        <v>372</v>
      </c>
      <c r="O16" s="308">
        <v>0.2</v>
      </c>
      <c r="P16" s="342">
        <v>2</v>
      </c>
      <c r="Q16" s="283">
        <v>13</v>
      </c>
      <c r="R16" s="475" t="e">
        <f>VLOOKUP($S16,#REF!,10,FALSE)</f>
        <v>#REF!</v>
      </c>
      <c r="S16" s="466"/>
      <c r="U16" s="334">
        <f>MIN(J16,M16)</f>
        <v>0</v>
      </c>
    </row>
    <row r="17" spans="1:21" s="335" customFormat="1" ht="23.1" hidden="1" customHeight="1" x14ac:dyDescent="0.2">
      <c r="A17" s="280" t="s">
        <v>284</v>
      </c>
      <c r="B17" s="280">
        <v>2</v>
      </c>
      <c r="C17" s="280"/>
      <c r="D17" s="475" t="e">
        <f>VLOOKUP($S17,#REF!,3,FALSE)</f>
        <v>#REF!</v>
      </c>
      <c r="E17" s="282" t="e">
        <f>VLOOKUP($S17,#REF!,4,FALSE)</f>
        <v>#REF!</v>
      </c>
      <c r="F17" s="282" t="e">
        <f>VLOOKUP($S17,#REF!,8,FALSE)</f>
        <v>#REF!</v>
      </c>
      <c r="G17" s="475" t="e">
        <f>VLOOKUP($S17,#REF!,5,FALSE)</f>
        <v>#REF!</v>
      </c>
      <c r="H17" s="282" t="e">
        <f>VLOOKUP($S17,#REF!,7,FALSE)</f>
        <v>#REF!</v>
      </c>
      <c r="I17" s="283" t="e">
        <f>VLOOKUP($S17,#REF!,11,FALSE)</f>
        <v>#REF!</v>
      </c>
      <c r="J17" s="284"/>
      <c r="K17" s="308">
        <f t="shared" si="0"/>
        <v>0</v>
      </c>
      <c r="L17" s="339">
        <v>1.1000000000000001</v>
      </c>
      <c r="M17" s="284"/>
      <c r="N17" s="304">
        <f t="shared" ref="N17:N20" si="3">IF(M17=0,0,CONCATENATE(MID(M17,1,1),".",MID(M17,2,1)))</f>
        <v>0</v>
      </c>
      <c r="O17" s="308">
        <v>0.2</v>
      </c>
      <c r="P17" s="342">
        <v>1</v>
      </c>
      <c r="Q17" s="283" t="s">
        <v>150</v>
      </c>
      <c r="R17" s="475" t="e">
        <f>VLOOKUP($S17,#REF!,10,FALSE)</f>
        <v>#REF!</v>
      </c>
      <c r="S17" s="466"/>
      <c r="U17" s="334">
        <f>MIN(J17,M17)</f>
        <v>0</v>
      </c>
    </row>
    <row r="18" spans="1:21" s="335" customFormat="1" ht="23.1" hidden="1" customHeight="1" x14ac:dyDescent="0.2">
      <c r="A18" s="280" t="s">
        <v>284</v>
      </c>
      <c r="B18" s="280">
        <v>3</v>
      </c>
      <c r="C18" s="337"/>
      <c r="D18" s="475" t="e">
        <f>VLOOKUP($S18,#REF!,3,FALSE)</f>
        <v>#REF!</v>
      </c>
      <c r="E18" s="282" t="e">
        <f>VLOOKUP($S18,#REF!,4,FALSE)</f>
        <v>#REF!</v>
      </c>
      <c r="F18" s="282" t="e">
        <f>VLOOKUP($S18,#REF!,8,FALSE)</f>
        <v>#REF!</v>
      </c>
      <c r="G18" s="475" t="e">
        <f>VLOOKUP($S18,#REF!,5,FALSE)</f>
        <v>#REF!</v>
      </c>
      <c r="H18" s="282" t="e">
        <f>VLOOKUP($S18,#REF!,7,FALSE)</f>
        <v>#REF!</v>
      </c>
      <c r="I18" s="283" t="e">
        <f>VLOOKUP($S18,#REF!,11,FALSE)</f>
        <v>#REF!</v>
      </c>
      <c r="J18" s="284"/>
      <c r="K18" s="308">
        <f t="shared" si="0"/>
        <v>0</v>
      </c>
      <c r="L18" s="339">
        <v>0.5</v>
      </c>
      <c r="M18" s="284"/>
      <c r="N18" s="304">
        <f t="shared" si="3"/>
        <v>0</v>
      </c>
      <c r="O18" s="308">
        <v>0.2</v>
      </c>
      <c r="P18" s="342">
        <v>1</v>
      </c>
      <c r="Q18" s="283" t="s">
        <v>150</v>
      </c>
      <c r="R18" s="475" t="e">
        <f>VLOOKUP($S18,#REF!,10,FALSE)</f>
        <v>#REF!</v>
      </c>
      <c r="S18" s="466"/>
      <c r="U18" s="334">
        <f>MIN(J18,M18)</f>
        <v>0</v>
      </c>
    </row>
    <row r="19" spans="1:21" s="335" customFormat="1" ht="23.1" hidden="1" customHeight="1" x14ac:dyDescent="0.2">
      <c r="A19" s="280" t="s">
        <v>284</v>
      </c>
      <c r="B19" s="280">
        <v>4</v>
      </c>
      <c r="C19" s="280"/>
      <c r="D19" s="475" t="e">
        <f>VLOOKUP($S19,#REF!,3,FALSE)</f>
        <v>#REF!</v>
      </c>
      <c r="E19" s="282" t="e">
        <f>VLOOKUP($S19,#REF!,4,FALSE)</f>
        <v>#REF!</v>
      </c>
      <c r="F19" s="282" t="e">
        <f>VLOOKUP($S19,#REF!,8,FALSE)</f>
        <v>#REF!</v>
      </c>
      <c r="G19" s="475" t="e">
        <f>VLOOKUP($S19,#REF!,5,FALSE)</f>
        <v>#REF!</v>
      </c>
      <c r="H19" s="282" t="e">
        <f>VLOOKUP($S19,#REF!,7,FALSE)</f>
        <v>#REF!</v>
      </c>
      <c r="I19" s="283" t="e">
        <f>VLOOKUP($S19,#REF!,11,FALSE)</f>
        <v>#REF!</v>
      </c>
      <c r="J19" s="284"/>
      <c r="K19" s="308">
        <f t="shared" si="0"/>
        <v>0</v>
      </c>
      <c r="L19" s="339">
        <v>0.5</v>
      </c>
      <c r="M19" s="284"/>
      <c r="N19" s="304">
        <f t="shared" si="3"/>
        <v>0</v>
      </c>
      <c r="O19" s="308">
        <v>0.2</v>
      </c>
      <c r="P19" s="342">
        <v>1</v>
      </c>
      <c r="Q19" s="283">
        <v>0</v>
      </c>
      <c r="R19" s="475" t="e">
        <f>VLOOKUP($S19,#REF!,10,FALSE)</f>
        <v>#REF!</v>
      </c>
      <c r="S19" s="466"/>
      <c r="U19" s="334">
        <f t="shared" ref="U19:U20" si="4">MIN(J19,M19)</f>
        <v>0</v>
      </c>
    </row>
    <row r="20" spans="1:21" s="335" customFormat="1" ht="23.1" hidden="1" customHeight="1" x14ac:dyDescent="0.2">
      <c r="A20" s="280">
        <v>9</v>
      </c>
      <c r="B20" s="280">
        <v>4</v>
      </c>
      <c r="C20" s="280"/>
      <c r="D20" s="475" t="e">
        <f>VLOOKUP($S20,#REF!,3,FALSE)</f>
        <v>#REF!</v>
      </c>
      <c r="E20" s="282" t="e">
        <f>VLOOKUP($S20,#REF!,4,FALSE)</f>
        <v>#REF!</v>
      </c>
      <c r="F20" s="282" t="e">
        <f>VLOOKUP($S20,#REF!,8,FALSE)</f>
        <v>#REF!</v>
      </c>
      <c r="G20" s="475" t="e">
        <f>VLOOKUP($S20,#REF!,5,FALSE)</f>
        <v>#REF!</v>
      </c>
      <c r="H20" s="282" t="e">
        <f>VLOOKUP($S20,#REF!,7,FALSE)</f>
        <v>#REF!</v>
      </c>
      <c r="I20" s="283" t="e">
        <f>VLOOKUP($S20,#REF!,11,FALSE)</f>
        <v>#REF!</v>
      </c>
      <c r="J20" s="284"/>
      <c r="K20" s="308">
        <f t="shared" si="0"/>
        <v>0</v>
      </c>
      <c r="L20" s="339">
        <v>0.5</v>
      </c>
      <c r="M20" s="284"/>
      <c r="N20" s="304">
        <f t="shared" si="3"/>
        <v>0</v>
      </c>
      <c r="O20" s="308">
        <v>0.2</v>
      </c>
      <c r="P20" s="288" t="s">
        <v>344</v>
      </c>
      <c r="Q20" s="283">
        <v>0</v>
      </c>
      <c r="R20" s="475" t="e">
        <f>VLOOKUP($S20,#REF!,10,FALSE)</f>
        <v>#REF!</v>
      </c>
      <c r="S20" s="466"/>
      <c r="U20" s="334">
        <f t="shared" si="4"/>
        <v>0</v>
      </c>
    </row>
    <row r="21" spans="1:21" s="335" customFormat="1" ht="23.1" hidden="1" customHeight="1" x14ac:dyDescent="0.2">
      <c r="A21" s="308">
        <v>106.6</v>
      </c>
      <c r="B21" s="280">
        <v>1</v>
      </c>
      <c r="C21" s="280"/>
      <c r="D21" s="475" t="e">
        <f>VLOOKUP($S21,#REF!,3,FALSE)</f>
        <v>#REF!</v>
      </c>
      <c r="E21" s="282" t="e">
        <f>VLOOKUP($S21,#REF!,4,FALSE)</f>
        <v>#REF!</v>
      </c>
      <c r="F21" s="282" t="e">
        <f>VLOOKUP($S21,#REF!,8,FALSE)</f>
        <v>#REF!</v>
      </c>
      <c r="G21" s="475" t="e">
        <f>VLOOKUP($S21,#REF!,5,FALSE)</f>
        <v>#REF!</v>
      </c>
      <c r="H21" s="282" t="e">
        <f>VLOOKUP($S21,#REF!,7,FALSE)</f>
        <v>#REF!</v>
      </c>
      <c r="I21" s="283" t="e">
        <f>VLOOKUP($S21,#REF!,11,FALSE)</f>
        <v>#REF!</v>
      </c>
      <c r="J21" s="284"/>
      <c r="K21" s="308">
        <f t="shared" ref="K21:K24" si="5">IF(J21=0,0,CONCATENATE(MID(J21,1,1),".",MID(J21,2,1)))</f>
        <v>0</v>
      </c>
      <c r="L21" s="339">
        <v>0.9</v>
      </c>
      <c r="M21" s="284"/>
      <c r="N21" s="304">
        <f>IF(M21=0,0,CONCATENATE(MID(M21,1,1),".",MID(M21,2,1)))</f>
        <v>0</v>
      </c>
      <c r="O21" s="308">
        <v>0.2</v>
      </c>
      <c r="P21" s="288" t="s">
        <v>121</v>
      </c>
      <c r="Q21" s="283" t="e">
        <f>VLOOKUP($S21,#REF!,9,FALSE)</f>
        <v>#REF!</v>
      </c>
      <c r="R21" s="475" t="e">
        <f>VLOOKUP($S21,#REF!,10,FALSE)</f>
        <v>#REF!</v>
      </c>
      <c r="S21" s="466"/>
      <c r="U21" s="334">
        <f>MIN(J21,M21)</f>
        <v>0</v>
      </c>
    </row>
    <row r="22" spans="1:21" s="335" customFormat="1" ht="23.1" hidden="1" customHeight="1" x14ac:dyDescent="0.2">
      <c r="A22" s="308">
        <v>0.99</v>
      </c>
      <c r="B22" s="280">
        <v>2</v>
      </c>
      <c r="C22" s="280"/>
      <c r="D22" s="475" t="e">
        <f>VLOOKUP($S22,#REF!,3,FALSE)</f>
        <v>#REF!</v>
      </c>
      <c r="E22" s="282" t="e">
        <f>VLOOKUP($S22,#REF!,4,FALSE)</f>
        <v>#REF!</v>
      </c>
      <c r="F22" s="282" t="e">
        <f>VLOOKUP($S22,#REF!,8,FALSE)</f>
        <v>#REF!</v>
      </c>
      <c r="G22" s="475" t="e">
        <f>VLOOKUP($S22,#REF!,5,FALSE)</f>
        <v>#REF!</v>
      </c>
      <c r="H22" s="282" t="e">
        <f>VLOOKUP($S22,#REF!,7,FALSE)</f>
        <v>#REF!</v>
      </c>
      <c r="I22" s="283" t="e">
        <f>VLOOKUP($S22,#REF!,11,FALSE)</f>
        <v>#REF!</v>
      </c>
      <c r="J22" s="284"/>
      <c r="K22" s="308">
        <f t="shared" si="5"/>
        <v>0</v>
      </c>
      <c r="L22" s="339">
        <v>1.1000000000000001</v>
      </c>
      <c r="M22" s="284"/>
      <c r="N22" s="304">
        <f t="shared" ref="N22:N24" si="6">IF(M22=0,0,CONCATENATE(MID(M22,1,1),".",MID(M22,2,1)))</f>
        <v>0</v>
      </c>
      <c r="O22" s="308">
        <v>0.2</v>
      </c>
      <c r="P22" s="288" t="s">
        <v>121</v>
      </c>
      <c r="Q22" s="283" t="e">
        <f>VLOOKUP($S22,#REF!,9,FALSE)</f>
        <v>#REF!</v>
      </c>
      <c r="R22" s="475" t="e">
        <f>VLOOKUP($S22,#REF!,10,FALSE)</f>
        <v>#REF!</v>
      </c>
      <c r="S22" s="466"/>
      <c r="U22" s="334">
        <f>MIN(J22,M22)</f>
        <v>0</v>
      </c>
    </row>
    <row r="23" spans="1:21" s="335" customFormat="1" ht="23.1" hidden="1" customHeight="1" x14ac:dyDescent="0.2">
      <c r="A23" s="308">
        <v>0.99</v>
      </c>
      <c r="B23" s="280">
        <v>3</v>
      </c>
      <c r="C23" s="337"/>
      <c r="D23" s="475" t="e">
        <f>VLOOKUP($S23,#REF!,3,FALSE)</f>
        <v>#REF!</v>
      </c>
      <c r="E23" s="282" t="e">
        <f>VLOOKUP($S23,#REF!,4,FALSE)</f>
        <v>#REF!</v>
      </c>
      <c r="F23" s="282" t="e">
        <f>VLOOKUP($S23,#REF!,8,FALSE)</f>
        <v>#REF!</v>
      </c>
      <c r="G23" s="475" t="e">
        <f>VLOOKUP($S23,#REF!,5,FALSE)</f>
        <v>#REF!</v>
      </c>
      <c r="H23" s="282" t="e">
        <f>VLOOKUP($S23,#REF!,7,FALSE)</f>
        <v>#REF!</v>
      </c>
      <c r="I23" s="283" t="e">
        <f>VLOOKUP($S23,#REF!,11,FALSE)</f>
        <v>#REF!</v>
      </c>
      <c r="J23" s="284"/>
      <c r="K23" s="308">
        <f t="shared" si="5"/>
        <v>0</v>
      </c>
      <c r="L23" s="339">
        <v>0.5</v>
      </c>
      <c r="M23" s="284"/>
      <c r="N23" s="304">
        <f t="shared" si="6"/>
        <v>0</v>
      </c>
      <c r="O23" s="308">
        <v>0.2</v>
      </c>
      <c r="P23" s="288" t="s">
        <v>121</v>
      </c>
      <c r="Q23" s="283" t="e">
        <f>VLOOKUP($S23,#REF!,9,FALSE)</f>
        <v>#REF!</v>
      </c>
      <c r="R23" s="475" t="e">
        <f>VLOOKUP($S23,#REF!,10,FALSE)</f>
        <v>#REF!</v>
      </c>
      <c r="S23" s="466"/>
      <c r="U23" s="334">
        <f>MIN(J23,M23)</f>
        <v>0</v>
      </c>
    </row>
    <row r="24" spans="1:21" s="335" customFormat="1" ht="23.1" hidden="1" customHeight="1" x14ac:dyDescent="0.2">
      <c r="A24" s="308">
        <v>0.99</v>
      </c>
      <c r="B24" s="280">
        <v>4</v>
      </c>
      <c r="C24" s="280"/>
      <c r="D24" s="475" t="e">
        <f>VLOOKUP($S24,#REF!,3,FALSE)</f>
        <v>#REF!</v>
      </c>
      <c r="E24" s="282" t="e">
        <f>VLOOKUP($S24,#REF!,4,FALSE)</f>
        <v>#REF!</v>
      </c>
      <c r="F24" s="282" t="e">
        <f>VLOOKUP($S24,#REF!,8,FALSE)</f>
        <v>#REF!</v>
      </c>
      <c r="G24" s="475" t="e">
        <f>VLOOKUP($S24,#REF!,5,FALSE)</f>
        <v>#REF!</v>
      </c>
      <c r="H24" s="282" t="e">
        <f>VLOOKUP($S24,#REF!,7,FALSE)</f>
        <v>#REF!</v>
      </c>
      <c r="I24" s="283" t="e">
        <f>VLOOKUP($S24,#REF!,11,FALSE)</f>
        <v>#REF!</v>
      </c>
      <c r="J24" s="284"/>
      <c r="K24" s="308">
        <f t="shared" si="5"/>
        <v>0</v>
      </c>
      <c r="L24" s="339">
        <v>0.5</v>
      </c>
      <c r="M24" s="284"/>
      <c r="N24" s="304">
        <f t="shared" si="6"/>
        <v>0</v>
      </c>
      <c r="O24" s="308">
        <v>0.2</v>
      </c>
      <c r="P24" s="288">
        <v>1</v>
      </c>
      <c r="Q24" s="283" t="e">
        <f>VLOOKUP($S24,#REF!,9,FALSE)</f>
        <v>#REF!</v>
      </c>
      <c r="R24" s="475" t="e">
        <f>VLOOKUP($S24,#REF!,10,FALSE)</f>
        <v>#REF!</v>
      </c>
      <c r="S24" s="466"/>
      <c r="U24" s="334">
        <f t="shared" ref="U24" si="7">MIN(J24,M24)</f>
        <v>0</v>
      </c>
    </row>
    <row r="28" spans="1:21" ht="12.75" customHeight="1" x14ac:dyDescent="0.2">
      <c r="D28" s="471" t="s">
        <v>220</v>
      </c>
      <c r="E28" s="471"/>
      <c r="F28" s="471"/>
      <c r="G28" s="471"/>
      <c r="H28" s="658" t="s">
        <v>397</v>
      </c>
      <c r="I28" s="658"/>
      <c r="J28" s="658"/>
      <c r="K28" s="658"/>
      <c r="L28" s="658"/>
      <c r="M28" s="658"/>
      <c r="N28" s="658"/>
      <c r="O28" s="658"/>
      <c r="P28" s="658"/>
      <c r="Q28" s="658"/>
      <c r="R28" s="658"/>
      <c r="S28" s="658"/>
      <c r="T28" s="658"/>
    </row>
    <row r="29" spans="1:21" x14ac:dyDescent="0.2">
      <c r="M29" s="474"/>
      <c r="P29" s="414"/>
      <c r="Q29" s="414"/>
      <c r="S29" s="40"/>
    </row>
    <row r="30" spans="1:21" ht="12.75" customHeight="1" x14ac:dyDescent="0.2">
      <c r="D30" s="656" t="s">
        <v>221</v>
      </c>
      <c r="E30" s="656"/>
      <c r="F30" s="656"/>
      <c r="G30" s="656"/>
      <c r="H30" s="658" t="s">
        <v>398</v>
      </c>
      <c r="I30" s="658"/>
      <c r="J30" s="658"/>
      <c r="K30" s="658"/>
      <c r="L30" s="658"/>
      <c r="M30" s="658"/>
      <c r="N30" s="658"/>
      <c r="O30" s="658"/>
      <c r="P30" s="658"/>
      <c r="Q30" s="658"/>
      <c r="R30" s="658"/>
      <c r="S30" s="658"/>
      <c r="T30" s="658"/>
    </row>
  </sheetData>
  <mergeCells count="27">
    <mergeCell ref="A6:R6"/>
    <mergeCell ref="A1:R1"/>
    <mergeCell ref="A2:R2"/>
    <mergeCell ref="A3:R3"/>
    <mergeCell ref="A4:R4"/>
    <mergeCell ref="A5:R5"/>
    <mergeCell ref="A7:D7"/>
    <mergeCell ref="A8:D8"/>
    <mergeCell ref="I8:N8"/>
    <mergeCell ref="I9:N9"/>
    <mergeCell ref="A10:A11"/>
    <mergeCell ref="B10:C10"/>
    <mergeCell ref="D10:D11"/>
    <mergeCell ref="E10:E11"/>
    <mergeCell ref="F10:F11"/>
    <mergeCell ref="G10:G11"/>
    <mergeCell ref="P10:P11"/>
    <mergeCell ref="R10:R11"/>
    <mergeCell ref="H28:T28"/>
    <mergeCell ref="D30:G30"/>
    <mergeCell ref="H30:T30"/>
    <mergeCell ref="H10:H11"/>
    <mergeCell ref="I10:I11"/>
    <mergeCell ref="K10:K11"/>
    <mergeCell ref="L10:L11"/>
    <mergeCell ref="N10:N11"/>
    <mergeCell ref="O10:O11"/>
  </mergeCells>
  <printOptions horizontalCentered="1"/>
  <pageMargins left="0.39370078740157483" right="0.39370078740157483" top="0.78740157480314965" bottom="0.19685039370078741" header="0.51181102362204722" footer="0.51181102362204722"/>
  <pageSetup paperSize="9" scale="97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indexed="15"/>
  </sheetPr>
  <dimension ref="A1:AC33"/>
  <sheetViews>
    <sheetView zoomScale="90" zoomScaleNormal="90" workbookViewId="0">
      <selection activeCell="AE28" sqref="AE28"/>
    </sheetView>
  </sheetViews>
  <sheetFormatPr defaultColWidth="9.140625" defaultRowHeight="12.75" outlineLevelCol="1" x14ac:dyDescent="0.2"/>
  <cols>
    <col min="1" max="1" width="5.85546875" style="44" customWidth="1"/>
    <col min="2" max="3" width="5.42578125" style="44" hidden="1" customWidth="1"/>
    <col min="4" max="4" width="25.85546875" style="48" customWidth="1"/>
    <col min="5" max="5" width="11" style="49" customWidth="1"/>
    <col min="6" max="6" width="6.85546875" style="49" bestFit="1" customWidth="1"/>
    <col min="7" max="7" width="25.5703125" style="48" customWidth="1"/>
    <col min="8" max="8" width="7.28515625" style="48" hidden="1" customWidth="1"/>
    <col min="9" max="9" width="14.42578125" style="48" customWidth="1"/>
    <col min="10" max="10" width="8.140625" style="48" hidden="1" customWidth="1" outlineLevel="1"/>
    <col min="11" max="11" width="8" style="49" customWidth="1" collapsed="1"/>
    <col min="12" max="12" width="5.28515625" style="49" hidden="1" customWidth="1"/>
    <col min="13" max="13" width="6.28515625" style="49" hidden="1" customWidth="1" outlineLevel="1"/>
    <col min="14" max="14" width="6.140625" style="49" hidden="1" customWidth="1" collapsed="1"/>
    <col min="15" max="15" width="4.42578125" style="49" hidden="1" customWidth="1"/>
    <col min="16" max="16" width="6.42578125" style="48" customWidth="1"/>
    <col min="17" max="17" width="6.140625" style="40" hidden="1" customWidth="1"/>
    <col min="18" max="18" width="32.28515625" style="48" customWidth="1"/>
    <col min="19" max="19" width="8" style="48" hidden="1" customWidth="1" outlineLevel="1"/>
    <col min="20" max="28" width="9.140625" style="48" hidden="1" customWidth="1" outlineLevel="1"/>
    <col min="29" max="29" width="9.140625" style="48" collapsed="1"/>
    <col min="30" max="16384" width="9.140625" style="48"/>
  </cols>
  <sheetData>
    <row r="1" spans="1:28" x14ac:dyDescent="0.2">
      <c r="A1" s="613" t="e">
        <f>Name_1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W1" s="175"/>
      <c r="X1" s="175"/>
      <c r="Y1" s="176"/>
    </row>
    <row r="2" spans="1:28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W2" s="175"/>
      <c r="X2" s="175"/>
      <c r="Y2" s="176"/>
    </row>
    <row r="3" spans="1:28" x14ac:dyDescent="0.2">
      <c r="A3" s="613" t="e">
        <f>Name_3</f>
        <v>#REF!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W3" s="175"/>
      <c r="X3" s="175"/>
      <c r="Y3" s="176"/>
    </row>
    <row r="4" spans="1:28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W4" s="175"/>
      <c r="X4" s="175"/>
      <c r="Y4" s="176"/>
    </row>
    <row r="5" spans="1:28" ht="29.25" customHeight="1" x14ac:dyDescent="0.2">
      <c r="A5" s="615" t="e">
        <f>Name_4</f>
        <v>#REF!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W5" s="175"/>
      <c r="X5" s="175"/>
      <c r="Y5" s="176"/>
    </row>
    <row r="6" spans="1:28" ht="15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W6" s="175"/>
      <c r="X6" s="175"/>
      <c r="Y6" s="176"/>
    </row>
    <row r="7" spans="1:28" ht="12.75" customHeight="1" x14ac:dyDescent="0.2">
      <c r="A7" s="652" t="s">
        <v>93</v>
      </c>
      <c r="B7" s="652"/>
      <c r="C7" s="652"/>
      <c r="D7" s="652"/>
      <c r="F7" s="47"/>
      <c r="G7" s="2"/>
      <c r="Q7" s="108"/>
      <c r="W7" s="175"/>
      <c r="X7" s="175"/>
      <c r="Y7" s="176"/>
    </row>
    <row r="8" spans="1:28" ht="12.75" customHeight="1" x14ac:dyDescent="0.2">
      <c r="A8" s="652"/>
      <c r="B8" s="652"/>
      <c r="C8" s="652"/>
      <c r="D8" s="652"/>
      <c r="F8" s="47"/>
      <c r="G8" s="2"/>
      <c r="H8" s="201" t="s">
        <v>50</v>
      </c>
      <c r="I8" s="654" t="e">
        <f>d_2</f>
        <v>#REF!</v>
      </c>
      <c r="J8" s="654"/>
      <c r="K8" s="654"/>
      <c r="L8" s="654"/>
      <c r="M8" s="654"/>
      <c r="N8" s="654"/>
      <c r="O8" s="199"/>
      <c r="P8" s="425" t="str">
        <f>'110сб'!I6</f>
        <v>15:20</v>
      </c>
      <c r="Q8" s="108"/>
      <c r="R8" s="218" t="e">
        <f>d_6</f>
        <v>#REF!</v>
      </c>
      <c r="W8" s="175"/>
      <c r="X8" s="175"/>
      <c r="Y8" s="176"/>
    </row>
    <row r="9" spans="1:28" ht="12.75" customHeight="1" x14ac:dyDescent="0.2">
      <c r="A9" s="5" t="e">
        <f>d_4</f>
        <v>#REF!</v>
      </c>
      <c r="B9" s="5"/>
      <c r="C9" s="5"/>
      <c r="F9" s="47"/>
      <c r="G9" s="2"/>
      <c r="H9" s="205" t="s">
        <v>51</v>
      </c>
      <c r="I9" s="649" t="e">
        <f>d_2</f>
        <v>#REF!</v>
      </c>
      <c r="J9" s="649"/>
      <c r="K9" s="649"/>
      <c r="L9" s="649"/>
      <c r="M9" s="649"/>
      <c r="N9" s="649"/>
      <c r="O9" s="200"/>
      <c r="P9" s="426" t="str">
        <f>'110сб ф'!K7</f>
        <v>16:30</v>
      </c>
      <c r="Q9" s="109"/>
      <c r="R9" s="136" t="e">
        <f>d_5</f>
        <v>#REF!</v>
      </c>
      <c r="S9" s="48" t="s">
        <v>19</v>
      </c>
      <c r="T9" s="161" t="s">
        <v>108</v>
      </c>
      <c r="U9" s="161" t="s">
        <v>109</v>
      </c>
      <c r="V9" s="161" t="s">
        <v>110</v>
      </c>
      <c r="W9" s="161">
        <v>1</v>
      </c>
      <c r="X9" s="161">
        <v>2</v>
      </c>
      <c r="Y9" s="161" t="s">
        <v>39</v>
      </c>
      <c r="Z9" s="161" t="s">
        <v>111</v>
      </c>
      <c r="AA9" s="161" t="s">
        <v>112</v>
      </c>
      <c r="AB9" s="161" t="s">
        <v>113</v>
      </c>
    </row>
    <row r="10" spans="1:28" ht="15.75" customHeight="1" x14ac:dyDescent="0.2">
      <c r="A10" s="655" t="s">
        <v>370</v>
      </c>
      <c r="B10" s="655" t="s">
        <v>117</v>
      </c>
      <c r="C10" s="655"/>
      <c r="D10" s="655" t="s">
        <v>56</v>
      </c>
      <c r="E10" s="655" t="s">
        <v>57</v>
      </c>
      <c r="F10" s="655" t="s">
        <v>13</v>
      </c>
      <c r="G10" s="655" t="s">
        <v>96</v>
      </c>
      <c r="H10" s="657" t="s">
        <v>97</v>
      </c>
      <c r="I10" s="660" t="s">
        <v>103</v>
      </c>
      <c r="J10" s="219"/>
      <c r="K10" s="657" t="s">
        <v>14</v>
      </c>
      <c r="L10" s="657" t="s">
        <v>107</v>
      </c>
      <c r="M10" s="106"/>
      <c r="N10" s="657" t="s">
        <v>15</v>
      </c>
      <c r="O10" s="657" t="s">
        <v>107</v>
      </c>
      <c r="P10" s="655" t="s">
        <v>16</v>
      </c>
      <c r="Q10" s="105" t="s">
        <v>17</v>
      </c>
      <c r="R10" s="659" t="s">
        <v>18</v>
      </c>
      <c r="T10" s="172"/>
      <c r="U10" s="172"/>
      <c r="V10" s="160">
        <v>5424</v>
      </c>
      <c r="W10" s="160">
        <v>5844</v>
      </c>
      <c r="X10" s="160">
        <v>10274</v>
      </c>
      <c r="Y10" s="160">
        <v>10874</v>
      </c>
      <c r="Z10" s="173">
        <v>11474</v>
      </c>
      <c r="AA10" s="173"/>
      <c r="AB10" s="174"/>
    </row>
    <row r="11" spans="1:28" ht="15.75" x14ac:dyDescent="0.2">
      <c r="A11" s="655"/>
      <c r="B11" s="290" t="s">
        <v>118</v>
      </c>
      <c r="C11" s="290" t="s">
        <v>119</v>
      </c>
      <c r="D11" s="655"/>
      <c r="E11" s="655"/>
      <c r="F11" s="655"/>
      <c r="G11" s="655"/>
      <c r="H11" s="657"/>
      <c r="I11" s="660"/>
      <c r="J11" s="219"/>
      <c r="K11" s="657"/>
      <c r="L11" s="657"/>
      <c r="M11" s="106"/>
      <c r="N11" s="657"/>
      <c r="O11" s="657"/>
      <c r="P11" s="655"/>
      <c r="Q11" s="105"/>
      <c r="R11" s="659"/>
      <c r="T11" s="226">
        <v>4950</v>
      </c>
      <c r="U11" s="226">
        <v>5224</v>
      </c>
      <c r="V11" s="222">
        <v>5574</v>
      </c>
      <c r="W11" s="222">
        <v>5994</v>
      </c>
      <c r="X11" s="222">
        <v>10424</v>
      </c>
      <c r="Y11" s="222">
        <v>11024</v>
      </c>
      <c r="Z11" s="227">
        <v>11624</v>
      </c>
      <c r="AA11" s="227"/>
      <c r="AB11" s="227"/>
    </row>
    <row r="12" spans="1:28" s="335" customFormat="1" ht="23.1" customHeight="1" x14ac:dyDescent="0.2">
      <c r="A12" s="280">
        <v>1</v>
      </c>
      <c r="B12" s="280">
        <v>1</v>
      </c>
      <c r="C12" s="280"/>
      <c r="D12" s="281" t="e">
        <f>VLOOKUP($S12,#REF!,3,FALSE)</f>
        <v>#REF!</v>
      </c>
      <c r="E12" s="282" t="e">
        <f>VLOOKUP($S12,#REF!,4,FALSE)</f>
        <v>#REF!</v>
      </c>
      <c r="F12" s="282" t="e">
        <f>VLOOKUP($S12,#REF!,8,FALSE)</f>
        <v>#REF!</v>
      </c>
      <c r="G12" s="281" t="e">
        <f>VLOOKUP($S12,#REF!,5,FALSE)</f>
        <v>#REF!</v>
      </c>
      <c r="H12" s="282" t="e">
        <f>VLOOKUP($S12,#REF!,7,FALSE)</f>
        <v>#REF!</v>
      </c>
      <c r="I12" s="283" t="e">
        <f>VLOOKUP($S12,#REF!,11,FALSE)</f>
        <v>#REF!</v>
      </c>
      <c r="J12" s="284">
        <v>5645</v>
      </c>
      <c r="K12" s="308" t="str">
        <f t="shared" ref="K12:K19" si="0">IF(J12=0,0,CONCATENATE(MID(J12,1,2),".",MID(J12,3,2)))</f>
        <v>56.45</v>
      </c>
      <c r="L12" s="339">
        <v>0.9</v>
      </c>
      <c r="M12" s="284"/>
      <c r="N12" s="308">
        <f t="shared" ref="N12:N14" si="1">IF(M12=0,0,CONCATENATE(MID(M12,1,2),".",MID(M12,3,2)))</f>
        <v>0</v>
      </c>
      <c r="O12" s="308">
        <v>0.2</v>
      </c>
      <c r="P12" s="159">
        <v>1</v>
      </c>
      <c r="Q12" s="283" t="s">
        <v>343</v>
      </c>
      <c r="R12" s="281" t="e">
        <f>VLOOKUP($S12,#REF!,10,FALSE)</f>
        <v>#REF!</v>
      </c>
      <c r="S12" s="327" t="s">
        <v>380</v>
      </c>
      <c r="U12" s="334">
        <f>MIN(J12,M12)</f>
        <v>5645</v>
      </c>
    </row>
    <row r="13" spans="1:28" s="335" customFormat="1" ht="23.1" customHeight="1" x14ac:dyDescent="0.2">
      <c r="A13" s="280">
        <v>2</v>
      </c>
      <c r="B13" s="280">
        <v>2</v>
      </c>
      <c r="C13" s="280"/>
      <c r="D13" s="281" t="e">
        <f>VLOOKUP($S13,#REF!,3,FALSE)</f>
        <v>#REF!</v>
      </c>
      <c r="E13" s="282" t="e">
        <f>VLOOKUP($S13,#REF!,4,FALSE)</f>
        <v>#REF!</v>
      </c>
      <c r="F13" s="282" t="e">
        <f>VLOOKUP($S13,#REF!,8,FALSE)</f>
        <v>#REF!</v>
      </c>
      <c r="G13" s="281" t="e">
        <f>VLOOKUP($S13,#REF!,5,FALSE)</f>
        <v>#REF!</v>
      </c>
      <c r="H13" s="282" t="e">
        <f>VLOOKUP($S13,#REF!,7,FALSE)</f>
        <v>#REF!</v>
      </c>
      <c r="I13" s="283" t="e">
        <f>VLOOKUP($S13,#REF!,11,FALSE)</f>
        <v>#REF!</v>
      </c>
      <c r="J13" s="284">
        <v>10306</v>
      </c>
      <c r="K13" s="308" t="str">
        <f>IF(J13=0,0,CONCATENATE(MID(J13,1,1),":",MID(J13,2,2),".",MID(J13,4,2)))</f>
        <v>1:03.06</v>
      </c>
      <c r="L13" s="339">
        <v>1.1000000000000001</v>
      </c>
      <c r="M13" s="284"/>
      <c r="N13" s="308">
        <f t="shared" si="1"/>
        <v>0</v>
      </c>
      <c r="O13" s="308">
        <v>0.2</v>
      </c>
      <c r="P13" s="159">
        <v>2</v>
      </c>
      <c r="Q13" s="283" t="s">
        <v>338</v>
      </c>
      <c r="R13" s="281" t="e">
        <f>VLOOKUP($S13,#REF!,10,FALSE)</f>
        <v>#REF!</v>
      </c>
      <c r="S13" s="327" t="s">
        <v>138</v>
      </c>
      <c r="U13" s="334">
        <f>MIN(J13,M13)</f>
        <v>10306</v>
      </c>
    </row>
    <row r="14" spans="1:28" s="335" customFormat="1" ht="23.1" customHeight="1" x14ac:dyDescent="0.2">
      <c r="A14" s="280">
        <v>3</v>
      </c>
      <c r="B14" s="280">
        <v>3</v>
      </c>
      <c r="C14" s="337"/>
      <c r="D14" s="281" t="e">
        <f>VLOOKUP($S14,#REF!,3,FALSE)</f>
        <v>#REF!</v>
      </c>
      <c r="E14" s="282" t="e">
        <f>VLOOKUP($S14,#REF!,4,FALSE)</f>
        <v>#REF!</v>
      </c>
      <c r="F14" s="282" t="e">
        <f>VLOOKUP($S14,#REF!,8,FALSE)</f>
        <v>#REF!</v>
      </c>
      <c r="G14" s="281" t="e">
        <f>VLOOKUP($S14,#REF!,5,FALSE)</f>
        <v>#REF!</v>
      </c>
      <c r="H14" s="282" t="e">
        <f>VLOOKUP($S14,#REF!,7,FALSE)</f>
        <v>#REF!</v>
      </c>
      <c r="I14" s="283" t="e">
        <f>VLOOKUP($S14,#REF!,11,FALSE)</f>
        <v>#REF!</v>
      </c>
      <c r="J14" s="284">
        <v>10415</v>
      </c>
      <c r="K14" s="308" t="str">
        <f>IF(J14=0,0,CONCATENATE(MID(J14,1,1),":",MID(J14,2,2),".",MID(J14,4,2)))</f>
        <v>1:04.15</v>
      </c>
      <c r="L14" s="339">
        <v>0.5</v>
      </c>
      <c r="M14" s="284"/>
      <c r="N14" s="308">
        <f t="shared" si="1"/>
        <v>0</v>
      </c>
      <c r="O14" s="308">
        <v>0.2</v>
      </c>
      <c r="P14" s="288">
        <v>2</v>
      </c>
      <c r="Q14" s="283" t="s">
        <v>339</v>
      </c>
      <c r="R14" s="281" t="e">
        <f>VLOOKUP($S14,#REF!,10,FALSE)</f>
        <v>#REF!</v>
      </c>
      <c r="S14" s="327" t="s">
        <v>86</v>
      </c>
      <c r="U14" s="334">
        <f>MIN(J14,M14)</f>
        <v>10415</v>
      </c>
    </row>
    <row r="15" spans="1:28" s="335" customFormat="1" ht="23.1" customHeight="1" x14ac:dyDescent="0.2">
      <c r="A15" s="280">
        <v>4</v>
      </c>
      <c r="B15" s="280">
        <v>4</v>
      </c>
      <c r="C15" s="280"/>
      <c r="D15" s="281" t="e">
        <f>VLOOKUP($S15,#REF!,3,FALSE)</f>
        <v>#REF!</v>
      </c>
      <c r="E15" s="282" t="e">
        <f>VLOOKUP($S15,#REF!,4,FALSE)</f>
        <v>#REF!</v>
      </c>
      <c r="F15" s="282" t="e">
        <f>VLOOKUP($S15,#REF!,8,FALSE)</f>
        <v>#REF!</v>
      </c>
      <c r="G15" s="281" t="e">
        <f>VLOOKUP($S15,#REF!,5,FALSE)</f>
        <v>#REF!</v>
      </c>
      <c r="H15" s="282" t="e">
        <f>VLOOKUP($S15,#REF!,7,FALSE)</f>
        <v>#REF!</v>
      </c>
      <c r="I15" s="283" t="e">
        <f>VLOOKUP($S15,#REF!,11,FALSE)</f>
        <v>#REF!</v>
      </c>
      <c r="J15" s="284">
        <v>10472</v>
      </c>
      <c r="K15" s="308" t="str">
        <f>IF(J15=0,0,CONCATENATE(MID(J15,1,1),":",MID(J15,2,2),".",MID(J15,4,2)))</f>
        <v>1:04.72</v>
      </c>
      <c r="L15" s="339">
        <v>0.5</v>
      </c>
      <c r="M15" s="284"/>
      <c r="N15" s="308" t="s">
        <v>372</v>
      </c>
      <c r="O15" s="308">
        <v>0.2</v>
      </c>
      <c r="P15" s="288">
        <v>3</v>
      </c>
      <c r="Q15" s="283" t="s">
        <v>340</v>
      </c>
      <c r="R15" s="281" t="e">
        <f>VLOOKUP($S15,#REF!,10,FALSE)</f>
        <v>#REF!</v>
      </c>
      <c r="S15" s="327" t="s">
        <v>473</v>
      </c>
      <c r="U15" s="334">
        <f t="shared" ref="U15" si="2">MIN(J15,M15)</f>
        <v>10472</v>
      </c>
    </row>
    <row r="16" spans="1:28" s="335" customFormat="1" ht="23.1" hidden="1" customHeight="1" x14ac:dyDescent="0.2">
      <c r="A16" s="280">
        <v>5</v>
      </c>
      <c r="B16" s="280">
        <v>1</v>
      </c>
      <c r="C16" s="280"/>
      <c r="D16" s="281" t="e">
        <f>VLOOKUP($S16,#REF!,3,FALSE)</f>
        <v>#REF!</v>
      </c>
      <c r="E16" s="282" t="e">
        <f>VLOOKUP($S16,#REF!,4,FALSE)</f>
        <v>#REF!</v>
      </c>
      <c r="F16" s="282" t="e">
        <f>VLOOKUP($S16,#REF!,8,FALSE)</f>
        <v>#REF!</v>
      </c>
      <c r="G16" s="281" t="e">
        <f>VLOOKUP($S16,#REF!,5,FALSE)</f>
        <v>#REF!</v>
      </c>
      <c r="H16" s="282" t="e">
        <f>VLOOKUP($S16,#REF!,7,FALSE)</f>
        <v>#REF!</v>
      </c>
      <c r="I16" s="283" t="e">
        <f>VLOOKUP($S16,#REF!,11,FALSE)</f>
        <v>#REF!</v>
      </c>
      <c r="J16" s="284"/>
      <c r="K16" s="308">
        <f t="shared" si="0"/>
        <v>0</v>
      </c>
      <c r="L16" s="339">
        <v>0.9</v>
      </c>
      <c r="M16" s="284"/>
      <c r="N16" s="308" t="s">
        <v>372</v>
      </c>
      <c r="O16" s="308">
        <v>0.2</v>
      </c>
      <c r="P16" s="288">
        <v>2</v>
      </c>
      <c r="Q16" s="283">
        <v>13</v>
      </c>
      <c r="R16" s="281" t="e">
        <f>VLOOKUP($S16,#REF!,10,FALSE)</f>
        <v>#REF!</v>
      </c>
      <c r="S16" s="411"/>
      <c r="U16" s="334">
        <f>MIN(J16,M16)</f>
        <v>0</v>
      </c>
    </row>
    <row r="17" spans="1:21" s="335" customFormat="1" ht="23.1" hidden="1" customHeight="1" x14ac:dyDescent="0.2">
      <c r="A17" s="280" t="s">
        <v>284</v>
      </c>
      <c r="B17" s="280">
        <v>2</v>
      </c>
      <c r="C17" s="280"/>
      <c r="D17" s="281" t="e">
        <f>VLOOKUP($S17,#REF!,3,FALSE)</f>
        <v>#REF!</v>
      </c>
      <c r="E17" s="282" t="e">
        <f>VLOOKUP($S17,#REF!,4,FALSE)</f>
        <v>#REF!</v>
      </c>
      <c r="F17" s="282" t="e">
        <f>VLOOKUP($S17,#REF!,8,FALSE)</f>
        <v>#REF!</v>
      </c>
      <c r="G17" s="281" t="e">
        <f>VLOOKUP($S17,#REF!,5,FALSE)</f>
        <v>#REF!</v>
      </c>
      <c r="H17" s="282" t="e">
        <f>VLOOKUP($S17,#REF!,7,FALSE)</f>
        <v>#REF!</v>
      </c>
      <c r="I17" s="283" t="e">
        <f>VLOOKUP($S17,#REF!,11,FALSE)</f>
        <v>#REF!</v>
      </c>
      <c r="J17" s="284"/>
      <c r="K17" s="308">
        <f t="shared" si="0"/>
        <v>0</v>
      </c>
      <c r="L17" s="339">
        <v>1.1000000000000001</v>
      </c>
      <c r="M17" s="284"/>
      <c r="N17" s="304">
        <f t="shared" ref="N17:N20" si="3">IF(M17=0,0,CONCATENATE(MID(M17,1,1),".",MID(M17,2,1)))</f>
        <v>0</v>
      </c>
      <c r="O17" s="308">
        <v>0.2</v>
      </c>
      <c r="P17" s="288">
        <v>1</v>
      </c>
      <c r="Q17" s="283" t="s">
        <v>150</v>
      </c>
      <c r="R17" s="281" t="e">
        <f>VLOOKUP($S17,#REF!,10,FALSE)</f>
        <v>#REF!</v>
      </c>
      <c r="S17" s="411"/>
      <c r="U17" s="334">
        <f>MIN(J17,M17)</f>
        <v>0</v>
      </c>
    </row>
    <row r="18" spans="1:21" s="335" customFormat="1" ht="23.1" hidden="1" customHeight="1" x14ac:dyDescent="0.2">
      <c r="A18" s="280" t="s">
        <v>284</v>
      </c>
      <c r="B18" s="280">
        <v>3</v>
      </c>
      <c r="C18" s="337"/>
      <c r="D18" s="281" t="e">
        <f>VLOOKUP($S18,#REF!,3,FALSE)</f>
        <v>#REF!</v>
      </c>
      <c r="E18" s="282" t="e">
        <f>VLOOKUP($S18,#REF!,4,FALSE)</f>
        <v>#REF!</v>
      </c>
      <c r="F18" s="282" t="e">
        <f>VLOOKUP($S18,#REF!,8,FALSE)</f>
        <v>#REF!</v>
      </c>
      <c r="G18" s="281" t="e">
        <f>VLOOKUP($S18,#REF!,5,FALSE)</f>
        <v>#REF!</v>
      </c>
      <c r="H18" s="282" t="e">
        <f>VLOOKUP($S18,#REF!,7,FALSE)</f>
        <v>#REF!</v>
      </c>
      <c r="I18" s="283" t="e">
        <f>VLOOKUP($S18,#REF!,11,FALSE)</f>
        <v>#REF!</v>
      </c>
      <c r="J18" s="284"/>
      <c r="K18" s="308">
        <f t="shared" si="0"/>
        <v>0</v>
      </c>
      <c r="L18" s="339">
        <v>0.5</v>
      </c>
      <c r="M18" s="284"/>
      <c r="N18" s="304">
        <f t="shared" si="3"/>
        <v>0</v>
      </c>
      <c r="O18" s="308">
        <v>0.2</v>
      </c>
      <c r="P18" s="288">
        <v>1</v>
      </c>
      <c r="Q18" s="283" t="s">
        <v>150</v>
      </c>
      <c r="R18" s="281" t="e">
        <f>VLOOKUP($S18,#REF!,10,FALSE)</f>
        <v>#REF!</v>
      </c>
      <c r="S18" s="411"/>
      <c r="U18" s="334">
        <f>MIN(J18,M18)</f>
        <v>0</v>
      </c>
    </row>
    <row r="19" spans="1:21" s="335" customFormat="1" ht="23.1" hidden="1" customHeight="1" x14ac:dyDescent="0.2">
      <c r="A19" s="280" t="s">
        <v>284</v>
      </c>
      <c r="B19" s="280">
        <v>4</v>
      </c>
      <c r="C19" s="280"/>
      <c r="D19" s="281" t="e">
        <f>VLOOKUP($S19,#REF!,3,FALSE)</f>
        <v>#REF!</v>
      </c>
      <c r="E19" s="282" t="e">
        <f>VLOOKUP($S19,#REF!,4,FALSE)</f>
        <v>#REF!</v>
      </c>
      <c r="F19" s="282" t="e">
        <f>VLOOKUP($S19,#REF!,8,FALSE)</f>
        <v>#REF!</v>
      </c>
      <c r="G19" s="281" t="e">
        <f>VLOOKUP($S19,#REF!,5,FALSE)</f>
        <v>#REF!</v>
      </c>
      <c r="H19" s="282" t="e">
        <f>VLOOKUP($S19,#REF!,7,FALSE)</f>
        <v>#REF!</v>
      </c>
      <c r="I19" s="283" t="e">
        <f>VLOOKUP($S19,#REF!,11,FALSE)</f>
        <v>#REF!</v>
      </c>
      <c r="J19" s="284"/>
      <c r="K19" s="308">
        <f t="shared" si="0"/>
        <v>0</v>
      </c>
      <c r="L19" s="339">
        <v>0.5</v>
      </c>
      <c r="M19" s="284"/>
      <c r="N19" s="304">
        <f t="shared" si="3"/>
        <v>0</v>
      </c>
      <c r="O19" s="308">
        <v>0.2</v>
      </c>
      <c r="P19" s="288">
        <v>1</v>
      </c>
      <c r="Q19" s="283">
        <v>0</v>
      </c>
      <c r="R19" s="281" t="e">
        <f>VLOOKUP($S19,#REF!,10,FALSE)</f>
        <v>#REF!</v>
      </c>
      <c r="S19" s="411"/>
      <c r="U19" s="334">
        <f t="shared" ref="U19:U20" si="4">MIN(J19,M19)</f>
        <v>0</v>
      </c>
    </row>
    <row r="20" spans="1:21" s="335" customFormat="1" ht="23.1" hidden="1" customHeight="1" x14ac:dyDescent="0.2">
      <c r="A20" s="280">
        <v>9</v>
      </c>
      <c r="B20" s="280">
        <v>4</v>
      </c>
      <c r="C20" s="280"/>
      <c r="D20" s="281" t="e">
        <f>VLOOKUP($S20,#REF!,3,FALSE)</f>
        <v>#REF!</v>
      </c>
      <c r="E20" s="282" t="e">
        <f>VLOOKUP($S20,#REF!,4,FALSE)</f>
        <v>#REF!</v>
      </c>
      <c r="F20" s="282" t="e">
        <f>VLOOKUP($S20,#REF!,8,FALSE)</f>
        <v>#REF!</v>
      </c>
      <c r="G20" s="281" t="e">
        <f>VLOOKUP($S20,#REF!,5,FALSE)</f>
        <v>#REF!</v>
      </c>
      <c r="H20" s="282" t="e">
        <f>VLOOKUP($S20,#REF!,7,FALSE)</f>
        <v>#REF!</v>
      </c>
      <c r="I20" s="283" t="e">
        <f>VLOOKUP($S20,#REF!,11,FALSE)</f>
        <v>#REF!</v>
      </c>
      <c r="J20" s="284"/>
      <c r="K20" s="308">
        <f t="shared" ref="K20" si="5">IF(J20=0,0,CONCATENATE(MID(J20,1,2),".",MID(J20,3,2)))</f>
        <v>0</v>
      </c>
      <c r="L20" s="339">
        <v>0.5</v>
      </c>
      <c r="M20" s="284"/>
      <c r="N20" s="304">
        <f t="shared" si="3"/>
        <v>0</v>
      </c>
      <c r="O20" s="308">
        <v>0.2</v>
      </c>
      <c r="P20" s="288" t="s">
        <v>344</v>
      </c>
      <c r="Q20" s="283">
        <v>0</v>
      </c>
      <c r="R20" s="281" t="e">
        <f>VLOOKUP($S20,#REF!,10,FALSE)</f>
        <v>#REF!</v>
      </c>
      <c r="S20" s="411"/>
      <c r="U20" s="334">
        <f t="shared" si="4"/>
        <v>0</v>
      </c>
    </row>
    <row r="21" spans="1:21" s="335" customFormat="1" ht="23.1" hidden="1" customHeight="1" x14ac:dyDescent="0.2">
      <c r="A21" s="308">
        <v>106.6</v>
      </c>
      <c r="B21" s="280">
        <v>1</v>
      </c>
      <c r="C21" s="280"/>
      <c r="D21" s="281" t="e">
        <f>VLOOKUP($S21,#REF!,3,FALSE)</f>
        <v>#REF!</v>
      </c>
      <c r="E21" s="282" t="e">
        <f>VLOOKUP($S21,#REF!,4,FALSE)</f>
        <v>#REF!</v>
      </c>
      <c r="F21" s="282" t="e">
        <f>VLOOKUP($S21,#REF!,8,FALSE)</f>
        <v>#REF!</v>
      </c>
      <c r="G21" s="281" t="e">
        <f>VLOOKUP($S21,#REF!,5,FALSE)</f>
        <v>#REF!</v>
      </c>
      <c r="H21" s="282" t="e">
        <f>VLOOKUP($S21,#REF!,7,FALSE)</f>
        <v>#REF!</v>
      </c>
      <c r="I21" s="283" t="e">
        <f>VLOOKUP($S21,#REF!,11,FALSE)</f>
        <v>#REF!</v>
      </c>
      <c r="J21" s="284"/>
      <c r="K21" s="308">
        <f t="shared" ref="K21:K24" si="6">IF(J21=0,0,CONCATENATE(MID(J21,1,1),".",MID(J21,2,1)))</f>
        <v>0</v>
      </c>
      <c r="L21" s="339">
        <v>0.9</v>
      </c>
      <c r="M21" s="284"/>
      <c r="N21" s="304">
        <f>IF(M21=0,0,CONCATENATE(MID(M21,1,1),".",MID(M21,2,1)))</f>
        <v>0</v>
      </c>
      <c r="O21" s="308">
        <v>0.2</v>
      </c>
      <c r="P21" s="288" t="s">
        <v>121</v>
      </c>
      <c r="Q21" s="283" t="e">
        <f>VLOOKUP($S21,#REF!,9,FALSE)</f>
        <v>#REF!</v>
      </c>
      <c r="R21" s="281" t="e">
        <f>VLOOKUP($S21,#REF!,10,FALSE)</f>
        <v>#REF!</v>
      </c>
      <c r="S21" s="411"/>
      <c r="U21" s="334">
        <f>MIN(J21,M21)</f>
        <v>0</v>
      </c>
    </row>
    <row r="22" spans="1:21" s="335" customFormat="1" ht="23.1" hidden="1" customHeight="1" x14ac:dyDescent="0.2">
      <c r="A22" s="308">
        <v>0.99</v>
      </c>
      <c r="B22" s="280">
        <v>2</v>
      </c>
      <c r="C22" s="280"/>
      <c r="D22" s="281" t="e">
        <f>VLOOKUP($S22,#REF!,3,FALSE)</f>
        <v>#REF!</v>
      </c>
      <c r="E22" s="282" t="e">
        <f>VLOOKUP($S22,#REF!,4,FALSE)</f>
        <v>#REF!</v>
      </c>
      <c r="F22" s="282" t="e">
        <f>VLOOKUP($S22,#REF!,8,FALSE)</f>
        <v>#REF!</v>
      </c>
      <c r="G22" s="281" t="e">
        <f>VLOOKUP($S22,#REF!,5,FALSE)</f>
        <v>#REF!</v>
      </c>
      <c r="H22" s="282" t="e">
        <f>VLOOKUP($S22,#REF!,7,FALSE)</f>
        <v>#REF!</v>
      </c>
      <c r="I22" s="283" t="e">
        <f>VLOOKUP($S22,#REF!,11,FALSE)</f>
        <v>#REF!</v>
      </c>
      <c r="J22" s="284"/>
      <c r="K22" s="308">
        <f t="shared" si="6"/>
        <v>0</v>
      </c>
      <c r="L22" s="339">
        <v>1.1000000000000001</v>
      </c>
      <c r="M22" s="284"/>
      <c r="N22" s="304">
        <f t="shared" ref="N22:N24" si="7">IF(M22=0,0,CONCATENATE(MID(M22,1,1),".",MID(M22,2,1)))</f>
        <v>0</v>
      </c>
      <c r="O22" s="308">
        <v>0.2</v>
      </c>
      <c r="P22" s="288" t="s">
        <v>121</v>
      </c>
      <c r="Q22" s="283" t="e">
        <f>VLOOKUP($S22,#REF!,9,FALSE)</f>
        <v>#REF!</v>
      </c>
      <c r="R22" s="281" t="e">
        <f>VLOOKUP($S22,#REF!,10,FALSE)</f>
        <v>#REF!</v>
      </c>
      <c r="S22" s="411"/>
      <c r="U22" s="334">
        <f>MIN(J22,M22)</f>
        <v>0</v>
      </c>
    </row>
    <row r="23" spans="1:21" s="335" customFormat="1" ht="23.1" hidden="1" customHeight="1" x14ac:dyDescent="0.2">
      <c r="A23" s="308">
        <v>0.99</v>
      </c>
      <c r="B23" s="280">
        <v>3</v>
      </c>
      <c r="C23" s="337"/>
      <c r="D23" s="281" t="e">
        <f>VLOOKUP($S23,#REF!,3,FALSE)</f>
        <v>#REF!</v>
      </c>
      <c r="E23" s="282" t="e">
        <f>VLOOKUP($S23,#REF!,4,FALSE)</f>
        <v>#REF!</v>
      </c>
      <c r="F23" s="282" t="e">
        <f>VLOOKUP($S23,#REF!,8,FALSE)</f>
        <v>#REF!</v>
      </c>
      <c r="G23" s="281" t="e">
        <f>VLOOKUP($S23,#REF!,5,FALSE)</f>
        <v>#REF!</v>
      </c>
      <c r="H23" s="282" t="e">
        <f>VLOOKUP($S23,#REF!,7,FALSE)</f>
        <v>#REF!</v>
      </c>
      <c r="I23" s="283" t="e">
        <f>VLOOKUP($S23,#REF!,11,FALSE)</f>
        <v>#REF!</v>
      </c>
      <c r="J23" s="284"/>
      <c r="K23" s="308">
        <f t="shared" si="6"/>
        <v>0</v>
      </c>
      <c r="L23" s="339">
        <v>0.5</v>
      </c>
      <c r="M23" s="284"/>
      <c r="N23" s="304">
        <f t="shared" si="7"/>
        <v>0</v>
      </c>
      <c r="O23" s="308">
        <v>0.2</v>
      </c>
      <c r="P23" s="288" t="s">
        <v>121</v>
      </c>
      <c r="Q23" s="283" t="e">
        <f>VLOOKUP($S23,#REF!,9,FALSE)</f>
        <v>#REF!</v>
      </c>
      <c r="R23" s="281" t="e">
        <f>VLOOKUP($S23,#REF!,10,FALSE)</f>
        <v>#REF!</v>
      </c>
      <c r="S23" s="411"/>
      <c r="U23" s="334">
        <f>MIN(J23,M23)</f>
        <v>0</v>
      </c>
    </row>
    <row r="24" spans="1:21" s="335" customFormat="1" ht="23.1" hidden="1" customHeight="1" x14ac:dyDescent="0.2">
      <c r="A24" s="308">
        <v>0.99</v>
      </c>
      <c r="B24" s="280">
        <v>4</v>
      </c>
      <c r="C24" s="280"/>
      <c r="D24" s="281" t="e">
        <f>VLOOKUP($S24,#REF!,3,FALSE)</f>
        <v>#REF!</v>
      </c>
      <c r="E24" s="282" t="e">
        <f>VLOOKUP($S24,#REF!,4,FALSE)</f>
        <v>#REF!</v>
      </c>
      <c r="F24" s="282" t="e">
        <f>VLOOKUP($S24,#REF!,8,FALSE)</f>
        <v>#REF!</v>
      </c>
      <c r="G24" s="281" t="e">
        <f>VLOOKUP($S24,#REF!,5,FALSE)</f>
        <v>#REF!</v>
      </c>
      <c r="H24" s="282" t="e">
        <f>VLOOKUP($S24,#REF!,7,FALSE)</f>
        <v>#REF!</v>
      </c>
      <c r="I24" s="283" t="e">
        <f>VLOOKUP($S24,#REF!,11,FALSE)</f>
        <v>#REF!</v>
      </c>
      <c r="J24" s="284"/>
      <c r="K24" s="308">
        <f t="shared" si="6"/>
        <v>0</v>
      </c>
      <c r="L24" s="339">
        <v>0.5</v>
      </c>
      <c r="M24" s="284"/>
      <c r="N24" s="304">
        <f t="shared" si="7"/>
        <v>0</v>
      </c>
      <c r="O24" s="308">
        <v>0.2</v>
      </c>
      <c r="P24" s="288">
        <v>1</v>
      </c>
      <c r="Q24" s="283" t="e">
        <f>VLOOKUP($S24,#REF!,9,FALSE)</f>
        <v>#REF!</v>
      </c>
      <c r="R24" s="281" t="e">
        <f>VLOOKUP($S24,#REF!,10,FALSE)</f>
        <v>#REF!</v>
      </c>
      <c r="S24" s="411"/>
      <c r="U24" s="334">
        <f t="shared" ref="U24" si="8">MIN(J24,M24)</f>
        <v>0</v>
      </c>
    </row>
    <row r="28" spans="1:21" s="482" customFormat="1" ht="15" customHeight="1" x14ac:dyDescent="0.2">
      <c r="A28" s="44"/>
      <c r="B28" s="44"/>
      <c r="C28" s="44"/>
      <c r="D28" s="481" t="s">
        <v>220</v>
      </c>
      <c r="E28" s="481"/>
      <c r="F28" s="481"/>
      <c r="G28" s="481"/>
      <c r="H28" s="523" t="s">
        <v>428</v>
      </c>
      <c r="I28" s="672" t="s">
        <v>429</v>
      </c>
      <c r="J28" s="672"/>
      <c r="K28" s="672"/>
      <c r="L28" s="672"/>
      <c r="M28" s="672"/>
      <c r="N28" s="672"/>
      <c r="O28" s="672"/>
      <c r="P28" s="672"/>
      <c r="Q28" s="672"/>
      <c r="R28" s="672"/>
      <c r="S28" s="523"/>
      <c r="T28" s="523"/>
      <c r="U28" s="523"/>
    </row>
    <row r="29" spans="1:21" s="482" customFormat="1" x14ac:dyDescent="0.2">
      <c r="A29" s="44"/>
      <c r="B29" s="44"/>
      <c r="C29" s="44"/>
      <c r="E29" s="414"/>
      <c r="F29" s="414"/>
      <c r="K29" s="414"/>
      <c r="L29" s="414"/>
      <c r="N29" s="414"/>
      <c r="O29" s="414"/>
      <c r="P29" s="414"/>
      <c r="Q29" s="414"/>
      <c r="S29" s="40"/>
    </row>
    <row r="30" spans="1:21" s="482" customFormat="1" ht="12.75" customHeight="1" x14ac:dyDescent="0.2">
      <c r="A30" s="44"/>
      <c r="B30" s="44"/>
      <c r="C30" s="44"/>
      <c r="D30" s="656" t="s">
        <v>221</v>
      </c>
      <c r="E30" s="656"/>
      <c r="F30" s="656"/>
      <c r="G30" s="656"/>
      <c r="H30" s="523" t="s">
        <v>429</v>
      </c>
      <c r="I30" s="672" t="s">
        <v>449</v>
      </c>
      <c r="J30" s="672"/>
      <c r="K30" s="672"/>
      <c r="L30" s="672"/>
      <c r="M30" s="672"/>
      <c r="N30" s="672"/>
      <c r="O30" s="672"/>
      <c r="P30" s="672"/>
      <c r="Q30" s="672"/>
      <c r="R30" s="672"/>
      <c r="S30" s="523"/>
      <c r="T30" s="523"/>
    </row>
    <row r="33" spans="18:27" x14ac:dyDescent="0.2">
      <c r="R33" s="672"/>
      <c r="S33" s="672"/>
      <c r="T33" s="672"/>
      <c r="U33" s="672"/>
      <c r="V33" s="672"/>
      <c r="W33" s="672"/>
      <c r="X33" s="672"/>
      <c r="Y33" s="672"/>
      <c r="Z33" s="672"/>
      <c r="AA33" s="672"/>
    </row>
  </sheetData>
  <sortState ref="A16:AD23">
    <sortCondition ref="M16:M23"/>
  </sortState>
  <mergeCells count="28">
    <mergeCell ref="R33:AA33"/>
    <mergeCell ref="I9:N9"/>
    <mergeCell ref="A8:D8"/>
    <mergeCell ref="A1:R1"/>
    <mergeCell ref="A2:R2"/>
    <mergeCell ref="A3:R3"/>
    <mergeCell ref="A6:R6"/>
    <mergeCell ref="A7:D7"/>
    <mergeCell ref="A5:R5"/>
    <mergeCell ref="A4:R4"/>
    <mergeCell ref="I8:N8"/>
    <mergeCell ref="A10:A11"/>
    <mergeCell ref="B10:C10"/>
    <mergeCell ref="D10:D11"/>
    <mergeCell ref="E10:E11"/>
    <mergeCell ref="F10:F11"/>
    <mergeCell ref="D30:G30"/>
    <mergeCell ref="P10:P11"/>
    <mergeCell ref="R10:R11"/>
    <mergeCell ref="G10:G11"/>
    <mergeCell ref="H10:H11"/>
    <mergeCell ref="I10:I11"/>
    <mergeCell ref="K10:K11"/>
    <mergeCell ref="L10:L11"/>
    <mergeCell ref="N10:N11"/>
    <mergeCell ref="O10:O11"/>
    <mergeCell ref="I30:R30"/>
    <mergeCell ref="I28:R28"/>
  </mergeCells>
  <phoneticPr fontId="1" type="noConversion"/>
  <printOptions horizontalCentered="1"/>
  <pageMargins left="0.39370078740157483" right="0.39370078740157483" top="0.78740157480314965" bottom="0.19685039370078741" header="0.51181102362204722" footer="0.51181102362204722"/>
  <pageSetup paperSize="9" scale="97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tabColor indexed="15"/>
  </sheetPr>
  <dimension ref="A1:Z26"/>
  <sheetViews>
    <sheetView zoomScale="90" zoomScaleNormal="90" workbookViewId="0">
      <selection sqref="A1:T23"/>
    </sheetView>
  </sheetViews>
  <sheetFormatPr defaultColWidth="8.28515625" defaultRowHeight="12.75" outlineLevelCol="1" x14ac:dyDescent="0.2"/>
  <cols>
    <col min="1" max="1" width="4.7109375" style="44" customWidth="1"/>
    <col min="2" max="2" width="5.42578125" style="44" hidden="1" customWidth="1"/>
    <col min="3" max="3" width="6.42578125" style="44" hidden="1" customWidth="1"/>
    <col min="4" max="4" width="24.7109375" style="48" customWidth="1"/>
    <col min="5" max="5" width="11" style="49" customWidth="1"/>
    <col min="6" max="6" width="7.42578125" style="49" customWidth="1"/>
    <col min="7" max="7" width="19.42578125" style="48" customWidth="1"/>
    <col min="8" max="8" width="8.28515625" style="48" hidden="1" customWidth="1"/>
    <col min="9" max="9" width="15.7109375" style="48" customWidth="1"/>
    <col min="10" max="10" width="15" style="48" hidden="1" customWidth="1" outlineLevel="1"/>
    <col min="11" max="11" width="8.140625" style="49" customWidth="1" collapsed="1"/>
    <col min="12" max="12" width="8.140625" style="48" customWidth="1"/>
    <col min="13" max="13" width="8.42578125" style="40" hidden="1" customWidth="1"/>
    <col min="14" max="14" width="26.5703125" style="48" customWidth="1"/>
    <col min="15" max="25" width="8.28515625" style="48" hidden="1" customWidth="1" outlineLevel="1"/>
    <col min="26" max="26" width="8.28515625" style="48" collapsed="1"/>
    <col min="27" max="16384" width="8.28515625" style="48"/>
  </cols>
  <sheetData>
    <row r="1" spans="1:25" x14ac:dyDescent="0.2">
      <c r="A1" s="613" t="e">
        <f>Name_1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U1" s="175"/>
      <c r="V1" s="175"/>
      <c r="W1" s="176"/>
    </row>
    <row r="2" spans="1:25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U2" s="175"/>
      <c r="V2" s="175"/>
      <c r="W2" s="176"/>
    </row>
    <row r="3" spans="1:25" x14ac:dyDescent="0.2">
      <c r="A3" s="613" t="e">
        <f>Name_3</f>
        <v>#REF!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U3" s="175"/>
      <c r="V3" s="175"/>
      <c r="W3" s="176"/>
    </row>
    <row r="4" spans="1:25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U4" s="175"/>
      <c r="V4" s="175"/>
      <c r="W4" s="176"/>
    </row>
    <row r="5" spans="1:25" ht="27" customHeight="1" x14ac:dyDescent="0.2">
      <c r="A5" s="676" t="e">
        <f>Name_4</f>
        <v>#REF!</v>
      </c>
      <c r="B5" s="676"/>
      <c r="C5" s="676"/>
      <c r="D5" s="676"/>
      <c r="E5" s="676"/>
      <c r="F5" s="676"/>
      <c r="G5" s="676"/>
      <c r="H5" s="676"/>
      <c r="I5" s="676"/>
      <c r="J5" s="676"/>
      <c r="K5" s="676"/>
      <c r="L5" s="676"/>
      <c r="M5" s="676"/>
      <c r="N5" s="676"/>
      <c r="U5" s="175"/>
      <c r="V5" s="175"/>
      <c r="W5" s="176"/>
    </row>
    <row r="6" spans="1:25" ht="15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U6" s="175"/>
      <c r="V6" s="175"/>
      <c r="W6" s="176"/>
    </row>
    <row r="7" spans="1:25" ht="12.75" customHeight="1" x14ac:dyDescent="0.2">
      <c r="A7" s="652" t="s">
        <v>399</v>
      </c>
      <c r="B7" s="652"/>
      <c r="C7" s="652"/>
      <c r="D7" s="652"/>
      <c r="F7" s="47"/>
      <c r="G7" s="2"/>
      <c r="H7" s="674"/>
      <c r="I7" s="674"/>
      <c r="J7" s="149"/>
      <c r="K7" s="654"/>
      <c r="L7" s="654"/>
      <c r="U7" s="175"/>
      <c r="V7" s="175"/>
      <c r="W7" s="176"/>
    </row>
    <row r="8" spans="1:25" ht="12.75" customHeight="1" x14ac:dyDescent="0.2">
      <c r="A8" s="652"/>
      <c r="B8" s="652"/>
      <c r="C8" s="652"/>
      <c r="D8" s="652"/>
      <c r="F8" s="47"/>
      <c r="G8" s="2"/>
      <c r="H8" s="675"/>
      <c r="I8" s="675"/>
      <c r="J8" s="146"/>
      <c r="K8" s="654"/>
      <c r="L8" s="654"/>
      <c r="N8" s="136" t="e">
        <f>d_5</f>
        <v>#REF!</v>
      </c>
      <c r="U8" s="175"/>
      <c r="V8" s="175"/>
      <c r="W8" s="176"/>
    </row>
    <row r="9" spans="1:25" ht="13.5" thickBot="1" x14ac:dyDescent="0.25">
      <c r="A9" s="5"/>
      <c r="B9" s="5"/>
      <c r="C9" s="5"/>
      <c r="F9" s="675" t="s">
        <v>78</v>
      </c>
      <c r="G9" s="675"/>
      <c r="I9" s="200" t="e">
        <f>d_1</f>
        <v>#REF!</v>
      </c>
      <c r="J9" s="181"/>
      <c r="L9" s="426" t="str">
        <f>'2000сп'!I6</f>
        <v>18.30</v>
      </c>
      <c r="M9" s="49"/>
      <c r="N9" s="218" t="e">
        <f>d_6</f>
        <v>#REF!</v>
      </c>
      <c r="O9" s="48" t="s">
        <v>19</v>
      </c>
      <c r="Q9" s="166" t="s">
        <v>108</v>
      </c>
      <c r="R9" s="166" t="s">
        <v>109</v>
      </c>
      <c r="S9" s="166" t="s">
        <v>110</v>
      </c>
      <c r="T9" s="166">
        <v>1</v>
      </c>
      <c r="U9" s="166">
        <v>2</v>
      </c>
      <c r="V9" s="166" t="s">
        <v>39</v>
      </c>
      <c r="W9" s="166" t="s">
        <v>111</v>
      </c>
      <c r="X9" s="166" t="s">
        <v>112</v>
      </c>
      <c r="Y9" s="166" t="s">
        <v>113</v>
      </c>
    </row>
    <row r="10" spans="1:25" ht="15.75" x14ac:dyDescent="0.2">
      <c r="A10" s="655" t="s">
        <v>370</v>
      </c>
      <c r="B10" s="655" t="s">
        <v>117</v>
      </c>
      <c r="C10" s="655"/>
      <c r="D10" s="655" t="s">
        <v>56</v>
      </c>
      <c r="E10" s="655" t="s">
        <v>57</v>
      </c>
      <c r="F10" s="655" t="s">
        <v>13</v>
      </c>
      <c r="G10" s="655" t="s">
        <v>96</v>
      </c>
      <c r="H10" s="657" t="s">
        <v>97</v>
      </c>
      <c r="I10" s="660" t="s">
        <v>103</v>
      </c>
      <c r="J10" s="231"/>
      <c r="K10" s="657" t="s">
        <v>22</v>
      </c>
      <c r="L10" s="663" t="s">
        <v>16</v>
      </c>
      <c r="M10" s="230" t="s">
        <v>17</v>
      </c>
      <c r="N10" s="659" t="s">
        <v>18</v>
      </c>
      <c r="Q10" s="167"/>
      <c r="R10" s="167"/>
      <c r="S10" s="168">
        <v>9250</v>
      </c>
      <c r="T10" s="168">
        <v>10020</v>
      </c>
      <c r="U10" s="168">
        <v>10450</v>
      </c>
      <c r="V10" s="168">
        <v>11300</v>
      </c>
      <c r="W10" s="210">
        <v>7340</v>
      </c>
      <c r="X10" s="210"/>
      <c r="Y10" s="211"/>
    </row>
    <row r="11" spans="1:25" ht="15.75" x14ac:dyDescent="0.2">
      <c r="A11" s="655"/>
      <c r="B11" s="290" t="s">
        <v>118</v>
      </c>
      <c r="C11" s="290" t="s">
        <v>119</v>
      </c>
      <c r="D11" s="655"/>
      <c r="E11" s="655"/>
      <c r="F11" s="655"/>
      <c r="G11" s="655"/>
      <c r="H11" s="657"/>
      <c r="I11" s="660"/>
      <c r="J11" s="231"/>
      <c r="K11" s="657"/>
      <c r="L11" s="664"/>
      <c r="M11" s="230"/>
      <c r="N11" s="659"/>
      <c r="Q11" s="224"/>
      <c r="R11" s="224"/>
      <c r="S11" s="222"/>
      <c r="T11" s="222"/>
      <c r="U11" s="222"/>
      <c r="V11" s="222"/>
      <c r="W11" s="227"/>
      <c r="X11" s="227"/>
      <c r="Y11" s="227"/>
    </row>
    <row r="12" spans="1:25" ht="30.75" customHeight="1" x14ac:dyDescent="0.2">
      <c r="A12" s="157">
        <f>RANK(J12,$J$12:$J$102,1)</f>
        <v>1</v>
      </c>
      <c r="B12" s="157">
        <v>1</v>
      </c>
      <c r="C12" s="157"/>
      <c r="D12" s="73" t="e">
        <f>VLOOKUP($O12,#REF!,3,FALSE)</f>
        <v>#REF!</v>
      </c>
      <c r="E12" s="81" t="e">
        <f>VLOOKUP($O12,#REF!,4,FALSE)</f>
        <v>#REF!</v>
      </c>
      <c r="F12" s="81" t="e">
        <f>VLOOKUP($O12,#REF!,8,FALSE)</f>
        <v>#REF!</v>
      </c>
      <c r="G12" s="73" t="e">
        <f>VLOOKUP($O12,#REF!,5,FALSE)</f>
        <v>#REF!</v>
      </c>
      <c r="H12" s="81" t="e">
        <f>VLOOKUP($O12,#REF!,7,FALSE)</f>
        <v>#REF!</v>
      </c>
      <c r="I12" s="68" t="e">
        <f>VLOOKUP($O12,#REF!,11,FALSE)</f>
        <v>#REF!</v>
      </c>
      <c r="J12" s="150">
        <v>10117</v>
      </c>
      <c r="K12" s="158" t="str">
        <f>IF(J12=0,0,CONCATENATE(MID(J12,1,2),":",MID(J12,3,2),".",MID(J12,5,2)))</f>
        <v>10:11.7</v>
      </c>
      <c r="L12" s="159" t="str">
        <f>IF(J12&lt;=$Q$10,"МСМК",IF(J12&lt;=$R$10,"МС",IF(J12&lt;=$S$10,"КМС",IF(J12&lt;=$T$10,"1",IF(J12&lt;=$U$10,"2",IF(J12&lt;=$V$10,"3",IF(J12&lt;=$W$10,"1юн",IF(J12&lt;=$X$10,"2юн",IF(J12&lt;=$Y$10,"3юн",IF(J12&gt;$Y$10,"б/р"))))))))))</f>
        <v>2</v>
      </c>
      <c r="M12" s="68">
        <v>0</v>
      </c>
      <c r="N12" s="73" t="e">
        <f>VLOOKUP($O12,#REF!,10,FALSE)</f>
        <v>#REF!</v>
      </c>
      <c r="O12" s="98" t="s">
        <v>83</v>
      </c>
    </row>
    <row r="13" spans="1:25" x14ac:dyDescent="0.2">
      <c r="A13" s="157">
        <v>2</v>
      </c>
      <c r="B13" s="157"/>
      <c r="C13" s="157"/>
      <c r="D13" s="73" t="e">
        <f>VLOOKUP($O13,#REF!,3,FALSE)</f>
        <v>#REF!</v>
      </c>
      <c r="E13" s="81" t="e">
        <f>VLOOKUP($O13,#REF!,4,FALSE)</f>
        <v>#REF!</v>
      </c>
      <c r="F13" s="81" t="e">
        <f>VLOOKUP($O13,#REF!,8,FALSE)</f>
        <v>#REF!</v>
      </c>
      <c r="G13" s="73" t="e">
        <f>VLOOKUP($O13,#REF!,5,FALSE)</f>
        <v>#REF!</v>
      </c>
      <c r="H13" s="81" t="e">
        <f>VLOOKUP($O13,#REF!,7,FALSE)</f>
        <v>#REF!</v>
      </c>
      <c r="I13" s="68" t="e">
        <f>VLOOKUP($O13,#REF!,11,FALSE)</f>
        <v>#REF!</v>
      </c>
      <c r="J13" s="150">
        <v>12068</v>
      </c>
      <c r="K13" s="158" t="str">
        <f>IF(J13=0,0,CONCATENATE(MID(J13,1,2),":",MID(J13,3,2),".",MID(J13,5,2)))</f>
        <v>12:06.8</v>
      </c>
      <c r="L13" s="159" t="str">
        <f>IF(J13&lt;=$Q$10,"МСМК",IF(J13&lt;=$R$10,"МС",IF(J13&lt;=$S$10,"КМС",IF(J13&lt;=$T$10,"1",IF(J13&lt;=$U$10,"2",IF(J13&lt;=$V$10,"3",IF(J13&lt;=$W$10,"1юн",IF(J13&lt;=$X$10,"2юн",IF(J13&lt;=$Y$10,"3юн",IF(J13&gt;$Y$10,"б/р"))))))))))</f>
        <v>б/р</v>
      </c>
      <c r="M13" s="68">
        <v>0</v>
      </c>
      <c r="N13" s="73" t="e">
        <f>VLOOKUP($O13,#REF!,10,FALSE)</f>
        <v>#REF!</v>
      </c>
      <c r="O13" s="297" t="s">
        <v>249</v>
      </c>
    </row>
    <row r="14" spans="1:25" ht="18.75" hidden="1" customHeight="1" x14ac:dyDescent="0.2">
      <c r="A14" s="157">
        <v>3</v>
      </c>
      <c r="B14" s="157"/>
      <c r="C14" s="157"/>
      <c r="D14" s="73" t="e">
        <f>VLOOKUP($O14,#REF!,3,FALSE)</f>
        <v>#REF!</v>
      </c>
      <c r="E14" s="81" t="e">
        <f>VLOOKUP($O14,#REF!,4,FALSE)</f>
        <v>#REF!</v>
      </c>
      <c r="F14" s="81" t="e">
        <f>VLOOKUP($O14,#REF!,8,FALSE)</f>
        <v>#REF!</v>
      </c>
      <c r="G14" s="73" t="e">
        <f>VLOOKUP($O14,#REF!,5,FALSE)</f>
        <v>#REF!</v>
      </c>
      <c r="H14" s="81" t="e">
        <f>VLOOKUP($O14,#REF!,7,FALSE)</f>
        <v>#REF!</v>
      </c>
      <c r="I14" s="68" t="e">
        <f>VLOOKUP($O14,#REF!,11,FALSE)</f>
        <v>#REF!</v>
      </c>
      <c r="J14" s="150"/>
      <c r="K14" s="158">
        <f>IF(J14=0,0,CONCATENATE(MID(J14,1,2),":",MID(J14,3,2),".",MID(J14,5,2)))</f>
        <v>0</v>
      </c>
      <c r="L14" s="159" t="str">
        <f>IF(J14&lt;=$Q$10,"МСМК",IF(J14&lt;=$R$10,"МС",IF(J14&lt;=$S$10,"КМС",IF(J14&lt;=$T$10,"1",IF(J14&lt;=$U$10,"2",IF(J14&lt;=$V$10,"3",IF(J14&lt;=$W$10,"1юн",IF(J14&lt;=$X$10,"2юн",IF(J14&lt;=$Y$10,"3юн",IF(J14&gt;$Y$10,"б/р"))))))))))</f>
        <v>МСМК</v>
      </c>
      <c r="M14" s="68" t="e">
        <f>VLOOKUP($O14,#REF!,9,FALSE)</f>
        <v>#REF!</v>
      </c>
      <c r="N14" s="73" t="e">
        <f>VLOOKUP($O14,#REF!,10,FALSE)</f>
        <v>#REF!</v>
      </c>
      <c r="O14" s="229"/>
    </row>
    <row r="15" spans="1:25" x14ac:dyDescent="0.2">
      <c r="A15" s="49"/>
      <c r="B15" s="49"/>
      <c r="C15" s="49"/>
    </row>
    <row r="16" spans="1:25" x14ac:dyDescent="0.2">
      <c r="A16" s="49"/>
      <c r="B16" s="49"/>
      <c r="C16" s="49"/>
    </row>
    <row r="17" spans="1:20" x14ac:dyDescent="0.2">
      <c r="A17" s="49"/>
      <c r="B17" s="49"/>
      <c r="C17" s="49"/>
    </row>
    <row r="18" spans="1:20" s="413" customFormat="1" ht="12.75" customHeight="1" x14ac:dyDescent="0.2">
      <c r="A18" s="44"/>
      <c r="B18" s="44"/>
      <c r="C18" s="44"/>
      <c r="D18" s="412" t="s">
        <v>220</v>
      </c>
      <c r="E18" s="412"/>
      <c r="F18" s="412"/>
      <c r="G18" s="412"/>
      <c r="H18" s="658" t="s">
        <v>397</v>
      </c>
      <c r="I18" s="658"/>
      <c r="J18" s="658"/>
      <c r="K18" s="658"/>
      <c r="L18" s="658"/>
      <c r="M18" s="658"/>
      <c r="N18" s="658"/>
      <c r="O18" s="658"/>
      <c r="P18" s="658"/>
      <c r="Q18" s="658"/>
      <c r="R18" s="658"/>
      <c r="S18" s="658"/>
      <c r="T18" s="658"/>
    </row>
    <row r="19" spans="1:20" s="413" customFormat="1" x14ac:dyDescent="0.2">
      <c r="A19" s="44"/>
      <c r="B19" s="44"/>
      <c r="C19" s="44"/>
      <c r="E19" s="414"/>
      <c r="F19" s="414"/>
      <c r="K19" s="414"/>
      <c r="L19" s="414"/>
      <c r="N19" s="414"/>
      <c r="O19" s="414"/>
      <c r="P19" s="414"/>
      <c r="Q19" s="414"/>
      <c r="S19" s="40"/>
    </row>
    <row r="20" spans="1:20" s="413" customFormat="1" ht="12.75" customHeight="1" x14ac:dyDescent="0.2">
      <c r="A20" s="44"/>
      <c r="B20" s="44"/>
      <c r="C20" s="44"/>
      <c r="D20" s="656" t="s">
        <v>221</v>
      </c>
      <c r="E20" s="656"/>
      <c r="F20" s="656"/>
      <c r="G20" s="656"/>
      <c r="H20" s="658" t="s">
        <v>398</v>
      </c>
      <c r="I20" s="658"/>
      <c r="J20" s="658"/>
      <c r="K20" s="658"/>
      <c r="L20" s="658"/>
      <c r="M20" s="658"/>
      <c r="N20" s="658"/>
      <c r="O20" s="658"/>
      <c r="P20" s="658"/>
      <c r="Q20" s="658"/>
      <c r="R20" s="658"/>
      <c r="S20" s="658"/>
      <c r="T20" s="658"/>
    </row>
    <row r="21" spans="1:20" x14ac:dyDescent="0.2">
      <c r="A21" s="49"/>
      <c r="B21" s="49"/>
      <c r="C21" s="49"/>
    </row>
    <row r="22" spans="1:20" x14ac:dyDescent="0.2">
      <c r="A22" s="49"/>
      <c r="B22" s="49"/>
      <c r="C22" s="49"/>
    </row>
    <row r="23" spans="1:20" x14ac:dyDescent="0.2">
      <c r="A23" s="49"/>
      <c r="B23" s="49"/>
      <c r="C23" s="49"/>
    </row>
    <row r="24" spans="1:20" x14ac:dyDescent="0.2">
      <c r="A24" s="49"/>
      <c r="B24" s="49"/>
      <c r="C24" s="49"/>
    </row>
    <row r="25" spans="1:20" x14ac:dyDescent="0.2">
      <c r="A25" s="49"/>
      <c r="B25" s="49"/>
      <c r="C25" s="49"/>
    </row>
    <row r="26" spans="1:20" x14ac:dyDescent="0.2">
      <c r="A26" s="49"/>
      <c r="B26" s="49"/>
      <c r="C26" s="49"/>
    </row>
  </sheetData>
  <sortState ref="A14:Z16">
    <sortCondition ref="J14:J16"/>
  </sortState>
  <mergeCells count="27">
    <mergeCell ref="A10:A11"/>
    <mergeCell ref="B10:C10"/>
    <mergeCell ref="D10:D11"/>
    <mergeCell ref="E10:E11"/>
    <mergeCell ref="F10:F11"/>
    <mergeCell ref="A5:N5"/>
    <mergeCell ref="F9:G9"/>
    <mergeCell ref="A8:D8"/>
    <mergeCell ref="A1:N1"/>
    <mergeCell ref="A2:N2"/>
    <mergeCell ref="A3:N3"/>
    <mergeCell ref="H7:I7"/>
    <mergeCell ref="A6:N6"/>
    <mergeCell ref="A7:D7"/>
    <mergeCell ref="K7:L7"/>
    <mergeCell ref="A4:N4"/>
    <mergeCell ref="K8:L8"/>
    <mergeCell ref="H8:I8"/>
    <mergeCell ref="D20:G20"/>
    <mergeCell ref="N10:N11"/>
    <mergeCell ref="G10:G11"/>
    <mergeCell ref="H10:H11"/>
    <mergeCell ref="I10:I11"/>
    <mergeCell ref="K10:K11"/>
    <mergeCell ref="L10:L11"/>
    <mergeCell ref="H20:T20"/>
    <mergeCell ref="H18:T18"/>
  </mergeCells>
  <phoneticPr fontId="1" type="noConversion"/>
  <printOptions horizontalCentered="1"/>
  <pageMargins left="0.39370078740157483" right="0.39370078740157483" top="0.78740157480314965" bottom="0.19685039370078741" header="0.51181102362204722" footer="0.51181102362204722"/>
  <pageSetup paperSize="9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indexed="15"/>
  </sheetPr>
  <dimension ref="A1:Z20"/>
  <sheetViews>
    <sheetView topLeftCell="A3" workbookViewId="0">
      <selection activeCell="L15" sqref="L15"/>
    </sheetView>
  </sheetViews>
  <sheetFormatPr defaultColWidth="8.28515625" defaultRowHeight="12.75" outlineLevelCol="1" x14ac:dyDescent="0.2"/>
  <cols>
    <col min="1" max="1" width="5" style="44" customWidth="1"/>
    <col min="2" max="2" width="4" style="44" customWidth="1"/>
    <col min="3" max="3" width="4.85546875" style="44" customWidth="1"/>
    <col min="4" max="4" width="21.140625" style="48" customWidth="1"/>
    <col min="5" max="5" width="11.7109375" style="49" customWidth="1"/>
    <col min="6" max="6" width="7.42578125" style="49" customWidth="1"/>
    <col min="7" max="7" width="19" style="48" customWidth="1"/>
    <col min="8" max="8" width="6" style="48" customWidth="1"/>
    <col min="9" max="9" width="13.42578125" style="48" customWidth="1"/>
    <col min="10" max="10" width="15" style="48" hidden="1" customWidth="1" outlineLevel="1"/>
    <col min="11" max="11" width="9.85546875" style="49" customWidth="1" collapsed="1"/>
    <col min="12" max="12" width="6.5703125" style="48" customWidth="1"/>
    <col min="13" max="13" width="6.85546875" style="40" customWidth="1"/>
    <col min="14" max="14" width="27.140625" style="48" customWidth="1"/>
    <col min="15" max="16" width="8.28515625" style="48" hidden="1" customWidth="1" outlineLevel="1"/>
    <col min="17" max="17" width="9.5703125" style="48" hidden="1" customWidth="1" outlineLevel="1"/>
    <col min="18" max="25" width="8.28515625" style="48" hidden="1" customWidth="1" outlineLevel="1"/>
    <col min="26" max="26" width="8.28515625" style="48" collapsed="1"/>
    <col min="27" max="16384" width="8.28515625" style="48"/>
  </cols>
  <sheetData>
    <row r="1" spans="1:25" x14ac:dyDescent="0.2">
      <c r="A1" s="613" t="e">
        <f>Name_1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U1" s="175"/>
      <c r="V1" s="175"/>
      <c r="W1" s="176"/>
    </row>
    <row r="2" spans="1:25" x14ac:dyDescent="0.2">
      <c r="A2" s="613" t="e">
        <f>Name_2</f>
        <v>#REF!</v>
      </c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U2" s="175"/>
      <c r="V2" s="175"/>
      <c r="W2" s="176"/>
    </row>
    <row r="3" spans="1:25" x14ac:dyDescent="0.2">
      <c r="A3" s="613" t="e">
        <f>Name_3</f>
        <v>#REF!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U3" s="175"/>
      <c r="V3" s="175"/>
      <c r="W3" s="176"/>
    </row>
    <row r="4" spans="1:25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U4" s="175"/>
      <c r="V4" s="175"/>
      <c r="W4" s="176"/>
    </row>
    <row r="5" spans="1:25" ht="35.25" customHeight="1" x14ac:dyDescent="0.2">
      <c r="A5" s="676" t="e">
        <f>Name_4</f>
        <v>#REF!</v>
      </c>
      <c r="B5" s="676"/>
      <c r="C5" s="676"/>
      <c r="D5" s="676"/>
      <c r="E5" s="676"/>
      <c r="F5" s="676"/>
      <c r="G5" s="676"/>
      <c r="H5" s="676"/>
      <c r="I5" s="676"/>
      <c r="J5" s="676"/>
      <c r="K5" s="676"/>
      <c r="L5" s="676"/>
      <c r="M5" s="676"/>
      <c r="N5" s="676"/>
      <c r="U5" s="175"/>
      <c r="V5" s="175"/>
      <c r="W5" s="176"/>
    </row>
    <row r="6" spans="1:25" ht="15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U6" s="175"/>
      <c r="V6" s="175"/>
      <c r="W6" s="176"/>
    </row>
    <row r="7" spans="1:25" ht="12.75" customHeight="1" x14ac:dyDescent="0.2">
      <c r="A7" s="652" t="s">
        <v>163</v>
      </c>
      <c r="B7" s="652"/>
      <c r="C7" s="652"/>
      <c r="D7" s="652"/>
      <c r="F7" s="47"/>
      <c r="G7" s="2"/>
      <c r="H7" s="674"/>
      <c r="I7" s="674"/>
      <c r="J7" s="149"/>
      <c r="K7" s="654"/>
      <c r="L7" s="654"/>
      <c r="U7" s="175"/>
      <c r="V7" s="175"/>
      <c r="W7" s="176"/>
    </row>
    <row r="8" spans="1:25" ht="12.75" customHeight="1" x14ac:dyDescent="0.2">
      <c r="A8" s="652"/>
      <c r="B8" s="652"/>
      <c r="C8" s="652"/>
      <c r="D8" s="652"/>
      <c r="F8" s="47"/>
      <c r="G8" s="2"/>
      <c r="H8" s="675"/>
      <c r="I8" s="675"/>
      <c r="J8" s="146"/>
      <c r="K8" s="654"/>
      <c r="L8" s="654"/>
      <c r="N8" s="218" t="e">
        <f>d_6</f>
        <v>#REF!</v>
      </c>
      <c r="U8" s="175"/>
      <c r="V8" s="175"/>
      <c r="W8" s="176"/>
    </row>
    <row r="9" spans="1:25" ht="13.5" customHeight="1" thickBot="1" x14ac:dyDescent="0.25">
      <c r="A9" s="5" t="e">
        <f>d_4</f>
        <v>#REF!</v>
      </c>
      <c r="B9" s="5"/>
      <c r="C9" s="5"/>
      <c r="F9" s="47"/>
      <c r="G9" s="202" t="s">
        <v>78</v>
      </c>
      <c r="I9" s="200" t="e">
        <f>d_1</f>
        <v>#REF!</v>
      </c>
      <c r="J9" s="146"/>
      <c r="L9" s="303" t="s">
        <v>164</v>
      </c>
      <c r="M9" s="49"/>
      <c r="N9" s="136" t="e">
        <f>d_5</f>
        <v>#REF!</v>
      </c>
      <c r="O9" s="48" t="s">
        <v>19</v>
      </c>
      <c r="Q9" s="161" t="s">
        <v>108</v>
      </c>
      <c r="R9" s="161" t="s">
        <v>109</v>
      </c>
      <c r="S9" s="161" t="s">
        <v>110</v>
      </c>
      <c r="T9" s="161">
        <v>1</v>
      </c>
      <c r="U9" s="161">
        <v>2</v>
      </c>
      <c r="V9" s="161" t="s">
        <v>39</v>
      </c>
      <c r="W9" s="161" t="s">
        <v>111</v>
      </c>
      <c r="X9" s="161" t="s">
        <v>112</v>
      </c>
      <c r="Y9" s="161" t="s">
        <v>113</v>
      </c>
    </row>
    <row r="10" spans="1:25" ht="16.5" thickBot="1" x14ac:dyDescent="0.25">
      <c r="A10" s="655" t="s">
        <v>64</v>
      </c>
      <c r="B10" s="655" t="s">
        <v>117</v>
      </c>
      <c r="C10" s="655"/>
      <c r="D10" s="655" t="s">
        <v>56</v>
      </c>
      <c r="E10" s="655" t="s">
        <v>57</v>
      </c>
      <c r="F10" s="655" t="s">
        <v>13</v>
      </c>
      <c r="G10" s="655" t="s">
        <v>96</v>
      </c>
      <c r="H10" s="657" t="s">
        <v>97</v>
      </c>
      <c r="I10" s="660" t="s">
        <v>103</v>
      </c>
      <c r="J10" s="219"/>
      <c r="K10" s="657" t="s">
        <v>22</v>
      </c>
      <c r="L10" s="663" t="s">
        <v>16</v>
      </c>
      <c r="M10" s="105" t="s">
        <v>17</v>
      </c>
      <c r="N10" s="659" t="s">
        <v>18</v>
      </c>
      <c r="Q10" s="170">
        <v>280524</v>
      </c>
      <c r="R10" s="170">
        <v>292524</v>
      </c>
      <c r="S10" s="195">
        <v>305024</v>
      </c>
      <c r="T10" s="195">
        <v>331024</v>
      </c>
      <c r="U10" s="195">
        <v>353024</v>
      </c>
      <c r="V10" s="195">
        <v>384024</v>
      </c>
      <c r="W10" s="195">
        <v>404567</v>
      </c>
      <c r="X10" s="195">
        <v>472034</v>
      </c>
      <c r="Y10" s="171"/>
    </row>
    <row r="11" spans="1:25" ht="15.75" x14ac:dyDescent="0.2">
      <c r="A11" s="655"/>
      <c r="B11" s="290" t="s">
        <v>118</v>
      </c>
      <c r="C11" s="290" t="s">
        <v>119</v>
      </c>
      <c r="D11" s="655"/>
      <c r="E11" s="655"/>
      <c r="F11" s="655"/>
      <c r="G11" s="655"/>
      <c r="H11" s="657"/>
      <c r="I11" s="660"/>
      <c r="J11" s="219"/>
      <c r="K11" s="657"/>
      <c r="L11" s="664"/>
      <c r="M11" s="105"/>
      <c r="N11" s="659"/>
      <c r="Q11" s="224"/>
      <c r="R11" s="224"/>
      <c r="S11" s="222"/>
      <c r="T11" s="222"/>
      <c r="U11" s="222"/>
      <c r="V11" s="222"/>
      <c r="W11" s="222"/>
      <c r="X11" s="222"/>
      <c r="Y11" s="225"/>
    </row>
    <row r="12" spans="1:25" x14ac:dyDescent="0.2">
      <c r="A12" s="157">
        <f>RANK(J12,$J$12:$J$96,1)</f>
        <v>1</v>
      </c>
      <c r="B12" s="157">
        <v>1</v>
      </c>
      <c r="C12" s="157"/>
      <c r="D12" s="73" t="e">
        <f>VLOOKUP($O12,#REF!,3,FALSE)</f>
        <v>#REF!</v>
      </c>
      <c r="E12" s="81" t="e">
        <f>VLOOKUP($O12,#REF!,4,FALSE)</f>
        <v>#REF!</v>
      </c>
      <c r="F12" s="81" t="e">
        <f>VLOOKUP($O12,#REF!,8,FALSE)</f>
        <v>#REF!</v>
      </c>
      <c r="G12" s="73" t="e">
        <f>VLOOKUP($O12,#REF!,5,FALSE)</f>
        <v>#REF!</v>
      </c>
      <c r="H12" s="81" t="e">
        <f>VLOOKUP($O12,#REF!,7,FALSE)</f>
        <v>#REF!</v>
      </c>
      <c r="I12" s="68" t="e">
        <f>VLOOKUP($O12,#REF!,11,FALSE)</f>
        <v>#REF!</v>
      </c>
      <c r="J12" s="150">
        <v>321750</v>
      </c>
      <c r="K12" s="158" t="str">
        <f>IF(J12=0,0,CONCATENATE(MID(J12,1,2),":",MID(J12,3,2),".",MID(J12,5,2)))</f>
        <v>32:17.50</v>
      </c>
      <c r="L12" s="159" t="str">
        <f>IF(J12&lt;=$Q$10,"МСМК",IF(J12&lt;=$R$10,"МС",IF(J12&lt;=$S$10,"КМС",IF(J12&lt;=$T$10,"1",IF(J12&lt;=$U$10,"2",IF(J12&lt;=$V$10,"3",IF(J12&lt;=$W$10,"1юн",IF(J12&lt;=$X$10,"2юн",IF(J12&lt;=$Y$10,"3юн",IF(J12&gt;$Y$10,"б/р"))))))))))</f>
        <v>1</v>
      </c>
      <c r="M12" s="68">
        <v>35</v>
      </c>
      <c r="N12" s="73" t="e">
        <f>VLOOKUP($O12,#REF!,10,FALSE)</f>
        <v>#REF!</v>
      </c>
      <c r="O12" s="300" t="s">
        <v>159</v>
      </c>
    </row>
    <row r="13" spans="1:25" hidden="1" x14ac:dyDescent="0.2">
      <c r="A13" s="157">
        <f>RANK(J13,$J$12:$J$96,1)</f>
        <v>2</v>
      </c>
      <c r="B13" s="157">
        <v>2</v>
      </c>
      <c r="C13" s="157"/>
      <c r="D13" s="73" t="e">
        <f>VLOOKUP($O13,#REF!,3,FALSE)</f>
        <v>#REF!</v>
      </c>
      <c r="E13" s="81" t="e">
        <f>VLOOKUP($O13,#REF!,4,FALSE)</f>
        <v>#REF!</v>
      </c>
      <c r="F13" s="81" t="e">
        <f>VLOOKUP($O13,#REF!,8,FALSE)</f>
        <v>#REF!</v>
      </c>
      <c r="G13" s="73" t="e">
        <f>VLOOKUP($O13,#REF!,5,FALSE)</f>
        <v>#REF!</v>
      </c>
      <c r="H13" s="81" t="e">
        <f>VLOOKUP($O13,#REF!,7,FALSE)</f>
        <v>#REF!</v>
      </c>
      <c r="I13" s="68" t="e">
        <f>VLOOKUP($O13,#REF!,11,FALSE)</f>
        <v>#REF!</v>
      </c>
      <c r="J13" s="150">
        <v>321751</v>
      </c>
      <c r="K13" s="158" t="str">
        <f>IF(J13=0,0,CONCATENATE(MID(J13,1,2),":",MID(J13,3,2),".",MID(J13,5,2)))</f>
        <v>32:17.51</v>
      </c>
      <c r="L13" s="159" t="str">
        <f>IF(J13&lt;=$Q$10,"МСМК",IF(J13&lt;=$R$10,"МС",IF(J13&lt;=$S$10,"КМС",IF(J13&lt;=$T$10,"1",IF(J13&lt;=$U$10,"2",IF(J13&lt;=$V$10,"3",IF(J13&lt;=$W$10,"1юн",IF(J13&lt;=$X$10,"2юн",IF(J13&lt;=$Y$10,"3юн",IF(J13&gt;$Y$10,"б/р"))))))))))</f>
        <v>1</v>
      </c>
      <c r="M13" s="68" t="e">
        <f>VLOOKUP($O13,#REF!,9,FALSE)</f>
        <v>#REF!</v>
      </c>
      <c r="N13" s="73" t="e">
        <f>VLOOKUP($O13,#REF!,10,FALSE)</f>
        <v>#REF!</v>
      </c>
      <c r="O13" s="301" t="s">
        <v>179</v>
      </c>
    </row>
    <row r="14" spans="1:25" hidden="1" x14ac:dyDescent="0.2">
      <c r="A14" s="157">
        <f>RANK(J14,$J$12:$J$96,1)</f>
        <v>3</v>
      </c>
      <c r="B14" s="157">
        <v>3</v>
      </c>
      <c r="C14" s="157"/>
      <c r="D14" s="73" t="e">
        <f>VLOOKUP($O14,#REF!,3,FALSE)</f>
        <v>#REF!</v>
      </c>
      <c r="E14" s="81" t="e">
        <f>VLOOKUP($O14,#REF!,4,FALSE)</f>
        <v>#REF!</v>
      </c>
      <c r="F14" s="81" t="e">
        <f>VLOOKUP($O14,#REF!,8,FALSE)</f>
        <v>#REF!</v>
      </c>
      <c r="G14" s="73" t="e">
        <f>VLOOKUP($O14,#REF!,5,FALSE)</f>
        <v>#REF!</v>
      </c>
      <c r="H14" s="81" t="e">
        <f>VLOOKUP($O14,#REF!,7,FALSE)</f>
        <v>#REF!</v>
      </c>
      <c r="I14" s="68" t="e">
        <f>VLOOKUP($O14,#REF!,11,FALSE)</f>
        <v>#REF!</v>
      </c>
      <c r="J14" s="150">
        <v>321752</v>
      </c>
      <c r="K14" s="158" t="str">
        <f>IF(J14=0,0,CONCATENATE(MID(J14,1,2),":",MID(J14,3,2),".",MID(J14,5,2)))</f>
        <v>32:17.52</v>
      </c>
      <c r="L14" s="159" t="str">
        <f>IF(J14&lt;=$Q$10,"МСМК",IF(J14&lt;=$R$10,"МС",IF(J14&lt;=$S$10,"КМС",IF(J14&lt;=$T$10,"1",IF(J14&lt;=$U$10,"2",IF(J14&lt;=$V$10,"3",IF(J14&lt;=$W$10,"1юн",IF(J14&lt;=$X$10,"2юн",IF(J14&lt;=$Y$10,"3юн",IF(J14&gt;$Y$10,"б/р"))))))))))</f>
        <v>1</v>
      </c>
      <c r="M14" s="68" t="e">
        <f>VLOOKUP($O14,#REF!,9,FALSE)</f>
        <v>#REF!</v>
      </c>
      <c r="N14" s="73" t="e">
        <f>VLOOKUP($O14,#REF!,10,FALSE)</f>
        <v>#REF!</v>
      </c>
      <c r="O14" s="301" t="s">
        <v>180</v>
      </c>
    </row>
    <row r="15" spans="1:25" x14ac:dyDescent="0.2">
      <c r="A15" s="157"/>
      <c r="B15" s="157"/>
      <c r="C15" s="157"/>
      <c r="D15" s="73" t="e">
        <f>VLOOKUP($O15,#REF!,3,FALSE)</f>
        <v>#REF!</v>
      </c>
      <c r="E15" s="81" t="e">
        <f>VLOOKUP($O15,#REF!,4,FALSE)</f>
        <v>#REF!</v>
      </c>
      <c r="F15" s="81" t="e">
        <f>VLOOKUP($O15,#REF!,8,FALSE)</f>
        <v>#REF!</v>
      </c>
      <c r="G15" s="73" t="e">
        <f>VLOOKUP($O15,#REF!,5,FALSE)</f>
        <v>#REF!</v>
      </c>
      <c r="H15" s="81" t="e">
        <f>VLOOKUP($O15,#REF!,7,FALSE)</f>
        <v>#REF!</v>
      </c>
      <c r="I15" s="68" t="e">
        <f>VLOOKUP($O15,#REF!,11,FALSE)</f>
        <v>#REF!</v>
      </c>
      <c r="J15" s="150"/>
      <c r="K15" s="158" t="s">
        <v>178</v>
      </c>
      <c r="L15" s="278" t="str">
        <f>IF(J15&lt;=$Q$10,"МСМК",IF(J15&lt;=$R$10,"МС",IF(J15&lt;=$S$10,"КМС",IF(J15&lt;=$T$10,"1",IF(J15&lt;=$U$10,"2",IF(J15&lt;=$V$10,"3",IF(J15&lt;=$W$10,"1юн",IF(J15&lt;=$X$10,"2юн",IF(J15&lt;=$Y$10,"3юн",IF(J15&gt;$Y$10,"б/р"))))))))))</f>
        <v>МСМК</v>
      </c>
      <c r="M15" s="279" t="e">
        <f>VLOOKUP($O15,#REF!,9,FALSE)</f>
        <v>#REF!</v>
      </c>
      <c r="N15" s="73" t="e">
        <f>VLOOKUP($O15,#REF!,10,FALSE)</f>
        <v>#REF!</v>
      </c>
      <c r="O15" s="301" t="s">
        <v>158</v>
      </c>
    </row>
    <row r="16" spans="1:25" x14ac:dyDescent="0.2">
      <c r="A16" s="49"/>
      <c r="B16" s="49"/>
      <c r="C16" s="49"/>
    </row>
    <row r="17" spans="1:3" x14ac:dyDescent="0.2">
      <c r="A17" s="49"/>
      <c r="B17" s="49"/>
      <c r="C17" s="49"/>
    </row>
    <row r="18" spans="1:3" x14ac:dyDescent="0.2">
      <c r="A18" s="49"/>
      <c r="B18" s="49"/>
      <c r="C18" s="49"/>
    </row>
    <row r="19" spans="1:3" x14ac:dyDescent="0.2">
      <c r="A19" s="49"/>
      <c r="B19" s="49"/>
      <c r="C19" s="49"/>
    </row>
    <row r="20" spans="1:3" x14ac:dyDescent="0.2">
      <c r="A20" s="49"/>
      <c r="B20" s="49"/>
      <c r="C20" s="49"/>
    </row>
  </sheetData>
  <sortState ref="A12:Z14">
    <sortCondition ref="A12"/>
  </sortState>
  <customSheetViews>
    <customSheetView guid="{B28A55F2-F506-44F5-8B45-C06C81F4E83D}" showRuler="0">
      <selection activeCell="K1" sqref="K1:K3"/>
      <pageMargins left="0.39370078740157483" right="0.39370078740157483" top="0.59055118110236227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mergeCells count="23">
    <mergeCell ref="A7:D7"/>
    <mergeCell ref="H7:I7"/>
    <mergeCell ref="K7:L7"/>
    <mergeCell ref="A8:D8"/>
    <mergeCell ref="H8:I8"/>
    <mergeCell ref="K8:L8"/>
    <mergeCell ref="A4:N4"/>
    <mergeCell ref="A1:N1"/>
    <mergeCell ref="A2:N2"/>
    <mergeCell ref="A3:N3"/>
    <mergeCell ref="A6:N6"/>
    <mergeCell ref="A5:N5"/>
    <mergeCell ref="A10:A11"/>
    <mergeCell ref="B10:C10"/>
    <mergeCell ref="D10:D11"/>
    <mergeCell ref="E10:E11"/>
    <mergeCell ref="F10:F11"/>
    <mergeCell ref="N10:N11"/>
    <mergeCell ref="G10:G11"/>
    <mergeCell ref="H10:H11"/>
    <mergeCell ref="I10:I11"/>
    <mergeCell ref="K10:K11"/>
    <mergeCell ref="L10:L11"/>
  </mergeCells>
  <phoneticPr fontId="1" type="noConversion"/>
  <printOptions horizontalCentered="1"/>
  <pageMargins left="0.26" right="0.25" top="0.78740157480314965" bottom="0.39370078740157483" header="0.51181102362204722" footer="0.51181102362204722"/>
  <pageSetup paperSize="9" orientation="landscape" r:id="rId2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tabColor indexed="40"/>
  </sheetPr>
  <dimension ref="A1:AP85"/>
  <sheetViews>
    <sheetView zoomScaleNormal="100" workbookViewId="0">
      <selection activeCell="K38" sqref="K38:N38"/>
    </sheetView>
  </sheetViews>
  <sheetFormatPr defaultColWidth="9.140625" defaultRowHeight="12.75" outlineLevelCol="1" x14ac:dyDescent="0.2"/>
  <cols>
    <col min="1" max="1" width="7.7109375" style="44" customWidth="1"/>
    <col min="2" max="2" width="4.7109375" style="44" hidden="1" customWidth="1"/>
    <col min="3" max="3" width="5.5703125" style="44" hidden="1" customWidth="1"/>
    <col min="4" max="4" width="24" style="48" customWidth="1"/>
    <col min="5" max="5" width="10.5703125" style="49" customWidth="1"/>
    <col min="6" max="6" width="6.85546875" style="49" bestFit="1" customWidth="1"/>
    <col min="7" max="7" width="20.28515625" style="48" customWidth="1"/>
    <col min="8" max="8" width="9" style="48" hidden="1" customWidth="1"/>
    <col min="9" max="9" width="15.28515625" style="48" customWidth="1"/>
    <col min="10" max="10" width="11.85546875" style="48" hidden="1" customWidth="1" outlineLevel="1"/>
    <col min="11" max="11" width="9.28515625" style="48" customWidth="1" collapsed="1"/>
    <col min="12" max="12" width="6.5703125" style="48" customWidth="1"/>
    <col min="13" max="13" width="5.5703125" style="48" hidden="1" customWidth="1"/>
    <col min="14" max="14" width="29.5703125" style="48" customWidth="1"/>
    <col min="15" max="15" width="8" style="48" hidden="1" customWidth="1" outlineLevel="1"/>
    <col min="16" max="16" width="4.5703125" style="48" customWidth="1" collapsed="1"/>
    <col min="17" max="17" width="22.28515625" style="48" customWidth="1"/>
    <col min="18" max="30" width="5.7109375" style="48" customWidth="1"/>
    <col min="31" max="32" width="3.28515625" style="48" customWidth="1"/>
    <col min="33" max="33" width="7.42578125" style="48" customWidth="1"/>
    <col min="34" max="42" width="9.140625" style="48" customWidth="1" outlineLevel="1"/>
    <col min="43" max="16384" width="9.140625" style="48"/>
  </cols>
  <sheetData>
    <row r="1" spans="1:42" x14ac:dyDescent="0.2">
      <c r="A1" s="613" t="s">
        <v>590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U1" s="175"/>
      <c r="V1" s="175"/>
      <c r="W1" s="176"/>
      <c r="X1" s="31"/>
    </row>
    <row r="2" spans="1:42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U2" s="175"/>
      <c r="V2" s="198"/>
      <c r="W2" s="176"/>
      <c r="X2" s="31"/>
    </row>
    <row r="3" spans="1:42" ht="12.75" customHeight="1" x14ac:dyDescent="0.2">
      <c r="A3" s="613" t="s">
        <v>589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U3" s="175"/>
      <c r="V3" s="198"/>
      <c r="W3" s="176"/>
      <c r="X3" s="31"/>
    </row>
    <row r="4" spans="1:42" ht="12.75" customHeight="1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U4" s="175"/>
      <c r="V4" s="198"/>
      <c r="W4" s="176"/>
      <c r="X4" s="31"/>
    </row>
    <row r="5" spans="1:42" ht="30.75" customHeight="1" x14ac:dyDescent="0.2">
      <c r="A5" s="615" t="s">
        <v>607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U5" s="175"/>
      <c r="V5" s="198"/>
      <c r="W5" s="176"/>
      <c r="X5" s="31"/>
    </row>
    <row r="6" spans="1:42" ht="15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U6" s="175"/>
      <c r="V6" s="198"/>
      <c r="W6" s="176"/>
      <c r="X6" s="31"/>
    </row>
    <row r="7" spans="1:42" ht="12.75" customHeight="1" x14ac:dyDescent="0.2">
      <c r="A7" s="652" t="s">
        <v>53</v>
      </c>
      <c r="B7" s="652"/>
      <c r="C7" s="652"/>
      <c r="D7" s="652"/>
      <c r="E7" s="45"/>
      <c r="F7" s="47"/>
      <c r="G7" s="2"/>
      <c r="N7" s="136"/>
      <c r="U7" s="175"/>
      <c r="V7" s="198"/>
      <c r="W7" s="176"/>
      <c r="X7" s="31"/>
    </row>
    <row r="8" spans="1:42" ht="12.75" customHeight="1" x14ac:dyDescent="0.2">
      <c r="A8" s="652"/>
      <c r="B8" s="652"/>
      <c r="C8" s="652"/>
      <c r="D8" s="652"/>
      <c r="F8" s="47"/>
      <c r="G8" s="2"/>
      <c r="I8" s="690" t="s">
        <v>94</v>
      </c>
      <c r="J8" s="690"/>
      <c r="K8" s="690"/>
      <c r="L8" s="690"/>
      <c r="N8" s="218" t="s">
        <v>591</v>
      </c>
      <c r="U8" s="175"/>
      <c r="V8" s="198"/>
      <c r="W8" s="176"/>
      <c r="X8" s="31"/>
    </row>
    <row r="9" spans="1:42" ht="13.5" thickBot="1" x14ac:dyDescent="0.25">
      <c r="A9" s="5" t="s">
        <v>128</v>
      </c>
      <c r="B9" s="5"/>
      <c r="C9" s="5"/>
      <c r="F9" s="47"/>
      <c r="G9" s="2"/>
      <c r="I9" s="679" t="s">
        <v>781</v>
      </c>
      <c r="J9" s="679"/>
      <c r="K9" s="679"/>
      <c r="L9" s="679"/>
      <c r="M9" s="679"/>
      <c r="N9" s="507" t="str">
        <f>ВЫСОТА!AN6</f>
        <v>16:30</v>
      </c>
      <c r="U9" s="31"/>
      <c r="V9" s="31"/>
      <c r="W9" s="31"/>
      <c r="X9" s="31"/>
      <c r="AH9" s="182" t="s">
        <v>108</v>
      </c>
      <c r="AI9" s="182" t="s">
        <v>109</v>
      </c>
      <c r="AJ9" s="182" t="s">
        <v>110</v>
      </c>
      <c r="AK9" s="182">
        <v>1</v>
      </c>
      <c r="AL9" s="177">
        <v>2</v>
      </c>
      <c r="AM9" s="177" t="s">
        <v>39</v>
      </c>
      <c r="AN9" s="177" t="s">
        <v>111</v>
      </c>
      <c r="AO9" s="182" t="s">
        <v>112</v>
      </c>
      <c r="AP9" s="182" t="s">
        <v>113</v>
      </c>
    </row>
    <row r="10" spans="1:42" ht="16.5" thickBot="1" x14ac:dyDescent="0.25">
      <c r="A10" s="655" t="s">
        <v>400</v>
      </c>
      <c r="B10" s="655" t="s">
        <v>117</v>
      </c>
      <c r="C10" s="655"/>
      <c r="D10" s="655" t="s">
        <v>56</v>
      </c>
      <c r="E10" s="655" t="s">
        <v>57</v>
      </c>
      <c r="F10" s="655" t="s">
        <v>13</v>
      </c>
      <c r="G10" s="655" t="s">
        <v>96</v>
      </c>
      <c r="H10" s="657" t="s">
        <v>97</v>
      </c>
      <c r="I10" s="660" t="s">
        <v>103</v>
      </c>
      <c r="J10" s="219"/>
      <c r="K10" s="657" t="s">
        <v>22</v>
      </c>
      <c r="L10" s="663" t="s">
        <v>16</v>
      </c>
      <c r="M10" s="105" t="s">
        <v>17</v>
      </c>
      <c r="N10" s="659" t="s">
        <v>18</v>
      </c>
      <c r="U10" s="31"/>
      <c r="V10" s="31"/>
      <c r="W10" s="31"/>
      <c r="X10" s="31"/>
      <c r="AH10" s="194">
        <v>228</v>
      </c>
      <c r="AI10" s="194">
        <v>215</v>
      </c>
      <c r="AJ10" s="194">
        <v>200</v>
      </c>
      <c r="AK10" s="194">
        <v>190</v>
      </c>
      <c r="AL10" s="194">
        <v>175</v>
      </c>
      <c r="AM10" s="195">
        <v>160</v>
      </c>
      <c r="AN10" s="195">
        <v>150</v>
      </c>
      <c r="AO10" s="195">
        <v>140</v>
      </c>
      <c r="AP10" s="196">
        <v>130</v>
      </c>
    </row>
    <row r="11" spans="1:42" ht="15.75" x14ac:dyDescent="0.2">
      <c r="A11" s="655"/>
      <c r="B11" s="290" t="s">
        <v>118</v>
      </c>
      <c r="C11" s="290" t="s">
        <v>119</v>
      </c>
      <c r="D11" s="655"/>
      <c r="E11" s="655"/>
      <c r="F11" s="655"/>
      <c r="G11" s="655"/>
      <c r="H11" s="657"/>
      <c r="I11" s="660"/>
      <c r="J11" s="219"/>
      <c r="K11" s="657"/>
      <c r="L11" s="664"/>
      <c r="M11" s="105"/>
      <c r="N11" s="659"/>
      <c r="U11" s="31"/>
      <c r="V11" s="31"/>
      <c r="W11" s="31"/>
      <c r="X11" s="31"/>
      <c r="AH11" s="226"/>
      <c r="AI11" s="226"/>
      <c r="AJ11" s="226"/>
      <c r="AK11" s="226"/>
      <c r="AL11" s="226"/>
      <c r="AM11" s="222"/>
      <c r="AN11" s="222"/>
      <c r="AO11" s="222"/>
      <c r="AP11" s="222"/>
    </row>
    <row r="12" spans="1:42" s="335" customFormat="1" ht="20.100000000000001" customHeight="1" x14ac:dyDescent="0.2">
      <c r="A12" s="157">
        <f>RANK(J12,$J$12:$J$15,0)</f>
        <v>1</v>
      </c>
      <c r="B12" s="280">
        <v>1</v>
      </c>
      <c r="C12" s="280"/>
      <c r="D12" s="499" t="s">
        <v>377</v>
      </c>
      <c r="E12" s="282" t="s">
        <v>595</v>
      </c>
      <c r="F12" s="282" t="s">
        <v>39</v>
      </c>
      <c r="G12" s="499" t="s">
        <v>593</v>
      </c>
      <c r="H12" s="282" t="e">
        <f>VLOOKUP($O12,#REF!,7,FALSE)</f>
        <v>#REF!</v>
      </c>
      <c r="I12" s="283" t="s">
        <v>120</v>
      </c>
      <c r="J12" s="427">
        <v>195</v>
      </c>
      <c r="K12" s="308">
        <v>165</v>
      </c>
      <c r="L12" s="288">
        <v>3</v>
      </c>
      <c r="M12" s="283">
        <v>13</v>
      </c>
      <c r="N12" s="499" t="s">
        <v>231</v>
      </c>
      <c r="O12" s="307" t="str">
        <f>O58</f>
        <v>1000</v>
      </c>
    </row>
    <row r="13" spans="1:42" s="335" customFormat="1" ht="24" customHeight="1" x14ac:dyDescent="0.2">
      <c r="A13" s="157">
        <f>RANK(J13,$J$12:$J$15,0)</f>
        <v>2</v>
      </c>
      <c r="B13" s="280">
        <v>2</v>
      </c>
      <c r="C13" s="280"/>
      <c r="D13" s="499" t="s">
        <v>596</v>
      </c>
      <c r="E13" s="282" t="s">
        <v>597</v>
      </c>
      <c r="F13" s="282" t="s">
        <v>39</v>
      </c>
      <c r="G13" s="499" t="s">
        <v>593</v>
      </c>
      <c r="H13" s="282" t="e">
        <f>VLOOKUP($O13,#REF!,7,FALSE)</f>
        <v>#REF!</v>
      </c>
      <c r="I13" s="283" t="s">
        <v>120</v>
      </c>
      <c r="J13" s="427">
        <v>165</v>
      </c>
      <c r="K13" s="308">
        <v>160</v>
      </c>
      <c r="L13" s="288">
        <v>3</v>
      </c>
      <c r="M13" s="283">
        <v>14</v>
      </c>
      <c r="N13" s="499" t="s">
        <v>229</v>
      </c>
      <c r="O13" s="307" t="str">
        <f>O59</f>
        <v>062</v>
      </c>
    </row>
    <row r="14" spans="1:42" ht="25.5" hidden="1" customHeight="1" x14ac:dyDescent="0.2">
      <c r="A14" s="157">
        <v>6</v>
      </c>
      <c r="B14" s="157">
        <v>5</v>
      </c>
      <c r="C14" s="157"/>
      <c r="D14" s="73" t="e">
        <f>VLOOKUP($O14,#REF!,3,FALSE)</f>
        <v>#REF!</v>
      </c>
      <c r="E14" s="81" t="e">
        <f>VLOOKUP($O14,#REF!,4,FALSE)</f>
        <v>#REF!</v>
      </c>
      <c r="F14" s="81" t="e">
        <f>VLOOKUP($O14,#REF!,8,FALSE)</f>
        <v>#REF!</v>
      </c>
      <c r="G14" s="73" t="e">
        <f>VLOOKUP($O14,#REF!,5,FALSE)</f>
        <v>#REF!</v>
      </c>
      <c r="H14" s="81" t="e">
        <f>VLOOKUP($O14,#REF!,7,FALSE)</f>
        <v>#REF!</v>
      </c>
      <c r="I14" s="68" t="e">
        <f>VLOOKUP($O14,#REF!,11,FALSE)</f>
        <v>#REF!</v>
      </c>
      <c r="J14" s="428"/>
      <c r="K14" s="158">
        <f t="shared" ref="K14:K15" si="0">IF(J14=0,0,CONCATENATE(MID(J14,1,1),".",MID(J14,2,2)))</f>
        <v>0</v>
      </c>
      <c r="L14" s="159" t="str">
        <f t="shared" ref="L14:L34" si="1">IF(J14&gt;=$AH$10,"МСМК",IF(J14&gt;=$AI$10,"МС",IF(J14&gt;=$AJ$10,"КМС",IF(J14&gt;=$AK$10,"1",IF(J14&gt;=$AL$10,"2",IF(J14&gt;=$AM$10,"3",IF(J14&gt;=$AN$10,"1юн",IF(J14&gt;=$AO$10,"2юн",IF(J14&gt;=$AP$10,"3юн",IF(J14&lt;$AP$10,"б/р"))))))))))</f>
        <v>б/р</v>
      </c>
      <c r="M14" s="68" t="s">
        <v>348</v>
      </c>
      <c r="N14" s="73" t="e">
        <f>VLOOKUP($O14,#REF!,10,FALSE)</f>
        <v>#REF!</v>
      </c>
      <c r="O14" s="431">
        <f>O63</f>
        <v>0</v>
      </c>
    </row>
    <row r="15" spans="1:42" ht="24.75" hidden="1" customHeight="1" x14ac:dyDescent="0.2">
      <c r="A15" s="157" t="e">
        <f>RANK(J15,$J$12:$J$15,0)</f>
        <v>#N/A</v>
      </c>
      <c r="B15" s="157">
        <v>6</v>
      </c>
      <c r="C15" s="157"/>
      <c r="D15" s="73" t="e">
        <f>VLOOKUP($O15,#REF!,3,FALSE)</f>
        <v>#REF!</v>
      </c>
      <c r="E15" s="81" t="e">
        <f>VLOOKUP($O15,#REF!,4,FALSE)</f>
        <v>#REF!</v>
      </c>
      <c r="F15" s="81" t="e">
        <f>VLOOKUP($O15,#REF!,8,FALSE)</f>
        <v>#REF!</v>
      </c>
      <c r="G15" s="73" t="e">
        <f>VLOOKUP($O15,#REF!,5,FALSE)</f>
        <v>#REF!</v>
      </c>
      <c r="H15" s="81" t="e">
        <f>VLOOKUP($O15,#REF!,7,FALSE)</f>
        <v>#REF!</v>
      </c>
      <c r="I15" s="68" t="e">
        <f>VLOOKUP($O15,#REF!,11,FALSE)</f>
        <v>#REF!</v>
      </c>
      <c r="J15" s="428"/>
      <c r="K15" s="158">
        <f t="shared" si="0"/>
        <v>0</v>
      </c>
      <c r="L15" s="159" t="str">
        <f t="shared" si="1"/>
        <v>б/р</v>
      </c>
      <c r="M15" s="68" t="e">
        <f>VLOOKUP($O15,#REF!,9,FALSE)</f>
        <v>#REF!</v>
      </c>
      <c r="N15" s="73" t="e">
        <f>VLOOKUP($O15,#REF!,10,FALSE)</f>
        <v>#REF!</v>
      </c>
      <c r="O15" s="307">
        <f t="shared" ref="O15:O20" si="2">O64</f>
        <v>0</v>
      </c>
    </row>
    <row r="16" spans="1:42" ht="27.75" hidden="1" customHeight="1" x14ac:dyDescent="0.2">
      <c r="A16" s="157">
        <v>8</v>
      </c>
      <c r="B16" s="157">
        <v>7</v>
      </c>
      <c r="C16" s="157"/>
      <c r="D16" s="73" t="e">
        <f>VLOOKUP($O16,#REF!,3,FALSE)</f>
        <v>#REF!</v>
      </c>
      <c r="E16" s="81" t="e">
        <f>VLOOKUP($O16,#REF!,4,FALSE)</f>
        <v>#REF!</v>
      </c>
      <c r="F16" s="81" t="e">
        <f>VLOOKUP($O16,#REF!,8,FALSE)</f>
        <v>#REF!</v>
      </c>
      <c r="G16" s="73" t="e">
        <f>VLOOKUP($O16,#REF!,5,FALSE)</f>
        <v>#REF!</v>
      </c>
      <c r="H16" s="81" t="e">
        <f>VLOOKUP($O16,#REF!,7,FALSE)</f>
        <v>#REF!</v>
      </c>
      <c r="I16" s="68" t="e">
        <f>VLOOKUP($O16,#REF!,11,FALSE)</f>
        <v>#REF!</v>
      </c>
      <c r="J16" s="428"/>
      <c r="K16" s="158">
        <f t="shared" ref="K16:K34" si="3">IF(J16=0,0,CONCATENATE(MID(J16,1,1),".",MID(J16,2,2)))</f>
        <v>0</v>
      </c>
      <c r="L16" s="159" t="str">
        <f t="shared" si="1"/>
        <v>б/р</v>
      </c>
      <c r="M16" s="68">
        <v>0</v>
      </c>
      <c r="N16" s="73" t="e">
        <f>VLOOKUP($O16,#REF!,10,FALSE)</f>
        <v>#REF!</v>
      </c>
      <c r="O16" s="197">
        <f t="shared" si="2"/>
        <v>0</v>
      </c>
    </row>
    <row r="17" spans="1:15" s="438" customFormat="1" ht="24" hidden="1" customHeight="1" x14ac:dyDescent="0.2">
      <c r="A17" s="157">
        <v>9</v>
      </c>
      <c r="B17" s="157"/>
      <c r="C17" s="157"/>
      <c r="D17" s="440" t="e">
        <f>VLOOKUP($O17,#REF!,3,FALSE)</f>
        <v>#REF!</v>
      </c>
      <c r="E17" s="81" t="e">
        <f>VLOOKUP($O17,#REF!,4,FALSE)</f>
        <v>#REF!</v>
      </c>
      <c r="F17" s="81" t="e">
        <f>VLOOKUP($O17,#REF!,8,FALSE)</f>
        <v>#REF!</v>
      </c>
      <c r="G17" s="440" t="e">
        <f>VLOOKUP($O17,#REF!,5,FALSE)</f>
        <v>#REF!</v>
      </c>
      <c r="H17" s="81" t="e">
        <f>VLOOKUP($O17,#REF!,7,FALSE)</f>
        <v>#REF!</v>
      </c>
      <c r="I17" s="68" t="e">
        <f>VLOOKUP($O17,#REF!,11,FALSE)</f>
        <v>#REF!</v>
      </c>
      <c r="J17" s="89"/>
      <c r="K17" s="158">
        <f t="shared" si="3"/>
        <v>0</v>
      </c>
      <c r="L17" s="159" t="str">
        <f t="shared" si="1"/>
        <v>б/р</v>
      </c>
      <c r="M17" s="68" t="e">
        <f>VLOOKUP($O17,#REF!,9,FALSE)</f>
        <v>#REF!</v>
      </c>
      <c r="N17" s="440" t="e">
        <f>VLOOKUP($O17,#REF!,10,FALSE)</f>
        <v>#REF!</v>
      </c>
      <c r="O17" s="197">
        <f t="shared" si="2"/>
        <v>0</v>
      </c>
    </row>
    <row r="18" spans="1:15" s="528" customFormat="1" ht="24" hidden="1" customHeight="1" x14ac:dyDescent="0.2">
      <c r="A18" s="157">
        <v>10</v>
      </c>
      <c r="B18" s="157"/>
      <c r="C18" s="157"/>
      <c r="D18" s="531" t="e">
        <f>VLOOKUP($O18,#REF!,3,FALSE)</f>
        <v>#REF!</v>
      </c>
      <c r="E18" s="81" t="e">
        <f>VLOOKUP($O18,#REF!,4,FALSE)</f>
        <v>#REF!</v>
      </c>
      <c r="F18" s="81" t="e">
        <f>VLOOKUP($O18,#REF!,8,FALSE)</f>
        <v>#REF!</v>
      </c>
      <c r="G18" s="531" t="e">
        <f>VLOOKUP($O18,#REF!,5,FALSE)</f>
        <v>#REF!</v>
      </c>
      <c r="H18" s="81" t="e">
        <f>VLOOKUP($O18,#REF!,7,FALSE)</f>
        <v>#REF!</v>
      </c>
      <c r="I18" s="68" t="e">
        <f>VLOOKUP($O18,#REF!,11,FALSE)</f>
        <v>#REF!</v>
      </c>
      <c r="J18" s="89"/>
      <c r="K18" s="158">
        <f t="shared" ref="K18:K19" si="4">IF(J18=0,0,CONCATENATE(MID(J18,1,1),".",MID(J18,2,2)))</f>
        <v>0</v>
      </c>
      <c r="L18" s="159" t="str">
        <f t="shared" ref="L18:L19" si="5">IF(J18&gt;=$AH$10,"МСМК",IF(J18&gt;=$AI$10,"МС",IF(J18&gt;=$AJ$10,"КМС",IF(J18&gt;=$AK$10,"1",IF(J18&gt;=$AL$10,"2",IF(J18&gt;=$AM$10,"3",IF(J18&gt;=$AN$10,"1юн",IF(J18&gt;=$AO$10,"2юн",IF(J18&gt;=$AP$10,"3юн",IF(J18&lt;$AP$10,"б/р"))))))))))</f>
        <v>б/р</v>
      </c>
      <c r="M18" s="68" t="e">
        <f>VLOOKUP($O18,#REF!,9,FALSE)</f>
        <v>#REF!</v>
      </c>
      <c r="N18" s="531" t="e">
        <f>VLOOKUP($O18,#REF!,10,FALSE)</f>
        <v>#REF!</v>
      </c>
      <c r="O18" s="197">
        <f t="shared" si="2"/>
        <v>0</v>
      </c>
    </row>
    <row r="19" spans="1:15" s="528" customFormat="1" ht="23.25" hidden="1" customHeight="1" x14ac:dyDescent="0.2">
      <c r="A19" s="157">
        <v>11</v>
      </c>
      <c r="B19" s="157"/>
      <c r="C19" s="157"/>
      <c r="D19" s="531" t="e">
        <f>VLOOKUP($O19,#REF!,3,FALSE)</f>
        <v>#REF!</v>
      </c>
      <c r="E19" s="81" t="e">
        <f>VLOOKUP($O19,#REF!,4,FALSE)</f>
        <v>#REF!</v>
      </c>
      <c r="F19" s="81" t="e">
        <f>VLOOKUP($O19,#REF!,8,FALSE)</f>
        <v>#REF!</v>
      </c>
      <c r="G19" s="531" t="e">
        <f>VLOOKUP($O19,#REF!,5,FALSE)</f>
        <v>#REF!</v>
      </c>
      <c r="H19" s="81" t="e">
        <f>VLOOKUP($O19,#REF!,7,FALSE)</f>
        <v>#REF!</v>
      </c>
      <c r="I19" s="68" t="e">
        <f>VLOOKUP($O19,#REF!,11,FALSE)</f>
        <v>#REF!</v>
      </c>
      <c r="J19" s="89"/>
      <c r="K19" s="158">
        <f t="shared" si="4"/>
        <v>0</v>
      </c>
      <c r="L19" s="159" t="str">
        <f t="shared" si="5"/>
        <v>б/р</v>
      </c>
      <c r="M19" s="68" t="e">
        <f>VLOOKUP($O19,#REF!,9,FALSE)</f>
        <v>#REF!</v>
      </c>
      <c r="N19" s="531" t="e">
        <f>VLOOKUP($O19,#REF!,10,FALSE)</f>
        <v>#REF!</v>
      </c>
      <c r="O19" s="197">
        <f t="shared" si="2"/>
        <v>0</v>
      </c>
    </row>
    <row r="20" spans="1:15" s="528" customFormat="1" ht="23.25" hidden="1" customHeight="1" x14ac:dyDescent="0.2">
      <c r="A20" s="157">
        <v>12</v>
      </c>
      <c r="B20" s="157"/>
      <c r="C20" s="157"/>
      <c r="D20" s="531" t="e">
        <f>VLOOKUP($O20,#REF!,3,FALSE)</f>
        <v>#REF!</v>
      </c>
      <c r="E20" s="81" t="e">
        <f>VLOOKUP($O20,#REF!,4,FALSE)</f>
        <v>#REF!</v>
      </c>
      <c r="F20" s="81" t="e">
        <f>VLOOKUP($O20,#REF!,8,FALSE)</f>
        <v>#REF!</v>
      </c>
      <c r="G20" s="531" t="e">
        <f>VLOOKUP($O20,#REF!,5,FALSE)</f>
        <v>#REF!</v>
      </c>
      <c r="H20" s="81" t="e">
        <f>VLOOKUP($O20,#REF!,7,FALSE)</f>
        <v>#REF!</v>
      </c>
      <c r="I20" s="68" t="e">
        <f>VLOOKUP($O20,#REF!,11,FALSE)</f>
        <v>#REF!</v>
      </c>
      <c r="J20" s="89"/>
      <c r="K20" s="158">
        <f t="shared" ref="K20" si="6">IF(J20=0,0,CONCATENATE(MID(J20,1,1),".",MID(J20,2,2)))</f>
        <v>0</v>
      </c>
      <c r="L20" s="159" t="str">
        <f t="shared" ref="L20" si="7">IF(J20&gt;=$AH$10,"МСМК",IF(J20&gt;=$AI$10,"МС",IF(J20&gt;=$AJ$10,"КМС",IF(J20&gt;=$AK$10,"1",IF(J20&gt;=$AL$10,"2",IF(J20&gt;=$AM$10,"3",IF(J20&gt;=$AN$10,"1юн",IF(J20&gt;=$AO$10,"2юн",IF(J20&gt;=$AP$10,"3юн",IF(J20&lt;$AP$10,"б/р"))))))))))</f>
        <v>б/р</v>
      </c>
      <c r="M20" s="68" t="e">
        <f>VLOOKUP($O20,#REF!,9,FALSE)</f>
        <v>#REF!</v>
      </c>
      <c r="N20" s="531" t="e">
        <f>VLOOKUP($O20,#REF!,10,FALSE)</f>
        <v>#REF!</v>
      </c>
      <c r="O20" s="197">
        <f t="shared" si="2"/>
        <v>0</v>
      </c>
    </row>
    <row r="21" spans="1:15" ht="15.75" hidden="1" customHeight="1" x14ac:dyDescent="0.2">
      <c r="A21" s="157" t="e">
        <f>RANK(J21,$J$12:$J$15,0)</f>
        <v>#N/A</v>
      </c>
      <c r="B21" s="157">
        <v>9</v>
      </c>
      <c r="C21" s="157"/>
      <c r="D21" s="73" t="e">
        <f>VLOOKUP($O21,#REF!,3,FALSE)</f>
        <v>#REF!</v>
      </c>
      <c r="E21" s="81" t="e">
        <f>VLOOKUP($O21,#REF!,4,FALSE)</f>
        <v>#REF!</v>
      </c>
      <c r="F21" s="81" t="e">
        <f>VLOOKUP($O21,#REF!,8,FALSE)</f>
        <v>#REF!</v>
      </c>
      <c r="G21" s="73" t="e">
        <f>VLOOKUP($O21,#REF!,5,FALSE)</f>
        <v>#REF!</v>
      </c>
      <c r="H21" s="81" t="e">
        <f>VLOOKUP($O21,#REF!,7,FALSE)</f>
        <v>#REF!</v>
      </c>
      <c r="I21" s="68" t="e">
        <f>VLOOKUP($O21,#REF!,11,FALSE)</f>
        <v>#REF!</v>
      </c>
      <c r="J21" s="89"/>
      <c r="K21" s="158">
        <f t="shared" si="3"/>
        <v>0</v>
      </c>
      <c r="L21" s="159" t="str">
        <f t="shared" si="1"/>
        <v>б/р</v>
      </c>
      <c r="M21" s="68" t="e">
        <f>VLOOKUP($O21,#REF!,9,FALSE)</f>
        <v>#REF!</v>
      </c>
      <c r="N21" s="73" t="e">
        <f>VLOOKUP($O21,#REF!,10,FALSE)</f>
        <v>#REF!</v>
      </c>
      <c r="O21" s="197">
        <v>577</v>
      </c>
    </row>
    <row r="22" spans="1:15" ht="15.75" hidden="1" customHeight="1" x14ac:dyDescent="0.2">
      <c r="A22" s="157" t="e">
        <f t="shared" ref="A22:A34" si="8">RANK(J22,$J$12:$J$187,0)</f>
        <v>#N/A</v>
      </c>
      <c r="B22" s="157">
        <v>10</v>
      </c>
      <c r="C22" s="157"/>
      <c r="D22" s="73" t="e">
        <f>VLOOKUP($O22,#REF!,3,FALSE)</f>
        <v>#REF!</v>
      </c>
      <c r="E22" s="81" t="e">
        <f>VLOOKUP($O22,#REF!,4,FALSE)</f>
        <v>#REF!</v>
      </c>
      <c r="F22" s="81" t="e">
        <f>VLOOKUP($O22,#REF!,8,FALSE)</f>
        <v>#REF!</v>
      </c>
      <c r="G22" s="73" t="e">
        <f>VLOOKUP($O22,#REF!,5,FALSE)</f>
        <v>#REF!</v>
      </c>
      <c r="H22" s="81" t="e">
        <f>VLOOKUP($O22,#REF!,7,FALSE)</f>
        <v>#REF!</v>
      </c>
      <c r="I22" s="68" t="e">
        <f>VLOOKUP($O22,#REF!,11,FALSE)</f>
        <v>#REF!</v>
      </c>
      <c r="J22" s="89"/>
      <c r="K22" s="158">
        <f t="shared" si="3"/>
        <v>0</v>
      </c>
      <c r="L22" s="159" t="str">
        <f t="shared" si="1"/>
        <v>б/р</v>
      </c>
      <c r="M22" s="68" t="e">
        <f>VLOOKUP($O22,#REF!,9,FALSE)</f>
        <v>#REF!</v>
      </c>
      <c r="N22" s="73" t="e">
        <f>VLOOKUP($O22,#REF!,10,FALSE)</f>
        <v>#REF!</v>
      </c>
      <c r="O22" s="197">
        <f t="shared" ref="O22:O31" si="9">O72</f>
        <v>0</v>
      </c>
    </row>
    <row r="23" spans="1:15" ht="15.75" hidden="1" customHeight="1" x14ac:dyDescent="0.2">
      <c r="A23" s="157" t="e">
        <f t="shared" si="8"/>
        <v>#N/A</v>
      </c>
      <c r="B23" s="157">
        <v>11</v>
      </c>
      <c r="C23" s="157"/>
      <c r="D23" s="73" t="e">
        <f>VLOOKUP($O23,#REF!,3,FALSE)</f>
        <v>#REF!</v>
      </c>
      <c r="E23" s="81" t="e">
        <f>VLOOKUP($O23,#REF!,4,FALSE)</f>
        <v>#REF!</v>
      </c>
      <c r="F23" s="81" t="e">
        <f>VLOOKUP($O23,#REF!,8,FALSE)</f>
        <v>#REF!</v>
      </c>
      <c r="G23" s="73" t="e">
        <f>VLOOKUP($O23,#REF!,5,FALSE)</f>
        <v>#REF!</v>
      </c>
      <c r="H23" s="81" t="e">
        <f>VLOOKUP($O23,#REF!,7,FALSE)</f>
        <v>#REF!</v>
      </c>
      <c r="I23" s="68" t="e">
        <f>VLOOKUP($O23,#REF!,11,FALSE)</f>
        <v>#REF!</v>
      </c>
      <c r="J23" s="89"/>
      <c r="K23" s="158">
        <f t="shared" si="3"/>
        <v>0</v>
      </c>
      <c r="L23" s="159" t="str">
        <f t="shared" si="1"/>
        <v>б/р</v>
      </c>
      <c r="M23" s="68" t="e">
        <f>VLOOKUP($O23,#REF!,9,FALSE)</f>
        <v>#REF!</v>
      </c>
      <c r="N23" s="73" t="e">
        <f>VLOOKUP($O23,#REF!,10,FALSE)</f>
        <v>#REF!</v>
      </c>
      <c r="O23" s="197">
        <f t="shared" si="9"/>
        <v>0</v>
      </c>
    </row>
    <row r="24" spans="1:15" ht="15.75" hidden="1" customHeight="1" x14ac:dyDescent="0.2">
      <c r="A24" s="157" t="e">
        <f t="shared" si="8"/>
        <v>#N/A</v>
      </c>
      <c r="B24" s="157">
        <v>12</v>
      </c>
      <c r="C24" s="157"/>
      <c r="D24" s="73" t="e">
        <f>VLOOKUP($O24,#REF!,3,FALSE)</f>
        <v>#REF!</v>
      </c>
      <c r="E24" s="81" t="e">
        <f>VLOOKUP($O24,#REF!,4,FALSE)</f>
        <v>#REF!</v>
      </c>
      <c r="F24" s="81" t="e">
        <f>VLOOKUP($O24,#REF!,8,FALSE)</f>
        <v>#REF!</v>
      </c>
      <c r="G24" s="73" t="e">
        <f>VLOOKUP($O24,#REF!,5,FALSE)</f>
        <v>#REF!</v>
      </c>
      <c r="H24" s="81" t="e">
        <f>VLOOKUP($O24,#REF!,7,FALSE)</f>
        <v>#REF!</v>
      </c>
      <c r="I24" s="68" t="e">
        <f>VLOOKUP($O24,#REF!,11,FALSE)</f>
        <v>#REF!</v>
      </c>
      <c r="J24" s="89"/>
      <c r="K24" s="158">
        <f t="shared" si="3"/>
        <v>0</v>
      </c>
      <c r="L24" s="159" t="str">
        <f t="shared" si="1"/>
        <v>б/р</v>
      </c>
      <c r="M24" s="68" t="e">
        <f>VLOOKUP($O24,#REF!,9,FALSE)</f>
        <v>#REF!</v>
      </c>
      <c r="N24" s="73" t="e">
        <f>VLOOKUP($O24,#REF!,10,FALSE)</f>
        <v>#REF!</v>
      </c>
      <c r="O24" s="197">
        <f t="shared" si="9"/>
        <v>0</v>
      </c>
    </row>
    <row r="25" spans="1:15" ht="15.75" hidden="1" customHeight="1" x14ac:dyDescent="0.2">
      <c r="A25" s="157" t="e">
        <f t="shared" si="8"/>
        <v>#N/A</v>
      </c>
      <c r="B25" s="157">
        <v>13</v>
      </c>
      <c r="C25" s="157"/>
      <c r="D25" s="73" t="e">
        <f>VLOOKUP($O25,#REF!,3,FALSE)</f>
        <v>#REF!</v>
      </c>
      <c r="E25" s="81" t="e">
        <f>VLOOKUP($O25,#REF!,4,FALSE)</f>
        <v>#REF!</v>
      </c>
      <c r="F25" s="81" t="e">
        <f>VLOOKUP($O25,#REF!,8,FALSE)</f>
        <v>#REF!</v>
      </c>
      <c r="G25" s="73" t="e">
        <f>VLOOKUP($O25,#REF!,5,FALSE)</f>
        <v>#REF!</v>
      </c>
      <c r="H25" s="81" t="e">
        <f>VLOOKUP($O25,#REF!,7,FALSE)</f>
        <v>#REF!</v>
      </c>
      <c r="I25" s="68" t="e">
        <f>VLOOKUP($O25,#REF!,11,FALSE)</f>
        <v>#REF!</v>
      </c>
      <c r="J25" s="89"/>
      <c r="K25" s="158">
        <f t="shared" si="3"/>
        <v>0</v>
      </c>
      <c r="L25" s="159" t="str">
        <f t="shared" si="1"/>
        <v>б/р</v>
      </c>
      <c r="M25" s="68" t="e">
        <f>VLOOKUP($O25,#REF!,9,FALSE)</f>
        <v>#REF!</v>
      </c>
      <c r="N25" s="73" t="e">
        <f>VLOOKUP($O25,#REF!,10,FALSE)</f>
        <v>#REF!</v>
      </c>
      <c r="O25" s="197">
        <f t="shared" si="9"/>
        <v>0</v>
      </c>
    </row>
    <row r="26" spans="1:15" ht="15.75" hidden="1" customHeight="1" x14ac:dyDescent="0.2">
      <c r="A26" s="157" t="e">
        <f t="shared" si="8"/>
        <v>#N/A</v>
      </c>
      <c r="B26" s="157">
        <v>14</v>
      </c>
      <c r="C26" s="157"/>
      <c r="D26" s="73" t="e">
        <f>VLOOKUP($O26,#REF!,3,FALSE)</f>
        <v>#REF!</v>
      </c>
      <c r="E26" s="81" t="e">
        <f>VLOOKUP($O26,#REF!,4,FALSE)</f>
        <v>#REF!</v>
      </c>
      <c r="F26" s="81" t="e">
        <f>VLOOKUP($O26,#REF!,8,FALSE)</f>
        <v>#REF!</v>
      </c>
      <c r="G26" s="73" t="e">
        <f>VLOOKUP($O26,#REF!,5,FALSE)</f>
        <v>#REF!</v>
      </c>
      <c r="H26" s="81" t="e">
        <f>VLOOKUP($O26,#REF!,7,FALSE)</f>
        <v>#REF!</v>
      </c>
      <c r="I26" s="68" t="e">
        <f>VLOOKUP($O26,#REF!,11,FALSE)</f>
        <v>#REF!</v>
      </c>
      <c r="J26" s="89"/>
      <c r="K26" s="158">
        <f t="shared" si="3"/>
        <v>0</v>
      </c>
      <c r="L26" s="159" t="str">
        <f t="shared" si="1"/>
        <v>б/р</v>
      </c>
      <c r="M26" s="68" t="e">
        <f>VLOOKUP($O26,#REF!,9,FALSE)</f>
        <v>#REF!</v>
      </c>
      <c r="N26" s="73" t="e">
        <f>VLOOKUP($O26,#REF!,10,FALSE)</f>
        <v>#REF!</v>
      </c>
      <c r="O26" s="197">
        <f t="shared" si="9"/>
        <v>0</v>
      </c>
    </row>
    <row r="27" spans="1:15" ht="15.75" hidden="1" customHeight="1" x14ac:dyDescent="0.2">
      <c r="A27" s="157" t="e">
        <f t="shared" si="8"/>
        <v>#N/A</v>
      </c>
      <c r="B27" s="157">
        <v>15</v>
      </c>
      <c r="C27" s="157"/>
      <c r="D27" s="73" t="e">
        <f>VLOOKUP($O27,#REF!,3,FALSE)</f>
        <v>#REF!</v>
      </c>
      <c r="E27" s="81" t="e">
        <f>VLOOKUP($O27,#REF!,4,FALSE)</f>
        <v>#REF!</v>
      </c>
      <c r="F27" s="81" t="e">
        <f>VLOOKUP($O27,#REF!,8,FALSE)</f>
        <v>#REF!</v>
      </c>
      <c r="G27" s="73" t="e">
        <f>VLOOKUP($O27,#REF!,5,FALSE)</f>
        <v>#REF!</v>
      </c>
      <c r="H27" s="81" t="e">
        <f>VLOOKUP($O27,#REF!,7,FALSE)</f>
        <v>#REF!</v>
      </c>
      <c r="I27" s="68" t="e">
        <f>VLOOKUP($O27,#REF!,11,FALSE)</f>
        <v>#REF!</v>
      </c>
      <c r="J27" s="89"/>
      <c r="K27" s="158">
        <f t="shared" si="3"/>
        <v>0</v>
      </c>
      <c r="L27" s="159" t="str">
        <f t="shared" si="1"/>
        <v>б/р</v>
      </c>
      <c r="M27" s="68" t="e">
        <f>VLOOKUP($O27,#REF!,9,FALSE)</f>
        <v>#REF!</v>
      </c>
      <c r="N27" s="73" t="e">
        <f>VLOOKUP($O27,#REF!,10,FALSE)</f>
        <v>#REF!</v>
      </c>
      <c r="O27" s="197">
        <f t="shared" si="9"/>
        <v>0</v>
      </c>
    </row>
    <row r="28" spans="1:15" ht="15.75" hidden="1" customHeight="1" x14ac:dyDescent="0.2">
      <c r="A28" s="157" t="e">
        <f t="shared" si="8"/>
        <v>#N/A</v>
      </c>
      <c r="B28" s="157">
        <v>16</v>
      </c>
      <c r="C28" s="157"/>
      <c r="D28" s="73" t="e">
        <f>VLOOKUP($O28,#REF!,3,FALSE)</f>
        <v>#REF!</v>
      </c>
      <c r="E28" s="81" t="e">
        <f>VLOOKUP($O28,#REF!,4,FALSE)</f>
        <v>#REF!</v>
      </c>
      <c r="F28" s="81" t="e">
        <f>VLOOKUP($O28,#REF!,8,FALSE)</f>
        <v>#REF!</v>
      </c>
      <c r="G28" s="73" t="e">
        <f>VLOOKUP($O28,#REF!,5,FALSE)</f>
        <v>#REF!</v>
      </c>
      <c r="H28" s="81" t="e">
        <f>VLOOKUP($O28,#REF!,7,FALSE)</f>
        <v>#REF!</v>
      </c>
      <c r="I28" s="68" t="e">
        <f>VLOOKUP($O28,#REF!,11,FALSE)</f>
        <v>#REF!</v>
      </c>
      <c r="J28" s="89"/>
      <c r="K28" s="158">
        <f t="shared" si="3"/>
        <v>0</v>
      </c>
      <c r="L28" s="159" t="str">
        <f t="shared" si="1"/>
        <v>б/р</v>
      </c>
      <c r="M28" s="68" t="e">
        <f>VLOOKUP($O28,#REF!,9,FALSE)</f>
        <v>#REF!</v>
      </c>
      <c r="N28" s="73" t="e">
        <f>VLOOKUP($O28,#REF!,10,FALSE)</f>
        <v>#REF!</v>
      </c>
      <c r="O28" s="197">
        <f t="shared" si="9"/>
        <v>0</v>
      </c>
    </row>
    <row r="29" spans="1:15" ht="15.75" hidden="1" customHeight="1" x14ac:dyDescent="0.2">
      <c r="A29" s="157" t="e">
        <f t="shared" si="8"/>
        <v>#N/A</v>
      </c>
      <c r="B29" s="157">
        <v>17</v>
      </c>
      <c r="C29" s="157"/>
      <c r="D29" s="73" t="e">
        <f>VLOOKUP($O29,#REF!,3,FALSE)</f>
        <v>#REF!</v>
      </c>
      <c r="E29" s="81" t="e">
        <f>VLOOKUP($O29,#REF!,4,FALSE)</f>
        <v>#REF!</v>
      </c>
      <c r="F29" s="81" t="e">
        <f>VLOOKUP($O29,#REF!,8,FALSE)</f>
        <v>#REF!</v>
      </c>
      <c r="G29" s="73" t="e">
        <f>VLOOKUP($O29,#REF!,5,FALSE)</f>
        <v>#REF!</v>
      </c>
      <c r="H29" s="81" t="e">
        <f>VLOOKUP($O29,#REF!,7,FALSE)</f>
        <v>#REF!</v>
      </c>
      <c r="I29" s="68" t="e">
        <f>VLOOKUP($O29,#REF!,11,FALSE)</f>
        <v>#REF!</v>
      </c>
      <c r="J29" s="89"/>
      <c r="K29" s="158">
        <f t="shared" si="3"/>
        <v>0</v>
      </c>
      <c r="L29" s="159" t="str">
        <f t="shared" si="1"/>
        <v>б/р</v>
      </c>
      <c r="M29" s="68" t="e">
        <f>VLOOKUP($O29,#REF!,9,FALSE)</f>
        <v>#REF!</v>
      </c>
      <c r="N29" s="73" t="e">
        <f>VLOOKUP($O29,#REF!,10,FALSE)</f>
        <v>#REF!</v>
      </c>
      <c r="O29" s="197">
        <f t="shared" si="9"/>
        <v>0</v>
      </c>
    </row>
    <row r="30" spans="1:15" ht="15.75" hidden="1" customHeight="1" x14ac:dyDescent="0.2">
      <c r="A30" s="157" t="e">
        <f t="shared" si="8"/>
        <v>#N/A</v>
      </c>
      <c r="B30" s="157">
        <v>18</v>
      </c>
      <c r="C30" s="157"/>
      <c r="D30" s="73" t="e">
        <f>VLOOKUP($O30,#REF!,3,FALSE)</f>
        <v>#REF!</v>
      </c>
      <c r="E30" s="81" t="e">
        <f>VLOOKUP($O30,#REF!,4,FALSE)</f>
        <v>#REF!</v>
      </c>
      <c r="F30" s="81" t="e">
        <f>VLOOKUP($O30,#REF!,8,FALSE)</f>
        <v>#REF!</v>
      </c>
      <c r="G30" s="73" t="e">
        <f>VLOOKUP($O30,#REF!,5,FALSE)</f>
        <v>#REF!</v>
      </c>
      <c r="H30" s="81" t="e">
        <f>VLOOKUP($O30,#REF!,7,FALSE)</f>
        <v>#REF!</v>
      </c>
      <c r="I30" s="68" t="e">
        <f>VLOOKUP($O30,#REF!,11,FALSE)</f>
        <v>#REF!</v>
      </c>
      <c r="J30" s="89"/>
      <c r="K30" s="158">
        <f t="shared" si="3"/>
        <v>0</v>
      </c>
      <c r="L30" s="159" t="str">
        <f t="shared" si="1"/>
        <v>б/р</v>
      </c>
      <c r="M30" s="68" t="e">
        <f>VLOOKUP($O30,#REF!,9,FALSE)</f>
        <v>#REF!</v>
      </c>
      <c r="N30" s="73" t="e">
        <f>VLOOKUP($O30,#REF!,10,FALSE)</f>
        <v>#REF!</v>
      </c>
      <c r="O30" s="197">
        <f t="shared" si="9"/>
        <v>0</v>
      </c>
    </row>
    <row r="31" spans="1:15" ht="15.75" hidden="1" customHeight="1" x14ac:dyDescent="0.2">
      <c r="A31" s="157" t="e">
        <f t="shared" si="8"/>
        <v>#N/A</v>
      </c>
      <c r="B31" s="157">
        <v>19</v>
      </c>
      <c r="C31" s="157"/>
      <c r="D31" s="73" t="e">
        <f>VLOOKUP($O31,#REF!,3,FALSE)</f>
        <v>#REF!</v>
      </c>
      <c r="E31" s="81" t="e">
        <f>VLOOKUP($O31,#REF!,4,FALSE)</f>
        <v>#REF!</v>
      </c>
      <c r="F31" s="81" t="e">
        <f>VLOOKUP($O31,#REF!,8,FALSE)</f>
        <v>#REF!</v>
      </c>
      <c r="G31" s="73" t="e">
        <f>VLOOKUP($O31,#REF!,5,FALSE)</f>
        <v>#REF!</v>
      </c>
      <c r="H31" s="81" t="e">
        <f>VLOOKUP($O31,#REF!,7,FALSE)</f>
        <v>#REF!</v>
      </c>
      <c r="I31" s="68" t="e">
        <f>VLOOKUP($O31,#REF!,11,FALSE)</f>
        <v>#REF!</v>
      </c>
      <c r="J31" s="89"/>
      <c r="K31" s="158">
        <f t="shared" si="3"/>
        <v>0</v>
      </c>
      <c r="L31" s="159" t="str">
        <f t="shared" si="1"/>
        <v>б/р</v>
      </c>
      <c r="M31" s="68" t="e">
        <f>VLOOKUP($O31,#REF!,9,FALSE)</f>
        <v>#REF!</v>
      </c>
      <c r="N31" s="73" t="e">
        <f>VLOOKUP($O31,#REF!,10,FALSE)</f>
        <v>#REF!</v>
      </c>
      <c r="O31" s="197">
        <f t="shared" si="9"/>
        <v>0</v>
      </c>
    </row>
    <row r="32" spans="1:15" hidden="1" x14ac:dyDescent="0.2">
      <c r="A32" s="157" t="e">
        <f t="shared" si="8"/>
        <v>#N/A</v>
      </c>
      <c r="B32" s="157">
        <v>20</v>
      </c>
      <c r="C32" s="157"/>
      <c r="D32" s="73" t="e">
        <f>VLOOKUP($O32,#REF!,3,FALSE)</f>
        <v>#REF!</v>
      </c>
      <c r="E32" s="81" t="e">
        <f>VLOOKUP($O32,#REF!,4,FALSE)</f>
        <v>#REF!</v>
      </c>
      <c r="F32" s="81" t="e">
        <f>VLOOKUP($O32,#REF!,8,FALSE)</f>
        <v>#REF!</v>
      </c>
      <c r="G32" s="73" t="e">
        <f>VLOOKUP($O32,#REF!,5,FALSE)</f>
        <v>#REF!</v>
      </c>
      <c r="H32" s="81" t="e">
        <f>VLOOKUP($O32,#REF!,7,FALSE)</f>
        <v>#REF!</v>
      </c>
      <c r="I32" s="68" t="e">
        <f>VLOOKUP($O32,#REF!,11,FALSE)</f>
        <v>#REF!</v>
      </c>
      <c r="J32" s="89"/>
      <c r="K32" s="158">
        <f t="shared" si="3"/>
        <v>0</v>
      </c>
      <c r="L32" s="159" t="str">
        <f t="shared" si="1"/>
        <v>б/р</v>
      </c>
      <c r="M32" s="68" t="e">
        <f>VLOOKUP($O32,#REF!,9,FALSE)</f>
        <v>#REF!</v>
      </c>
      <c r="N32" s="73" t="e">
        <f>VLOOKUP($O32,#REF!,10,FALSE)</f>
        <v>#REF!</v>
      </c>
      <c r="O32" s="197">
        <v>448</v>
      </c>
    </row>
    <row r="33" spans="1:20" hidden="1" x14ac:dyDescent="0.2">
      <c r="A33" s="157" t="e">
        <f t="shared" si="8"/>
        <v>#N/A</v>
      </c>
      <c r="B33" s="157">
        <v>21</v>
      </c>
      <c r="C33" s="157"/>
      <c r="D33" s="73" t="e">
        <f>VLOOKUP($O33,#REF!,3,FALSE)</f>
        <v>#REF!</v>
      </c>
      <c r="E33" s="81" t="e">
        <f>VLOOKUP($O33,#REF!,4,FALSE)</f>
        <v>#REF!</v>
      </c>
      <c r="F33" s="81" t="e">
        <f>VLOOKUP($O33,#REF!,8,FALSE)</f>
        <v>#REF!</v>
      </c>
      <c r="G33" s="73" t="e">
        <f>VLOOKUP($O33,#REF!,5,FALSE)</f>
        <v>#REF!</v>
      </c>
      <c r="H33" s="81" t="e">
        <f>VLOOKUP($O33,#REF!,7,FALSE)</f>
        <v>#REF!</v>
      </c>
      <c r="I33" s="68" t="e">
        <f>VLOOKUP($O33,#REF!,11,FALSE)</f>
        <v>#REF!</v>
      </c>
      <c r="J33" s="89"/>
      <c r="K33" s="158">
        <f t="shared" si="3"/>
        <v>0</v>
      </c>
      <c r="L33" s="159" t="str">
        <f t="shared" si="1"/>
        <v>б/р</v>
      </c>
      <c r="M33" s="68" t="e">
        <f>VLOOKUP($O33,#REF!,9,FALSE)</f>
        <v>#REF!</v>
      </c>
      <c r="N33" s="73" t="e">
        <f>VLOOKUP($O33,#REF!,10,FALSE)</f>
        <v>#REF!</v>
      </c>
      <c r="O33" s="197">
        <f>O83</f>
        <v>0</v>
      </c>
    </row>
    <row r="34" spans="1:20" hidden="1" x14ac:dyDescent="0.2">
      <c r="A34" s="157" t="e">
        <f t="shared" si="8"/>
        <v>#N/A</v>
      </c>
      <c r="B34" s="157">
        <v>22</v>
      </c>
      <c r="C34" s="157"/>
      <c r="D34" s="73" t="e">
        <f>VLOOKUP($O34,#REF!,3,FALSE)</f>
        <v>#REF!</v>
      </c>
      <c r="E34" s="81" t="e">
        <f>VLOOKUP($O34,#REF!,4,FALSE)</f>
        <v>#REF!</v>
      </c>
      <c r="F34" s="81" t="e">
        <f>VLOOKUP($O34,#REF!,8,FALSE)</f>
        <v>#REF!</v>
      </c>
      <c r="G34" s="73" t="e">
        <f>VLOOKUP($O34,#REF!,5,FALSE)</f>
        <v>#REF!</v>
      </c>
      <c r="H34" s="81" t="e">
        <f>VLOOKUP($O34,#REF!,7,FALSE)</f>
        <v>#REF!</v>
      </c>
      <c r="I34" s="68" t="e">
        <f>VLOOKUP($O34,#REF!,11,FALSE)</f>
        <v>#REF!</v>
      </c>
      <c r="J34" s="89"/>
      <c r="K34" s="158">
        <f t="shared" si="3"/>
        <v>0</v>
      </c>
      <c r="L34" s="159" t="str">
        <f t="shared" si="1"/>
        <v>б/р</v>
      </c>
      <c r="M34" s="68" t="e">
        <f>VLOOKUP($O34,#REF!,9,FALSE)</f>
        <v>#REF!</v>
      </c>
      <c r="N34" s="73" t="e">
        <f>VLOOKUP($O34,#REF!,10,FALSE)</f>
        <v>#REF!</v>
      </c>
      <c r="O34" s="197">
        <f>O84</f>
        <v>0</v>
      </c>
    </row>
    <row r="35" spans="1:20" s="554" customFormat="1" ht="22.5" x14ac:dyDescent="0.2">
      <c r="A35" s="157">
        <v>3</v>
      </c>
      <c r="B35" s="157"/>
      <c r="C35" s="157"/>
      <c r="D35" s="565" t="s">
        <v>604</v>
      </c>
      <c r="E35" s="81" t="s">
        <v>605</v>
      </c>
      <c r="F35" s="81" t="s">
        <v>39</v>
      </c>
      <c r="G35" s="565" t="s">
        <v>606</v>
      </c>
      <c r="H35" s="81"/>
      <c r="I35" s="68" t="s">
        <v>120</v>
      </c>
      <c r="J35" s="89"/>
      <c r="K35" s="158">
        <v>160</v>
      </c>
      <c r="L35" s="159">
        <v>3</v>
      </c>
      <c r="M35" s="68"/>
      <c r="N35" s="565" t="s">
        <v>228</v>
      </c>
      <c r="O35" s="197"/>
    </row>
    <row r="36" spans="1:20" s="474" customFormat="1" x14ac:dyDescent="0.2">
      <c r="A36" s="157"/>
      <c r="B36" s="157"/>
      <c r="C36" s="157"/>
      <c r="D36" s="476"/>
      <c r="E36" s="81"/>
      <c r="F36" s="81"/>
      <c r="G36" s="476"/>
      <c r="H36" s="81"/>
      <c r="I36" s="68"/>
      <c r="J36" s="89"/>
      <c r="K36" s="158"/>
      <c r="L36" s="159"/>
      <c r="M36" s="68"/>
      <c r="N36" s="476"/>
      <c r="O36" s="197"/>
    </row>
    <row r="37" spans="1:20" s="474" customFormat="1" x14ac:dyDescent="0.2">
      <c r="A37" s="157"/>
      <c r="B37" s="157"/>
      <c r="C37" s="157"/>
      <c r="D37" s="476"/>
      <c r="E37" s="81"/>
      <c r="F37" s="81"/>
      <c r="G37" s="476"/>
      <c r="H37" s="81"/>
      <c r="I37" s="68"/>
      <c r="J37" s="89"/>
      <c r="K37" s="158"/>
      <c r="L37" s="159"/>
      <c r="M37" s="68"/>
      <c r="N37" s="476"/>
      <c r="O37" s="197"/>
    </row>
    <row r="38" spans="1:20" s="474" customFormat="1" ht="12.75" customHeight="1" x14ac:dyDescent="0.2">
      <c r="A38" s="44"/>
      <c r="B38" s="44"/>
      <c r="C38" s="44"/>
      <c r="D38" s="656" t="s">
        <v>220</v>
      </c>
      <c r="E38" s="656"/>
      <c r="F38" s="656"/>
      <c r="G38" s="656"/>
      <c r="H38" s="471" t="s">
        <v>397</v>
      </c>
      <c r="I38" s="471"/>
      <c r="J38" s="471"/>
      <c r="K38" s="672" t="s">
        <v>804</v>
      </c>
      <c r="L38" s="672"/>
      <c r="M38" s="672"/>
      <c r="N38" s="672"/>
      <c r="O38" s="471"/>
      <c r="P38" s="471"/>
      <c r="Q38" s="471"/>
      <c r="R38" s="471"/>
      <c r="S38" s="471"/>
      <c r="T38" s="471"/>
    </row>
    <row r="39" spans="1:20" s="413" customFormat="1" ht="12.75" customHeight="1" x14ac:dyDescent="0.2">
      <c r="A39" s="44"/>
      <c r="B39" s="44"/>
      <c r="C39" s="44"/>
      <c r="D39" s="412"/>
      <c r="E39" s="412"/>
      <c r="F39" s="412"/>
      <c r="G39" s="412"/>
      <c r="H39" s="464" t="s">
        <v>397</v>
      </c>
      <c r="I39" s="471"/>
      <c r="J39" s="471"/>
      <c r="K39" s="471"/>
      <c r="L39" s="471"/>
      <c r="M39" s="471"/>
      <c r="N39" s="471"/>
      <c r="O39" s="464"/>
      <c r="P39" s="464"/>
      <c r="Q39" s="464"/>
      <c r="R39" s="464"/>
      <c r="S39" s="464"/>
      <c r="T39" s="464"/>
    </row>
    <row r="40" spans="1:20" s="413" customFormat="1" x14ac:dyDescent="0.2">
      <c r="A40" s="44"/>
      <c r="B40" s="44"/>
      <c r="C40" s="44"/>
      <c r="E40" s="414"/>
      <c r="F40" s="414"/>
      <c r="K40" s="414"/>
      <c r="L40" s="414"/>
      <c r="N40" s="414"/>
      <c r="O40" s="414"/>
      <c r="P40" s="414"/>
      <c r="Q40" s="414"/>
      <c r="S40" s="40"/>
    </row>
    <row r="41" spans="1:20" s="413" customFormat="1" ht="12.75" customHeight="1" x14ac:dyDescent="0.2">
      <c r="A41" s="44"/>
      <c r="B41" s="44"/>
      <c r="C41" s="44"/>
      <c r="D41" s="656"/>
      <c r="E41" s="656"/>
      <c r="F41" s="656"/>
      <c r="G41" s="656"/>
      <c r="H41" s="471" t="s">
        <v>398</v>
      </c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  <c r="T41" s="471"/>
    </row>
    <row r="42" spans="1:20" ht="12.95" customHeight="1" x14ac:dyDescent="0.2">
      <c r="A42" s="80"/>
      <c r="B42" s="80"/>
      <c r="C42" s="80"/>
      <c r="D42" s="477" t="s">
        <v>221</v>
      </c>
      <c r="E42" s="81"/>
      <c r="F42" s="81"/>
      <c r="G42" s="73"/>
      <c r="H42" s="81"/>
      <c r="I42" s="68"/>
      <c r="J42" s="68"/>
      <c r="K42" s="672" t="s">
        <v>598</v>
      </c>
      <c r="L42" s="672"/>
      <c r="M42" s="672"/>
      <c r="N42" s="672"/>
    </row>
    <row r="43" spans="1:20" s="329" customFormat="1" x14ac:dyDescent="0.2">
      <c r="A43" s="80"/>
      <c r="B43" s="80"/>
      <c r="C43" s="80"/>
      <c r="D43" s="73"/>
      <c r="E43" s="81"/>
      <c r="F43" s="81"/>
      <c r="G43" s="73"/>
      <c r="H43" s="81"/>
      <c r="I43" s="68"/>
      <c r="J43" s="68"/>
      <c r="K43" s="330"/>
      <c r="L43" s="81"/>
      <c r="M43" s="83"/>
      <c r="N43" s="73"/>
    </row>
    <row r="44" spans="1:20" s="329" customFormat="1" x14ac:dyDescent="0.2">
      <c r="A44" s="80"/>
      <c r="B44" s="80"/>
      <c r="C44" s="80"/>
      <c r="D44" s="73"/>
      <c r="E44" s="81"/>
      <c r="F44" s="81"/>
      <c r="G44" s="73"/>
      <c r="H44" s="81"/>
      <c r="I44" s="68"/>
      <c r="J44" s="68"/>
      <c r="K44" s="330"/>
      <c r="L44" s="81"/>
      <c r="M44" s="83"/>
      <c r="N44" s="73"/>
    </row>
    <row r="45" spans="1:20" s="329" customFormat="1" x14ac:dyDescent="0.2">
      <c r="A45" s="80"/>
      <c r="B45" s="80"/>
      <c r="C45" s="80"/>
      <c r="D45" s="73"/>
      <c r="E45" s="81"/>
      <c r="F45" s="81"/>
      <c r="G45" s="73"/>
      <c r="H45" s="81"/>
      <c r="I45" s="68"/>
      <c r="J45" s="68"/>
      <c r="K45" s="330"/>
      <c r="L45" s="81"/>
      <c r="M45" s="83"/>
      <c r="N45" s="73"/>
    </row>
    <row r="46" spans="1:20" s="329" customFormat="1" x14ac:dyDescent="0.2">
      <c r="A46" s="80"/>
      <c r="B46" s="80"/>
      <c r="C46" s="80"/>
      <c r="D46" s="73"/>
      <c r="E46" s="81"/>
      <c r="F46" s="81"/>
      <c r="G46" s="73"/>
      <c r="H46" s="81"/>
      <c r="I46" s="68"/>
      <c r="J46" s="68"/>
      <c r="K46" s="330"/>
      <c r="L46" s="81"/>
      <c r="M46" s="83"/>
      <c r="N46" s="73"/>
    </row>
    <row r="47" spans="1:20" s="329" customFormat="1" x14ac:dyDescent="0.2">
      <c r="A47" s="80"/>
      <c r="B47" s="80"/>
      <c r="C47" s="80"/>
      <c r="D47" s="73"/>
      <c r="E47" s="81"/>
      <c r="F47" s="81"/>
      <c r="G47" s="73"/>
      <c r="H47" s="81"/>
      <c r="I47" s="68"/>
      <c r="J47" s="68"/>
      <c r="K47" s="330"/>
      <c r="L47" s="81"/>
      <c r="M47" s="83"/>
      <c r="N47" s="73"/>
    </row>
    <row r="48" spans="1:20" s="329" customFormat="1" x14ac:dyDescent="0.2">
      <c r="A48" s="80"/>
      <c r="B48" s="80"/>
      <c r="C48" s="80"/>
      <c r="D48" s="73"/>
      <c r="E48" s="81"/>
      <c r="F48" s="81"/>
      <c r="G48" s="73"/>
      <c r="H48" s="81"/>
      <c r="I48" s="68"/>
      <c r="J48" s="68"/>
      <c r="K48" s="330"/>
      <c r="L48" s="81"/>
      <c r="M48" s="83"/>
      <c r="N48" s="73"/>
    </row>
    <row r="49" spans="1:33" s="329" customFormat="1" x14ac:dyDescent="0.2">
      <c r="A49" s="80"/>
      <c r="B49" s="80"/>
      <c r="C49" s="80"/>
      <c r="D49" s="73"/>
      <c r="E49" s="81"/>
      <c r="F49" s="81"/>
      <c r="G49" s="73"/>
      <c r="H49" s="81"/>
      <c r="I49" s="68"/>
      <c r="J49" s="68"/>
      <c r="K49" s="330"/>
      <c r="L49" s="81"/>
      <c r="M49" s="83"/>
      <c r="N49" s="73"/>
    </row>
    <row r="50" spans="1:33" s="329" customFormat="1" x14ac:dyDescent="0.2">
      <c r="A50" s="80"/>
      <c r="B50" s="80"/>
      <c r="C50" s="80"/>
      <c r="D50" s="73"/>
      <c r="E50" s="81"/>
      <c r="F50" s="81"/>
      <c r="G50" s="73"/>
      <c r="H50" s="81"/>
      <c r="I50" s="68"/>
      <c r="J50" s="68"/>
      <c r="K50" s="330"/>
      <c r="L50" s="81"/>
      <c r="M50" s="83"/>
      <c r="N50" s="73"/>
    </row>
    <row r="51" spans="1:33" hidden="1" x14ac:dyDescent="0.2">
      <c r="A51" s="80"/>
      <c r="B51" s="80"/>
      <c r="C51" s="80"/>
      <c r="D51" s="73"/>
      <c r="E51" s="81"/>
      <c r="F51" s="81"/>
      <c r="G51" s="73"/>
      <c r="H51" s="81"/>
      <c r="I51" s="68"/>
      <c r="J51" s="68"/>
      <c r="K51" s="82"/>
      <c r="L51" s="81"/>
      <c r="M51" s="83"/>
      <c r="N51" s="73"/>
    </row>
    <row r="52" spans="1:33" hidden="1" x14ac:dyDescent="0.2">
      <c r="A52" s="80"/>
      <c r="B52" s="80"/>
      <c r="C52" s="80"/>
      <c r="D52" s="73"/>
      <c r="E52" s="81"/>
      <c r="F52" s="81"/>
      <c r="G52" s="73"/>
      <c r="H52" s="81"/>
      <c r="I52" s="68"/>
      <c r="J52" s="68"/>
      <c r="K52" s="82"/>
      <c r="L52" s="81"/>
      <c r="M52" s="83"/>
      <c r="N52" s="73"/>
    </row>
    <row r="53" spans="1:33" ht="6.75" hidden="1" customHeight="1" x14ac:dyDescent="0.2">
      <c r="A53" s="80"/>
      <c r="B53" s="80"/>
      <c r="C53" s="80"/>
      <c r="D53" s="73"/>
      <c r="E53" s="81"/>
      <c r="F53" s="81"/>
      <c r="G53" s="73"/>
      <c r="H53" s="81"/>
      <c r="I53" s="68"/>
      <c r="J53" s="68"/>
      <c r="K53" s="82"/>
      <c r="L53" s="81"/>
      <c r="M53" s="83"/>
      <c r="N53" s="73"/>
    </row>
    <row r="54" spans="1:33" ht="11.25" hidden="1" customHeight="1" x14ac:dyDescent="0.2">
      <c r="A54" s="80"/>
      <c r="B54" s="80"/>
      <c r="C54" s="80"/>
      <c r="D54" s="73"/>
      <c r="E54" s="81"/>
      <c r="F54" s="81"/>
      <c r="G54" s="73"/>
      <c r="H54" s="81"/>
      <c r="I54" s="68"/>
      <c r="J54" s="68"/>
      <c r="K54" s="82"/>
      <c r="L54" s="81"/>
      <c r="M54" s="83"/>
      <c r="N54" s="73"/>
      <c r="P54" s="681" t="s">
        <v>23</v>
      </c>
      <c r="Q54" s="681"/>
      <c r="R54" s="681"/>
      <c r="S54" s="681"/>
      <c r="T54" s="681"/>
      <c r="U54" s="681"/>
      <c r="V54" s="681"/>
      <c r="W54" s="681"/>
      <c r="X54" s="681"/>
      <c r="Y54" s="681"/>
      <c r="Z54" s="681"/>
      <c r="AA54" s="681"/>
      <c r="AB54" s="681"/>
      <c r="AC54" s="681"/>
      <c r="AD54" s="681"/>
      <c r="AE54" s="681"/>
      <c r="AF54" s="681"/>
      <c r="AG54" s="681"/>
    </row>
    <row r="55" spans="1:33" hidden="1" x14ac:dyDescent="0.2">
      <c r="A55" s="80"/>
      <c r="B55" s="80"/>
      <c r="C55" s="80"/>
      <c r="D55" s="73"/>
      <c r="E55" s="81"/>
      <c r="F55" s="81"/>
      <c r="G55" s="73"/>
      <c r="H55" s="81"/>
      <c r="I55" s="68"/>
      <c r="J55" s="68"/>
      <c r="K55" s="82"/>
      <c r="L55" s="81"/>
      <c r="M55" s="83"/>
      <c r="N55" s="73"/>
      <c r="P55"/>
      <c r="Q55" s="682" t="s">
        <v>106</v>
      </c>
      <c r="R55" s="682"/>
      <c r="S55" s="682"/>
      <c r="T55" s="682"/>
      <c r="U55" s="682"/>
      <c r="V55" s="99"/>
      <c r="W55" s="110"/>
      <c r="X55" s="110"/>
      <c r="Y55" s="111"/>
      <c r="Z55" s="112"/>
      <c r="AA55" s="112"/>
      <c r="AB55" s="112"/>
      <c r="AC55" s="684" t="str">
        <f>I9</f>
        <v>16 СЕНТЯБРЯ 2023</v>
      </c>
      <c r="AD55" s="684"/>
      <c r="AE55" s="684"/>
      <c r="AF55" s="684"/>
      <c r="AG55" s="684"/>
    </row>
    <row r="56" spans="1:33" ht="15.75" hidden="1" customHeight="1" x14ac:dyDescent="0.2">
      <c r="A56" s="41"/>
      <c r="B56" s="41"/>
      <c r="C56" s="41"/>
      <c r="D56" s="8"/>
      <c r="E56" s="40"/>
      <c r="F56" s="40"/>
      <c r="G56" s="8"/>
      <c r="H56" s="40"/>
      <c r="I56" s="66"/>
      <c r="J56" s="66"/>
      <c r="K56" s="43"/>
      <c r="L56" s="40"/>
      <c r="M56" s="40"/>
      <c r="N56" s="8"/>
      <c r="O56" s="31"/>
      <c r="P56" s="683" t="s">
        <v>64</v>
      </c>
      <c r="Q56" s="685" t="s">
        <v>56</v>
      </c>
      <c r="R56" s="686" t="s">
        <v>24</v>
      </c>
      <c r="S56" s="687"/>
      <c r="T56" s="687"/>
      <c r="U56" s="687"/>
      <c r="V56" s="687"/>
      <c r="W56" s="687"/>
      <c r="X56" s="687"/>
      <c r="Y56" s="687"/>
      <c r="Z56" s="687"/>
      <c r="AA56" s="687"/>
      <c r="AB56" s="687"/>
      <c r="AC56" s="687"/>
      <c r="AD56" s="687"/>
      <c r="AE56" s="688" t="s">
        <v>74</v>
      </c>
      <c r="AF56" s="688" t="s">
        <v>73</v>
      </c>
      <c r="AG56" s="689" t="s">
        <v>25</v>
      </c>
    </row>
    <row r="57" spans="1:33" s="78" customFormat="1" ht="31.5" hidden="1" customHeight="1" x14ac:dyDescent="0.15">
      <c r="A57" s="80"/>
      <c r="B57" s="80"/>
      <c r="C57" s="80"/>
      <c r="D57" s="73"/>
      <c r="E57" s="81"/>
      <c r="F57" s="81"/>
      <c r="G57" s="73"/>
      <c r="H57" s="81"/>
      <c r="I57" s="68"/>
      <c r="J57" s="68"/>
      <c r="K57" s="82"/>
      <c r="L57" s="81"/>
      <c r="M57" s="81"/>
      <c r="N57" s="73"/>
      <c r="O57" s="78" t="s">
        <v>19</v>
      </c>
      <c r="P57" s="683"/>
      <c r="Q57" s="685"/>
      <c r="R57" s="113" t="s">
        <v>316</v>
      </c>
      <c r="S57" s="114" t="s">
        <v>317</v>
      </c>
      <c r="T57" s="114" t="s">
        <v>222</v>
      </c>
      <c r="U57" s="114" t="s">
        <v>191</v>
      </c>
      <c r="V57" s="114" t="s">
        <v>185</v>
      </c>
      <c r="W57" s="114" t="s">
        <v>143</v>
      </c>
      <c r="X57" s="114" t="s">
        <v>127</v>
      </c>
      <c r="Y57" s="114" t="s">
        <v>123</v>
      </c>
      <c r="Z57" s="114" t="s">
        <v>134</v>
      </c>
      <c r="AA57" s="114" t="s">
        <v>318</v>
      </c>
      <c r="AB57" s="114" t="s">
        <v>182</v>
      </c>
      <c r="AC57" s="114" t="s">
        <v>346</v>
      </c>
      <c r="AD57" s="114" t="s">
        <v>347</v>
      </c>
      <c r="AE57" s="688"/>
      <c r="AF57" s="688"/>
      <c r="AG57" s="689"/>
    </row>
    <row r="58" spans="1:33" s="213" customFormat="1" ht="15.75" hidden="1" customHeight="1" x14ac:dyDescent="0.2">
      <c r="A58" s="80"/>
      <c r="B58" s="80"/>
      <c r="C58" s="80"/>
      <c r="D58" s="73"/>
      <c r="E58" s="81"/>
      <c r="F58" s="81"/>
      <c r="G58" s="73"/>
      <c r="H58" s="81"/>
      <c r="I58" s="68"/>
      <c r="J58" s="68"/>
      <c r="K58" s="88"/>
      <c r="L58" s="81"/>
      <c r="M58" s="81"/>
      <c r="N58" s="73"/>
      <c r="O58" s="495" t="s">
        <v>227</v>
      </c>
      <c r="P58" s="81" t="s">
        <v>37</v>
      </c>
      <c r="Q58" s="214" t="e">
        <f>VLOOKUP($O58,#REF!,3,FALSE)</f>
        <v>#REF!</v>
      </c>
      <c r="R58" s="217"/>
      <c r="S58" s="217"/>
      <c r="T58" s="217"/>
      <c r="U58" s="217"/>
      <c r="V58" s="217"/>
      <c r="W58" s="217"/>
      <c r="X58" s="217" t="s">
        <v>116</v>
      </c>
      <c r="Y58" s="217" t="s">
        <v>177</v>
      </c>
      <c r="Z58" s="217" t="s">
        <v>131</v>
      </c>
      <c r="AA58" s="217"/>
      <c r="AB58" s="217"/>
      <c r="AC58" s="217"/>
      <c r="AD58" s="217"/>
      <c r="AE58" s="217" t="s">
        <v>38</v>
      </c>
      <c r="AF58" s="217" t="s">
        <v>37</v>
      </c>
      <c r="AG58" s="89">
        <v>185</v>
      </c>
    </row>
    <row r="59" spans="1:33" s="213" customFormat="1" ht="15.75" hidden="1" customHeight="1" x14ac:dyDescent="0.2">
      <c r="A59" s="80"/>
      <c r="B59" s="80"/>
      <c r="C59" s="80"/>
      <c r="D59" s="73"/>
      <c r="E59" s="81"/>
      <c r="F59" s="81"/>
      <c r="G59" s="73"/>
      <c r="H59" s="81"/>
      <c r="I59" s="68"/>
      <c r="J59" s="68"/>
      <c r="K59" s="212"/>
      <c r="L59" s="81"/>
      <c r="M59" s="81"/>
      <c r="N59" s="73"/>
      <c r="O59" s="495" t="s">
        <v>480</v>
      </c>
      <c r="P59" s="81" t="s">
        <v>38</v>
      </c>
      <c r="Q59" s="214" t="e">
        <f>VLOOKUP($O59,#REF!,3,FALSE)</f>
        <v>#REF!</v>
      </c>
      <c r="R59" s="217"/>
      <c r="S59" s="217"/>
      <c r="T59" s="217"/>
      <c r="U59" s="217" t="s">
        <v>116</v>
      </c>
      <c r="V59" s="217" t="s">
        <v>116</v>
      </c>
      <c r="W59" s="217" t="s">
        <v>177</v>
      </c>
      <c r="X59" s="217" t="s">
        <v>132</v>
      </c>
      <c r="Y59" s="217" t="s">
        <v>132</v>
      </c>
      <c r="Z59" s="217" t="s">
        <v>131</v>
      </c>
      <c r="AA59" s="217"/>
      <c r="AB59" s="217"/>
      <c r="AC59" s="217"/>
      <c r="AD59" s="217"/>
      <c r="AE59" s="217" t="s">
        <v>39</v>
      </c>
      <c r="AF59" s="217" t="s">
        <v>41</v>
      </c>
      <c r="AG59" s="89">
        <v>185</v>
      </c>
    </row>
    <row r="60" spans="1:33" s="213" customFormat="1" ht="15.75" hidden="1" customHeight="1" x14ac:dyDescent="0.2">
      <c r="A60" s="80"/>
      <c r="B60" s="80"/>
      <c r="C60" s="80"/>
      <c r="D60" s="487"/>
      <c r="E60" s="81"/>
      <c r="F60" s="81"/>
      <c r="G60" s="487"/>
      <c r="H60" s="81"/>
      <c r="I60" s="68"/>
      <c r="J60" s="68"/>
      <c r="K60" s="88"/>
      <c r="L60" s="81"/>
      <c r="M60" s="81"/>
      <c r="N60" s="487"/>
      <c r="O60" s="495" t="s">
        <v>483</v>
      </c>
      <c r="P60" s="81" t="s">
        <v>39</v>
      </c>
      <c r="Q60" s="214" t="e">
        <f>VLOOKUP($O60,#REF!,3,FALSE)</f>
        <v>#REF!</v>
      </c>
      <c r="R60" s="217"/>
      <c r="S60" s="217"/>
      <c r="T60" s="217"/>
      <c r="U60" s="217" t="s">
        <v>116</v>
      </c>
      <c r="V60" s="217" t="s">
        <v>177</v>
      </c>
      <c r="W60" s="217" t="s">
        <v>132</v>
      </c>
      <c r="X60" s="217" t="s">
        <v>177</v>
      </c>
      <c r="Y60" s="217" t="s">
        <v>132</v>
      </c>
      <c r="Z60" s="217" t="s">
        <v>131</v>
      </c>
      <c r="AA60" s="217"/>
      <c r="AB60" s="217"/>
      <c r="AC60" s="217"/>
      <c r="AD60" s="217"/>
      <c r="AE60" s="217" t="s">
        <v>39</v>
      </c>
      <c r="AF60" s="217" t="s">
        <v>42</v>
      </c>
      <c r="AG60" s="89">
        <v>185</v>
      </c>
    </row>
    <row r="61" spans="1:33" s="213" customFormat="1" ht="15.75" hidden="1" customHeight="1" x14ac:dyDescent="0.2">
      <c r="A61" s="80"/>
      <c r="B61" s="80"/>
      <c r="C61" s="80"/>
      <c r="D61" s="73"/>
      <c r="E61" s="81"/>
      <c r="F61" s="81"/>
      <c r="G61" s="73"/>
      <c r="H61" s="81"/>
      <c r="I61" s="68"/>
      <c r="J61" s="68"/>
      <c r="K61" s="88"/>
      <c r="L61" s="81"/>
      <c r="M61" s="81"/>
      <c r="N61" s="73"/>
      <c r="O61" s="495" t="s">
        <v>524</v>
      </c>
      <c r="P61" s="81" t="s">
        <v>39</v>
      </c>
      <c r="Q61" s="214" t="e">
        <f>VLOOKUP($O61,#REF!,3,FALSE)</f>
        <v>#REF!</v>
      </c>
      <c r="R61" s="217"/>
      <c r="S61" s="217"/>
      <c r="T61" s="217"/>
      <c r="U61" s="217"/>
      <c r="V61" s="217" t="s">
        <v>116</v>
      </c>
      <c r="W61" s="217" t="s">
        <v>116</v>
      </c>
      <c r="X61" s="217" t="s">
        <v>116</v>
      </c>
      <c r="Y61" s="217" t="s">
        <v>131</v>
      </c>
      <c r="Z61" s="217"/>
      <c r="AA61" s="217"/>
      <c r="AB61" s="217"/>
      <c r="AC61" s="217"/>
      <c r="AD61" s="217"/>
      <c r="AE61" s="217" t="s">
        <v>37</v>
      </c>
      <c r="AF61" s="217" t="s">
        <v>116</v>
      </c>
      <c r="AG61" s="89">
        <v>180</v>
      </c>
    </row>
    <row r="62" spans="1:33" s="213" customFormat="1" ht="15.75" hidden="1" customHeight="1" x14ac:dyDescent="0.2">
      <c r="A62" s="80"/>
      <c r="B62" s="80"/>
      <c r="C62" s="80"/>
      <c r="D62" s="73"/>
      <c r="E62" s="81"/>
      <c r="F62" s="81"/>
      <c r="G62" s="73"/>
      <c r="H62" s="81"/>
      <c r="I62" s="68"/>
      <c r="J62" s="68"/>
      <c r="K62" s="212"/>
      <c r="L62" s="81"/>
      <c r="M62" s="81"/>
      <c r="N62" s="73"/>
      <c r="O62" s="495" t="s">
        <v>481</v>
      </c>
      <c r="P62" s="81" t="s">
        <v>40</v>
      </c>
      <c r="Q62" s="214" t="e">
        <f>VLOOKUP($O62,#REF!,3,FALSE)</f>
        <v>#REF!</v>
      </c>
      <c r="R62" s="217"/>
      <c r="S62" s="217"/>
      <c r="T62" s="81"/>
      <c r="U62" s="217"/>
      <c r="V62" s="217"/>
      <c r="W62" s="217"/>
      <c r="X62" s="217" t="s">
        <v>132</v>
      </c>
      <c r="Y62" s="293"/>
      <c r="Z62" s="217" t="s">
        <v>131</v>
      </c>
      <c r="AA62" s="293"/>
      <c r="AB62" s="293"/>
      <c r="AC62" s="293"/>
      <c r="AD62" s="293"/>
      <c r="AE62" s="217" t="s">
        <v>39</v>
      </c>
      <c r="AF62" s="217" t="s">
        <v>38</v>
      </c>
      <c r="AG62" s="89">
        <v>180</v>
      </c>
    </row>
    <row r="63" spans="1:33" s="213" customFormat="1" ht="15.75" hidden="1" customHeight="1" x14ac:dyDescent="0.2">
      <c r="A63" s="80"/>
      <c r="B63" s="80"/>
      <c r="C63" s="80"/>
      <c r="D63" s="73"/>
      <c r="E63" s="81"/>
      <c r="F63" s="81"/>
      <c r="G63" s="73"/>
      <c r="H63" s="81"/>
      <c r="I63" s="68"/>
      <c r="J63" s="68"/>
      <c r="K63" s="212"/>
      <c r="L63" s="81"/>
      <c r="M63" s="81"/>
      <c r="N63" s="73"/>
      <c r="O63" s="495"/>
      <c r="P63" s="81" t="s">
        <v>41</v>
      </c>
      <c r="Q63" s="214" t="e">
        <f>VLOOKUP($O63,#REF!,3,FALSE)</f>
        <v>#REF!</v>
      </c>
      <c r="R63" s="217"/>
      <c r="S63" s="217"/>
      <c r="T63" s="81"/>
      <c r="U63" s="217" t="s">
        <v>116</v>
      </c>
      <c r="V63" s="217" t="s">
        <v>116</v>
      </c>
      <c r="W63" s="217" t="s">
        <v>131</v>
      </c>
      <c r="X63" s="217"/>
      <c r="Y63" s="293"/>
      <c r="Z63" s="293"/>
      <c r="AA63" s="293"/>
      <c r="AB63" s="293"/>
      <c r="AC63" s="293"/>
      <c r="AD63" s="293"/>
      <c r="AE63" s="217" t="s">
        <v>37</v>
      </c>
      <c r="AF63" s="217" t="s">
        <v>116</v>
      </c>
      <c r="AG63" s="89">
        <v>170</v>
      </c>
    </row>
    <row r="64" spans="1:33" s="213" customFormat="1" ht="15.75" hidden="1" customHeight="1" x14ac:dyDescent="0.2">
      <c r="A64" s="80"/>
      <c r="B64" s="80"/>
      <c r="C64" s="80"/>
      <c r="D64" s="73"/>
      <c r="E64" s="81"/>
      <c r="F64" s="81"/>
      <c r="G64" s="73"/>
      <c r="H64" s="81"/>
      <c r="I64" s="68"/>
      <c r="J64" s="68"/>
      <c r="K64" s="212"/>
      <c r="L64" s="81"/>
      <c r="M64" s="81"/>
      <c r="N64" s="73"/>
      <c r="O64" s="495"/>
      <c r="P64" s="81" t="s">
        <v>42</v>
      </c>
      <c r="Q64" s="214" t="e">
        <f>VLOOKUP($O64,#REF!,3,FALSE)</f>
        <v>#REF!</v>
      </c>
      <c r="R64" s="217"/>
      <c r="S64" s="217"/>
      <c r="T64" s="81"/>
      <c r="U64" s="217" t="s">
        <v>177</v>
      </c>
      <c r="V64" s="217" t="s">
        <v>177</v>
      </c>
      <c r="W64" s="217" t="s">
        <v>131</v>
      </c>
      <c r="X64" s="217"/>
      <c r="Y64" s="293"/>
      <c r="Z64" s="293"/>
      <c r="AA64" s="293"/>
      <c r="AB64" s="293"/>
      <c r="AC64" s="293"/>
      <c r="AD64" s="293"/>
      <c r="AE64" s="217" t="s">
        <v>38</v>
      </c>
      <c r="AF64" s="217" t="s">
        <v>38</v>
      </c>
      <c r="AG64" s="89">
        <v>170</v>
      </c>
    </row>
    <row r="65" spans="1:33" s="213" customFormat="1" ht="15.75" hidden="1" customHeight="1" x14ac:dyDescent="0.2">
      <c r="A65" s="80"/>
      <c r="B65" s="80"/>
      <c r="C65" s="80"/>
      <c r="D65" s="73"/>
      <c r="E65" s="81"/>
      <c r="F65" s="81"/>
      <c r="G65" s="73"/>
      <c r="H65" s="81"/>
      <c r="I65" s="68"/>
      <c r="J65" s="68"/>
      <c r="K65" s="212"/>
      <c r="L65" s="81"/>
      <c r="M65" s="81"/>
      <c r="N65" s="73"/>
      <c r="O65" s="495"/>
      <c r="P65" s="81" t="s">
        <v>43</v>
      </c>
      <c r="Q65" s="214" t="e">
        <f>VLOOKUP($O65,#REF!,3,FALSE)</f>
        <v>#REF!</v>
      </c>
      <c r="R65" s="217"/>
      <c r="S65" s="217"/>
      <c r="T65" s="217"/>
      <c r="U65" s="217" t="s">
        <v>116</v>
      </c>
      <c r="V65" s="217" t="s">
        <v>131</v>
      </c>
      <c r="W65" s="217"/>
      <c r="X65" s="217"/>
      <c r="Y65" s="293"/>
      <c r="Z65" s="293"/>
      <c r="AA65" s="293"/>
      <c r="AB65" s="293"/>
      <c r="AC65" s="293"/>
      <c r="AD65" s="293"/>
      <c r="AE65" s="217" t="s">
        <v>37</v>
      </c>
      <c r="AF65" s="217" t="s">
        <v>116</v>
      </c>
      <c r="AG65" s="415" t="s">
        <v>191</v>
      </c>
    </row>
    <row r="66" spans="1:33" s="213" customFormat="1" ht="15.75" hidden="1" customHeight="1" x14ac:dyDescent="0.2">
      <c r="A66" s="80"/>
      <c r="B66" s="80"/>
      <c r="C66" s="80"/>
      <c r="D66" s="440"/>
      <c r="E66" s="81"/>
      <c r="F66" s="81"/>
      <c r="G66" s="440"/>
      <c r="H66" s="81"/>
      <c r="I66" s="68"/>
      <c r="J66" s="68"/>
      <c r="K66" s="87"/>
      <c r="L66" s="81"/>
      <c r="M66" s="81"/>
      <c r="N66" s="440"/>
      <c r="O66" s="495"/>
      <c r="P66" s="81" t="s">
        <v>79</v>
      </c>
      <c r="Q66" s="214" t="e">
        <f>VLOOKUP($O66,#REF!,3,FALSE)</f>
        <v>#REF!</v>
      </c>
      <c r="R66" s="217"/>
      <c r="S66" s="217"/>
      <c r="T66" s="217" t="s">
        <v>116</v>
      </c>
      <c r="U66" s="217" t="s">
        <v>132</v>
      </c>
      <c r="V66" s="217" t="s">
        <v>131</v>
      </c>
      <c r="W66" s="217"/>
      <c r="X66" s="217"/>
      <c r="Y66" s="217"/>
      <c r="Z66" s="217"/>
      <c r="AA66" s="217"/>
      <c r="AB66" s="217"/>
      <c r="AC66" s="217"/>
      <c r="AD66" s="217"/>
      <c r="AE66" s="217" t="s">
        <v>39</v>
      </c>
      <c r="AF66" s="217" t="s">
        <v>38</v>
      </c>
      <c r="AG66" s="437" t="s">
        <v>191</v>
      </c>
    </row>
    <row r="67" spans="1:33" s="213" customFormat="1" ht="15.75" hidden="1" customHeight="1" x14ac:dyDescent="0.2">
      <c r="A67" s="80"/>
      <c r="B67" s="80"/>
      <c r="C67" s="80"/>
      <c r="D67" s="440"/>
      <c r="E67" s="81"/>
      <c r="F67" s="81"/>
      <c r="G67" s="440"/>
      <c r="H67" s="81"/>
      <c r="I67" s="68"/>
      <c r="J67" s="68"/>
      <c r="K67" s="87"/>
      <c r="L67" s="81"/>
      <c r="M67" s="81"/>
      <c r="N67" s="440"/>
      <c r="O67" s="435"/>
      <c r="P67" s="81" t="s">
        <v>86</v>
      </c>
      <c r="Q67" s="214" t="e">
        <f>VLOOKUP($O67,#REF!,3,FALSE)</f>
        <v>#REF!</v>
      </c>
      <c r="R67" s="217"/>
      <c r="S67" s="217"/>
      <c r="T67" s="217" t="s">
        <v>116</v>
      </c>
      <c r="U67" s="217" t="s">
        <v>131</v>
      </c>
      <c r="V67" s="217"/>
      <c r="W67" s="217"/>
      <c r="X67" s="217"/>
      <c r="Y67" s="217"/>
      <c r="Z67" s="217"/>
      <c r="AA67" s="217"/>
      <c r="AB67" s="217"/>
      <c r="AC67" s="217"/>
      <c r="AD67" s="217"/>
      <c r="AE67" s="217" t="s">
        <v>37</v>
      </c>
      <c r="AF67" s="217" t="s">
        <v>116</v>
      </c>
      <c r="AG67" s="437" t="s">
        <v>222</v>
      </c>
    </row>
    <row r="68" spans="1:33" s="213" customFormat="1" ht="15.75" hidden="1" customHeight="1" x14ac:dyDescent="0.2">
      <c r="A68" s="80"/>
      <c r="B68" s="80"/>
      <c r="C68" s="80"/>
      <c r="D68" s="531"/>
      <c r="E68" s="81"/>
      <c r="F68" s="81"/>
      <c r="G68" s="531"/>
      <c r="H68" s="81"/>
      <c r="I68" s="68"/>
      <c r="J68" s="68"/>
      <c r="K68" s="527"/>
      <c r="L68" s="81"/>
      <c r="M68" s="81"/>
      <c r="N68" s="531"/>
      <c r="O68" s="522"/>
      <c r="P68" s="81" t="s">
        <v>43</v>
      </c>
      <c r="Q68" s="214" t="e">
        <f>VLOOKUP($O68,#REF!,3,FALSE)</f>
        <v>#REF!</v>
      </c>
      <c r="R68" s="217"/>
      <c r="S68" s="217"/>
      <c r="T68" s="217"/>
      <c r="U68" s="217" t="s">
        <v>116</v>
      </c>
      <c r="V68" s="217" t="s">
        <v>131</v>
      </c>
      <c r="W68" s="217"/>
      <c r="X68" s="217"/>
      <c r="Y68" s="293"/>
      <c r="Z68" s="293"/>
      <c r="AA68" s="293"/>
      <c r="AB68" s="293"/>
      <c r="AC68" s="293"/>
      <c r="AD68" s="293"/>
      <c r="AE68" s="217" t="s">
        <v>37</v>
      </c>
      <c r="AF68" s="217" t="s">
        <v>116</v>
      </c>
      <c r="AG68" s="527" t="s">
        <v>191</v>
      </c>
    </row>
    <row r="69" spans="1:33" s="213" customFormat="1" ht="15.75" hidden="1" customHeight="1" x14ac:dyDescent="0.2">
      <c r="A69" s="80"/>
      <c r="B69" s="80"/>
      <c r="C69" s="80"/>
      <c r="D69" s="531"/>
      <c r="E69" s="81"/>
      <c r="F69" s="81"/>
      <c r="G69" s="531"/>
      <c r="H69" s="81"/>
      <c r="I69" s="68"/>
      <c r="J69" s="68"/>
      <c r="K69" s="87"/>
      <c r="L69" s="81"/>
      <c r="M69" s="81"/>
      <c r="N69" s="531"/>
      <c r="O69" s="522"/>
      <c r="P69" s="81" t="s">
        <v>79</v>
      </c>
      <c r="Q69" s="214" t="e">
        <f>VLOOKUP($O69,#REF!,3,FALSE)</f>
        <v>#REF!</v>
      </c>
      <c r="R69" s="217"/>
      <c r="S69" s="217"/>
      <c r="T69" s="217" t="s">
        <v>116</v>
      </c>
      <c r="U69" s="217" t="s">
        <v>132</v>
      </c>
      <c r="V69" s="217" t="s">
        <v>131</v>
      </c>
      <c r="W69" s="217"/>
      <c r="X69" s="217"/>
      <c r="Y69" s="217"/>
      <c r="Z69" s="217"/>
      <c r="AA69" s="217"/>
      <c r="AB69" s="217"/>
      <c r="AC69" s="217"/>
      <c r="AD69" s="217"/>
      <c r="AE69" s="217" t="s">
        <v>39</v>
      </c>
      <c r="AF69" s="217" t="s">
        <v>38</v>
      </c>
      <c r="AG69" s="527" t="s">
        <v>191</v>
      </c>
    </row>
    <row r="70" spans="1:33" s="213" customFormat="1" ht="15.75" hidden="1" customHeight="1" x14ac:dyDescent="0.2">
      <c r="A70" s="80"/>
      <c r="B70" s="80"/>
      <c r="C70" s="80"/>
      <c r="D70" s="531"/>
      <c r="E70" s="81"/>
      <c r="F70" s="81"/>
      <c r="G70" s="531"/>
      <c r="H70" s="81"/>
      <c r="I70" s="68"/>
      <c r="J70" s="68"/>
      <c r="K70" s="87"/>
      <c r="L70" s="81"/>
      <c r="M70" s="81"/>
      <c r="N70" s="531"/>
      <c r="O70" s="522"/>
      <c r="P70" s="81" t="s">
        <v>86</v>
      </c>
      <c r="Q70" s="214" t="e">
        <f>VLOOKUP($O70,#REF!,3,FALSE)</f>
        <v>#REF!</v>
      </c>
      <c r="R70" s="217"/>
      <c r="S70" s="217"/>
      <c r="T70" s="217" t="s">
        <v>116</v>
      </c>
      <c r="U70" s="217" t="s">
        <v>131</v>
      </c>
      <c r="V70" s="217"/>
      <c r="W70" s="217"/>
      <c r="X70" s="217"/>
      <c r="Y70" s="217"/>
      <c r="Z70" s="217"/>
      <c r="AA70" s="217"/>
      <c r="AB70" s="217"/>
      <c r="AC70" s="217"/>
      <c r="AD70" s="217"/>
      <c r="AE70" s="217" t="s">
        <v>37</v>
      </c>
      <c r="AF70" s="217" t="s">
        <v>116</v>
      </c>
      <c r="AG70" s="527" t="s">
        <v>222</v>
      </c>
    </row>
    <row r="71" spans="1:33" s="213" customFormat="1" ht="15.75" hidden="1" customHeight="1" x14ac:dyDescent="0.2">
      <c r="A71" s="80"/>
      <c r="B71" s="80"/>
      <c r="C71" s="80"/>
      <c r="D71" s="73"/>
      <c r="E71" s="81"/>
      <c r="F71" s="81"/>
      <c r="G71" s="73"/>
      <c r="H71" s="81"/>
      <c r="I71" s="68"/>
      <c r="J71" s="68"/>
      <c r="K71" s="87"/>
      <c r="L71" s="81"/>
      <c r="M71" s="81"/>
      <c r="N71" s="73"/>
      <c r="P71" s="81"/>
      <c r="Q71" s="214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2"/>
    </row>
    <row r="72" spans="1:33" s="213" customFormat="1" ht="15.75" hidden="1" customHeight="1" x14ac:dyDescent="0.2">
      <c r="A72" s="85"/>
      <c r="B72" s="85"/>
      <c r="C72" s="85"/>
      <c r="D72" s="215"/>
      <c r="E72" s="86"/>
      <c r="F72" s="86"/>
      <c r="G72" s="680"/>
      <c r="H72" s="680"/>
      <c r="I72" s="89"/>
      <c r="J72" s="89"/>
      <c r="K72" s="212"/>
      <c r="L72" s="86"/>
      <c r="M72" s="86"/>
      <c r="N72" s="90"/>
      <c r="P72" s="81"/>
      <c r="Q72" s="214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217"/>
      <c r="AC72" s="217"/>
      <c r="AD72" s="217"/>
      <c r="AE72" s="217"/>
      <c r="AF72" s="217"/>
      <c r="AG72" s="212"/>
    </row>
    <row r="73" spans="1:33" s="213" customFormat="1" ht="15.75" hidden="1" customHeight="1" x14ac:dyDescent="0.2">
      <c r="A73" s="85"/>
      <c r="B73" s="85"/>
      <c r="C73" s="85"/>
      <c r="D73" s="215"/>
      <c r="E73" s="86"/>
      <c r="F73" s="86"/>
      <c r="G73" s="212"/>
      <c r="H73" s="86"/>
      <c r="I73" s="91"/>
      <c r="J73" s="91"/>
      <c r="K73" s="212"/>
      <c r="L73" s="86"/>
      <c r="M73" s="86"/>
      <c r="N73" s="90"/>
      <c r="P73" s="81"/>
      <c r="Q73" s="214"/>
      <c r="R73" s="217"/>
      <c r="S73" s="217"/>
      <c r="T73" s="217"/>
      <c r="U73" s="217"/>
      <c r="V73" s="217"/>
      <c r="W73" s="217"/>
      <c r="X73" s="217"/>
      <c r="Y73" s="217"/>
      <c r="Z73" s="217"/>
      <c r="AA73" s="217"/>
      <c r="AB73" s="217"/>
      <c r="AC73" s="217"/>
      <c r="AD73" s="217"/>
      <c r="AE73" s="217"/>
      <c r="AF73" s="217"/>
      <c r="AG73" s="212"/>
    </row>
    <row r="74" spans="1:33" s="213" customFormat="1" ht="15.75" hidden="1" customHeight="1" x14ac:dyDescent="0.2">
      <c r="A74" s="80"/>
      <c r="B74" s="80"/>
      <c r="C74" s="80"/>
      <c r="E74" s="81"/>
      <c r="F74" s="81"/>
      <c r="P74" s="81"/>
      <c r="Q74" s="214"/>
      <c r="R74" s="217"/>
      <c r="S74" s="217"/>
      <c r="T74" s="217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212"/>
    </row>
    <row r="75" spans="1:33" s="216" customFormat="1" hidden="1" x14ac:dyDescent="0.2">
      <c r="A75" s="41"/>
      <c r="B75" s="41"/>
      <c r="C75" s="41"/>
      <c r="E75" s="40"/>
      <c r="F75" s="40"/>
      <c r="O75" s="213"/>
      <c r="P75" s="81"/>
      <c r="Q75" s="214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</row>
    <row r="76" spans="1:33" s="216" customFormat="1" hidden="1" x14ac:dyDescent="0.2">
      <c r="A76" s="41"/>
      <c r="B76" s="41"/>
      <c r="C76" s="41"/>
      <c r="E76" s="40"/>
      <c r="F76" s="40"/>
      <c r="O76" s="213"/>
      <c r="P76" s="81"/>
      <c r="Q76" s="214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</row>
    <row r="77" spans="1:33" s="216" customFormat="1" hidden="1" x14ac:dyDescent="0.2">
      <c r="A77" s="41"/>
      <c r="B77" s="41"/>
      <c r="C77" s="41"/>
      <c r="E77" s="40"/>
      <c r="F77" s="40"/>
      <c r="O77" s="213"/>
      <c r="P77" s="81"/>
      <c r="Q77" s="214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</row>
    <row r="78" spans="1:33" s="216" customFormat="1" x14ac:dyDescent="0.2">
      <c r="A78" s="41"/>
      <c r="B78" s="41"/>
      <c r="C78" s="41"/>
      <c r="E78" s="40"/>
      <c r="F78" s="40"/>
      <c r="O78" s="213"/>
      <c r="P78" s="81"/>
      <c r="Q78" s="214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</row>
    <row r="79" spans="1:33" s="216" customFormat="1" x14ac:dyDescent="0.2">
      <c r="A79" s="41"/>
      <c r="B79" s="41"/>
      <c r="C79" s="41"/>
      <c r="E79" s="40"/>
      <c r="F79" s="40"/>
      <c r="O79" s="213"/>
      <c r="P79" s="81"/>
      <c r="Q79" s="214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</row>
    <row r="80" spans="1:33" s="216" customFormat="1" x14ac:dyDescent="0.2">
      <c r="A80" s="41"/>
      <c r="B80" s="41"/>
      <c r="C80" s="41"/>
      <c r="E80" s="40"/>
      <c r="F80" s="40"/>
      <c r="O80" s="213"/>
      <c r="P80" s="81"/>
      <c r="Q80" s="214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</row>
    <row r="81" spans="1:32" s="216" customFormat="1" x14ac:dyDescent="0.2">
      <c r="A81" s="41"/>
      <c r="B81" s="41"/>
      <c r="C81" s="41"/>
      <c r="E81" s="40"/>
      <c r="F81" s="40"/>
      <c r="O81" s="213"/>
      <c r="P81" s="81"/>
      <c r="Q81" s="214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</row>
    <row r="82" spans="1:32" s="216" customFormat="1" x14ac:dyDescent="0.2">
      <c r="A82" s="41"/>
      <c r="B82" s="41"/>
      <c r="C82" s="41"/>
      <c r="E82" s="40"/>
      <c r="F82" s="40"/>
      <c r="O82" s="213"/>
      <c r="P82" s="81"/>
      <c r="Q82" s="214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</row>
    <row r="83" spans="1:32" s="216" customFormat="1" x14ac:dyDescent="0.2">
      <c r="A83" s="41"/>
      <c r="B83" s="41"/>
      <c r="C83" s="41"/>
      <c r="E83" s="40"/>
      <c r="F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</row>
    <row r="84" spans="1:32" s="216" customFormat="1" x14ac:dyDescent="0.2">
      <c r="A84" s="41"/>
      <c r="B84" s="41"/>
      <c r="C84" s="41"/>
      <c r="E84" s="40"/>
      <c r="F84" s="40"/>
    </row>
    <row r="85" spans="1:32" s="216" customFormat="1" x14ac:dyDescent="0.2">
      <c r="A85" s="41"/>
      <c r="B85" s="41"/>
      <c r="C85" s="41"/>
      <c r="E85" s="40"/>
      <c r="F85" s="40"/>
    </row>
  </sheetData>
  <sortState ref="O52:AG54">
    <sortCondition descending="1" ref="AG52:AG54"/>
    <sortCondition ref="AE52:AE54"/>
    <sortCondition ref="AF52:AF54"/>
  </sortState>
  <mergeCells count="35">
    <mergeCell ref="A8:D8"/>
    <mergeCell ref="A10:A11"/>
    <mergeCell ref="B10:C10"/>
    <mergeCell ref="D10:D11"/>
    <mergeCell ref="I9:M9"/>
    <mergeCell ref="I8:L8"/>
    <mergeCell ref="G10:G11"/>
    <mergeCell ref="H10:H11"/>
    <mergeCell ref="I10:I11"/>
    <mergeCell ref="K10:K11"/>
    <mergeCell ref="L10:L11"/>
    <mergeCell ref="E10:E11"/>
    <mergeCell ref="F10:F11"/>
    <mergeCell ref="N10:N11"/>
    <mergeCell ref="G72:H72"/>
    <mergeCell ref="P54:AG54"/>
    <mergeCell ref="Q55:U55"/>
    <mergeCell ref="P56:P57"/>
    <mergeCell ref="AC55:AG55"/>
    <mergeCell ref="Q56:Q57"/>
    <mergeCell ref="R56:AD56"/>
    <mergeCell ref="AE56:AE57"/>
    <mergeCell ref="D38:G38"/>
    <mergeCell ref="K38:N38"/>
    <mergeCell ref="K42:N42"/>
    <mergeCell ref="D41:G41"/>
    <mergeCell ref="AG56:AG57"/>
    <mergeCell ref="AF56:AF57"/>
    <mergeCell ref="A1:N1"/>
    <mergeCell ref="A2:N2"/>
    <mergeCell ref="A3:N3"/>
    <mergeCell ref="A7:D7"/>
    <mergeCell ref="A6:N6"/>
    <mergeCell ref="A5:N5"/>
    <mergeCell ref="A4:N4"/>
  </mergeCells>
  <phoneticPr fontId="1" type="noConversion"/>
  <printOptions horizontalCentered="1"/>
  <pageMargins left="0.39370078740157483" right="0.39370078740157483" top="0.19685039370078741" bottom="0.19685039370078741" header="0.51181102362204722" footer="0.51181102362204722"/>
  <pageSetup paperSize="9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indexed="40"/>
  </sheetPr>
  <dimension ref="A1:AK54"/>
  <sheetViews>
    <sheetView tabSelected="1" zoomScaleNormal="100" workbookViewId="0">
      <selection activeCell="I51" sqref="I51:W51"/>
    </sheetView>
  </sheetViews>
  <sheetFormatPr defaultColWidth="9.140625" defaultRowHeight="12.75" outlineLevelCol="1" x14ac:dyDescent="0.2"/>
  <cols>
    <col min="1" max="1" width="8" style="44" customWidth="1"/>
    <col min="2" max="4" width="4.85546875" style="44" hidden="1" customWidth="1"/>
    <col min="5" max="5" width="23.140625" style="48" customWidth="1"/>
    <col min="6" max="6" width="10.85546875" style="49" customWidth="1"/>
    <col min="7" max="7" width="5.42578125" style="49" customWidth="1"/>
    <col min="8" max="8" width="20.7109375" style="48" customWidth="1"/>
    <col min="9" max="9" width="7.7109375" style="48" hidden="1" customWidth="1"/>
    <col min="10" max="10" width="12.140625" style="48" customWidth="1"/>
    <col min="11" max="16" width="8.42578125" style="48" hidden="1" customWidth="1" outlineLevel="1"/>
    <col min="17" max="17" width="4.85546875" style="48" customWidth="1" collapsed="1"/>
    <col min="18" max="22" width="4.85546875" style="48" customWidth="1"/>
    <col min="23" max="23" width="12.140625" style="48" customWidth="1"/>
    <col min="24" max="24" width="6.140625" style="48" customWidth="1"/>
    <col min="25" max="25" width="6.42578125" style="48" hidden="1" customWidth="1"/>
    <col min="26" max="26" width="33.7109375" style="48" customWidth="1"/>
    <col min="27" max="27" width="8" style="48" hidden="1" customWidth="1" outlineLevel="1"/>
    <col min="28" max="28" width="6" style="48" hidden="1" customWidth="1" outlineLevel="1"/>
    <col min="29" max="29" width="5.28515625" style="48" hidden="1" customWidth="1" outlineLevel="1"/>
    <col min="30" max="33" width="5.28515625" style="49" hidden="1" customWidth="1" outlineLevel="1"/>
    <col min="34" max="36" width="5.28515625" style="48" hidden="1" customWidth="1" outlineLevel="1"/>
    <col min="37" max="37" width="9.140625" style="48" collapsed="1"/>
    <col min="38" max="16384" width="9.140625" style="48"/>
  </cols>
  <sheetData>
    <row r="1" spans="1:36" x14ac:dyDescent="0.2">
      <c r="A1" s="613" t="s">
        <v>590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D1" s="48"/>
      <c r="AE1" s="48"/>
      <c r="AF1" s="48"/>
      <c r="AG1" s="48"/>
    </row>
    <row r="2" spans="1:36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D2" s="48"/>
      <c r="AE2" s="48"/>
      <c r="AF2" s="48"/>
      <c r="AG2" s="48"/>
    </row>
    <row r="3" spans="1:36" x14ac:dyDescent="0.2">
      <c r="A3" s="613" t="s">
        <v>589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  <c r="V3" s="613"/>
      <c r="W3" s="613"/>
      <c r="X3" s="613"/>
      <c r="Y3" s="613"/>
      <c r="Z3" s="613"/>
      <c r="AD3" s="48"/>
      <c r="AE3" s="48"/>
      <c r="AF3" s="48"/>
      <c r="AG3" s="48"/>
    </row>
    <row r="4" spans="1:36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U4" s="620"/>
      <c r="V4" s="620"/>
      <c r="W4" s="620"/>
      <c r="X4" s="620"/>
      <c r="Y4" s="620"/>
      <c r="Z4" s="620"/>
      <c r="AD4" s="48"/>
      <c r="AE4" s="48"/>
      <c r="AF4" s="48"/>
      <c r="AG4" s="48"/>
    </row>
    <row r="5" spans="1:36" ht="29.25" customHeight="1" x14ac:dyDescent="0.2">
      <c r="A5" s="615" t="s">
        <v>607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U5" s="615"/>
      <c r="V5" s="615"/>
      <c r="W5" s="615"/>
      <c r="X5" s="615"/>
      <c r="Y5" s="615"/>
      <c r="Z5" s="615"/>
      <c r="AD5" s="48"/>
      <c r="AE5" s="48"/>
      <c r="AF5" s="48"/>
      <c r="AG5" s="48"/>
    </row>
    <row r="6" spans="1:36" ht="15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S6" s="650"/>
      <c r="T6" s="650"/>
      <c r="U6" s="650"/>
      <c r="V6" s="650"/>
      <c r="W6" s="650"/>
      <c r="X6" s="650"/>
      <c r="Y6" s="650"/>
      <c r="Z6" s="650"/>
    </row>
    <row r="7" spans="1:36" ht="12.75" customHeight="1" x14ac:dyDescent="0.2">
      <c r="A7" s="652" t="s">
        <v>75</v>
      </c>
      <c r="B7" s="652"/>
      <c r="C7" s="652"/>
      <c r="D7" s="652"/>
      <c r="E7" s="652"/>
      <c r="G7" s="47"/>
      <c r="H7" s="2"/>
      <c r="I7" s="693"/>
      <c r="J7" s="693"/>
      <c r="K7" s="693"/>
      <c r="L7" s="693"/>
      <c r="M7" s="693"/>
      <c r="N7" s="693"/>
      <c r="O7" s="693"/>
      <c r="P7" s="693"/>
      <c r="Q7" s="693"/>
      <c r="R7" s="44"/>
      <c r="S7" s="44"/>
      <c r="T7" s="44"/>
      <c r="U7" s="44"/>
      <c r="V7" s="44"/>
      <c r="W7" s="49"/>
      <c r="X7" s="49"/>
      <c r="AA7" s="48" t="s">
        <v>52</v>
      </c>
    </row>
    <row r="8" spans="1:36" ht="12.75" customHeight="1" x14ac:dyDescent="0.2">
      <c r="A8" s="652"/>
      <c r="B8" s="652"/>
      <c r="C8" s="652"/>
      <c r="D8" s="652"/>
      <c r="E8" s="652"/>
      <c r="G8" s="47"/>
      <c r="H8" s="2"/>
      <c r="Z8" s="218"/>
    </row>
    <row r="9" spans="1:36" x14ac:dyDescent="0.2">
      <c r="A9" s="5" t="s">
        <v>128</v>
      </c>
      <c r="B9" s="5"/>
      <c r="C9" s="5"/>
      <c r="D9" s="5"/>
      <c r="G9" s="47"/>
      <c r="H9" s="2"/>
      <c r="I9" s="206" t="s">
        <v>94</v>
      </c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679" t="s">
        <v>781</v>
      </c>
      <c r="V9" s="679"/>
      <c r="W9" s="679"/>
      <c r="X9" s="426" t="str">
        <f>'ДЛ-НА'!P5</f>
        <v>15:20</v>
      </c>
      <c r="Z9" s="136" t="s">
        <v>601</v>
      </c>
    </row>
    <row r="10" spans="1:36" ht="13.5" thickBot="1" x14ac:dyDescent="0.25">
      <c r="A10" s="655" t="s">
        <v>400</v>
      </c>
      <c r="B10" s="655" t="s">
        <v>117</v>
      </c>
      <c r="C10" s="655"/>
      <c r="D10" s="663" t="s">
        <v>371</v>
      </c>
      <c r="E10" s="660" t="s">
        <v>56</v>
      </c>
      <c r="F10" s="660" t="s">
        <v>21</v>
      </c>
      <c r="G10" s="692" t="s">
        <v>26</v>
      </c>
      <c r="H10" s="660" t="s">
        <v>96</v>
      </c>
      <c r="I10" s="661" t="s">
        <v>97</v>
      </c>
      <c r="J10" s="663" t="s">
        <v>103</v>
      </c>
      <c r="K10" s="148"/>
      <c r="L10" s="148"/>
      <c r="M10" s="148"/>
      <c r="N10" s="148"/>
      <c r="O10" s="148"/>
      <c r="P10" s="148"/>
      <c r="Q10" s="691" t="s">
        <v>27</v>
      </c>
      <c r="R10" s="691"/>
      <c r="S10" s="691"/>
      <c r="T10" s="691"/>
      <c r="U10" s="691"/>
      <c r="V10" s="691"/>
      <c r="W10" s="694" t="s">
        <v>28</v>
      </c>
      <c r="X10" s="692" t="s">
        <v>29</v>
      </c>
      <c r="Y10" s="692" t="s">
        <v>17</v>
      </c>
      <c r="Z10" s="691" t="s">
        <v>18</v>
      </c>
      <c r="AB10" s="178" t="s">
        <v>108</v>
      </c>
      <c r="AC10" s="178" t="s">
        <v>109</v>
      </c>
      <c r="AD10" s="178" t="s">
        <v>110</v>
      </c>
      <c r="AE10" s="178">
        <v>1</v>
      </c>
      <c r="AF10" s="178">
        <v>2</v>
      </c>
      <c r="AG10" s="178" t="s">
        <v>39</v>
      </c>
      <c r="AH10" s="178" t="s">
        <v>111</v>
      </c>
      <c r="AI10" s="178" t="s">
        <v>112</v>
      </c>
      <c r="AJ10" s="178" t="s">
        <v>113</v>
      </c>
    </row>
    <row r="11" spans="1:36" ht="20.25" customHeight="1" thickBot="1" x14ac:dyDescent="0.25">
      <c r="A11" s="655"/>
      <c r="B11" s="290" t="s">
        <v>118</v>
      </c>
      <c r="C11" s="290" t="s">
        <v>119</v>
      </c>
      <c r="D11" s="664"/>
      <c r="E11" s="660"/>
      <c r="F11" s="660"/>
      <c r="G11" s="660"/>
      <c r="H11" s="660"/>
      <c r="I11" s="662"/>
      <c r="J11" s="664"/>
      <c r="K11" s="147">
        <v>1</v>
      </c>
      <c r="L11" s="147">
        <v>2</v>
      </c>
      <c r="M11" s="147">
        <v>3</v>
      </c>
      <c r="N11" s="147">
        <v>4</v>
      </c>
      <c r="O11" s="147">
        <v>5</v>
      </c>
      <c r="P11" s="147">
        <v>6</v>
      </c>
      <c r="Q11" s="115">
        <v>1</v>
      </c>
      <c r="R11" s="115">
        <v>2</v>
      </c>
      <c r="S11" s="115">
        <v>3</v>
      </c>
      <c r="T11" s="116">
        <v>4</v>
      </c>
      <c r="U11" s="117">
        <v>5</v>
      </c>
      <c r="V11" s="117">
        <v>6</v>
      </c>
      <c r="W11" s="694"/>
      <c r="X11" s="692"/>
      <c r="Y11" s="692"/>
      <c r="Z11" s="691"/>
      <c r="AB11" s="184">
        <v>8</v>
      </c>
      <c r="AC11" s="184">
        <v>7.6</v>
      </c>
      <c r="AD11" s="185">
        <v>7.1</v>
      </c>
      <c r="AE11" s="185">
        <v>6.6</v>
      </c>
      <c r="AF11" s="185">
        <v>6</v>
      </c>
      <c r="AG11" s="185">
        <v>5.5</v>
      </c>
      <c r="AH11" s="185">
        <v>5</v>
      </c>
      <c r="AI11" s="185">
        <v>4.5</v>
      </c>
      <c r="AJ11" s="186">
        <v>4</v>
      </c>
    </row>
    <row r="12" spans="1:36" s="554" customFormat="1" ht="20.25" customHeight="1" x14ac:dyDescent="0.2">
      <c r="A12" s="559">
        <v>1</v>
      </c>
      <c r="B12" s="560"/>
      <c r="C12" s="560"/>
      <c r="D12" s="559"/>
      <c r="E12" s="547" t="s">
        <v>641</v>
      </c>
      <c r="F12" s="547" t="s">
        <v>583</v>
      </c>
      <c r="G12" s="555"/>
      <c r="H12" s="547" t="s">
        <v>617</v>
      </c>
      <c r="I12" s="547"/>
      <c r="J12" s="545" t="s">
        <v>120</v>
      </c>
      <c r="K12" s="547"/>
      <c r="L12" s="547"/>
      <c r="M12" s="547"/>
      <c r="N12" s="547"/>
      <c r="O12" s="547"/>
      <c r="P12" s="549"/>
      <c r="Q12" s="545" t="s">
        <v>782</v>
      </c>
      <c r="R12" s="545" t="s">
        <v>783</v>
      </c>
      <c r="S12" s="545" t="s">
        <v>784</v>
      </c>
      <c r="T12" s="545" t="s">
        <v>785</v>
      </c>
      <c r="U12" s="545" t="s">
        <v>129</v>
      </c>
      <c r="V12" s="545" t="s">
        <v>129</v>
      </c>
      <c r="W12" s="545" t="s">
        <v>784</v>
      </c>
      <c r="X12" s="545" t="s">
        <v>39</v>
      </c>
      <c r="Y12" s="547"/>
      <c r="Z12" s="547" t="s">
        <v>664</v>
      </c>
      <c r="AB12" s="561"/>
      <c r="AC12" s="561"/>
      <c r="AD12" s="562"/>
      <c r="AE12" s="562"/>
      <c r="AF12" s="562"/>
      <c r="AG12" s="562"/>
      <c r="AH12" s="562"/>
      <c r="AI12" s="562"/>
      <c r="AJ12" s="562"/>
    </row>
    <row r="13" spans="1:36" s="554" customFormat="1" ht="20.25" customHeight="1" x14ac:dyDescent="0.2">
      <c r="A13" s="559">
        <v>2</v>
      </c>
      <c r="B13" s="560"/>
      <c r="C13" s="560"/>
      <c r="D13" s="559"/>
      <c r="E13" s="608" t="s">
        <v>643</v>
      </c>
      <c r="F13" s="608" t="s">
        <v>376</v>
      </c>
      <c r="G13" s="606"/>
      <c r="H13" s="608" t="s">
        <v>617</v>
      </c>
      <c r="I13" s="608"/>
      <c r="J13" s="606" t="s">
        <v>120</v>
      </c>
      <c r="K13" s="608"/>
      <c r="L13" s="608"/>
      <c r="M13" s="608"/>
      <c r="N13" s="608"/>
      <c r="O13" s="608"/>
      <c r="P13" s="549"/>
      <c r="Q13" s="606" t="s">
        <v>786</v>
      </c>
      <c r="R13" s="606" t="s">
        <v>787</v>
      </c>
      <c r="S13" s="606" t="s">
        <v>788</v>
      </c>
      <c r="T13" s="606" t="s">
        <v>600</v>
      </c>
      <c r="U13" s="606" t="s">
        <v>789</v>
      </c>
      <c r="V13" s="606" t="s">
        <v>790</v>
      </c>
      <c r="W13" s="606" t="s">
        <v>791</v>
      </c>
      <c r="X13" s="606" t="s">
        <v>39</v>
      </c>
      <c r="Y13" s="608"/>
      <c r="Z13" s="608" t="s">
        <v>664</v>
      </c>
      <c r="AB13" s="561"/>
      <c r="AC13" s="561"/>
      <c r="AD13" s="562"/>
      <c r="AE13" s="562"/>
      <c r="AF13" s="562"/>
      <c r="AG13" s="562"/>
      <c r="AH13" s="562"/>
      <c r="AI13" s="562"/>
      <c r="AJ13" s="562"/>
    </row>
    <row r="14" spans="1:36" s="335" customFormat="1" ht="23.1" customHeight="1" x14ac:dyDescent="0.2">
      <c r="A14" s="280">
        <v>3</v>
      </c>
      <c r="B14" s="280">
        <v>1</v>
      </c>
      <c r="C14" s="280"/>
      <c r="D14" s="280">
        <v>1</v>
      </c>
      <c r="E14" s="281" t="s">
        <v>208</v>
      </c>
      <c r="F14" s="282" t="s">
        <v>599</v>
      </c>
      <c r="G14" s="282" t="s">
        <v>37</v>
      </c>
      <c r="H14" s="281" t="s">
        <v>578</v>
      </c>
      <c r="I14" s="283" t="e">
        <f>VLOOKUP($AA14,#REF!,7,FALSE)</f>
        <v>#REF!</v>
      </c>
      <c r="J14" s="283" t="s">
        <v>120</v>
      </c>
      <c r="K14" s="284">
        <v>643</v>
      </c>
      <c r="L14" s="284"/>
      <c r="M14" s="284"/>
      <c r="N14" s="284">
        <v>642</v>
      </c>
      <c r="O14" s="284"/>
      <c r="P14" s="284"/>
      <c r="Q14" s="286">
        <v>4.83</v>
      </c>
      <c r="R14" s="286" t="s">
        <v>129</v>
      </c>
      <c r="S14" s="612" t="s">
        <v>129</v>
      </c>
      <c r="T14" s="286" t="s">
        <v>129</v>
      </c>
      <c r="U14" s="611" t="s">
        <v>129</v>
      </c>
      <c r="V14" s="286">
        <v>5.49</v>
      </c>
      <c r="W14" s="550">
        <v>5.49</v>
      </c>
      <c r="X14" s="288" t="s">
        <v>111</v>
      </c>
      <c r="Y14" s="283" t="s">
        <v>330</v>
      </c>
      <c r="Z14" s="281" t="s">
        <v>579</v>
      </c>
      <c r="AA14" s="496" t="s">
        <v>434</v>
      </c>
      <c r="AB14" s="336"/>
      <c r="AD14" s="337"/>
      <c r="AE14" s="337"/>
      <c r="AF14" s="337"/>
      <c r="AG14" s="337"/>
    </row>
    <row r="15" spans="1:36" s="335" customFormat="1" ht="23.1" hidden="1" customHeight="1" x14ac:dyDescent="0.2">
      <c r="A15" s="280">
        <v>2</v>
      </c>
      <c r="B15" s="280">
        <v>2</v>
      </c>
      <c r="C15" s="280"/>
      <c r="D15" s="280"/>
      <c r="E15" s="281" t="e">
        <f>VLOOKUP($AA15,#REF!,3,FALSE)</f>
        <v>#REF!</v>
      </c>
      <c r="F15" s="282" t="e">
        <f>VLOOKUP($AA15,#REF!,4,FALSE)</f>
        <v>#REF!</v>
      </c>
      <c r="G15" s="282" t="e">
        <f>VLOOKUP($AA15,#REF!,8,FALSE)</f>
        <v>#REF!</v>
      </c>
      <c r="H15" s="281" t="e">
        <f>VLOOKUP($AA15,#REF!,5,FALSE)</f>
        <v>#REF!</v>
      </c>
      <c r="I15" s="283" t="e">
        <f>VLOOKUP($AA15,#REF!,7,FALSE)</f>
        <v>#REF!</v>
      </c>
      <c r="J15" s="283" t="e">
        <f>VLOOKUP($AA15,#REF!,11,FALSE)</f>
        <v>#REF!</v>
      </c>
      <c r="K15" s="284"/>
      <c r="L15" s="284"/>
      <c r="M15" s="284"/>
      <c r="N15" s="284"/>
      <c r="O15" s="284"/>
      <c r="P15" s="284"/>
      <c r="Q15" s="286">
        <f t="shared" ref="Q15:Q27" si="0">K15/100</f>
        <v>0</v>
      </c>
      <c r="R15" s="286">
        <f t="shared" ref="R15:R27" si="1">L15/100</f>
        <v>0</v>
      </c>
      <c r="S15" s="286">
        <f t="shared" ref="S15:S27" si="2">M15/100</f>
        <v>0</v>
      </c>
      <c r="T15" s="286">
        <f t="shared" ref="T15:T27" si="3">N15/100</f>
        <v>0</v>
      </c>
      <c r="U15" s="286">
        <f t="shared" ref="U15:U27" si="4">O15/100</f>
        <v>0</v>
      </c>
      <c r="V15" s="286">
        <f t="shared" ref="V15:V27" si="5">P15/100</f>
        <v>0</v>
      </c>
      <c r="W15" s="287">
        <f>MAX(Q15,R15,S15,T15,U15,V15)</f>
        <v>0</v>
      </c>
      <c r="X15" s="288" t="str">
        <f>IF(W15&gt;=$AB$11,"МСМК",IF(W15&gt;=$AC$11,"МС",IF(W15&gt;=$AD$11,"КМС",IF(W15&gt;=$AE$11,"1",IF(W15&gt;=$AF$11,"2",IF(W15&gt;=$AG$11,"3",IF(W15&gt;=$AH$11,"1юн",IF(W15&gt;=$AI$11,"2юн",IF(W15&gt;=$AJ$11,"3юн",IF(W15&lt;$AJ$11,"б/р"))))))))))</f>
        <v>б/р</v>
      </c>
      <c r="Y15" s="283">
        <v>17</v>
      </c>
      <c r="Z15" s="281" t="e">
        <f>VLOOKUP($AA15,#REF!,10,FALSE)</f>
        <v>#REF!</v>
      </c>
      <c r="AA15" s="496"/>
      <c r="AB15" s="336"/>
      <c r="AD15" s="337"/>
      <c r="AE15" s="337"/>
      <c r="AF15" s="337"/>
      <c r="AG15" s="337"/>
    </row>
    <row r="16" spans="1:36" s="335" customFormat="1" ht="23.1" hidden="1" customHeight="1" x14ac:dyDescent="0.2">
      <c r="A16" s="280">
        <v>3</v>
      </c>
      <c r="B16" s="280">
        <v>4</v>
      </c>
      <c r="C16" s="280"/>
      <c r="D16" s="280">
        <v>2</v>
      </c>
      <c r="E16" s="281" t="e">
        <f>VLOOKUP($AA16,#REF!,3,FALSE)</f>
        <v>#REF!</v>
      </c>
      <c r="F16" s="282" t="e">
        <f>VLOOKUP($AA16,#REF!,4,FALSE)</f>
        <v>#REF!</v>
      </c>
      <c r="G16" s="282" t="e">
        <f>VLOOKUP($AA16,#REF!,8,FALSE)</f>
        <v>#REF!</v>
      </c>
      <c r="H16" s="281" t="e">
        <f>VLOOKUP($AA16,#REF!,5,FALSE)</f>
        <v>#REF!</v>
      </c>
      <c r="I16" s="283" t="e">
        <f>VLOOKUP($AA16,#REF!,7,FALSE)</f>
        <v>#REF!</v>
      </c>
      <c r="J16" s="283" t="e">
        <f>VLOOKUP($AA16,#REF!,11,FALSE)</f>
        <v>#REF!</v>
      </c>
      <c r="K16" s="284"/>
      <c r="L16" s="284"/>
      <c r="M16" s="284"/>
      <c r="N16" s="284"/>
      <c r="O16" s="284"/>
      <c r="P16" s="284"/>
      <c r="Q16" s="286">
        <f t="shared" si="0"/>
        <v>0</v>
      </c>
      <c r="R16" s="286">
        <f t="shared" si="1"/>
        <v>0</v>
      </c>
      <c r="S16" s="286">
        <f t="shared" si="2"/>
        <v>0</v>
      </c>
      <c r="T16" s="286">
        <f t="shared" si="3"/>
        <v>0</v>
      </c>
      <c r="U16" s="286">
        <f t="shared" si="4"/>
        <v>0</v>
      </c>
      <c r="V16" s="286">
        <f t="shared" si="5"/>
        <v>0</v>
      </c>
      <c r="W16" s="287">
        <f>MAX(Q16,R16,S16,T16,U16,V16)</f>
        <v>0</v>
      </c>
      <c r="X16" s="288" t="str">
        <f>IF(W16&gt;=$AB$11,"МСМК",IF(W16&gt;=$AC$11,"МС",IF(W16&gt;=$AD$11,"КМС",IF(W16&gt;=$AE$11,"1",IF(W16&gt;=$AF$11,"2",IF(W16&gt;=$AG$11,"3",IF(W16&gt;=$AH$11,"1юн",IF(W16&gt;=$AI$11,"2юн",IF(W16&gt;=$AJ$11,"3юн",IF(W16&lt;$AJ$11,"б/р"))))))))))</f>
        <v>б/р</v>
      </c>
      <c r="Y16" s="283">
        <v>15</v>
      </c>
      <c r="Z16" s="281" t="e">
        <f>VLOOKUP($AA16,#REF!,10,FALSE)</f>
        <v>#REF!</v>
      </c>
      <c r="AA16" s="496"/>
      <c r="AB16" s="336"/>
      <c r="AD16" s="337"/>
      <c r="AE16" s="337"/>
      <c r="AF16" s="337"/>
      <c r="AG16" s="337"/>
    </row>
    <row r="17" spans="1:37" s="335" customFormat="1" ht="23.1" hidden="1" customHeight="1" x14ac:dyDescent="0.2">
      <c r="A17" s="280">
        <v>4</v>
      </c>
      <c r="B17" s="280">
        <v>5</v>
      </c>
      <c r="C17" s="280"/>
      <c r="D17" s="280"/>
      <c r="E17" s="281" t="e">
        <f>VLOOKUP($AA17,#REF!,3,FALSE)</f>
        <v>#REF!</v>
      </c>
      <c r="F17" s="282" t="e">
        <f>VLOOKUP($AA17,#REF!,4,FALSE)</f>
        <v>#REF!</v>
      </c>
      <c r="G17" s="282" t="e">
        <f>VLOOKUP($AA17,#REF!,8,FALSE)</f>
        <v>#REF!</v>
      </c>
      <c r="H17" s="281" t="e">
        <f>VLOOKUP($AA17,#REF!,5,FALSE)</f>
        <v>#REF!</v>
      </c>
      <c r="I17" s="283" t="e">
        <f>VLOOKUP($AA17,#REF!,7,FALSE)</f>
        <v>#REF!</v>
      </c>
      <c r="J17" s="283" t="e">
        <f>VLOOKUP($AA17,#REF!,11,FALSE)</f>
        <v>#REF!</v>
      </c>
      <c r="K17" s="284"/>
      <c r="L17" s="284"/>
      <c r="M17" s="284"/>
      <c r="N17" s="284"/>
      <c r="O17" s="284"/>
      <c r="P17" s="284"/>
      <c r="Q17" s="286">
        <f t="shared" si="0"/>
        <v>0</v>
      </c>
      <c r="R17" s="286">
        <f t="shared" si="1"/>
        <v>0</v>
      </c>
      <c r="S17" s="286">
        <f t="shared" si="2"/>
        <v>0</v>
      </c>
      <c r="T17" s="286">
        <f t="shared" si="3"/>
        <v>0</v>
      </c>
      <c r="U17" s="286">
        <f t="shared" si="4"/>
        <v>0</v>
      </c>
      <c r="V17" s="286">
        <f t="shared" si="5"/>
        <v>0</v>
      </c>
      <c r="W17" s="287">
        <f>MAX(Q17,R17,S17,T17,U17,V17)</f>
        <v>0</v>
      </c>
      <c r="X17" s="288" t="str">
        <f>IF(W17&gt;=$AB$11,"МСМК",IF(W17&gt;=$AC$11,"МС",IF(W17&gt;=$AD$11,"КМС",IF(W17&gt;=$AE$11,"1",IF(W17&gt;=$AF$11,"2",IF(W17&gt;=$AG$11,"3",IF(W17&gt;=$AH$11,"1юн",IF(W17&gt;=$AI$11,"2юн",IF(W17&gt;=$AJ$11,"3юн",IF(W17&lt;$AJ$11,"б/р"))))))))))</f>
        <v>б/р</v>
      </c>
      <c r="Y17" s="283">
        <v>14</v>
      </c>
      <c r="Z17" s="281" t="e">
        <f>VLOOKUP($AA17,#REF!,10,FALSE)</f>
        <v>#REF!</v>
      </c>
      <c r="AA17" s="496"/>
      <c r="AB17" s="336"/>
      <c r="AD17" s="337"/>
      <c r="AE17" s="337"/>
      <c r="AF17" s="337"/>
      <c r="AG17" s="337"/>
    </row>
    <row r="18" spans="1:37" s="335" customFormat="1" ht="23.1" hidden="1" customHeight="1" x14ac:dyDescent="0.2">
      <c r="A18" s="280">
        <v>5</v>
      </c>
      <c r="B18" s="280">
        <v>6</v>
      </c>
      <c r="C18" s="280"/>
      <c r="D18" s="280"/>
      <c r="E18" s="281" t="e">
        <f>VLOOKUP($AA18,#REF!,3,FALSE)</f>
        <v>#REF!</v>
      </c>
      <c r="F18" s="282" t="e">
        <f>VLOOKUP($AA18,#REF!,4,FALSE)</f>
        <v>#REF!</v>
      </c>
      <c r="G18" s="282" t="e">
        <f>VLOOKUP($AA18,#REF!,8,FALSE)</f>
        <v>#REF!</v>
      </c>
      <c r="H18" s="281" t="e">
        <f>VLOOKUP($AA18,#REF!,5,FALSE)</f>
        <v>#REF!</v>
      </c>
      <c r="I18" s="283" t="e">
        <f>VLOOKUP($AA18,#REF!,7,FALSE)</f>
        <v>#REF!</v>
      </c>
      <c r="J18" s="283" t="e">
        <f>VLOOKUP($AA18,#REF!,11,FALSE)</f>
        <v>#REF!</v>
      </c>
      <c r="K18" s="284"/>
      <c r="L18" s="284"/>
      <c r="M18" s="284"/>
      <c r="N18" s="284"/>
      <c r="O18" s="284"/>
      <c r="P18" s="284"/>
      <c r="Q18" s="286">
        <f t="shared" si="0"/>
        <v>0</v>
      </c>
      <c r="R18" s="286">
        <f t="shared" si="1"/>
        <v>0</v>
      </c>
      <c r="S18" s="286">
        <f t="shared" si="2"/>
        <v>0</v>
      </c>
      <c r="T18" s="286">
        <f t="shared" si="3"/>
        <v>0</v>
      </c>
      <c r="U18" s="286">
        <f t="shared" si="4"/>
        <v>0</v>
      </c>
      <c r="V18" s="286">
        <f t="shared" si="5"/>
        <v>0</v>
      </c>
      <c r="W18" s="287">
        <f>MAX(Q18,R18,S18,T18,U18,V18)</f>
        <v>0</v>
      </c>
      <c r="X18" s="288" t="str">
        <f>IF(W18&gt;=$AB$11,"МСМК",IF(W18&gt;=$AC$11,"МС",IF(W18&gt;=$AD$11,"КМС",IF(W18&gt;=$AE$11,"1",IF(W18&gt;=$AF$11,"2",IF(W18&gt;=$AG$11,"3",IF(W18&gt;=$AH$11,"1юн",IF(W18&gt;=$AI$11,"2юн",IF(W18&gt;=$AJ$11,"3юн",IF(W18&lt;$AJ$11,"б/р"))))))))))</f>
        <v>б/р</v>
      </c>
      <c r="Y18" s="283">
        <v>13</v>
      </c>
      <c r="Z18" s="281" t="e">
        <f>VLOOKUP($AA18,#REF!,10,FALSE)</f>
        <v>#REF!</v>
      </c>
      <c r="AA18" s="496"/>
      <c r="AB18" s="336"/>
      <c r="AD18" s="337"/>
      <c r="AE18" s="337"/>
      <c r="AF18" s="337"/>
      <c r="AG18" s="337"/>
    </row>
    <row r="19" spans="1:37" s="335" customFormat="1" ht="23.1" hidden="1" customHeight="1" x14ac:dyDescent="0.2">
      <c r="A19" s="280">
        <v>6</v>
      </c>
      <c r="B19" s="280">
        <v>8.1785714285714306</v>
      </c>
      <c r="C19" s="280"/>
      <c r="D19" s="280"/>
      <c r="E19" s="281" t="e">
        <f>VLOOKUP($AA19,#REF!,3,FALSE)</f>
        <v>#REF!</v>
      </c>
      <c r="F19" s="282" t="e">
        <f>VLOOKUP($AA19,#REF!,4,FALSE)</f>
        <v>#REF!</v>
      </c>
      <c r="G19" s="282" t="e">
        <f>VLOOKUP($AA19,#REF!,8,FALSE)</f>
        <v>#REF!</v>
      </c>
      <c r="H19" s="281" t="e">
        <f>VLOOKUP($AA19,#REF!,5,FALSE)</f>
        <v>#REF!</v>
      </c>
      <c r="I19" s="283" t="e">
        <f>VLOOKUP($AA19,#REF!,7,FALSE)</f>
        <v>#REF!</v>
      </c>
      <c r="J19" s="283" t="e">
        <f>VLOOKUP($AA19,#REF!,11,FALSE)</f>
        <v>#REF!</v>
      </c>
      <c r="K19" s="284"/>
      <c r="L19" s="284"/>
      <c r="M19" s="284"/>
      <c r="N19" s="284"/>
      <c r="O19" s="284"/>
      <c r="P19" s="284"/>
      <c r="Q19" s="286">
        <f t="shared" si="0"/>
        <v>0</v>
      </c>
      <c r="R19" s="286">
        <f t="shared" si="1"/>
        <v>0</v>
      </c>
      <c r="S19" s="286">
        <f t="shared" si="2"/>
        <v>0</v>
      </c>
      <c r="T19" s="286">
        <f t="shared" si="3"/>
        <v>0</v>
      </c>
      <c r="U19" s="286">
        <f t="shared" si="4"/>
        <v>0</v>
      </c>
      <c r="V19" s="286">
        <f t="shared" si="5"/>
        <v>0</v>
      </c>
      <c r="W19" s="287">
        <f t="shared" ref="W19" si="6">MAX(Q19,R19,S19,T19,U19,V19)</f>
        <v>0</v>
      </c>
      <c r="X19" s="288" t="str">
        <f t="shared" ref="X19" si="7">IF(W19&gt;=$AB$11,"МСМК",IF(W19&gt;=$AC$11,"МС",IF(W19&gt;=$AD$11,"КМС",IF(W19&gt;=$AE$11,"1",IF(W19&gt;=$AF$11,"2",IF(W19&gt;=$AG$11,"3",IF(W19&gt;=$AH$11,"1юн",IF(W19&gt;=$AI$11,"2юн",IF(W19&gt;=$AJ$11,"3юн",IF(W19&lt;$AJ$11,"б/р"))))))))))</f>
        <v>б/р</v>
      </c>
      <c r="Y19" s="283">
        <v>12</v>
      </c>
      <c r="Z19" s="499" t="e">
        <f>VLOOKUP($AA19,#REF!,10,FALSE)</f>
        <v>#REF!</v>
      </c>
      <c r="AA19" s="496"/>
      <c r="AB19" s="341"/>
      <c r="AC19" s="341"/>
      <c r="AD19" s="282"/>
      <c r="AE19" s="282"/>
      <c r="AF19" s="282"/>
      <c r="AG19" s="282"/>
      <c r="AH19" s="341"/>
      <c r="AI19" s="341"/>
      <c r="AJ19" s="341"/>
      <c r="AK19" s="341"/>
    </row>
    <row r="20" spans="1:37" s="335" customFormat="1" ht="23.1" hidden="1" customHeight="1" x14ac:dyDescent="0.2">
      <c r="A20" s="280">
        <v>7</v>
      </c>
      <c r="B20" s="280">
        <v>8.8214285714285694</v>
      </c>
      <c r="C20" s="280"/>
      <c r="D20" s="280"/>
      <c r="E20" s="281" t="e">
        <f>VLOOKUP($AA20,#REF!,3,FALSE)</f>
        <v>#REF!</v>
      </c>
      <c r="F20" s="282" t="e">
        <f>VLOOKUP($AA20,#REF!,4,FALSE)</f>
        <v>#REF!</v>
      </c>
      <c r="G20" s="282" t="e">
        <f>VLOOKUP($AA20,#REF!,8,FALSE)</f>
        <v>#REF!</v>
      </c>
      <c r="H20" s="281" t="e">
        <f>VLOOKUP($AA20,#REF!,5,FALSE)</f>
        <v>#REF!</v>
      </c>
      <c r="I20" s="283" t="e">
        <f>VLOOKUP($AA20,#REF!,7,FALSE)</f>
        <v>#REF!</v>
      </c>
      <c r="J20" s="283" t="e">
        <f>VLOOKUP($AA20,#REF!,11,FALSE)</f>
        <v>#REF!</v>
      </c>
      <c r="K20" s="284"/>
      <c r="L20" s="284"/>
      <c r="M20" s="284"/>
      <c r="N20" s="284"/>
      <c r="O20" s="284"/>
      <c r="P20" s="284"/>
      <c r="Q20" s="286">
        <f t="shared" si="0"/>
        <v>0</v>
      </c>
      <c r="R20" s="286">
        <f t="shared" si="1"/>
        <v>0</v>
      </c>
      <c r="S20" s="286">
        <f t="shared" si="2"/>
        <v>0</v>
      </c>
      <c r="T20" s="286">
        <f t="shared" si="3"/>
        <v>0</v>
      </c>
      <c r="U20" s="286">
        <f t="shared" si="4"/>
        <v>0</v>
      </c>
      <c r="V20" s="286">
        <f t="shared" si="5"/>
        <v>0</v>
      </c>
      <c r="W20" s="287">
        <f t="shared" ref="W20" si="8">MAX(Q20,R20,S20,T20,U20,V20)</f>
        <v>0</v>
      </c>
      <c r="X20" s="288" t="str">
        <f t="shared" ref="X20" si="9">IF(W20&gt;=$AB$11,"МСМК",IF(W20&gt;=$AC$11,"МС",IF(W20&gt;=$AD$11,"КМС",IF(W20&gt;=$AE$11,"1",IF(W20&gt;=$AF$11,"2",IF(W20&gt;=$AG$11,"3",IF(W20&gt;=$AH$11,"1юн",IF(W20&gt;=$AI$11,"2юн",IF(W20&gt;=$AJ$11,"3юн",IF(W20&lt;$AJ$11,"б/р"))))))))))</f>
        <v>б/р</v>
      </c>
      <c r="Y20" s="283" t="s">
        <v>150</v>
      </c>
      <c r="Z20" s="281" t="e">
        <f>VLOOKUP($AA20,#REF!,10,FALSE)</f>
        <v>#REF!</v>
      </c>
      <c r="AA20" s="496"/>
      <c r="AB20" s="341"/>
      <c r="AC20" s="341"/>
      <c r="AD20" s="282"/>
      <c r="AE20" s="282"/>
      <c r="AF20" s="282"/>
      <c r="AG20" s="282"/>
      <c r="AH20" s="341"/>
      <c r="AI20" s="341"/>
      <c r="AJ20" s="341"/>
      <c r="AK20" s="341"/>
    </row>
    <row r="21" spans="1:37" s="335" customFormat="1" ht="23.1" hidden="1" customHeight="1" x14ac:dyDescent="0.2">
      <c r="A21" s="280">
        <v>8</v>
      </c>
      <c r="B21" s="280">
        <v>9.4642857142857206</v>
      </c>
      <c r="C21" s="280"/>
      <c r="D21" s="280"/>
      <c r="E21" s="281" t="e">
        <f>VLOOKUP($AA21,#REF!,3,FALSE)</f>
        <v>#REF!</v>
      </c>
      <c r="F21" s="282" t="e">
        <f>VLOOKUP($AA21,#REF!,4,FALSE)</f>
        <v>#REF!</v>
      </c>
      <c r="G21" s="282" t="e">
        <f>VLOOKUP($AA21,#REF!,8,FALSE)</f>
        <v>#REF!</v>
      </c>
      <c r="H21" s="281" t="e">
        <f>VLOOKUP($AA21,#REF!,5,FALSE)</f>
        <v>#REF!</v>
      </c>
      <c r="I21" s="283" t="e">
        <f>VLOOKUP($AA21,#REF!,7,FALSE)</f>
        <v>#REF!</v>
      </c>
      <c r="J21" s="283" t="e">
        <f>VLOOKUP($AA21,#REF!,11,FALSE)</f>
        <v>#REF!</v>
      </c>
      <c r="K21" s="284"/>
      <c r="L21" s="284"/>
      <c r="M21" s="284"/>
      <c r="N21" s="284"/>
      <c r="O21" s="284"/>
      <c r="P21" s="285"/>
      <c r="Q21" s="286">
        <f t="shared" si="0"/>
        <v>0</v>
      </c>
      <c r="R21" s="286">
        <f t="shared" si="1"/>
        <v>0</v>
      </c>
      <c r="S21" s="286">
        <f t="shared" si="2"/>
        <v>0</v>
      </c>
      <c r="T21" s="286">
        <f t="shared" si="3"/>
        <v>0</v>
      </c>
      <c r="U21" s="286">
        <f t="shared" si="4"/>
        <v>0</v>
      </c>
      <c r="V21" s="286">
        <f t="shared" si="5"/>
        <v>0</v>
      </c>
      <c r="W21" s="287">
        <f t="shared" ref="W21" si="10">MAX(Q21,R21,S21,T21,U21,V21)</f>
        <v>0</v>
      </c>
      <c r="X21" s="288" t="str">
        <f t="shared" ref="X21" si="11">IF(W21&gt;=$AB$11,"МСМК",IF(W21&gt;=$AC$11,"МС",IF(W21&gt;=$AD$11,"КМС",IF(W21&gt;=$AE$11,"1",IF(W21&gt;=$AF$11,"2",IF(W21&gt;=$AG$11,"3",IF(W21&gt;=$AH$11,"1юн",IF(W21&gt;=$AI$11,"2юн",IF(W21&gt;=$AJ$11,"3юн",IF(W21&lt;$AJ$11,"б/р"))))))))))</f>
        <v>б/р</v>
      </c>
      <c r="Y21" s="283" t="e">
        <f>VLOOKUP($AA21,#REF!,9,FALSE)</f>
        <v>#REF!</v>
      </c>
      <c r="Z21" s="281" t="e">
        <f>VLOOKUP($AA21,#REF!,10,FALSE)</f>
        <v>#REF!</v>
      </c>
      <c r="AA21" s="496"/>
      <c r="AB21" s="341"/>
      <c r="AC21" s="341"/>
      <c r="AD21" s="282"/>
      <c r="AE21" s="282"/>
      <c r="AF21" s="282"/>
      <c r="AG21" s="282"/>
      <c r="AH21" s="341"/>
      <c r="AI21" s="341"/>
      <c r="AJ21" s="341"/>
      <c r="AK21" s="341"/>
    </row>
    <row r="22" spans="1:37" s="335" customFormat="1" ht="23.1" hidden="1" customHeight="1" x14ac:dyDescent="0.2">
      <c r="A22" s="280">
        <v>9</v>
      </c>
      <c r="B22" s="280">
        <v>10.1071428571429</v>
      </c>
      <c r="C22" s="280"/>
      <c r="D22" s="280"/>
      <c r="E22" s="281" t="e">
        <f>VLOOKUP($AA22,#REF!,3,FALSE)</f>
        <v>#REF!</v>
      </c>
      <c r="F22" s="282" t="e">
        <f>VLOOKUP($AA22,#REF!,4,FALSE)</f>
        <v>#REF!</v>
      </c>
      <c r="G22" s="282" t="e">
        <f>VLOOKUP($AA22,#REF!,8,FALSE)</f>
        <v>#REF!</v>
      </c>
      <c r="H22" s="281" t="e">
        <f>VLOOKUP($AA22,#REF!,5,FALSE)</f>
        <v>#REF!</v>
      </c>
      <c r="I22" s="283" t="e">
        <f>VLOOKUP($AA22,#REF!,7,FALSE)</f>
        <v>#REF!</v>
      </c>
      <c r="J22" s="283" t="e">
        <f>VLOOKUP($AA22,#REF!,11,FALSE)</f>
        <v>#REF!</v>
      </c>
      <c r="K22" s="284"/>
      <c r="L22" s="284"/>
      <c r="M22" s="284"/>
      <c r="N22" s="284"/>
      <c r="O22" s="284"/>
      <c r="P22" s="284"/>
      <c r="Q22" s="286">
        <f t="shared" si="0"/>
        <v>0</v>
      </c>
      <c r="R22" s="286">
        <f t="shared" si="1"/>
        <v>0</v>
      </c>
      <c r="S22" s="286">
        <f t="shared" si="2"/>
        <v>0</v>
      </c>
      <c r="T22" s="286">
        <f t="shared" si="3"/>
        <v>0</v>
      </c>
      <c r="U22" s="286">
        <f t="shared" si="4"/>
        <v>0</v>
      </c>
      <c r="V22" s="286">
        <f t="shared" si="5"/>
        <v>0</v>
      </c>
      <c r="W22" s="287">
        <f t="shared" ref="W22" si="12">MAX(Q22,R22,S22,T22,U22,V22)</f>
        <v>0</v>
      </c>
      <c r="X22" s="288" t="str">
        <f t="shared" ref="X22" si="13">IF(W22&gt;=$AB$11,"МСМК",IF(W22&gt;=$AC$11,"МС",IF(W22&gt;=$AD$11,"КМС",IF(W22&gt;=$AE$11,"1",IF(W22&gt;=$AF$11,"2",IF(W22&gt;=$AG$11,"3",IF(W22&gt;=$AH$11,"1юн",IF(W22&gt;=$AI$11,"2юн",IF(W22&gt;=$AJ$11,"3юн",IF(W22&lt;$AJ$11,"б/р"))))))))))</f>
        <v>б/р</v>
      </c>
      <c r="Y22" s="283" t="e">
        <f>VLOOKUP($AA22,#REF!,9,FALSE)</f>
        <v>#REF!</v>
      </c>
      <c r="Z22" s="281" t="e">
        <f>VLOOKUP($AA22,#REF!,10,FALSE)</f>
        <v>#REF!</v>
      </c>
      <c r="AA22" s="496"/>
      <c r="AB22" s="341"/>
      <c r="AC22" s="341"/>
      <c r="AD22" s="282"/>
      <c r="AE22" s="282"/>
      <c r="AF22" s="282"/>
      <c r="AG22" s="282"/>
      <c r="AH22" s="341"/>
      <c r="AI22" s="341"/>
      <c r="AJ22" s="341"/>
      <c r="AK22" s="341"/>
    </row>
    <row r="23" spans="1:37" s="335" customFormat="1" ht="23.1" hidden="1" customHeight="1" x14ac:dyDescent="0.2">
      <c r="A23" s="280">
        <v>10</v>
      </c>
      <c r="B23" s="280">
        <v>10.4285714285714</v>
      </c>
      <c r="C23" s="280"/>
      <c r="D23" s="280"/>
      <c r="E23" s="281" t="e">
        <f>VLOOKUP($AA23,#REF!,3,FALSE)</f>
        <v>#REF!</v>
      </c>
      <c r="F23" s="282" t="e">
        <f>VLOOKUP($AA23,#REF!,4,FALSE)</f>
        <v>#REF!</v>
      </c>
      <c r="G23" s="282" t="e">
        <f>VLOOKUP($AA23,#REF!,8,FALSE)</f>
        <v>#REF!</v>
      </c>
      <c r="H23" s="281" t="e">
        <f>VLOOKUP($AA23,#REF!,5,FALSE)</f>
        <v>#REF!</v>
      </c>
      <c r="I23" s="283" t="e">
        <f>VLOOKUP($AA23,#REF!,7,FALSE)</f>
        <v>#REF!</v>
      </c>
      <c r="J23" s="283" t="e">
        <f>VLOOKUP($AA23,#REF!,11,FALSE)</f>
        <v>#REF!</v>
      </c>
      <c r="K23" s="284"/>
      <c r="L23" s="284"/>
      <c r="M23" s="284"/>
      <c r="N23" s="284"/>
      <c r="O23" s="284"/>
      <c r="P23" s="284"/>
      <c r="Q23" s="286">
        <f t="shared" si="0"/>
        <v>0</v>
      </c>
      <c r="R23" s="286">
        <f t="shared" si="1"/>
        <v>0</v>
      </c>
      <c r="S23" s="286">
        <f t="shared" si="2"/>
        <v>0</v>
      </c>
      <c r="T23" s="286">
        <f t="shared" si="3"/>
        <v>0</v>
      </c>
      <c r="U23" s="286">
        <f t="shared" si="4"/>
        <v>0</v>
      </c>
      <c r="V23" s="286">
        <f t="shared" si="5"/>
        <v>0</v>
      </c>
      <c r="W23" s="287">
        <f t="shared" ref="W23:W32" si="14">MAX(Q23,R23,S23,T23,U23,V23)</f>
        <v>0</v>
      </c>
      <c r="X23" s="288" t="str">
        <f t="shared" ref="X23:X32" si="15">IF(W23&gt;=$AB$11,"МСМК",IF(W23&gt;=$AC$11,"МС",IF(W23&gt;=$AD$11,"КМС",IF(W23&gt;=$AE$11,"1",IF(W23&gt;=$AF$11,"2",IF(W23&gt;=$AG$11,"3",IF(W23&gt;=$AH$11,"1юн",IF(W23&gt;=$AI$11,"2юн",IF(W23&gt;=$AJ$11,"3юн",IF(W23&lt;$AJ$11,"б/р"))))))))))</f>
        <v>б/р</v>
      </c>
      <c r="Y23" s="283" t="e">
        <f>VLOOKUP($AA23,#REF!,9,FALSE)</f>
        <v>#REF!</v>
      </c>
      <c r="Z23" s="281" t="e">
        <f>VLOOKUP($AA23,#REF!,10,FALSE)</f>
        <v>#REF!</v>
      </c>
      <c r="AA23" s="496"/>
      <c r="AD23" s="337"/>
      <c r="AE23" s="337"/>
      <c r="AF23" s="337"/>
      <c r="AG23" s="337"/>
    </row>
    <row r="24" spans="1:37" s="335" customFormat="1" ht="23.1" hidden="1" customHeight="1" x14ac:dyDescent="0.2">
      <c r="A24" s="280">
        <v>11</v>
      </c>
      <c r="B24" s="280">
        <v>11.0714285714286</v>
      </c>
      <c r="C24" s="280"/>
      <c r="D24" s="280"/>
      <c r="E24" s="281" t="e">
        <f>VLOOKUP($AA24,#REF!,3,FALSE)</f>
        <v>#REF!</v>
      </c>
      <c r="F24" s="282" t="e">
        <f>VLOOKUP($AA24,#REF!,4,FALSE)</f>
        <v>#REF!</v>
      </c>
      <c r="G24" s="282" t="e">
        <f>VLOOKUP($AA24,#REF!,8,FALSE)</f>
        <v>#REF!</v>
      </c>
      <c r="H24" s="281" t="e">
        <f>VLOOKUP($AA24,#REF!,5,FALSE)</f>
        <v>#REF!</v>
      </c>
      <c r="I24" s="283" t="e">
        <f>VLOOKUP($AA24,#REF!,7,FALSE)</f>
        <v>#REF!</v>
      </c>
      <c r="J24" s="283" t="e">
        <f>VLOOKUP($AA24,#REF!,11,FALSE)</f>
        <v>#REF!</v>
      </c>
      <c r="K24" s="284"/>
      <c r="L24" s="284"/>
      <c r="M24" s="284"/>
      <c r="N24" s="284"/>
      <c r="O24" s="284"/>
      <c r="P24" s="284"/>
      <c r="Q24" s="286">
        <f t="shared" si="0"/>
        <v>0</v>
      </c>
      <c r="R24" s="286">
        <f t="shared" si="1"/>
        <v>0</v>
      </c>
      <c r="S24" s="286">
        <f t="shared" si="2"/>
        <v>0</v>
      </c>
      <c r="T24" s="286">
        <f t="shared" si="3"/>
        <v>0</v>
      </c>
      <c r="U24" s="286">
        <f t="shared" si="4"/>
        <v>0</v>
      </c>
      <c r="V24" s="286">
        <f t="shared" si="5"/>
        <v>0</v>
      </c>
      <c r="W24" s="287">
        <f t="shared" si="14"/>
        <v>0</v>
      </c>
      <c r="X24" s="288" t="str">
        <f t="shared" si="15"/>
        <v>б/р</v>
      </c>
      <c r="Y24" s="283">
        <v>0</v>
      </c>
      <c r="Z24" s="281" t="e">
        <f>VLOOKUP($AA24,#REF!,10,FALSE)</f>
        <v>#REF!</v>
      </c>
      <c r="AA24" s="496"/>
      <c r="AD24" s="337"/>
      <c r="AE24" s="337"/>
      <c r="AF24" s="337"/>
      <c r="AG24" s="337"/>
    </row>
    <row r="25" spans="1:37" s="335" customFormat="1" ht="23.1" hidden="1" customHeight="1" x14ac:dyDescent="0.2">
      <c r="A25" s="280">
        <f>RANK(W25,$W$14:$W$112,0)</f>
        <v>2</v>
      </c>
      <c r="B25" s="280">
        <v>12.0714285714286</v>
      </c>
      <c r="C25" s="280"/>
      <c r="D25" s="280"/>
      <c r="E25" s="281" t="e">
        <f>VLOOKUP($AA25,#REF!,3,FALSE)</f>
        <v>#REF!</v>
      </c>
      <c r="F25" s="282" t="e">
        <f>VLOOKUP($AA25,#REF!,4,FALSE)</f>
        <v>#REF!</v>
      </c>
      <c r="G25" s="282" t="e">
        <f>VLOOKUP($AA25,#REF!,8,FALSE)</f>
        <v>#REF!</v>
      </c>
      <c r="H25" s="281" t="e">
        <f>VLOOKUP($AA25,#REF!,5,FALSE)</f>
        <v>#REF!</v>
      </c>
      <c r="I25" s="283" t="e">
        <f>VLOOKUP($AA25,#REF!,7,FALSE)</f>
        <v>#REF!</v>
      </c>
      <c r="J25" s="283" t="e">
        <f>VLOOKUP($AA25,#REF!,11,FALSE)</f>
        <v>#REF!</v>
      </c>
      <c r="K25" s="284"/>
      <c r="L25" s="284"/>
      <c r="M25" s="284"/>
      <c r="N25" s="284"/>
      <c r="O25" s="284"/>
      <c r="P25" s="284"/>
      <c r="Q25" s="286">
        <f t="shared" si="0"/>
        <v>0</v>
      </c>
      <c r="R25" s="286">
        <f t="shared" si="1"/>
        <v>0</v>
      </c>
      <c r="S25" s="286">
        <f t="shared" si="2"/>
        <v>0</v>
      </c>
      <c r="T25" s="286">
        <f t="shared" si="3"/>
        <v>0</v>
      </c>
      <c r="U25" s="286">
        <f t="shared" si="4"/>
        <v>0</v>
      </c>
      <c r="V25" s="286">
        <f t="shared" si="5"/>
        <v>0</v>
      </c>
      <c r="W25" s="287">
        <f t="shared" si="14"/>
        <v>0</v>
      </c>
      <c r="X25" s="288" t="str">
        <f t="shared" si="15"/>
        <v>б/р</v>
      </c>
      <c r="Y25" s="283">
        <v>0</v>
      </c>
      <c r="Z25" s="281" t="e">
        <f>VLOOKUP($AA25,#REF!,10,FALSE)</f>
        <v>#REF!</v>
      </c>
      <c r="AA25" s="496"/>
      <c r="AD25" s="337"/>
      <c r="AE25" s="337"/>
      <c r="AF25" s="337"/>
      <c r="AG25" s="337"/>
    </row>
    <row r="26" spans="1:37" s="335" customFormat="1" ht="23.1" hidden="1" customHeight="1" x14ac:dyDescent="0.2">
      <c r="A26" s="280">
        <f>RANK(W26,$W$14:$W$112,0)</f>
        <v>2</v>
      </c>
      <c r="B26" s="280">
        <v>13.0714285714286</v>
      </c>
      <c r="C26" s="280"/>
      <c r="D26" s="280"/>
      <c r="E26" s="281" t="e">
        <f>VLOOKUP($AA26,#REF!,3,FALSE)</f>
        <v>#REF!</v>
      </c>
      <c r="F26" s="282" t="e">
        <f>VLOOKUP($AA26,#REF!,4,FALSE)</f>
        <v>#REF!</v>
      </c>
      <c r="G26" s="282" t="e">
        <f>VLOOKUP($AA26,#REF!,8,FALSE)</f>
        <v>#REF!</v>
      </c>
      <c r="H26" s="281" t="e">
        <f>VLOOKUP($AA26,#REF!,5,FALSE)</f>
        <v>#REF!</v>
      </c>
      <c r="I26" s="283" t="e">
        <f>VLOOKUP($AA26,#REF!,7,FALSE)</f>
        <v>#REF!</v>
      </c>
      <c r="J26" s="283" t="e">
        <f>VLOOKUP($AA26,#REF!,11,FALSE)</f>
        <v>#REF!</v>
      </c>
      <c r="K26" s="284"/>
      <c r="L26" s="284"/>
      <c r="M26" s="284"/>
      <c r="N26" s="284"/>
      <c r="O26" s="284"/>
      <c r="P26" s="284"/>
      <c r="Q26" s="286">
        <f t="shared" si="0"/>
        <v>0</v>
      </c>
      <c r="R26" s="286">
        <f t="shared" si="1"/>
        <v>0</v>
      </c>
      <c r="S26" s="286">
        <f t="shared" si="2"/>
        <v>0</v>
      </c>
      <c r="T26" s="286">
        <f t="shared" si="3"/>
        <v>0</v>
      </c>
      <c r="U26" s="286">
        <f t="shared" si="4"/>
        <v>0</v>
      </c>
      <c r="V26" s="286">
        <f t="shared" si="5"/>
        <v>0</v>
      </c>
      <c r="W26" s="287">
        <f t="shared" si="14"/>
        <v>0</v>
      </c>
      <c r="X26" s="288" t="str">
        <f t="shared" si="15"/>
        <v>б/р</v>
      </c>
      <c r="Y26" s="283" t="s">
        <v>150</v>
      </c>
      <c r="Z26" s="281" t="e">
        <f>VLOOKUP($AA26,#REF!,10,FALSE)</f>
        <v>#REF!</v>
      </c>
      <c r="AA26" s="496"/>
      <c r="AD26" s="337"/>
      <c r="AE26" s="337"/>
      <c r="AF26" s="337"/>
      <c r="AG26" s="337"/>
    </row>
    <row r="27" spans="1:37" s="335" customFormat="1" ht="23.1" hidden="1" customHeight="1" x14ac:dyDescent="0.2">
      <c r="A27" s="280">
        <v>14</v>
      </c>
      <c r="B27" s="280">
        <v>14.0714285714286</v>
      </c>
      <c r="C27" s="280"/>
      <c r="D27" s="280"/>
      <c r="E27" s="281" t="e">
        <f>VLOOKUP($AA27,#REF!,3,FALSE)</f>
        <v>#REF!</v>
      </c>
      <c r="F27" s="282" t="e">
        <f>VLOOKUP($AA27,#REF!,4,FALSE)</f>
        <v>#REF!</v>
      </c>
      <c r="G27" s="282" t="e">
        <f>VLOOKUP($AA27,#REF!,8,FALSE)</f>
        <v>#REF!</v>
      </c>
      <c r="H27" s="281" t="e">
        <f>VLOOKUP($AA27,#REF!,5,FALSE)</f>
        <v>#REF!</v>
      </c>
      <c r="I27" s="283" t="e">
        <f>VLOOKUP($AA27,#REF!,7,FALSE)</f>
        <v>#REF!</v>
      </c>
      <c r="J27" s="283" t="e">
        <f>VLOOKUP($AA27,#REF!,11,FALSE)</f>
        <v>#REF!</v>
      </c>
      <c r="K27" s="284"/>
      <c r="L27" s="284"/>
      <c r="M27" s="284"/>
      <c r="N27" s="284"/>
      <c r="O27" s="284"/>
      <c r="P27" s="284"/>
      <c r="Q27" s="286">
        <f t="shared" si="0"/>
        <v>0</v>
      </c>
      <c r="R27" s="286">
        <f t="shared" si="1"/>
        <v>0</v>
      </c>
      <c r="S27" s="286">
        <f t="shared" si="2"/>
        <v>0</v>
      </c>
      <c r="T27" s="286">
        <f t="shared" si="3"/>
        <v>0</v>
      </c>
      <c r="U27" s="286">
        <f t="shared" si="4"/>
        <v>0</v>
      </c>
      <c r="V27" s="286">
        <f t="shared" si="5"/>
        <v>0</v>
      </c>
      <c r="W27" s="287">
        <f t="shared" si="14"/>
        <v>0</v>
      </c>
      <c r="X27" s="288" t="str">
        <f t="shared" si="15"/>
        <v>б/р</v>
      </c>
      <c r="Y27" s="283">
        <v>0</v>
      </c>
      <c r="Z27" s="281" t="e">
        <f>VLOOKUP($AA27,#REF!,10,FALSE)</f>
        <v>#REF!</v>
      </c>
      <c r="AA27" s="496"/>
      <c r="AD27" s="337"/>
      <c r="AE27" s="337"/>
      <c r="AF27" s="337"/>
      <c r="AG27" s="337"/>
    </row>
    <row r="28" spans="1:37" s="335" customFormat="1" ht="23.1" hidden="1" customHeight="1" x14ac:dyDescent="0.2">
      <c r="A28" s="280">
        <f t="shared" ref="A28:A45" si="16">RANK(W28,$W$14:$W$112,0)</f>
        <v>2</v>
      </c>
      <c r="B28" s="280">
        <v>15.0714285714286</v>
      </c>
      <c r="C28" s="280"/>
      <c r="D28" s="280"/>
      <c r="E28" s="281" t="e">
        <f>VLOOKUP($AA28,#REF!,3,FALSE)</f>
        <v>#REF!</v>
      </c>
      <c r="F28" s="282" t="e">
        <f>VLOOKUP($AA28,#REF!,4,FALSE)</f>
        <v>#REF!</v>
      </c>
      <c r="G28" s="282" t="e">
        <f>VLOOKUP($AA28,#REF!,8,FALSE)</f>
        <v>#REF!</v>
      </c>
      <c r="H28" s="281" t="e">
        <f>VLOOKUP($AA28,#REF!,5,FALSE)</f>
        <v>#REF!</v>
      </c>
      <c r="I28" s="283" t="e">
        <f>VLOOKUP($AA28,#REF!,7,FALSE)</f>
        <v>#REF!</v>
      </c>
      <c r="J28" s="283" t="e">
        <f>VLOOKUP($AA28,#REF!,11,FALSE)</f>
        <v>#REF!</v>
      </c>
      <c r="K28" s="284"/>
      <c r="L28" s="284"/>
      <c r="M28" s="284"/>
      <c r="N28" s="284"/>
      <c r="O28" s="284"/>
      <c r="P28" s="284"/>
      <c r="Q28" s="286">
        <f t="shared" ref="Q28" si="17">K28/100</f>
        <v>0</v>
      </c>
      <c r="R28" s="286">
        <f t="shared" ref="R28" si="18">L28/100</f>
        <v>0</v>
      </c>
      <c r="S28" s="286">
        <f t="shared" ref="S28" si="19">M28/100</f>
        <v>0</v>
      </c>
      <c r="T28" s="378">
        <f t="shared" ref="T28:T31" si="20">N28/100</f>
        <v>0</v>
      </c>
      <c r="U28" s="378">
        <f t="shared" ref="U28:U31" si="21">O28/100</f>
        <v>0</v>
      </c>
      <c r="V28" s="378">
        <f t="shared" ref="V28:V31" si="22">P28/100</f>
        <v>0</v>
      </c>
      <c r="W28" s="287">
        <f t="shared" si="14"/>
        <v>0</v>
      </c>
      <c r="X28" s="288" t="str">
        <f t="shared" si="15"/>
        <v>б/р</v>
      </c>
      <c r="Y28" s="283">
        <v>0</v>
      </c>
      <c r="Z28" s="281" t="e">
        <f>VLOOKUP($AA28,#REF!,10,FALSE)</f>
        <v>#REF!</v>
      </c>
      <c r="AA28" s="496"/>
      <c r="AD28" s="337"/>
      <c r="AE28" s="337"/>
      <c r="AF28" s="337"/>
      <c r="AG28" s="337"/>
    </row>
    <row r="29" spans="1:37" s="335" customFormat="1" ht="23.1" hidden="1" customHeight="1" x14ac:dyDescent="0.2">
      <c r="A29" s="280">
        <f t="shared" si="16"/>
        <v>2</v>
      </c>
      <c r="B29" s="280">
        <v>16.071428571428601</v>
      </c>
      <c r="C29" s="280"/>
      <c r="D29" s="280"/>
      <c r="E29" s="281" t="e">
        <f>VLOOKUP($AA29,#REF!,3,FALSE)</f>
        <v>#REF!</v>
      </c>
      <c r="F29" s="282" t="e">
        <f>VLOOKUP($AA29,#REF!,4,FALSE)</f>
        <v>#REF!</v>
      </c>
      <c r="G29" s="282" t="e">
        <f>VLOOKUP($AA29,#REF!,8,FALSE)</f>
        <v>#REF!</v>
      </c>
      <c r="H29" s="281" t="e">
        <f>VLOOKUP($AA29,#REF!,5,FALSE)</f>
        <v>#REF!</v>
      </c>
      <c r="I29" s="283" t="e">
        <f>VLOOKUP($AA29,#REF!,7,FALSE)</f>
        <v>#REF!</v>
      </c>
      <c r="J29" s="283" t="e">
        <f>VLOOKUP($AA29,#REF!,11,FALSE)</f>
        <v>#REF!</v>
      </c>
      <c r="K29" s="284"/>
      <c r="L29" s="284"/>
      <c r="M29" s="284"/>
      <c r="N29" s="284"/>
      <c r="O29" s="284"/>
      <c r="P29" s="284"/>
      <c r="Q29" s="286">
        <f t="shared" ref="Q29:Q31" si="23">K29/100</f>
        <v>0</v>
      </c>
      <c r="R29" s="286" t="s">
        <v>129</v>
      </c>
      <c r="S29" s="286">
        <f t="shared" ref="S29:S31" si="24">M29/100</f>
        <v>0</v>
      </c>
      <c r="T29" s="378">
        <f t="shared" si="20"/>
        <v>0</v>
      </c>
      <c r="U29" s="378">
        <f t="shared" si="21"/>
        <v>0</v>
      </c>
      <c r="V29" s="378">
        <f t="shared" si="22"/>
        <v>0</v>
      </c>
      <c r="W29" s="287">
        <f t="shared" si="14"/>
        <v>0</v>
      </c>
      <c r="X29" s="288" t="str">
        <f t="shared" si="15"/>
        <v>б/р</v>
      </c>
      <c r="Y29" s="283" t="s">
        <v>150</v>
      </c>
      <c r="Z29" s="281" t="e">
        <f>VLOOKUP($AA29,#REF!,10,FALSE)</f>
        <v>#REF!</v>
      </c>
      <c r="AA29" s="496"/>
      <c r="AD29" s="337"/>
      <c r="AE29" s="337"/>
      <c r="AF29" s="337"/>
      <c r="AG29" s="337"/>
    </row>
    <row r="30" spans="1:37" s="335" customFormat="1" ht="23.1" hidden="1" customHeight="1" x14ac:dyDescent="0.2">
      <c r="A30" s="280">
        <f t="shared" si="16"/>
        <v>2</v>
      </c>
      <c r="B30" s="280">
        <v>17.071428571428601</v>
      </c>
      <c r="C30" s="280"/>
      <c r="D30" s="280"/>
      <c r="E30" s="281" t="e">
        <f>VLOOKUP($AA30,#REF!,3,FALSE)</f>
        <v>#REF!</v>
      </c>
      <c r="F30" s="282" t="e">
        <f>VLOOKUP($AA30,#REF!,4,FALSE)</f>
        <v>#REF!</v>
      </c>
      <c r="G30" s="282" t="e">
        <f>VLOOKUP($AA30,#REF!,8,FALSE)</f>
        <v>#REF!</v>
      </c>
      <c r="H30" s="281" t="e">
        <f>VLOOKUP($AA30,#REF!,5,FALSE)</f>
        <v>#REF!</v>
      </c>
      <c r="I30" s="283" t="e">
        <f>VLOOKUP($AA30,#REF!,7,FALSE)</f>
        <v>#REF!</v>
      </c>
      <c r="J30" s="283" t="e">
        <f>VLOOKUP($AA30,#REF!,11,FALSE)</f>
        <v>#REF!</v>
      </c>
      <c r="K30" s="284"/>
      <c r="L30" s="284"/>
      <c r="M30" s="284"/>
      <c r="N30" s="284"/>
      <c r="O30" s="284"/>
      <c r="P30" s="284"/>
      <c r="Q30" s="286">
        <f t="shared" si="23"/>
        <v>0</v>
      </c>
      <c r="R30" s="286">
        <f t="shared" ref="R30:R31" si="25">L30/100</f>
        <v>0</v>
      </c>
      <c r="S30" s="286">
        <f t="shared" si="24"/>
        <v>0</v>
      </c>
      <c r="T30" s="378">
        <f t="shared" si="20"/>
        <v>0</v>
      </c>
      <c r="U30" s="378">
        <f t="shared" si="21"/>
        <v>0</v>
      </c>
      <c r="V30" s="378">
        <f t="shared" si="22"/>
        <v>0</v>
      </c>
      <c r="W30" s="287">
        <f t="shared" si="14"/>
        <v>0</v>
      </c>
      <c r="X30" s="288" t="str">
        <f t="shared" si="15"/>
        <v>б/р</v>
      </c>
      <c r="Y30" s="283" t="s">
        <v>150</v>
      </c>
      <c r="Z30" s="281" t="e">
        <f>VLOOKUP($AA30,#REF!,10,FALSE)</f>
        <v>#REF!</v>
      </c>
      <c r="AA30" s="496"/>
      <c r="AD30" s="337"/>
      <c r="AE30" s="337"/>
      <c r="AF30" s="337"/>
      <c r="AG30" s="337"/>
    </row>
    <row r="31" spans="1:37" s="335" customFormat="1" ht="23.1" hidden="1" customHeight="1" x14ac:dyDescent="0.2">
      <c r="A31" s="280">
        <f t="shared" si="16"/>
        <v>2</v>
      </c>
      <c r="B31" s="280">
        <v>18.071428571428601</v>
      </c>
      <c r="C31" s="280"/>
      <c r="D31" s="280"/>
      <c r="E31" s="281" t="e">
        <f>VLOOKUP($AA31,#REF!,3,FALSE)</f>
        <v>#REF!</v>
      </c>
      <c r="F31" s="282" t="e">
        <f>VLOOKUP($AA31,#REF!,4,FALSE)</f>
        <v>#REF!</v>
      </c>
      <c r="G31" s="282" t="e">
        <f>VLOOKUP($AA31,#REF!,8,FALSE)</f>
        <v>#REF!</v>
      </c>
      <c r="H31" s="281" t="e">
        <f>VLOOKUP($AA31,#REF!,5,FALSE)</f>
        <v>#REF!</v>
      </c>
      <c r="I31" s="283" t="e">
        <f>VLOOKUP($AA31,#REF!,7,FALSE)</f>
        <v>#REF!</v>
      </c>
      <c r="J31" s="283" t="e">
        <f>VLOOKUP($AA31,#REF!,11,FALSE)</f>
        <v>#REF!</v>
      </c>
      <c r="K31" s="284"/>
      <c r="L31" s="284"/>
      <c r="M31" s="284"/>
      <c r="N31" s="284"/>
      <c r="O31" s="284"/>
      <c r="P31" s="284"/>
      <c r="Q31" s="286">
        <f t="shared" si="23"/>
        <v>0</v>
      </c>
      <c r="R31" s="286">
        <f t="shared" si="25"/>
        <v>0</v>
      </c>
      <c r="S31" s="286">
        <f t="shared" si="24"/>
        <v>0</v>
      </c>
      <c r="T31" s="378">
        <f t="shared" si="20"/>
        <v>0</v>
      </c>
      <c r="U31" s="378">
        <f t="shared" si="21"/>
        <v>0</v>
      </c>
      <c r="V31" s="378">
        <f t="shared" si="22"/>
        <v>0</v>
      </c>
      <c r="W31" s="287">
        <f t="shared" si="14"/>
        <v>0</v>
      </c>
      <c r="X31" s="288" t="str">
        <f t="shared" si="15"/>
        <v>б/р</v>
      </c>
      <c r="Y31" s="283" t="s">
        <v>150</v>
      </c>
      <c r="Z31" s="281" t="e">
        <f>VLOOKUP($AA31,#REF!,10,FALSE)</f>
        <v>#REF!</v>
      </c>
      <c r="AA31" s="496"/>
      <c r="AD31" s="337"/>
      <c r="AE31" s="337"/>
      <c r="AF31" s="337"/>
      <c r="AG31" s="337"/>
    </row>
    <row r="32" spans="1:37" s="335" customFormat="1" ht="23.1" hidden="1" customHeight="1" x14ac:dyDescent="0.2">
      <c r="A32" s="280">
        <f t="shared" si="16"/>
        <v>2</v>
      </c>
      <c r="B32" s="280">
        <v>19.071428571428601</v>
      </c>
      <c r="C32" s="280"/>
      <c r="D32" s="280"/>
      <c r="E32" s="281" t="e">
        <f>VLOOKUP($AA32,#REF!,3,FALSE)</f>
        <v>#REF!</v>
      </c>
      <c r="F32" s="282" t="e">
        <f>VLOOKUP($AA32,#REF!,4,FALSE)</f>
        <v>#REF!</v>
      </c>
      <c r="G32" s="282" t="e">
        <f>VLOOKUP($AA32,#REF!,8,FALSE)</f>
        <v>#REF!</v>
      </c>
      <c r="H32" s="281" t="e">
        <f>VLOOKUP($AA32,#REF!,5,FALSE)</f>
        <v>#REF!</v>
      </c>
      <c r="I32" s="283" t="e">
        <f>VLOOKUP($AA32,#REF!,7,FALSE)</f>
        <v>#REF!</v>
      </c>
      <c r="J32" s="283" t="e">
        <f>VLOOKUP($AA32,#REF!,11,FALSE)</f>
        <v>#REF!</v>
      </c>
      <c r="K32" s="284"/>
      <c r="L32" s="284"/>
      <c r="M32" s="284"/>
      <c r="N32" s="284"/>
      <c r="O32" s="284"/>
      <c r="P32" s="284"/>
      <c r="Q32" s="286">
        <f t="shared" ref="Q32" si="26">K32/100</f>
        <v>0</v>
      </c>
      <c r="R32" s="286">
        <f t="shared" ref="R32" si="27">L32/100</f>
        <v>0</v>
      </c>
      <c r="S32" s="286">
        <f t="shared" ref="S32" si="28">M32/100</f>
        <v>0</v>
      </c>
      <c r="T32" s="286"/>
      <c r="U32" s="286"/>
      <c r="V32" s="286"/>
      <c r="W32" s="287">
        <f t="shared" si="14"/>
        <v>0</v>
      </c>
      <c r="X32" s="288" t="str">
        <f t="shared" si="15"/>
        <v>б/р</v>
      </c>
      <c r="Y32" s="283">
        <v>0</v>
      </c>
      <c r="Z32" s="281" t="e">
        <f>VLOOKUP($AA32,#REF!,10,FALSE)</f>
        <v>#REF!</v>
      </c>
      <c r="AA32" s="376"/>
      <c r="AD32" s="337"/>
      <c r="AE32" s="337"/>
      <c r="AF32" s="337"/>
      <c r="AG32" s="337"/>
    </row>
    <row r="33" spans="1:33" s="335" customFormat="1" ht="23.1" hidden="1" customHeight="1" x14ac:dyDescent="0.2">
      <c r="A33" s="338" t="e">
        <f t="shared" si="16"/>
        <v>#VALUE!</v>
      </c>
      <c r="B33" s="280">
        <v>20.071428571428601</v>
      </c>
      <c r="C33" s="280"/>
      <c r="D33" s="280"/>
      <c r="E33" s="281" t="e">
        <f>VLOOKUP($AA33,#REF!,3,FALSE)</f>
        <v>#REF!</v>
      </c>
      <c r="F33" s="282" t="e">
        <f>VLOOKUP($AA33,#REF!,4,FALSE)</f>
        <v>#REF!</v>
      </c>
      <c r="G33" s="282" t="e">
        <f>VLOOKUP($AA33,#REF!,8,FALSE)</f>
        <v>#REF!</v>
      </c>
      <c r="H33" s="281" t="e">
        <f>VLOOKUP($AA33,#REF!,5,FALSE)</f>
        <v>#REF!</v>
      </c>
      <c r="I33" s="283" t="e">
        <f>VLOOKUP($AA33,#REF!,7,FALSE)</f>
        <v>#REF!</v>
      </c>
      <c r="J33" s="283" t="e">
        <f>VLOOKUP($AA33,#REF!,11,FALSE)</f>
        <v>#REF!</v>
      </c>
      <c r="K33" s="284"/>
      <c r="L33" s="284"/>
      <c r="M33" s="284"/>
      <c r="N33" s="284"/>
      <c r="O33" s="284"/>
      <c r="P33" s="284"/>
      <c r="Q33" s="378">
        <f t="shared" ref="Q33:Q45" si="29">K33/100</f>
        <v>0</v>
      </c>
      <c r="R33" s="378">
        <f t="shared" ref="R33:R45" si="30">L33/100</f>
        <v>0</v>
      </c>
      <c r="S33" s="378">
        <f t="shared" ref="S33:S45" si="31">M33/100</f>
        <v>0</v>
      </c>
      <c r="T33" s="286"/>
      <c r="U33" s="286"/>
      <c r="V33" s="286"/>
      <c r="W33" s="287" t="s">
        <v>174</v>
      </c>
      <c r="X33" s="342" t="str">
        <f t="shared" ref="X33:X45" si="32">IF(W33&gt;=$AB$11,"МСМК",IF(W33&gt;=$AC$11,"МС",IF(W33&gt;=$AD$11,"КМС",IF(W33&gt;=$AE$11,"1",IF(W33&gt;=$AF$11,"2",IF(W33&gt;=$AG$11,"3",IF(W33&gt;=$AH$11,"1юн",IF(W33&gt;=$AI$11,"2юн",IF(W33&gt;=$AJ$11,"3юн",IF(W33&lt;$AJ$11,"б/р"))))))))))</f>
        <v>МСМК</v>
      </c>
      <c r="Y33" s="283" t="e">
        <f>VLOOKUP($AA33,#REF!,9,FALSE)</f>
        <v>#REF!</v>
      </c>
      <c r="Z33" s="281" t="e">
        <f>VLOOKUP($AA33,#REF!,10,FALSE)</f>
        <v>#REF!</v>
      </c>
      <c r="AA33" s="376"/>
      <c r="AD33" s="337"/>
      <c r="AE33" s="337"/>
      <c r="AF33" s="337"/>
      <c r="AG33" s="337"/>
    </row>
    <row r="34" spans="1:33" s="335" customFormat="1" ht="23.1" hidden="1" customHeight="1" x14ac:dyDescent="0.2">
      <c r="A34" s="338" t="e">
        <f t="shared" si="16"/>
        <v>#VALUE!</v>
      </c>
      <c r="B34" s="280">
        <v>21.071428571428601</v>
      </c>
      <c r="C34" s="280"/>
      <c r="D34" s="280"/>
      <c r="E34" s="281" t="e">
        <f>VLOOKUP($AA34,#REF!,3,FALSE)</f>
        <v>#REF!</v>
      </c>
      <c r="F34" s="282" t="e">
        <f>VLOOKUP($AA34,#REF!,4,FALSE)</f>
        <v>#REF!</v>
      </c>
      <c r="G34" s="282" t="e">
        <f>VLOOKUP($AA34,#REF!,8,FALSE)</f>
        <v>#REF!</v>
      </c>
      <c r="H34" s="281" t="e">
        <f>VLOOKUP($AA34,#REF!,5,FALSE)</f>
        <v>#REF!</v>
      </c>
      <c r="I34" s="283" t="e">
        <f>VLOOKUP($AA34,#REF!,7,FALSE)</f>
        <v>#REF!</v>
      </c>
      <c r="J34" s="283" t="e">
        <f>VLOOKUP($AA34,#REF!,11,FALSE)</f>
        <v>#REF!</v>
      </c>
      <c r="K34" s="284"/>
      <c r="L34" s="284"/>
      <c r="M34" s="284"/>
      <c r="N34" s="284"/>
      <c r="O34" s="284"/>
      <c r="P34" s="284"/>
      <c r="Q34" s="378">
        <f t="shared" si="29"/>
        <v>0</v>
      </c>
      <c r="R34" s="378">
        <f t="shared" si="30"/>
        <v>0</v>
      </c>
      <c r="S34" s="378">
        <f t="shared" si="31"/>
        <v>0</v>
      </c>
      <c r="T34" s="286"/>
      <c r="U34" s="286"/>
      <c r="V34" s="286"/>
      <c r="W34" s="287" t="s">
        <v>174</v>
      </c>
      <c r="X34" s="342" t="str">
        <f t="shared" si="32"/>
        <v>МСМК</v>
      </c>
      <c r="Y34" s="283" t="e">
        <f>VLOOKUP($AA34,#REF!,9,FALSE)</f>
        <v>#REF!</v>
      </c>
      <c r="Z34" s="281" t="e">
        <f>VLOOKUP($AA34,#REF!,10,FALSE)</f>
        <v>#REF!</v>
      </c>
      <c r="AA34" s="376"/>
      <c r="AD34" s="337"/>
      <c r="AE34" s="337"/>
      <c r="AF34" s="337"/>
      <c r="AG34" s="337"/>
    </row>
    <row r="35" spans="1:33" s="335" customFormat="1" ht="23.1" hidden="1" customHeight="1" x14ac:dyDescent="0.2">
      <c r="A35" s="338" t="e">
        <f t="shared" si="16"/>
        <v>#VALUE!</v>
      </c>
      <c r="B35" s="280">
        <v>22.071428571428601</v>
      </c>
      <c r="C35" s="280"/>
      <c r="D35" s="280"/>
      <c r="E35" s="281" t="e">
        <f>VLOOKUP($AA35,#REF!,3,FALSE)</f>
        <v>#REF!</v>
      </c>
      <c r="F35" s="282" t="e">
        <f>VLOOKUP($AA35,#REF!,4,FALSE)</f>
        <v>#REF!</v>
      </c>
      <c r="G35" s="282" t="e">
        <f>VLOOKUP($AA35,#REF!,8,FALSE)</f>
        <v>#REF!</v>
      </c>
      <c r="H35" s="281" t="e">
        <f>VLOOKUP($AA35,#REF!,5,FALSE)</f>
        <v>#REF!</v>
      </c>
      <c r="I35" s="283" t="e">
        <f>VLOOKUP($AA35,#REF!,7,FALSE)</f>
        <v>#REF!</v>
      </c>
      <c r="J35" s="283" t="e">
        <f>VLOOKUP($AA35,#REF!,11,FALSE)</f>
        <v>#REF!</v>
      </c>
      <c r="K35" s="284"/>
      <c r="L35" s="284"/>
      <c r="M35" s="284"/>
      <c r="N35" s="284"/>
      <c r="O35" s="284"/>
      <c r="P35" s="284"/>
      <c r="Q35" s="378">
        <f t="shared" si="29"/>
        <v>0</v>
      </c>
      <c r="R35" s="378">
        <f t="shared" si="30"/>
        <v>0</v>
      </c>
      <c r="S35" s="378">
        <f t="shared" si="31"/>
        <v>0</v>
      </c>
      <c r="T35" s="286"/>
      <c r="U35" s="286"/>
      <c r="V35" s="286"/>
      <c r="W35" s="287" t="s">
        <v>174</v>
      </c>
      <c r="X35" s="342" t="str">
        <f t="shared" si="32"/>
        <v>МСМК</v>
      </c>
      <c r="Y35" s="283" t="e">
        <f>VLOOKUP($AA35,#REF!,9,FALSE)</f>
        <v>#REF!</v>
      </c>
      <c r="Z35" s="281" t="e">
        <f>VLOOKUP($AA35,#REF!,10,FALSE)</f>
        <v>#REF!</v>
      </c>
      <c r="AA35" s="376"/>
      <c r="AD35" s="337"/>
      <c r="AE35" s="337"/>
      <c r="AF35" s="337"/>
      <c r="AG35" s="337"/>
    </row>
    <row r="36" spans="1:33" s="335" customFormat="1" ht="23.1" hidden="1" customHeight="1" x14ac:dyDescent="0.2">
      <c r="A36" s="338" t="e">
        <f t="shared" si="16"/>
        <v>#VALUE!</v>
      </c>
      <c r="B36" s="280">
        <v>23.071428571428601</v>
      </c>
      <c r="C36" s="280"/>
      <c r="D36" s="280"/>
      <c r="E36" s="281" t="e">
        <f>VLOOKUP($AA36,#REF!,3,FALSE)</f>
        <v>#REF!</v>
      </c>
      <c r="F36" s="282" t="e">
        <f>VLOOKUP($AA36,#REF!,4,FALSE)</f>
        <v>#REF!</v>
      </c>
      <c r="G36" s="282" t="e">
        <f>VLOOKUP($AA36,#REF!,8,FALSE)</f>
        <v>#REF!</v>
      </c>
      <c r="H36" s="281" t="e">
        <f>VLOOKUP($AA36,#REF!,5,FALSE)</f>
        <v>#REF!</v>
      </c>
      <c r="I36" s="283" t="e">
        <f>VLOOKUP($AA36,#REF!,7,FALSE)</f>
        <v>#REF!</v>
      </c>
      <c r="J36" s="283" t="e">
        <f>VLOOKUP($AA36,#REF!,11,FALSE)</f>
        <v>#REF!</v>
      </c>
      <c r="K36" s="284"/>
      <c r="L36" s="284"/>
      <c r="M36" s="284"/>
      <c r="N36" s="284"/>
      <c r="O36" s="284"/>
      <c r="P36" s="284"/>
      <c r="Q36" s="378">
        <f t="shared" si="29"/>
        <v>0</v>
      </c>
      <c r="R36" s="378">
        <f t="shared" si="30"/>
        <v>0</v>
      </c>
      <c r="S36" s="378">
        <f t="shared" si="31"/>
        <v>0</v>
      </c>
      <c r="T36" s="286"/>
      <c r="U36" s="286"/>
      <c r="V36" s="286"/>
      <c r="W36" s="287" t="s">
        <v>174</v>
      </c>
      <c r="X36" s="342" t="str">
        <f t="shared" si="32"/>
        <v>МСМК</v>
      </c>
      <c r="Y36" s="283" t="e">
        <f>VLOOKUP($AA36,#REF!,9,FALSE)</f>
        <v>#REF!</v>
      </c>
      <c r="Z36" s="281" t="e">
        <f>VLOOKUP($AA36,#REF!,10,FALSE)</f>
        <v>#REF!</v>
      </c>
      <c r="AA36" s="376"/>
      <c r="AD36" s="337"/>
      <c r="AE36" s="337"/>
      <c r="AF36" s="337"/>
      <c r="AG36" s="337"/>
    </row>
    <row r="37" spans="1:33" s="335" customFormat="1" ht="23.1" hidden="1" customHeight="1" x14ac:dyDescent="0.2">
      <c r="A37" s="338" t="e">
        <f t="shared" si="16"/>
        <v>#VALUE!</v>
      </c>
      <c r="B37" s="280">
        <v>24.071428571428601</v>
      </c>
      <c r="C37" s="280"/>
      <c r="D37" s="280"/>
      <c r="E37" s="281" t="e">
        <f>VLOOKUP($AA37,#REF!,3,FALSE)</f>
        <v>#REF!</v>
      </c>
      <c r="F37" s="282" t="e">
        <f>VLOOKUP($AA37,#REF!,4,FALSE)</f>
        <v>#REF!</v>
      </c>
      <c r="G37" s="282" t="e">
        <f>VLOOKUP($AA37,#REF!,8,FALSE)</f>
        <v>#REF!</v>
      </c>
      <c r="H37" s="281" t="e">
        <f>VLOOKUP($AA37,#REF!,5,FALSE)</f>
        <v>#REF!</v>
      </c>
      <c r="I37" s="283" t="e">
        <f>VLOOKUP($AA37,#REF!,7,FALSE)</f>
        <v>#REF!</v>
      </c>
      <c r="J37" s="283" t="e">
        <f>VLOOKUP($AA37,#REF!,11,FALSE)</f>
        <v>#REF!</v>
      </c>
      <c r="K37" s="284">
        <v>0</v>
      </c>
      <c r="L37" s="284">
        <v>0</v>
      </c>
      <c r="M37" s="284">
        <v>0</v>
      </c>
      <c r="N37" s="284"/>
      <c r="O37" s="284"/>
      <c r="P37" s="284"/>
      <c r="Q37" s="286">
        <f t="shared" si="29"/>
        <v>0</v>
      </c>
      <c r="R37" s="286">
        <f t="shared" si="30"/>
        <v>0</v>
      </c>
      <c r="S37" s="286">
        <f t="shared" si="31"/>
        <v>0</v>
      </c>
      <c r="T37" s="286"/>
      <c r="U37" s="286"/>
      <c r="V37" s="286"/>
      <c r="W37" s="287" t="s">
        <v>226</v>
      </c>
      <c r="X37" s="342" t="str">
        <f t="shared" si="32"/>
        <v>МСМК</v>
      </c>
      <c r="Y37" s="283" t="e">
        <f>VLOOKUP($AA37,#REF!,9,FALSE)</f>
        <v>#REF!</v>
      </c>
      <c r="Z37" s="281" t="e">
        <f>VLOOKUP($AA37,#REF!,10,FALSE)</f>
        <v>#REF!</v>
      </c>
      <c r="AA37" s="376"/>
      <c r="AD37" s="337"/>
      <c r="AE37" s="337"/>
      <c r="AF37" s="337"/>
      <c r="AG37" s="337"/>
    </row>
    <row r="38" spans="1:33" s="335" customFormat="1" ht="23.1" hidden="1" customHeight="1" x14ac:dyDescent="0.2">
      <c r="A38" s="338" t="e">
        <f t="shared" si="16"/>
        <v>#VALUE!</v>
      </c>
      <c r="B38" s="280">
        <v>25.071428571428601</v>
      </c>
      <c r="C38" s="280"/>
      <c r="D38" s="280"/>
      <c r="E38" s="281" t="e">
        <f>VLOOKUP($AA38,#REF!,3,FALSE)</f>
        <v>#REF!</v>
      </c>
      <c r="F38" s="282" t="e">
        <f>VLOOKUP($AA38,#REF!,4,FALSE)</f>
        <v>#REF!</v>
      </c>
      <c r="G38" s="282" t="e">
        <f>VLOOKUP($AA38,#REF!,8,FALSE)</f>
        <v>#REF!</v>
      </c>
      <c r="H38" s="281" t="e">
        <f>VLOOKUP($AA38,#REF!,5,FALSE)</f>
        <v>#REF!</v>
      </c>
      <c r="I38" s="283" t="e">
        <f>VLOOKUP($AA38,#REF!,7,FALSE)</f>
        <v>#REF!</v>
      </c>
      <c r="J38" s="283" t="e">
        <f>VLOOKUP($AA38,#REF!,11,FALSE)</f>
        <v>#REF!</v>
      </c>
      <c r="K38" s="284">
        <v>0</v>
      </c>
      <c r="L38" s="284">
        <v>0</v>
      </c>
      <c r="M38" s="284">
        <v>0</v>
      </c>
      <c r="N38" s="284"/>
      <c r="O38" s="284"/>
      <c r="P38" s="284"/>
      <c r="Q38" s="286">
        <f t="shared" si="29"/>
        <v>0</v>
      </c>
      <c r="R38" s="286">
        <f t="shared" si="30"/>
        <v>0</v>
      </c>
      <c r="S38" s="286">
        <f t="shared" si="31"/>
        <v>0</v>
      </c>
      <c r="T38" s="286"/>
      <c r="U38" s="286"/>
      <c r="V38" s="286"/>
      <c r="W38" s="287" t="s">
        <v>226</v>
      </c>
      <c r="X38" s="342" t="str">
        <f t="shared" si="32"/>
        <v>МСМК</v>
      </c>
      <c r="Y38" s="283" t="e">
        <f>VLOOKUP($AA38,#REF!,9,FALSE)</f>
        <v>#REF!</v>
      </c>
      <c r="Z38" s="281" t="e">
        <f>VLOOKUP($AA38,#REF!,10,FALSE)</f>
        <v>#REF!</v>
      </c>
      <c r="AA38" s="376"/>
      <c r="AD38" s="337"/>
      <c r="AE38" s="337"/>
      <c r="AF38" s="337"/>
      <c r="AG38" s="337"/>
    </row>
    <row r="39" spans="1:33" s="335" customFormat="1" ht="23.1" hidden="1" customHeight="1" x14ac:dyDescent="0.2">
      <c r="A39" s="338" t="e">
        <f t="shared" si="16"/>
        <v>#VALUE!</v>
      </c>
      <c r="B39" s="280">
        <v>26.071428571428601</v>
      </c>
      <c r="C39" s="280"/>
      <c r="D39" s="280"/>
      <c r="E39" s="281" t="e">
        <f>VLOOKUP($AA39,#REF!,3,FALSE)</f>
        <v>#REF!</v>
      </c>
      <c r="F39" s="282" t="e">
        <f>VLOOKUP($AA39,#REF!,4,FALSE)</f>
        <v>#REF!</v>
      </c>
      <c r="G39" s="282" t="e">
        <f>VLOOKUP($AA39,#REF!,8,FALSE)</f>
        <v>#REF!</v>
      </c>
      <c r="H39" s="281" t="e">
        <f>VLOOKUP($AA39,#REF!,5,FALSE)</f>
        <v>#REF!</v>
      </c>
      <c r="I39" s="283" t="e">
        <f>VLOOKUP($AA39,#REF!,7,FALSE)</f>
        <v>#REF!</v>
      </c>
      <c r="J39" s="283" t="e">
        <f>VLOOKUP($AA39,#REF!,11,FALSE)</f>
        <v>#REF!</v>
      </c>
      <c r="K39" s="284">
        <v>0</v>
      </c>
      <c r="L39" s="284">
        <v>0</v>
      </c>
      <c r="M39" s="284">
        <v>0</v>
      </c>
      <c r="N39" s="284"/>
      <c r="O39" s="284"/>
      <c r="P39" s="284"/>
      <c r="Q39" s="286">
        <f t="shared" si="29"/>
        <v>0</v>
      </c>
      <c r="R39" s="286">
        <f t="shared" si="30"/>
        <v>0</v>
      </c>
      <c r="S39" s="286">
        <f t="shared" si="31"/>
        <v>0</v>
      </c>
      <c r="T39" s="286"/>
      <c r="U39" s="286"/>
      <c r="V39" s="286"/>
      <c r="W39" s="287" t="s">
        <v>226</v>
      </c>
      <c r="X39" s="342" t="str">
        <f t="shared" si="32"/>
        <v>МСМК</v>
      </c>
      <c r="Y39" s="283" t="e">
        <f>VLOOKUP($AA39,#REF!,9,FALSE)</f>
        <v>#REF!</v>
      </c>
      <c r="Z39" s="281" t="e">
        <f>VLOOKUP($AA39,#REF!,10,FALSE)</f>
        <v>#REF!</v>
      </c>
      <c r="AA39" s="376"/>
      <c r="AD39" s="337"/>
      <c r="AE39" s="337"/>
      <c r="AF39" s="337"/>
      <c r="AG39" s="337"/>
    </row>
    <row r="40" spans="1:33" s="335" customFormat="1" ht="23.1" hidden="1" customHeight="1" x14ac:dyDescent="0.2">
      <c r="A40" s="338" t="e">
        <f t="shared" si="16"/>
        <v>#VALUE!</v>
      </c>
      <c r="B40" s="280">
        <v>27.071428571428601</v>
      </c>
      <c r="C40" s="280"/>
      <c r="D40" s="280"/>
      <c r="E40" s="281" t="e">
        <f>VLOOKUP($AA40,#REF!,3,FALSE)</f>
        <v>#REF!</v>
      </c>
      <c r="F40" s="282" t="e">
        <f>VLOOKUP($AA40,#REF!,4,FALSE)</f>
        <v>#REF!</v>
      </c>
      <c r="G40" s="282" t="e">
        <f>VLOOKUP($AA40,#REF!,8,FALSE)</f>
        <v>#REF!</v>
      </c>
      <c r="H40" s="281" t="e">
        <f>VLOOKUP($AA40,#REF!,5,FALSE)</f>
        <v>#REF!</v>
      </c>
      <c r="I40" s="283" t="e">
        <f>VLOOKUP($AA40,#REF!,7,FALSE)</f>
        <v>#REF!</v>
      </c>
      <c r="J40" s="283" t="e">
        <f>VLOOKUP($AA40,#REF!,11,FALSE)</f>
        <v>#REF!</v>
      </c>
      <c r="K40" s="284">
        <v>0</v>
      </c>
      <c r="L40" s="284">
        <v>0</v>
      </c>
      <c r="M40" s="284">
        <v>0</v>
      </c>
      <c r="N40" s="284"/>
      <c r="O40" s="284"/>
      <c r="P40" s="284"/>
      <c r="Q40" s="286">
        <f t="shared" si="29"/>
        <v>0</v>
      </c>
      <c r="R40" s="286">
        <f t="shared" si="30"/>
        <v>0</v>
      </c>
      <c r="S40" s="286">
        <f t="shared" si="31"/>
        <v>0</v>
      </c>
      <c r="T40" s="286"/>
      <c r="U40" s="286"/>
      <c r="V40" s="286"/>
      <c r="W40" s="287" t="s">
        <v>226</v>
      </c>
      <c r="X40" s="342" t="str">
        <f t="shared" si="32"/>
        <v>МСМК</v>
      </c>
      <c r="Y40" s="283" t="e">
        <f>VLOOKUP($AA40,#REF!,9,FALSE)</f>
        <v>#REF!</v>
      </c>
      <c r="Z40" s="281" t="e">
        <f>VLOOKUP($AA40,#REF!,10,FALSE)</f>
        <v>#REF!</v>
      </c>
      <c r="AA40" s="376"/>
      <c r="AD40" s="337"/>
      <c r="AE40" s="337"/>
      <c r="AF40" s="337"/>
      <c r="AG40" s="337"/>
    </row>
    <row r="41" spans="1:33" s="335" customFormat="1" ht="23.1" hidden="1" customHeight="1" x14ac:dyDescent="0.2">
      <c r="A41" s="338" t="e">
        <f t="shared" si="16"/>
        <v>#VALUE!</v>
      </c>
      <c r="B41" s="280">
        <v>28.071428571428601</v>
      </c>
      <c r="C41" s="280"/>
      <c r="D41" s="280"/>
      <c r="E41" s="281" t="e">
        <f>VLOOKUP($AA41,#REF!,3,FALSE)</f>
        <v>#REF!</v>
      </c>
      <c r="F41" s="282" t="e">
        <f>VLOOKUP($AA41,#REF!,4,FALSE)</f>
        <v>#REF!</v>
      </c>
      <c r="G41" s="282" t="e">
        <f>VLOOKUP($AA41,#REF!,8,FALSE)</f>
        <v>#REF!</v>
      </c>
      <c r="H41" s="281" t="e">
        <f>VLOOKUP($AA41,#REF!,5,FALSE)</f>
        <v>#REF!</v>
      </c>
      <c r="I41" s="283" t="e">
        <f>VLOOKUP($AA41,#REF!,7,FALSE)</f>
        <v>#REF!</v>
      </c>
      <c r="J41" s="283" t="e">
        <f>VLOOKUP($AA41,#REF!,11,FALSE)</f>
        <v>#REF!</v>
      </c>
      <c r="K41" s="284">
        <v>0</v>
      </c>
      <c r="L41" s="284">
        <v>0</v>
      </c>
      <c r="M41" s="284">
        <v>0</v>
      </c>
      <c r="N41" s="284"/>
      <c r="O41" s="284"/>
      <c r="P41" s="284"/>
      <c r="Q41" s="286">
        <f t="shared" si="29"/>
        <v>0</v>
      </c>
      <c r="R41" s="286">
        <f t="shared" si="30"/>
        <v>0</v>
      </c>
      <c r="S41" s="286">
        <f t="shared" si="31"/>
        <v>0</v>
      </c>
      <c r="T41" s="286"/>
      <c r="U41" s="286"/>
      <c r="V41" s="286"/>
      <c r="W41" s="287" t="s">
        <v>226</v>
      </c>
      <c r="X41" s="342" t="str">
        <f t="shared" si="32"/>
        <v>МСМК</v>
      </c>
      <c r="Y41" s="283" t="e">
        <f>VLOOKUP($AA41,#REF!,9,FALSE)</f>
        <v>#REF!</v>
      </c>
      <c r="Z41" s="281" t="e">
        <f>VLOOKUP($AA41,#REF!,10,FALSE)</f>
        <v>#REF!</v>
      </c>
      <c r="AA41" s="376"/>
      <c r="AD41" s="337"/>
      <c r="AE41" s="337"/>
      <c r="AF41" s="337"/>
      <c r="AG41" s="337"/>
    </row>
    <row r="42" spans="1:33" s="335" customFormat="1" ht="23.1" hidden="1" customHeight="1" x14ac:dyDescent="0.2">
      <c r="A42" s="338" t="e">
        <f t="shared" si="16"/>
        <v>#VALUE!</v>
      </c>
      <c r="B42" s="280">
        <v>29.071428571428601</v>
      </c>
      <c r="C42" s="280"/>
      <c r="D42" s="280"/>
      <c r="E42" s="281" t="e">
        <f>VLOOKUP($AA42,#REF!,3,FALSE)</f>
        <v>#REF!</v>
      </c>
      <c r="F42" s="282" t="e">
        <f>VLOOKUP($AA42,#REF!,4,FALSE)</f>
        <v>#REF!</v>
      </c>
      <c r="G42" s="282" t="e">
        <f>VLOOKUP($AA42,#REF!,8,FALSE)</f>
        <v>#REF!</v>
      </c>
      <c r="H42" s="281" t="e">
        <f>VLOOKUP($AA42,#REF!,5,FALSE)</f>
        <v>#REF!</v>
      </c>
      <c r="I42" s="283" t="e">
        <f>VLOOKUP($AA42,#REF!,7,FALSE)</f>
        <v>#REF!</v>
      </c>
      <c r="J42" s="283" t="e">
        <f>VLOOKUP($AA42,#REF!,11,FALSE)</f>
        <v>#REF!</v>
      </c>
      <c r="K42" s="284">
        <v>0</v>
      </c>
      <c r="L42" s="284">
        <v>0</v>
      </c>
      <c r="M42" s="284">
        <v>0</v>
      </c>
      <c r="N42" s="284"/>
      <c r="O42" s="284"/>
      <c r="P42" s="284"/>
      <c r="Q42" s="286">
        <f t="shared" si="29"/>
        <v>0</v>
      </c>
      <c r="R42" s="286">
        <f t="shared" si="30"/>
        <v>0</v>
      </c>
      <c r="S42" s="286">
        <f t="shared" si="31"/>
        <v>0</v>
      </c>
      <c r="T42" s="286"/>
      <c r="U42" s="286"/>
      <c r="V42" s="286"/>
      <c r="W42" s="287" t="s">
        <v>226</v>
      </c>
      <c r="X42" s="342" t="str">
        <f t="shared" si="32"/>
        <v>МСМК</v>
      </c>
      <c r="Y42" s="283" t="e">
        <f>VLOOKUP($AA42,#REF!,9,FALSE)</f>
        <v>#REF!</v>
      </c>
      <c r="Z42" s="281" t="e">
        <f>VLOOKUP($AA42,#REF!,10,FALSE)</f>
        <v>#REF!</v>
      </c>
      <c r="AA42" s="376"/>
      <c r="AD42" s="337"/>
      <c r="AE42" s="337"/>
      <c r="AF42" s="337"/>
      <c r="AG42" s="337"/>
    </row>
    <row r="43" spans="1:33" s="335" customFormat="1" ht="23.1" hidden="1" customHeight="1" x14ac:dyDescent="0.2">
      <c r="A43" s="338" t="e">
        <f t="shared" si="16"/>
        <v>#VALUE!</v>
      </c>
      <c r="B43" s="280">
        <v>30.071428571428601</v>
      </c>
      <c r="C43" s="280"/>
      <c r="D43" s="280"/>
      <c r="E43" s="281" t="e">
        <f>VLOOKUP($AA43,#REF!,3,FALSE)</f>
        <v>#REF!</v>
      </c>
      <c r="F43" s="282" t="e">
        <f>VLOOKUP($AA43,#REF!,4,FALSE)</f>
        <v>#REF!</v>
      </c>
      <c r="G43" s="282" t="e">
        <f>VLOOKUP($AA43,#REF!,8,FALSE)</f>
        <v>#REF!</v>
      </c>
      <c r="H43" s="281" t="e">
        <f>VLOOKUP($AA43,#REF!,5,FALSE)</f>
        <v>#REF!</v>
      </c>
      <c r="I43" s="283" t="e">
        <f>VLOOKUP($AA43,#REF!,7,FALSE)</f>
        <v>#REF!</v>
      </c>
      <c r="J43" s="283" t="e">
        <f>VLOOKUP($AA43,#REF!,11,FALSE)</f>
        <v>#REF!</v>
      </c>
      <c r="K43" s="284">
        <v>0</v>
      </c>
      <c r="L43" s="284">
        <v>0</v>
      </c>
      <c r="M43" s="284">
        <v>0</v>
      </c>
      <c r="N43" s="284"/>
      <c r="O43" s="284"/>
      <c r="P43" s="284"/>
      <c r="Q43" s="286">
        <f t="shared" si="29"/>
        <v>0</v>
      </c>
      <c r="R43" s="286">
        <f t="shared" si="30"/>
        <v>0</v>
      </c>
      <c r="S43" s="286">
        <f t="shared" si="31"/>
        <v>0</v>
      </c>
      <c r="T43" s="286"/>
      <c r="U43" s="286"/>
      <c r="V43" s="286"/>
      <c r="W43" s="287" t="s">
        <v>226</v>
      </c>
      <c r="X43" s="342" t="str">
        <f t="shared" si="32"/>
        <v>МСМК</v>
      </c>
      <c r="Y43" s="283" t="e">
        <f>VLOOKUP($AA43,#REF!,9,FALSE)</f>
        <v>#REF!</v>
      </c>
      <c r="Z43" s="281" t="e">
        <f>VLOOKUP($AA43,#REF!,10,FALSE)</f>
        <v>#REF!</v>
      </c>
      <c r="AA43" s="376"/>
      <c r="AD43" s="337"/>
      <c r="AE43" s="337"/>
      <c r="AF43" s="337"/>
      <c r="AG43" s="337"/>
    </row>
    <row r="44" spans="1:33" s="335" customFormat="1" ht="23.1" hidden="1" customHeight="1" x14ac:dyDescent="0.2">
      <c r="A44" s="338" t="e">
        <f t="shared" si="16"/>
        <v>#VALUE!</v>
      </c>
      <c r="B44" s="280">
        <v>31.071428571428601</v>
      </c>
      <c r="C44" s="280"/>
      <c r="D44" s="280"/>
      <c r="E44" s="281" t="e">
        <f>VLOOKUP($AA44,#REF!,3,FALSE)</f>
        <v>#REF!</v>
      </c>
      <c r="F44" s="282" t="e">
        <f>VLOOKUP($AA44,#REF!,4,FALSE)</f>
        <v>#REF!</v>
      </c>
      <c r="G44" s="282" t="e">
        <f>VLOOKUP($AA44,#REF!,8,FALSE)</f>
        <v>#REF!</v>
      </c>
      <c r="H44" s="281" t="e">
        <f>VLOOKUP($AA44,#REF!,5,FALSE)</f>
        <v>#REF!</v>
      </c>
      <c r="I44" s="283" t="e">
        <f>VLOOKUP($AA44,#REF!,7,FALSE)</f>
        <v>#REF!</v>
      </c>
      <c r="J44" s="283" t="e">
        <f>VLOOKUP($AA44,#REF!,11,FALSE)</f>
        <v>#REF!</v>
      </c>
      <c r="K44" s="284">
        <v>0</v>
      </c>
      <c r="L44" s="284">
        <v>0</v>
      </c>
      <c r="M44" s="284">
        <v>0</v>
      </c>
      <c r="N44" s="284"/>
      <c r="O44" s="284"/>
      <c r="P44" s="284"/>
      <c r="Q44" s="286">
        <f t="shared" si="29"/>
        <v>0</v>
      </c>
      <c r="R44" s="286">
        <f t="shared" si="30"/>
        <v>0</v>
      </c>
      <c r="S44" s="286">
        <f t="shared" si="31"/>
        <v>0</v>
      </c>
      <c r="T44" s="286"/>
      <c r="U44" s="286"/>
      <c r="V44" s="286"/>
      <c r="W44" s="287" t="s">
        <v>226</v>
      </c>
      <c r="X44" s="342" t="str">
        <f t="shared" si="32"/>
        <v>МСМК</v>
      </c>
      <c r="Y44" s="283" t="e">
        <f>VLOOKUP($AA44,#REF!,9,FALSE)</f>
        <v>#REF!</v>
      </c>
      <c r="Z44" s="281" t="e">
        <f>VLOOKUP($AA44,#REF!,10,FALSE)</f>
        <v>#REF!</v>
      </c>
      <c r="AA44" s="376"/>
      <c r="AD44" s="337"/>
      <c r="AE44" s="337"/>
      <c r="AF44" s="337"/>
      <c r="AG44" s="337"/>
    </row>
    <row r="45" spans="1:33" hidden="1" x14ac:dyDescent="0.2">
      <c r="A45" s="338" t="e">
        <f t="shared" si="16"/>
        <v>#VALUE!</v>
      </c>
      <c r="B45" s="280">
        <v>32.071428571428598</v>
      </c>
      <c r="C45" s="280"/>
      <c r="D45" s="280"/>
      <c r="E45" s="281" t="e">
        <f>VLOOKUP($AA45,#REF!,3,FALSE)</f>
        <v>#REF!</v>
      </c>
      <c r="F45" s="282" t="e">
        <f>VLOOKUP($AA45,#REF!,4,FALSE)</f>
        <v>#REF!</v>
      </c>
      <c r="G45" s="282" t="e">
        <f>VLOOKUP($AA45,#REF!,8,FALSE)</f>
        <v>#REF!</v>
      </c>
      <c r="H45" s="281" t="e">
        <f>VLOOKUP($AA45,#REF!,5,FALSE)</f>
        <v>#REF!</v>
      </c>
      <c r="I45" s="283" t="e">
        <f>VLOOKUP($AA45,#REF!,7,FALSE)</f>
        <v>#REF!</v>
      </c>
      <c r="J45" s="283" t="e">
        <f>VLOOKUP($AA45,#REF!,11,FALSE)</f>
        <v>#REF!</v>
      </c>
      <c r="K45" s="284">
        <v>0</v>
      </c>
      <c r="L45" s="284">
        <v>0</v>
      </c>
      <c r="M45" s="284">
        <v>0</v>
      </c>
      <c r="N45" s="284"/>
      <c r="O45" s="284"/>
      <c r="P45" s="284"/>
      <c r="Q45" s="286">
        <f t="shared" si="29"/>
        <v>0</v>
      </c>
      <c r="R45" s="286">
        <f t="shared" si="30"/>
        <v>0</v>
      </c>
      <c r="S45" s="286">
        <f t="shared" si="31"/>
        <v>0</v>
      </c>
      <c r="T45" s="286"/>
      <c r="U45" s="286"/>
      <c r="V45" s="286"/>
      <c r="W45" s="287" t="s">
        <v>226</v>
      </c>
      <c r="X45" s="342" t="str">
        <f t="shared" si="32"/>
        <v>МСМК</v>
      </c>
      <c r="Y45" s="283" t="e">
        <f>VLOOKUP($AA45,#REF!,9,FALSE)</f>
        <v>#REF!</v>
      </c>
      <c r="Z45" s="281" t="e">
        <f>VLOOKUP($AA45,#REF!,10,FALSE)</f>
        <v>#REF!</v>
      </c>
      <c r="AA45" s="376"/>
    </row>
    <row r="46" spans="1:33" ht="15" hidden="1" customHeight="1" x14ac:dyDescent="0.2">
      <c r="A46" s="328"/>
      <c r="B46" s="328"/>
      <c r="C46" s="328"/>
      <c r="D46" s="436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9"/>
      <c r="P46" s="289"/>
      <c r="Q46" s="551"/>
      <c r="R46" s="551"/>
      <c r="S46" s="551"/>
      <c r="T46" s="551"/>
      <c r="U46" s="551"/>
      <c r="V46" s="551"/>
      <c r="W46" s="551"/>
      <c r="X46" s="289"/>
      <c r="Y46" s="329"/>
    </row>
    <row r="47" spans="1:33" s="544" customFormat="1" ht="15" customHeight="1" x14ac:dyDescent="0.2">
      <c r="A47" s="547"/>
      <c r="B47" s="547"/>
      <c r="C47" s="547"/>
      <c r="D47" s="547"/>
      <c r="E47" s="547"/>
      <c r="F47" s="547"/>
      <c r="G47" s="547"/>
      <c r="H47" s="547"/>
      <c r="I47" s="547"/>
      <c r="J47" s="547"/>
      <c r="K47" s="547"/>
      <c r="L47" s="547"/>
      <c r="M47" s="547"/>
      <c r="N47" s="547"/>
      <c r="O47" s="547"/>
      <c r="P47" s="549"/>
      <c r="Q47" s="549"/>
      <c r="R47" s="549"/>
      <c r="S47" s="549"/>
      <c r="T47" s="549"/>
      <c r="U47" s="549"/>
      <c r="V47" s="549"/>
      <c r="W47" s="549"/>
      <c r="X47" s="549"/>
      <c r="Y47" s="547"/>
      <c r="Z47" s="547"/>
      <c r="AD47" s="529"/>
      <c r="AE47" s="529"/>
      <c r="AF47" s="529"/>
      <c r="AG47" s="529"/>
    </row>
    <row r="48" spans="1:33" s="544" customFormat="1" ht="15" customHeight="1" x14ac:dyDescent="0.2">
      <c r="A48" s="543"/>
      <c r="B48" s="543"/>
      <c r="C48" s="543"/>
      <c r="D48" s="543"/>
      <c r="E48" s="543"/>
      <c r="F48" s="543"/>
      <c r="G48" s="543"/>
      <c r="H48" s="543"/>
      <c r="I48" s="543"/>
      <c r="J48" s="543"/>
      <c r="K48" s="543"/>
      <c r="L48" s="543"/>
      <c r="M48" s="543"/>
      <c r="N48" s="543"/>
      <c r="P48" s="289"/>
      <c r="Q48" s="289"/>
      <c r="R48" s="289"/>
      <c r="S48" s="289"/>
      <c r="T48" s="289"/>
      <c r="U48" s="289"/>
      <c r="V48" s="289"/>
      <c r="W48" s="289"/>
      <c r="X48" s="289"/>
      <c r="AD48" s="529"/>
      <c r="AE48" s="529"/>
      <c r="AF48" s="529"/>
      <c r="AG48" s="529"/>
    </row>
    <row r="49" spans="1:25" x14ac:dyDescent="0.2">
      <c r="A49" s="329"/>
      <c r="B49" s="49"/>
      <c r="C49" s="49"/>
      <c r="D49" s="414"/>
      <c r="E49" s="329"/>
      <c r="F49" s="329"/>
      <c r="G49" s="329"/>
      <c r="H49" s="329"/>
      <c r="I49" s="49"/>
      <c r="J49" s="49"/>
      <c r="K49" s="49"/>
      <c r="L49" s="49"/>
      <c r="M49" s="4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</row>
    <row r="50" spans="1:25" ht="15" customHeight="1" x14ac:dyDescent="0.2">
      <c r="A50" s="328"/>
      <c r="B50" s="328"/>
      <c r="C50" s="328"/>
      <c r="D50" s="436"/>
      <c r="E50" s="344"/>
      <c r="F50" s="344"/>
      <c r="G50" s="344"/>
      <c r="H50" s="344"/>
      <c r="I50" s="345"/>
      <c r="J50" s="345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289"/>
      <c r="Y50" s="289"/>
    </row>
    <row r="51" spans="1:25" s="413" customFormat="1" ht="12.75" customHeight="1" x14ac:dyDescent="0.2">
      <c r="A51" s="44"/>
      <c r="B51" s="44"/>
      <c r="C51" s="44"/>
      <c r="D51" s="44"/>
      <c r="E51" s="412" t="s">
        <v>220</v>
      </c>
      <c r="F51" s="412"/>
      <c r="G51" s="412"/>
      <c r="H51" s="412"/>
      <c r="I51" s="658" t="s">
        <v>803</v>
      </c>
      <c r="J51" s="658"/>
      <c r="K51" s="658"/>
      <c r="L51" s="658"/>
      <c r="M51" s="658"/>
      <c r="N51" s="658"/>
      <c r="O51" s="658"/>
      <c r="P51" s="658"/>
      <c r="Q51" s="658"/>
      <c r="R51" s="658"/>
      <c r="S51" s="658"/>
      <c r="T51" s="658"/>
      <c r="U51" s="658"/>
      <c r="V51" s="658"/>
      <c r="W51" s="658"/>
    </row>
    <row r="52" spans="1:25" s="413" customFormat="1" x14ac:dyDescent="0.2">
      <c r="A52" s="44"/>
      <c r="B52" s="44"/>
      <c r="C52" s="44"/>
      <c r="D52" s="44"/>
      <c r="F52" s="414"/>
      <c r="G52" s="414"/>
      <c r="L52" s="414"/>
      <c r="M52" s="414"/>
      <c r="O52" s="414"/>
      <c r="P52" s="414"/>
      <c r="Q52" s="414"/>
      <c r="R52" s="414"/>
      <c r="T52" s="40"/>
    </row>
    <row r="53" spans="1:25" s="413" customFormat="1" ht="12.75" customHeight="1" x14ac:dyDescent="0.2">
      <c r="A53" s="44"/>
      <c r="B53" s="44"/>
      <c r="C53" s="44"/>
      <c r="D53" s="44"/>
      <c r="E53" s="656" t="s">
        <v>221</v>
      </c>
      <c r="F53" s="656"/>
      <c r="G53" s="656"/>
      <c r="H53" s="656"/>
      <c r="I53" s="658" t="s">
        <v>780</v>
      </c>
      <c r="J53" s="658"/>
      <c r="K53" s="658"/>
      <c r="L53" s="658"/>
      <c r="M53" s="658"/>
      <c r="N53" s="658"/>
      <c r="O53" s="658"/>
      <c r="P53" s="658"/>
      <c r="Q53" s="658"/>
      <c r="R53" s="658"/>
      <c r="S53" s="658"/>
      <c r="T53" s="658"/>
      <c r="U53" s="658"/>
      <c r="V53" s="658"/>
      <c r="W53" s="658"/>
    </row>
    <row r="54" spans="1:25" ht="12.75" customHeight="1" x14ac:dyDescent="0.2">
      <c r="F54" s="656"/>
      <c r="G54" s="656"/>
      <c r="H54" s="656"/>
      <c r="I54" s="656"/>
      <c r="J54" s="656"/>
      <c r="K54" s="656"/>
      <c r="L54" s="656"/>
      <c r="M54" s="656"/>
      <c r="N54" s="656"/>
      <c r="O54" s="656"/>
      <c r="P54" s="656"/>
      <c r="Q54" s="656"/>
      <c r="R54" s="656"/>
    </row>
  </sheetData>
  <sortState ref="A12:AL29">
    <sortCondition ref="AB12:AB29"/>
  </sortState>
  <mergeCells count="29">
    <mergeCell ref="U9:W9"/>
    <mergeCell ref="F54:I54"/>
    <mergeCell ref="J54:R54"/>
    <mergeCell ref="W10:W11"/>
    <mergeCell ref="E53:H53"/>
    <mergeCell ref="I51:W51"/>
    <mergeCell ref="I53:W53"/>
    <mergeCell ref="I7:Q7"/>
    <mergeCell ref="A7:E7"/>
    <mergeCell ref="A8:E8"/>
    <mergeCell ref="F10:F11"/>
    <mergeCell ref="B10:C10"/>
    <mergeCell ref="D10:D11"/>
    <mergeCell ref="A1:Z1"/>
    <mergeCell ref="A2:Z2"/>
    <mergeCell ref="A3:Z3"/>
    <mergeCell ref="A10:A11"/>
    <mergeCell ref="E10:E11"/>
    <mergeCell ref="H10:H11"/>
    <mergeCell ref="Z10:Z11"/>
    <mergeCell ref="G10:G11"/>
    <mergeCell ref="A5:Z5"/>
    <mergeCell ref="I10:I11"/>
    <mergeCell ref="A6:Z6"/>
    <mergeCell ref="Q10:V10"/>
    <mergeCell ref="Y10:Y11"/>
    <mergeCell ref="J10:J11"/>
    <mergeCell ref="A4:Z4"/>
    <mergeCell ref="X10:X11"/>
  </mergeCells>
  <phoneticPr fontId="1" type="noConversion"/>
  <printOptions horizontalCentered="1"/>
  <pageMargins left="0.19685039370078741" right="0.19685039370078741" top="0.78740157480314965" bottom="0.19685039370078741" header="0.51181102362204722" footer="0.51181102362204722"/>
  <pageSetup paperSize="9" scale="85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>
    <tabColor indexed="40"/>
  </sheetPr>
  <dimension ref="A1:AJ33"/>
  <sheetViews>
    <sheetView topLeftCell="A5" zoomScaleNormal="100" workbookViewId="0">
      <selection activeCell="P37" sqref="P37"/>
    </sheetView>
  </sheetViews>
  <sheetFormatPr defaultColWidth="9.140625" defaultRowHeight="12.75" outlineLevelCol="1" x14ac:dyDescent="0.2"/>
  <cols>
    <col min="1" max="1" width="4.85546875" style="44" customWidth="1"/>
    <col min="2" max="2" width="5.140625" style="44" hidden="1" customWidth="1"/>
    <col min="3" max="3" width="6.140625" style="44" hidden="1" customWidth="1"/>
    <col min="4" max="4" width="20.85546875" style="48" customWidth="1"/>
    <col min="5" max="5" width="10.140625" style="49" customWidth="1"/>
    <col min="6" max="6" width="6" style="49" customWidth="1"/>
    <col min="7" max="7" width="22.140625" style="48" customWidth="1"/>
    <col min="8" max="8" width="6" style="48" hidden="1" customWidth="1"/>
    <col min="9" max="9" width="12.85546875" style="48" customWidth="1"/>
    <col min="10" max="15" width="10.140625" style="48" hidden="1" customWidth="1" outlineLevel="1"/>
    <col min="16" max="16" width="6.85546875" style="48" customWidth="1" collapsed="1"/>
    <col min="17" max="17" width="6.5703125" style="48" customWidth="1"/>
    <col min="18" max="18" width="6.42578125" style="48" customWidth="1"/>
    <col min="19" max="19" width="6" style="48" customWidth="1"/>
    <col min="20" max="20" width="5.85546875" style="48" customWidth="1"/>
    <col min="21" max="21" width="6.42578125" style="48" customWidth="1"/>
    <col min="22" max="22" width="6.5703125" style="48" customWidth="1"/>
    <col min="23" max="23" width="7" style="48" customWidth="1"/>
    <col min="24" max="24" width="7" style="48" hidden="1" customWidth="1"/>
    <col min="25" max="25" width="31.28515625" style="48" customWidth="1"/>
    <col min="26" max="26" width="8" style="48" hidden="1" customWidth="1" outlineLevel="1"/>
    <col min="27" max="28" width="6.5703125" style="48" hidden="1" customWidth="1" outlineLevel="1"/>
    <col min="29" max="31" width="6.5703125" style="49" hidden="1" customWidth="1" outlineLevel="1"/>
    <col min="32" max="35" width="6.5703125" style="48" hidden="1" customWidth="1" outlineLevel="1"/>
    <col min="36" max="36" width="9.140625" style="48" collapsed="1"/>
    <col min="37" max="16384" width="9.140625" style="48"/>
  </cols>
  <sheetData>
    <row r="1" spans="1:35" x14ac:dyDescent="0.2">
      <c r="A1" s="613" t="e">
        <f>Name_1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AC1" s="48"/>
      <c r="AD1" s="48"/>
      <c r="AE1" s="48"/>
    </row>
    <row r="2" spans="1:35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AC2" s="48"/>
      <c r="AD2" s="48"/>
      <c r="AE2" s="48"/>
    </row>
    <row r="3" spans="1:35" x14ac:dyDescent="0.2">
      <c r="A3" s="613" t="e">
        <f>Name_3</f>
        <v>#REF!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  <c r="V3" s="613"/>
      <c r="W3" s="613"/>
      <c r="X3" s="613"/>
      <c r="Y3" s="613"/>
      <c r="AC3" s="48"/>
      <c r="AD3" s="48"/>
      <c r="AE3" s="48"/>
    </row>
    <row r="4" spans="1:35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U4" s="620"/>
      <c r="V4" s="620"/>
      <c r="W4" s="620"/>
      <c r="X4" s="620"/>
      <c r="Y4" s="620"/>
      <c r="AC4" s="48"/>
      <c r="AD4" s="48"/>
      <c r="AE4" s="48"/>
    </row>
    <row r="5" spans="1:35" ht="28.5" customHeight="1" x14ac:dyDescent="0.2">
      <c r="A5" s="615" t="e">
        <f>Name_4</f>
        <v>#REF!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U5" s="615"/>
      <c r="V5" s="615"/>
      <c r="W5" s="615"/>
      <c r="X5" s="615"/>
      <c r="Y5" s="615"/>
      <c r="AC5" s="48"/>
      <c r="AD5" s="48"/>
      <c r="AE5" s="48"/>
    </row>
    <row r="6" spans="1:35" ht="15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S6" s="650"/>
      <c r="T6" s="650"/>
      <c r="U6" s="650"/>
      <c r="V6" s="650"/>
      <c r="W6" s="650"/>
      <c r="X6" s="650"/>
      <c r="Y6" s="650"/>
    </row>
    <row r="7" spans="1:35" ht="12.75" customHeight="1" x14ac:dyDescent="0.2">
      <c r="A7" s="652" t="s">
        <v>55</v>
      </c>
      <c r="B7" s="652"/>
      <c r="C7" s="652"/>
      <c r="D7" s="652"/>
      <c r="F7" s="47"/>
      <c r="G7" s="2"/>
      <c r="H7" s="693"/>
      <c r="I7" s="693"/>
      <c r="J7" s="693"/>
      <c r="K7" s="693"/>
      <c r="L7" s="693"/>
      <c r="M7" s="693"/>
      <c r="N7" s="693"/>
      <c r="O7" s="693"/>
      <c r="P7" s="693"/>
      <c r="Q7" s="44"/>
      <c r="R7" s="44"/>
      <c r="S7" s="44"/>
      <c r="T7" s="44"/>
      <c r="U7" s="44"/>
      <c r="V7" s="49"/>
      <c r="W7" s="49"/>
      <c r="Y7" s="136" t="e">
        <f>d_5</f>
        <v>#REF!</v>
      </c>
      <c r="Z7" s="48" t="s">
        <v>52</v>
      </c>
    </row>
    <row r="8" spans="1:35" ht="12.75" customHeight="1" x14ac:dyDescent="0.2">
      <c r="A8" s="652"/>
      <c r="B8" s="652"/>
      <c r="C8" s="652"/>
      <c r="D8" s="652"/>
      <c r="F8" s="47"/>
      <c r="G8" s="2"/>
      <c r="T8" s="223" t="e">
        <f>d_1</f>
        <v>#REF!</v>
      </c>
      <c r="Y8" s="218" t="e">
        <f>d_6</f>
        <v>#REF!</v>
      </c>
    </row>
    <row r="9" spans="1:35" x14ac:dyDescent="0.2">
      <c r="A9" s="5" t="e">
        <f>d_4</f>
        <v>#REF!</v>
      </c>
      <c r="B9" s="5"/>
      <c r="C9" s="5"/>
      <c r="F9" s="47"/>
      <c r="G9" s="2"/>
      <c r="H9" s="675"/>
      <c r="I9" s="675"/>
      <c r="J9" s="146"/>
      <c r="K9" s="146"/>
      <c r="L9" s="146"/>
      <c r="M9" s="146"/>
      <c r="N9" s="146"/>
      <c r="O9" s="146"/>
      <c r="P9" s="206" t="s">
        <v>94</v>
      </c>
      <c r="Q9" s="206"/>
      <c r="R9" s="206"/>
      <c r="S9" s="206"/>
      <c r="T9" s="206"/>
      <c r="V9" s="200"/>
      <c r="W9" s="426" t="str">
        <f>ТРОЙ!P5</f>
        <v>11:30</v>
      </c>
    </row>
    <row r="10" spans="1:35" ht="13.5" customHeight="1" thickBot="1" x14ac:dyDescent="0.25">
      <c r="A10" s="655" t="s">
        <v>400</v>
      </c>
      <c r="B10" s="655" t="s">
        <v>117</v>
      </c>
      <c r="C10" s="655"/>
      <c r="D10" s="660" t="s">
        <v>56</v>
      </c>
      <c r="E10" s="660" t="s">
        <v>21</v>
      </c>
      <c r="F10" s="692" t="s">
        <v>26</v>
      </c>
      <c r="G10" s="660" t="s">
        <v>96</v>
      </c>
      <c r="H10" s="661" t="s">
        <v>97</v>
      </c>
      <c r="I10" s="663" t="s">
        <v>103</v>
      </c>
      <c r="J10" s="148"/>
      <c r="K10" s="148"/>
      <c r="L10" s="148"/>
      <c r="M10" s="148"/>
      <c r="N10" s="148"/>
      <c r="O10" s="148"/>
      <c r="P10" s="699" t="s">
        <v>27</v>
      </c>
      <c r="Q10" s="700"/>
      <c r="R10" s="700"/>
      <c r="S10" s="700"/>
      <c r="T10" s="700"/>
      <c r="U10" s="701"/>
      <c r="V10" s="702" t="s">
        <v>28</v>
      </c>
      <c r="W10" s="695" t="s">
        <v>29</v>
      </c>
      <c r="X10" s="695" t="s">
        <v>17</v>
      </c>
      <c r="Y10" s="697" t="s">
        <v>18</v>
      </c>
      <c r="AA10" s="178" t="s">
        <v>108</v>
      </c>
      <c r="AB10" s="178" t="s">
        <v>109</v>
      </c>
      <c r="AC10" s="178" t="s">
        <v>110</v>
      </c>
      <c r="AD10" s="178">
        <v>1</v>
      </c>
      <c r="AE10" s="178">
        <v>2</v>
      </c>
      <c r="AF10" s="178" t="s">
        <v>39</v>
      </c>
      <c r="AG10" s="178" t="s">
        <v>111</v>
      </c>
      <c r="AH10" s="178" t="s">
        <v>112</v>
      </c>
      <c r="AI10" s="178" t="s">
        <v>113</v>
      </c>
    </row>
    <row r="11" spans="1:35" ht="22.5" customHeight="1" thickBot="1" x14ac:dyDescent="0.25">
      <c r="A11" s="655"/>
      <c r="B11" s="220" t="s">
        <v>118</v>
      </c>
      <c r="C11" s="220" t="s">
        <v>119</v>
      </c>
      <c r="D11" s="660"/>
      <c r="E11" s="660"/>
      <c r="F11" s="660"/>
      <c r="G11" s="660"/>
      <c r="H11" s="662"/>
      <c r="I11" s="664"/>
      <c r="J11" s="147"/>
      <c r="K11" s="147"/>
      <c r="L11" s="147"/>
      <c r="M11" s="147"/>
      <c r="N11" s="147"/>
      <c r="O11" s="147"/>
      <c r="P11" s="115">
        <v>1</v>
      </c>
      <c r="Q11" s="115">
        <v>2</v>
      </c>
      <c r="R11" s="115">
        <v>3</v>
      </c>
      <c r="S11" s="116">
        <v>4</v>
      </c>
      <c r="T11" s="117">
        <v>5</v>
      </c>
      <c r="U11" s="117">
        <v>6</v>
      </c>
      <c r="V11" s="703"/>
      <c r="W11" s="696"/>
      <c r="X11" s="696"/>
      <c r="Y11" s="698"/>
      <c r="AA11" s="185">
        <v>16.899999999999999</v>
      </c>
      <c r="AB11" s="185">
        <v>15.9</v>
      </c>
      <c r="AC11" s="185">
        <v>14.9</v>
      </c>
      <c r="AD11" s="185">
        <v>13.9</v>
      </c>
      <c r="AE11" s="185">
        <v>12.9</v>
      </c>
      <c r="AF11" s="185">
        <v>11.8</v>
      </c>
      <c r="AG11" s="185">
        <v>10.7</v>
      </c>
      <c r="AH11" s="185">
        <v>9.6999999999999993</v>
      </c>
      <c r="AI11" s="186">
        <v>8.6999999999999993</v>
      </c>
    </row>
    <row r="12" spans="1:35" s="335" customFormat="1" ht="20.100000000000001" customHeight="1" x14ac:dyDescent="0.2">
      <c r="A12" s="280">
        <v>1</v>
      </c>
      <c r="B12" s="280">
        <v>1</v>
      </c>
      <c r="C12" s="280"/>
      <c r="D12" s="281" t="e">
        <f>VLOOKUP($Z12,#REF!,3,FALSE)</f>
        <v>#REF!</v>
      </c>
      <c r="E12" s="282" t="e">
        <f>VLOOKUP($Z12,#REF!,4,FALSE)</f>
        <v>#REF!</v>
      </c>
      <c r="F12" s="282" t="e">
        <f>VLOOKUP($Z12,#REF!,8,FALSE)</f>
        <v>#REF!</v>
      </c>
      <c r="G12" s="281" t="e">
        <f>VLOOKUP($Z12,#REF!,5,FALSE)</f>
        <v>#REF!</v>
      </c>
      <c r="H12" s="283" t="e">
        <f>VLOOKUP($Z12,#REF!,7,FALSE)</f>
        <v>#REF!</v>
      </c>
      <c r="I12" s="283" t="e">
        <f>VLOOKUP($Z12,#REF!,11,FALSE)</f>
        <v>#REF!</v>
      </c>
      <c r="J12" s="284">
        <v>1402</v>
      </c>
      <c r="K12" s="284">
        <v>1349</v>
      </c>
      <c r="L12" s="284">
        <v>1423</v>
      </c>
      <c r="M12" s="284">
        <v>1420</v>
      </c>
      <c r="N12" s="284"/>
      <c r="O12" s="285"/>
      <c r="P12" s="286">
        <f t="shared" ref="P12" si="0">J12/100</f>
        <v>14.02</v>
      </c>
      <c r="Q12" s="286">
        <f t="shared" ref="Q12:Q14" si="1">K12/100</f>
        <v>13.49</v>
      </c>
      <c r="R12" s="286">
        <f t="shared" ref="R12" si="2">L12/100</f>
        <v>14.23</v>
      </c>
      <c r="S12" s="286">
        <f t="shared" ref="S12:S16" si="3">M12/100</f>
        <v>14.2</v>
      </c>
      <c r="T12" s="286" t="s">
        <v>518</v>
      </c>
      <c r="U12" s="378">
        <f t="shared" ref="U12:U16" si="4">O12/100</f>
        <v>0</v>
      </c>
      <c r="V12" s="287">
        <f>MAX(P12,Q12,R12,S12,T12,U12)</f>
        <v>14.23</v>
      </c>
      <c r="W12" s="288" t="str">
        <f>IF(V12&gt;=$AA$11,"МСМК",IF(V12&gt;=$AB$11,"МС",IF(V12&gt;=$AC$11,"КМС",IF(V12&gt;=$AD$11,"1",IF(V12&gt;=$AE$11,"2",IF(V12&gt;=$AF$11,"3",IF(V12&gt;=$AG$11,"1юн",IF(V12&gt;=$AH$11,"2юн",IF(V12&gt;=$AI$11,"3юн",IF(V12&lt;$AI$11,"б/р"))))))))))</f>
        <v>1</v>
      </c>
      <c r="X12" s="283" t="s">
        <v>330</v>
      </c>
      <c r="Y12" s="281" t="e">
        <f>VLOOKUP($Z12,#REF!,10,FALSE)</f>
        <v>#REF!</v>
      </c>
      <c r="Z12" s="496" t="s">
        <v>491</v>
      </c>
      <c r="AA12" s="341"/>
      <c r="AB12" s="341"/>
      <c r="AC12" s="282"/>
      <c r="AD12" s="282"/>
      <c r="AE12" s="282"/>
      <c r="AF12" s="341"/>
      <c r="AG12" s="341"/>
      <c r="AH12" s="341"/>
      <c r="AI12" s="341"/>
    </row>
    <row r="13" spans="1:35" s="335" customFormat="1" ht="20.100000000000001" customHeight="1" x14ac:dyDescent="0.2">
      <c r="A13" s="280">
        <v>2</v>
      </c>
      <c r="B13" s="280">
        <v>2</v>
      </c>
      <c r="C13" s="280"/>
      <c r="D13" s="281" t="e">
        <f>VLOOKUP($Z13,#REF!,3,FALSE)</f>
        <v>#REF!</v>
      </c>
      <c r="E13" s="282" t="e">
        <f>VLOOKUP($Z13,#REF!,4,FALSE)</f>
        <v>#REF!</v>
      </c>
      <c r="F13" s="282" t="e">
        <f>VLOOKUP($Z13,#REF!,8,FALSE)</f>
        <v>#REF!</v>
      </c>
      <c r="G13" s="281" t="e">
        <f>VLOOKUP($Z13,#REF!,5,FALSE)</f>
        <v>#REF!</v>
      </c>
      <c r="H13" s="283" t="e">
        <f>VLOOKUP($Z13,#REF!,7,FALSE)</f>
        <v>#REF!</v>
      </c>
      <c r="I13" s="283" t="e">
        <f>VLOOKUP($Z13,#REF!,11,FALSE)</f>
        <v>#REF!</v>
      </c>
      <c r="J13" s="284">
        <v>1328</v>
      </c>
      <c r="K13" s="284"/>
      <c r="L13" s="284"/>
      <c r="M13" s="284">
        <v>1366</v>
      </c>
      <c r="N13" s="284"/>
      <c r="O13" s="285">
        <v>1315</v>
      </c>
      <c r="P13" s="286">
        <f t="shared" ref="P13:P14" si="5">J13/100</f>
        <v>13.28</v>
      </c>
      <c r="Q13" s="286" t="s">
        <v>129</v>
      </c>
      <c r="R13" s="286" t="s">
        <v>129</v>
      </c>
      <c r="S13" s="286">
        <f t="shared" si="3"/>
        <v>13.66</v>
      </c>
      <c r="T13" s="286" t="s">
        <v>129</v>
      </c>
      <c r="U13" s="286">
        <f t="shared" si="4"/>
        <v>13.15</v>
      </c>
      <c r="V13" s="287">
        <f>MAX(P13,Q13,R13,S13,T13,U13)</f>
        <v>13.66</v>
      </c>
      <c r="W13" s="288" t="str">
        <f t="shared" ref="W13" si="6">IF(V13&gt;=$AA$11,"МСМК",IF(V13&gt;=$AB$11,"МС",IF(V13&gt;=$AC$11,"КМС",IF(V13&gt;=$AD$11,"1",IF(V13&gt;=$AE$11,"2",IF(V13&gt;=$AF$11,"3",IF(V13&gt;=$AG$11,"1юн",IF(V13&gt;=$AH$11,"2юн",IF(V13&gt;=$AI$11,"3юн",IF(V13&lt;$AI$11,"б/р"))))))))))</f>
        <v>2</v>
      </c>
      <c r="X13" s="283">
        <v>17</v>
      </c>
      <c r="Y13" s="281" t="e">
        <f>VLOOKUP($Z13,#REF!,10,FALSE)</f>
        <v>#REF!</v>
      </c>
      <c r="Z13" s="343" t="s">
        <v>382</v>
      </c>
      <c r="AA13" s="341"/>
      <c r="AB13" s="341"/>
      <c r="AC13" s="282"/>
      <c r="AD13" s="282"/>
      <c r="AE13" s="282"/>
      <c r="AF13" s="341"/>
      <c r="AG13" s="341"/>
      <c r="AH13" s="341"/>
      <c r="AI13" s="341"/>
    </row>
    <row r="14" spans="1:35" s="335" customFormat="1" ht="20.100000000000001" customHeight="1" x14ac:dyDescent="0.2">
      <c r="A14" s="280">
        <f t="shared" ref="A14:A27" si="7">RANK(V14,$V$12:$V$102,0)</f>
        <v>3</v>
      </c>
      <c r="B14" s="280">
        <v>3</v>
      </c>
      <c r="C14" s="280"/>
      <c r="D14" s="281" t="e">
        <f>VLOOKUP($Z14,#REF!,3,FALSE)</f>
        <v>#REF!</v>
      </c>
      <c r="E14" s="282" t="e">
        <f>VLOOKUP($Z14,#REF!,4,FALSE)</f>
        <v>#REF!</v>
      </c>
      <c r="F14" s="282" t="e">
        <f>VLOOKUP($Z14,#REF!,8,FALSE)</f>
        <v>#REF!</v>
      </c>
      <c r="G14" s="281" t="e">
        <f>VLOOKUP($Z14,#REF!,5,FALSE)</f>
        <v>#REF!</v>
      </c>
      <c r="H14" s="283" t="e">
        <f>VLOOKUP($Z14,#REF!,7,FALSE)</f>
        <v>#REF!</v>
      </c>
      <c r="I14" s="283" t="e">
        <f>VLOOKUP($Z14,#REF!,11,FALSE)</f>
        <v>#REF!</v>
      </c>
      <c r="J14" s="284">
        <v>1318</v>
      </c>
      <c r="K14" s="284">
        <v>1284</v>
      </c>
      <c r="L14" s="284"/>
      <c r="M14" s="284">
        <v>1319</v>
      </c>
      <c r="N14" s="284"/>
      <c r="O14" s="285"/>
      <c r="P14" s="286">
        <f t="shared" si="5"/>
        <v>13.18</v>
      </c>
      <c r="Q14" s="286">
        <f t="shared" si="1"/>
        <v>12.84</v>
      </c>
      <c r="R14" s="286" t="s">
        <v>129</v>
      </c>
      <c r="S14" s="286">
        <f t="shared" si="3"/>
        <v>13.19</v>
      </c>
      <c r="T14" s="286" t="s">
        <v>129</v>
      </c>
      <c r="U14" s="286" t="s">
        <v>129</v>
      </c>
      <c r="V14" s="287">
        <f t="shared" ref="V14:V24" si="8">MAX(P14,Q14,R14,S14,T14,U14)</f>
        <v>13.19</v>
      </c>
      <c r="W14" s="288" t="str">
        <f t="shared" ref="W14:W27" si="9">IF(V14&gt;=$AA$11,"МСМК",IF(V14&gt;=$AB$11,"МС",IF(V14&gt;=$AC$11,"КМС",IF(V14&gt;=$AD$11,"1",IF(V14&gt;=$AE$11,"2",IF(V14&gt;=$AF$11,"3",IF(V14&gt;=$AG$11,"1юн",IF(V14&gt;=$AH$11,"2юн",IF(V14&gt;=$AI$11,"3юн",IF(V14&lt;$AI$11,"б/р"))))))))))</f>
        <v>2</v>
      </c>
      <c r="X14" s="283" t="s">
        <v>150</v>
      </c>
      <c r="Y14" s="281" t="e">
        <f>VLOOKUP($Z14,#REF!,10,FALSE)</f>
        <v>#REF!</v>
      </c>
      <c r="Z14" s="343" t="s">
        <v>468</v>
      </c>
      <c r="AA14" s="341"/>
      <c r="AB14" s="341"/>
      <c r="AC14" s="282"/>
      <c r="AD14" s="282"/>
      <c r="AE14" s="282"/>
      <c r="AF14" s="341"/>
      <c r="AG14" s="341"/>
      <c r="AH14" s="341"/>
      <c r="AI14" s="341"/>
    </row>
    <row r="15" spans="1:35" s="335" customFormat="1" ht="20.100000000000001" customHeight="1" x14ac:dyDescent="0.2">
      <c r="A15" s="338" t="e">
        <f t="shared" si="7"/>
        <v>#VALUE!</v>
      </c>
      <c r="B15" s="280">
        <v>4</v>
      </c>
      <c r="C15" s="280"/>
      <c r="D15" s="281" t="e">
        <f>VLOOKUP($Z15,#REF!,3,FALSE)</f>
        <v>#REF!</v>
      </c>
      <c r="E15" s="282" t="e">
        <f>VLOOKUP($Z15,#REF!,4,FALSE)</f>
        <v>#REF!</v>
      </c>
      <c r="F15" s="282" t="e">
        <f>VLOOKUP($Z15,#REF!,8,FALSE)</f>
        <v>#REF!</v>
      </c>
      <c r="G15" s="281" t="e">
        <f>VLOOKUP($Z15,#REF!,5,FALSE)</f>
        <v>#REF!</v>
      </c>
      <c r="H15" s="283" t="e">
        <f>VLOOKUP($Z15,#REF!,7,FALSE)</f>
        <v>#REF!</v>
      </c>
      <c r="I15" s="283" t="e">
        <f>VLOOKUP($Z15,#REF!,11,FALSE)</f>
        <v>#REF!</v>
      </c>
      <c r="J15" s="284"/>
      <c r="K15" s="284"/>
      <c r="L15" s="284"/>
      <c r="M15" s="284"/>
      <c r="N15" s="284"/>
      <c r="O15" s="285"/>
      <c r="P15" s="286" t="s">
        <v>129</v>
      </c>
      <c r="Q15" s="286" t="s">
        <v>129</v>
      </c>
      <c r="R15" s="286" t="s">
        <v>129</v>
      </c>
      <c r="S15" s="378">
        <f t="shared" si="3"/>
        <v>0</v>
      </c>
      <c r="T15" s="378">
        <f t="shared" ref="T15:T16" si="10">N15/100</f>
        <v>0</v>
      </c>
      <c r="U15" s="378">
        <f t="shared" si="4"/>
        <v>0</v>
      </c>
      <c r="V15" s="287" t="s">
        <v>226</v>
      </c>
      <c r="W15" s="342" t="str">
        <f t="shared" si="9"/>
        <v>МСМК</v>
      </c>
      <c r="X15" s="283">
        <v>15</v>
      </c>
      <c r="Y15" s="281" t="e">
        <f>VLOOKUP($Z15,#REF!,10,FALSE)</f>
        <v>#REF!</v>
      </c>
      <c r="Z15" s="343" t="s">
        <v>471</v>
      </c>
      <c r="AA15" s="341"/>
      <c r="AB15" s="341"/>
      <c r="AC15" s="282"/>
      <c r="AD15" s="282"/>
      <c r="AE15" s="282"/>
      <c r="AF15" s="341"/>
      <c r="AG15" s="341"/>
      <c r="AH15" s="341"/>
      <c r="AI15" s="341"/>
    </row>
    <row r="16" spans="1:35" s="335" customFormat="1" ht="20.100000000000001" customHeight="1" x14ac:dyDescent="0.2">
      <c r="A16" s="338" t="e">
        <f>RANK(V16,$V$12:$V$102,0)</f>
        <v>#VALUE!</v>
      </c>
      <c r="B16" s="280">
        <v>5</v>
      </c>
      <c r="C16" s="280"/>
      <c r="D16" s="281" t="e">
        <f>VLOOKUP($Z16,#REF!,3,FALSE)</f>
        <v>#REF!</v>
      </c>
      <c r="E16" s="282" t="e">
        <f>VLOOKUP($Z16,#REF!,4,FALSE)</f>
        <v>#REF!</v>
      </c>
      <c r="F16" s="282" t="e">
        <f>VLOOKUP($Z16,#REF!,8,FALSE)</f>
        <v>#REF!</v>
      </c>
      <c r="G16" s="281" t="e">
        <f>VLOOKUP($Z16,#REF!,5,FALSE)</f>
        <v>#REF!</v>
      </c>
      <c r="H16" s="283" t="e">
        <f>VLOOKUP($Z16,#REF!,7,FALSE)</f>
        <v>#REF!</v>
      </c>
      <c r="I16" s="283" t="e">
        <f>VLOOKUP($Z16,#REF!,11,FALSE)</f>
        <v>#REF!</v>
      </c>
      <c r="J16" s="284"/>
      <c r="K16" s="284"/>
      <c r="L16" s="284"/>
      <c r="M16" s="284"/>
      <c r="N16" s="284"/>
      <c r="O16" s="285"/>
      <c r="P16" s="286" t="s">
        <v>129</v>
      </c>
      <c r="Q16" s="286" t="s">
        <v>129</v>
      </c>
      <c r="R16" s="286" t="s">
        <v>129</v>
      </c>
      <c r="S16" s="378">
        <f t="shared" si="3"/>
        <v>0</v>
      </c>
      <c r="T16" s="378">
        <f t="shared" si="10"/>
        <v>0</v>
      </c>
      <c r="U16" s="378">
        <f t="shared" si="4"/>
        <v>0</v>
      </c>
      <c r="V16" s="287" t="s">
        <v>226</v>
      </c>
      <c r="W16" s="342" t="str">
        <f t="shared" si="9"/>
        <v>МСМК</v>
      </c>
      <c r="X16" s="283">
        <v>14</v>
      </c>
      <c r="Y16" s="281" t="e">
        <f>VLOOKUP($Z16,#REF!,10,FALSE)</f>
        <v>#REF!</v>
      </c>
      <c r="Z16" s="343" t="s">
        <v>467</v>
      </c>
      <c r="AA16" s="336"/>
      <c r="AC16" s="337"/>
    </row>
    <row r="17" spans="1:35" s="335" customFormat="1" ht="20.100000000000001" hidden="1" customHeight="1" x14ac:dyDescent="0.2">
      <c r="A17" s="280">
        <f t="shared" si="7"/>
        <v>4</v>
      </c>
      <c r="B17" s="280">
        <v>6</v>
      </c>
      <c r="C17" s="280"/>
      <c r="D17" s="281" t="e">
        <f>VLOOKUP($Z17,#REF!,3,FALSE)</f>
        <v>#REF!</v>
      </c>
      <c r="E17" s="282" t="e">
        <f>VLOOKUP($Z17,#REF!,4,FALSE)</f>
        <v>#REF!</v>
      </c>
      <c r="F17" s="331" t="e">
        <f>VLOOKUP($Z17,#REF!,8,FALSE)</f>
        <v>#REF!</v>
      </c>
      <c r="G17" s="281" t="e">
        <f>VLOOKUP($Z17,#REF!,5,FALSE)</f>
        <v>#REF!</v>
      </c>
      <c r="H17" s="283" t="e">
        <f>VLOOKUP($Z17,#REF!,7,FALSE)</f>
        <v>#REF!</v>
      </c>
      <c r="I17" s="283" t="e">
        <f>VLOOKUP($Z17,#REF!,11,FALSE)</f>
        <v>#REF!</v>
      </c>
      <c r="J17" s="284"/>
      <c r="K17" s="284"/>
      <c r="L17" s="284"/>
      <c r="M17" s="284"/>
      <c r="N17" s="284"/>
      <c r="O17" s="285"/>
      <c r="P17" s="286" t="s">
        <v>129</v>
      </c>
      <c r="Q17" s="286">
        <f t="shared" ref="Q17:Q19" si="11">K17/100</f>
        <v>0</v>
      </c>
      <c r="R17" s="286">
        <f t="shared" ref="R17:R20" si="12">L17/100</f>
        <v>0</v>
      </c>
      <c r="S17" s="286">
        <f t="shared" ref="S17:S20" si="13">M17/100</f>
        <v>0</v>
      </c>
      <c r="T17" s="286">
        <f t="shared" ref="T17:T20" si="14">N17/100</f>
        <v>0</v>
      </c>
      <c r="U17" s="286" t="s">
        <v>129</v>
      </c>
      <c r="V17" s="287">
        <f t="shared" si="8"/>
        <v>0</v>
      </c>
      <c r="W17" s="288" t="str">
        <f t="shared" si="9"/>
        <v>б/р</v>
      </c>
      <c r="X17" s="283">
        <v>0</v>
      </c>
      <c r="Y17" s="281" t="e">
        <f>VLOOKUP($Z17,#REF!,10,FALSE)</f>
        <v>#REF!</v>
      </c>
      <c r="Z17" s="343"/>
      <c r="AA17" s="336"/>
      <c r="AC17" s="337"/>
    </row>
    <row r="18" spans="1:35" s="335" customFormat="1" ht="20.100000000000001" hidden="1" customHeight="1" x14ac:dyDescent="0.2">
      <c r="A18" s="280">
        <f t="shared" si="7"/>
        <v>4</v>
      </c>
      <c r="B18" s="280">
        <v>7</v>
      </c>
      <c r="C18" s="280"/>
      <c r="D18" s="281" t="e">
        <f>VLOOKUP($Z18,#REF!,3,FALSE)</f>
        <v>#REF!</v>
      </c>
      <c r="E18" s="282" t="e">
        <f>VLOOKUP($Z18,#REF!,4,FALSE)</f>
        <v>#REF!</v>
      </c>
      <c r="F18" s="282" t="e">
        <f>VLOOKUP($Z18,#REF!,8,FALSE)</f>
        <v>#REF!</v>
      </c>
      <c r="G18" s="281" t="e">
        <f>VLOOKUP($Z18,#REF!,5,FALSE)</f>
        <v>#REF!</v>
      </c>
      <c r="H18" s="283" t="e">
        <f>VLOOKUP($Z18,#REF!,7,FALSE)</f>
        <v>#REF!</v>
      </c>
      <c r="I18" s="283" t="e">
        <f>VLOOKUP($Z18,#REF!,11,FALSE)</f>
        <v>#REF!</v>
      </c>
      <c r="J18" s="284"/>
      <c r="K18" s="284"/>
      <c r="L18" s="284"/>
      <c r="M18" s="284"/>
      <c r="N18" s="284"/>
      <c r="O18" s="285"/>
      <c r="P18" s="286" t="s">
        <v>129</v>
      </c>
      <c r="Q18" s="286" t="s">
        <v>129</v>
      </c>
      <c r="R18" s="286">
        <f t="shared" si="12"/>
        <v>0</v>
      </c>
      <c r="S18" s="286" t="s">
        <v>129</v>
      </c>
      <c r="T18" s="286" t="s">
        <v>129</v>
      </c>
      <c r="U18" s="286" t="s">
        <v>129</v>
      </c>
      <c r="V18" s="287">
        <f t="shared" si="8"/>
        <v>0</v>
      </c>
      <c r="W18" s="288" t="str">
        <f t="shared" si="9"/>
        <v>б/р</v>
      </c>
      <c r="X18" s="283">
        <v>0</v>
      </c>
      <c r="Y18" s="281" t="e">
        <f>VLOOKUP($Z18,#REF!,10,FALSE)</f>
        <v>#REF!</v>
      </c>
      <c r="Z18" s="343"/>
      <c r="AA18" s="336"/>
      <c r="AC18" s="337"/>
    </row>
    <row r="19" spans="1:35" s="335" customFormat="1" ht="20.100000000000001" hidden="1" customHeight="1" x14ac:dyDescent="0.2">
      <c r="A19" s="280">
        <f t="shared" si="7"/>
        <v>4</v>
      </c>
      <c r="B19" s="280">
        <v>8</v>
      </c>
      <c r="C19" s="280"/>
      <c r="D19" s="281" t="e">
        <f>VLOOKUP($Z19,#REF!,3,FALSE)</f>
        <v>#REF!</v>
      </c>
      <c r="E19" s="282" t="e">
        <f>VLOOKUP($Z19,#REF!,4,FALSE)</f>
        <v>#REF!</v>
      </c>
      <c r="F19" s="282" t="e">
        <f>VLOOKUP($Z19,#REF!,8,FALSE)</f>
        <v>#REF!</v>
      </c>
      <c r="G19" s="281" t="e">
        <f>VLOOKUP($Z19,#REF!,5,FALSE)</f>
        <v>#REF!</v>
      </c>
      <c r="H19" s="283" t="e">
        <f>VLOOKUP($Z19,#REF!,7,FALSE)</f>
        <v>#REF!</v>
      </c>
      <c r="I19" s="283" t="e">
        <f>VLOOKUP($Z19,#REF!,11,FALSE)</f>
        <v>#REF!</v>
      </c>
      <c r="J19" s="284"/>
      <c r="K19" s="284"/>
      <c r="L19" s="284"/>
      <c r="M19" s="284"/>
      <c r="N19" s="284"/>
      <c r="O19" s="285"/>
      <c r="P19" s="286" t="s">
        <v>129</v>
      </c>
      <c r="Q19" s="286">
        <f t="shared" si="11"/>
        <v>0</v>
      </c>
      <c r="R19" s="286">
        <f t="shared" si="12"/>
        <v>0</v>
      </c>
      <c r="S19" s="286" t="s">
        <v>129</v>
      </c>
      <c r="T19" s="286">
        <f t="shared" si="14"/>
        <v>0</v>
      </c>
      <c r="U19" s="286">
        <f t="shared" ref="U19:U20" si="15">O19/100</f>
        <v>0</v>
      </c>
      <c r="V19" s="287">
        <f t="shared" si="8"/>
        <v>0</v>
      </c>
      <c r="W19" s="288" t="str">
        <f t="shared" si="9"/>
        <v>б/р</v>
      </c>
      <c r="X19" s="283">
        <v>0</v>
      </c>
      <c r="Y19" s="281" t="e">
        <f>VLOOKUP($Z19,#REF!,10,FALSE)</f>
        <v>#REF!</v>
      </c>
      <c r="Z19" s="343"/>
      <c r="AA19" s="336"/>
      <c r="AC19" s="337"/>
    </row>
    <row r="20" spans="1:35" s="335" customFormat="1" ht="20.100000000000001" hidden="1" customHeight="1" x14ac:dyDescent="0.2">
      <c r="A20" s="280">
        <v>9</v>
      </c>
      <c r="B20" s="280">
        <v>9</v>
      </c>
      <c r="C20" s="280"/>
      <c r="D20" s="281" t="e">
        <f>VLOOKUP($Z20,#REF!,3,FALSE)</f>
        <v>#REF!</v>
      </c>
      <c r="E20" s="282" t="e">
        <f>VLOOKUP($Z20,#REF!,4,FALSE)</f>
        <v>#REF!</v>
      </c>
      <c r="F20" s="282" t="e">
        <f>VLOOKUP($Z20,#REF!,8,FALSE)</f>
        <v>#REF!</v>
      </c>
      <c r="G20" s="281" t="e">
        <f>VLOOKUP($Z20,#REF!,5,FALSE)</f>
        <v>#REF!</v>
      </c>
      <c r="H20" s="283" t="e">
        <f>VLOOKUP($Z20,#REF!,7,FALSE)</f>
        <v>#REF!</v>
      </c>
      <c r="I20" s="283" t="e">
        <f>VLOOKUP($Z20,#REF!,11,FALSE)</f>
        <v>#REF!</v>
      </c>
      <c r="J20" s="284"/>
      <c r="K20" s="284"/>
      <c r="L20" s="284"/>
      <c r="M20" s="284"/>
      <c r="N20" s="284"/>
      <c r="O20" s="285"/>
      <c r="P20" s="286" t="s">
        <v>129</v>
      </c>
      <c r="Q20" s="286" t="s">
        <v>129</v>
      </c>
      <c r="R20" s="286">
        <f t="shared" si="12"/>
        <v>0</v>
      </c>
      <c r="S20" s="378">
        <f t="shared" si="13"/>
        <v>0</v>
      </c>
      <c r="T20" s="378">
        <f t="shared" si="14"/>
        <v>0</v>
      </c>
      <c r="U20" s="378">
        <f t="shared" si="15"/>
        <v>0</v>
      </c>
      <c r="V20" s="287">
        <f t="shared" si="8"/>
        <v>0</v>
      </c>
      <c r="W20" s="288" t="str">
        <f t="shared" si="9"/>
        <v>б/р</v>
      </c>
      <c r="X20" s="283">
        <v>0</v>
      </c>
      <c r="Y20" s="281" t="e">
        <f>VLOOKUP($Z20,#REF!,10,FALSE)</f>
        <v>#REF!</v>
      </c>
      <c r="Z20" s="343"/>
      <c r="AA20" s="341"/>
      <c r="AB20" s="341"/>
      <c r="AC20" s="282"/>
      <c r="AD20" s="282"/>
      <c r="AE20" s="282"/>
      <c r="AF20" s="341"/>
      <c r="AG20" s="341"/>
      <c r="AH20" s="341"/>
      <c r="AI20" s="341"/>
    </row>
    <row r="21" spans="1:35" s="335" customFormat="1" ht="20.100000000000001" hidden="1" customHeight="1" x14ac:dyDescent="0.2">
      <c r="A21" s="280">
        <f t="shared" si="7"/>
        <v>4</v>
      </c>
      <c r="B21" s="280">
        <v>10</v>
      </c>
      <c r="C21" s="280"/>
      <c r="D21" s="281" t="e">
        <f>VLOOKUP($Z21,#REF!,3,FALSE)</f>
        <v>#REF!</v>
      </c>
      <c r="E21" s="282" t="e">
        <f>VLOOKUP($Z21,#REF!,4,FALSE)</f>
        <v>#REF!</v>
      </c>
      <c r="F21" s="282" t="e">
        <f>VLOOKUP($Z21,#REF!,8,FALSE)</f>
        <v>#REF!</v>
      </c>
      <c r="G21" s="281" t="e">
        <f>VLOOKUP($Z21,#REF!,5,FALSE)</f>
        <v>#REF!</v>
      </c>
      <c r="H21" s="283" t="e">
        <f>VLOOKUP($Z21,#REF!,7,FALSE)</f>
        <v>#REF!</v>
      </c>
      <c r="I21" s="283" t="e">
        <f>VLOOKUP($Z21,#REF!,11,FALSE)</f>
        <v>#REF!</v>
      </c>
      <c r="J21" s="284"/>
      <c r="K21" s="284"/>
      <c r="L21" s="284"/>
      <c r="M21" s="284"/>
      <c r="N21" s="284"/>
      <c r="O21" s="285"/>
      <c r="P21" s="286">
        <f t="shared" ref="P21" si="16">J21/100</f>
        <v>0</v>
      </c>
      <c r="Q21" s="286" t="s">
        <v>129</v>
      </c>
      <c r="R21" s="286" t="s">
        <v>129</v>
      </c>
      <c r="S21" s="378">
        <f t="shared" ref="S21" si="17">M21/100</f>
        <v>0</v>
      </c>
      <c r="T21" s="378">
        <f t="shared" ref="T21" si="18">N21/100</f>
        <v>0</v>
      </c>
      <c r="U21" s="378">
        <f t="shared" ref="U21" si="19">O21/100</f>
        <v>0</v>
      </c>
      <c r="V21" s="287">
        <f t="shared" si="8"/>
        <v>0</v>
      </c>
      <c r="W21" s="288" t="str">
        <f t="shared" si="9"/>
        <v>б/р</v>
      </c>
      <c r="X21" s="283">
        <v>0</v>
      </c>
      <c r="Y21" s="281" t="e">
        <f>VLOOKUP($Z21,#REF!,10,FALSE)</f>
        <v>#REF!</v>
      </c>
      <c r="Z21" s="343"/>
      <c r="AA21" s="341"/>
      <c r="AB21" s="341"/>
      <c r="AC21" s="282"/>
      <c r="AD21" s="282"/>
      <c r="AE21" s="282"/>
      <c r="AF21" s="341"/>
      <c r="AG21" s="341"/>
      <c r="AH21" s="341"/>
      <c r="AI21" s="341"/>
    </row>
    <row r="22" spans="1:35" s="335" customFormat="1" ht="20.100000000000001" hidden="1" customHeight="1" x14ac:dyDescent="0.2">
      <c r="A22" s="338" t="e">
        <f t="shared" si="7"/>
        <v>#VALUE!</v>
      </c>
      <c r="B22" s="280">
        <v>11</v>
      </c>
      <c r="C22" s="280"/>
      <c r="D22" s="281" t="e">
        <f>VLOOKUP($Z22,#REF!,3,FALSE)</f>
        <v>#REF!</v>
      </c>
      <c r="E22" s="282" t="e">
        <f>VLOOKUP($Z22,#REF!,4,FALSE)</f>
        <v>#REF!</v>
      </c>
      <c r="F22" s="282" t="e">
        <f>VLOOKUP($Z22,#REF!,8,FALSE)</f>
        <v>#REF!</v>
      </c>
      <c r="G22" s="281" t="e">
        <f>VLOOKUP($Z22,#REF!,5,FALSE)</f>
        <v>#REF!</v>
      </c>
      <c r="H22" s="283" t="e">
        <f>VLOOKUP($Z22,#REF!,7,FALSE)</f>
        <v>#REF!</v>
      </c>
      <c r="I22" s="283" t="e">
        <f>VLOOKUP($Z22,#REF!,11,FALSE)</f>
        <v>#REF!</v>
      </c>
      <c r="J22" s="284"/>
      <c r="K22" s="284"/>
      <c r="L22" s="284"/>
      <c r="M22" s="284"/>
      <c r="N22" s="284"/>
      <c r="O22" s="285"/>
      <c r="P22" s="378">
        <f t="shared" ref="P22:P27" si="20">J22/100</f>
        <v>0</v>
      </c>
      <c r="Q22" s="378">
        <f t="shared" ref="Q22:Q27" si="21">K22/100</f>
        <v>0</v>
      </c>
      <c r="R22" s="378">
        <f t="shared" ref="R22:R27" si="22">L22/100</f>
        <v>0</v>
      </c>
      <c r="S22" s="340"/>
      <c r="T22" s="286"/>
      <c r="U22" s="286"/>
      <c r="V22" s="287" t="s">
        <v>174</v>
      </c>
      <c r="W22" s="342" t="str">
        <f t="shared" si="9"/>
        <v>МСМК</v>
      </c>
      <c r="X22" s="283">
        <v>0</v>
      </c>
      <c r="Y22" s="281" t="e">
        <f>VLOOKUP($Z22,#REF!,10,FALSE)</f>
        <v>#REF!</v>
      </c>
      <c r="Z22" s="343"/>
      <c r="AA22" s="336"/>
      <c r="AC22" s="337"/>
    </row>
    <row r="23" spans="1:35" s="335" customFormat="1" ht="20.100000000000001" hidden="1" customHeight="1" x14ac:dyDescent="0.2">
      <c r="A23" s="338" t="e">
        <f t="shared" si="7"/>
        <v>#VALUE!</v>
      </c>
      <c r="B23" s="280">
        <v>12</v>
      </c>
      <c r="C23" s="280"/>
      <c r="D23" s="281" t="e">
        <f>VLOOKUP($Z23,#REF!,3,FALSE)</f>
        <v>#REF!</v>
      </c>
      <c r="E23" s="282" t="e">
        <f>VLOOKUP($Z23,#REF!,4,FALSE)</f>
        <v>#REF!</v>
      </c>
      <c r="F23" s="282" t="e">
        <f>VLOOKUP($Z23,#REF!,8,FALSE)</f>
        <v>#REF!</v>
      </c>
      <c r="G23" s="281" t="e">
        <f>VLOOKUP($Z23,#REF!,5,FALSE)</f>
        <v>#REF!</v>
      </c>
      <c r="H23" s="283" t="e">
        <f>VLOOKUP($Z23,#REF!,7,FALSE)</f>
        <v>#REF!</v>
      </c>
      <c r="I23" s="283" t="e">
        <f>VLOOKUP($Z23,#REF!,11,FALSE)</f>
        <v>#REF!</v>
      </c>
      <c r="J23" s="284"/>
      <c r="K23" s="284"/>
      <c r="L23" s="284"/>
      <c r="M23" s="284"/>
      <c r="N23" s="284"/>
      <c r="O23" s="285"/>
      <c r="P23" s="378">
        <f t="shared" si="20"/>
        <v>0</v>
      </c>
      <c r="Q23" s="378">
        <f t="shared" si="21"/>
        <v>0</v>
      </c>
      <c r="R23" s="378">
        <f t="shared" si="22"/>
        <v>0</v>
      </c>
      <c r="S23" s="340"/>
      <c r="T23" s="286"/>
      <c r="U23" s="286"/>
      <c r="V23" s="287" t="s">
        <v>174</v>
      </c>
      <c r="W23" s="342" t="str">
        <f t="shared" si="9"/>
        <v>МСМК</v>
      </c>
      <c r="X23" s="283">
        <v>0</v>
      </c>
      <c r="Y23" s="281" t="e">
        <f>VLOOKUP($Z23,#REF!,10,FALSE)</f>
        <v>#REF!</v>
      </c>
      <c r="Z23" s="343"/>
      <c r="AA23" s="336"/>
      <c r="AC23" s="337"/>
    </row>
    <row r="24" spans="1:35" s="335" customFormat="1" ht="23.1" hidden="1" customHeight="1" x14ac:dyDescent="0.2">
      <c r="A24" s="280">
        <v>3</v>
      </c>
      <c r="B24" s="280">
        <v>13</v>
      </c>
      <c r="C24" s="280"/>
      <c r="D24" s="281" t="e">
        <f>VLOOKUP($Z24,#REF!,3,FALSE)</f>
        <v>#REF!</v>
      </c>
      <c r="E24" s="282" t="e">
        <f>VLOOKUP($Z24,#REF!,4,FALSE)</f>
        <v>#REF!</v>
      </c>
      <c r="F24" s="282" t="e">
        <f>VLOOKUP($Z24,#REF!,8,FALSE)</f>
        <v>#REF!</v>
      </c>
      <c r="G24" s="281" t="e">
        <f>VLOOKUP($Z24,#REF!,5,FALSE)</f>
        <v>#REF!</v>
      </c>
      <c r="H24" s="283" t="e">
        <f>VLOOKUP($Z24,#REF!,7,FALSE)</f>
        <v>#REF!</v>
      </c>
      <c r="I24" s="283" t="e">
        <f>VLOOKUP($Z24,#REF!,11,FALSE)</f>
        <v>#REF!</v>
      </c>
      <c r="J24" s="284"/>
      <c r="K24" s="284"/>
      <c r="L24" s="284"/>
      <c r="M24" s="284"/>
      <c r="N24" s="284"/>
      <c r="O24" s="285"/>
      <c r="P24" s="286">
        <f t="shared" si="20"/>
        <v>0</v>
      </c>
      <c r="Q24" s="286">
        <f t="shared" si="21"/>
        <v>0</v>
      </c>
      <c r="R24" s="286">
        <f t="shared" si="22"/>
        <v>0</v>
      </c>
      <c r="S24" s="340"/>
      <c r="T24" s="286"/>
      <c r="U24" s="286"/>
      <c r="V24" s="287">
        <f t="shared" si="8"/>
        <v>0</v>
      </c>
      <c r="W24" s="288" t="str">
        <f t="shared" si="9"/>
        <v>б/р</v>
      </c>
      <c r="X24" s="283">
        <v>41</v>
      </c>
      <c r="Y24" s="281" t="e">
        <f>VLOOKUP($Z24,#REF!,10,FALSE)</f>
        <v>#REF!</v>
      </c>
      <c r="Z24" s="343"/>
      <c r="AC24" s="337"/>
      <c r="AD24" s="337"/>
      <c r="AE24" s="337"/>
    </row>
    <row r="25" spans="1:35" s="335" customFormat="1" ht="23.1" hidden="1" customHeight="1" x14ac:dyDescent="0.2">
      <c r="A25" s="338" t="e">
        <f t="shared" si="7"/>
        <v>#VALUE!</v>
      </c>
      <c r="B25" s="280">
        <v>14</v>
      </c>
      <c r="C25" s="280"/>
      <c r="D25" s="281" t="e">
        <f>VLOOKUP($Z25,#REF!,3,FALSE)</f>
        <v>#REF!</v>
      </c>
      <c r="E25" s="282" t="e">
        <f>VLOOKUP($Z25,#REF!,4,FALSE)</f>
        <v>#REF!</v>
      </c>
      <c r="F25" s="282" t="e">
        <f>VLOOKUP($Z25,#REF!,8,FALSE)</f>
        <v>#REF!</v>
      </c>
      <c r="G25" s="281" t="e">
        <f>VLOOKUP($Z25,#REF!,5,FALSE)</f>
        <v>#REF!</v>
      </c>
      <c r="H25" s="283" t="e">
        <f>VLOOKUP($Z25,#REF!,7,FALSE)</f>
        <v>#REF!</v>
      </c>
      <c r="I25" s="283" t="e">
        <f>VLOOKUP($Z25,#REF!,11,FALSE)</f>
        <v>#REF!</v>
      </c>
      <c r="J25" s="284"/>
      <c r="K25" s="284"/>
      <c r="L25" s="284"/>
      <c r="M25" s="284"/>
      <c r="N25" s="284"/>
      <c r="O25" s="285"/>
      <c r="P25" s="286">
        <f t="shared" si="20"/>
        <v>0</v>
      </c>
      <c r="Q25" s="286">
        <f t="shared" si="21"/>
        <v>0</v>
      </c>
      <c r="R25" s="286">
        <f t="shared" si="22"/>
        <v>0</v>
      </c>
      <c r="S25" s="340"/>
      <c r="T25" s="286"/>
      <c r="U25" s="286"/>
      <c r="V25" s="287" t="s">
        <v>226</v>
      </c>
      <c r="W25" s="342" t="str">
        <f t="shared" si="9"/>
        <v>МСМК</v>
      </c>
      <c r="X25" s="283">
        <v>42</v>
      </c>
      <c r="Y25" s="281" t="e">
        <f>VLOOKUP($Z25,#REF!,10,FALSE)</f>
        <v>#REF!</v>
      </c>
      <c r="Z25" s="343"/>
      <c r="AC25" s="337"/>
      <c r="AD25" s="337"/>
      <c r="AE25" s="337"/>
    </row>
    <row r="26" spans="1:35" s="335" customFormat="1" ht="23.1" hidden="1" customHeight="1" x14ac:dyDescent="0.2">
      <c r="A26" s="338" t="e">
        <f t="shared" si="7"/>
        <v>#VALUE!</v>
      </c>
      <c r="B26" s="280">
        <v>15</v>
      </c>
      <c r="C26" s="280"/>
      <c r="D26" s="281" t="e">
        <f>VLOOKUP($Z26,#REF!,3,FALSE)</f>
        <v>#REF!</v>
      </c>
      <c r="E26" s="282" t="e">
        <f>VLOOKUP($Z26,#REF!,4,FALSE)</f>
        <v>#REF!</v>
      </c>
      <c r="F26" s="282" t="e">
        <f>VLOOKUP($Z26,#REF!,8,FALSE)</f>
        <v>#REF!</v>
      </c>
      <c r="G26" s="281" t="e">
        <f>VLOOKUP($Z26,#REF!,5,FALSE)</f>
        <v>#REF!</v>
      </c>
      <c r="H26" s="283" t="e">
        <f>VLOOKUP($Z26,#REF!,7,FALSE)</f>
        <v>#REF!</v>
      </c>
      <c r="I26" s="283" t="e">
        <f>VLOOKUP($Z26,#REF!,11,FALSE)</f>
        <v>#REF!</v>
      </c>
      <c r="J26" s="284"/>
      <c r="K26" s="284"/>
      <c r="L26" s="284"/>
      <c r="M26" s="284"/>
      <c r="N26" s="284"/>
      <c r="O26" s="285"/>
      <c r="P26" s="286">
        <f t="shared" si="20"/>
        <v>0</v>
      </c>
      <c r="Q26" s="286">
        <f t="shared" si="21"/>
        <v>0</v>
      </c>
      <c r="R26" s="286">
        <f t="shared" si="22"/>
        <v>0</v>
      </c>
      <c r="S26" s="340"/>
      <c r="T26" s="286"/>
      <c r="U26" s="286"/>
      <c r="V26" s="287" t="s">
        <v>226</v>
      </c>
      <c r="W26" s="342" t="str">
        <f t="shared" si="9"/>
        <v>МСМК</v>
      </c>
      <c r="X26" s="283">
        <v>43</v>
      </c>
      <c r="Y26" s="281" t="e">
        <f>VLOOKUP($Z26,#REF!,10,FALSE)</f>
        <v>#REF!</v>
      </c>
      <c r="Z26" s="343"/>
      <c r="AC26" s="337"/>
      <c r="AD26" s="337"/>
      <c r="AE26" s="337"/>
    </row>
    <row r="27" spans="1:35" s="335" customFormat="1" ht="23.1" hidden="1" customHeight="1" x14ac:dyDescent="0.2">
      <c r="A27" s="338" t="e">
        <f t="shared" si="7"/>
        <v>#VALUE!</v>
      </c>
      <c r="B27" s="280">
        <v>16</v>
      </c>
      <c r="C27" s="280"/>
      <c r="D27" s="281" t="e">
        <f>VLOOKUP($Z27,#REF!,3,FALSE)</f>
        <v>#REF!</v>
      </c>
      <c r="E27" s="282" t="e">
        <f>VLOOKUP($Z27,#REF!,4,FALSE)</f>
        <v>#REF!</v>
      </c>
      <c r="F27" s="282" t="e">
        <f>VLOOKUP($Z27,#REF!,8,FALSE)</f>
        <v>#REF!</v>
      </c>
      <c r="G27" s="281" t="e">
        <f>VLOOKUP($Z27,#REF!,5,FALSE)</f>
        <v>#REF!</v>
      </c>
      <c r="H27" s="283" t="e">
        <f>VLOOKUP($Z27,#REF!,7,FALSE)</f>
        <v>#REF!</v>
      </c>
      <c r="I27" s="283" t="e">
        <f>VLOOKUP($Z27,#REF!,11,FALSE)</f>
        <v>#REF!</v>
      </c>
      <c r="J27" s="284"/>
      <c r="K27" s="284"/>
      <c r="L27" s="284"/>
      <c r="M27" s="284"/>
      <c r="N27" s="284"/>
      <c r="O27" s="285"/>
      <c r="P27" s="286">
        <f t="shared" si="20"/>
        <v>0</v>
      </c>
      <c r="Q27" s="286">
        <f t="shared" si="21"/>
        <v>0</v>
      </c>
      <c r="R27" s="286">
        <f t="shared" si="22"/>
        <v>0</v>
      </c>
      <c r="S27" s="340"/>
      <c r="T27" s="286"/>
      <c r="U27" s="286"/>
      <c r="V27" s="287" t="s">
        <v>226</v>
      </c>
      <c r="W27" s="342" t="str">
        <f t="shared" si="9"/>
        <v>МСМК</v>
      </c>
      <c r="X27" s="283">
        <v>44</v>
      </c>
      <c r="Y27" s="281" t="e">
        <f>VLOOKUP($Z27,#REF!,10,FALSE)</f>
        <v>#REF!</v>
      </c>
      <c r="Z27" s="343"/>
      <c r="AC27" s="337"/>
      <c r="AD27" s="337"/>
      <c r="AE27" s="337"/>
    </row>
    <row r="29" spans="1:35" ht="15" x14ac:dyDescent="0.2">
      <c r="C29" s="677"/>
      <c r="D29" s="677"/>
      <c r="E29" s="677"/>
      <c r="F29" s="677"/>
      <c r="G29" s="49"/>
      <c r="Q29" s="677"/>
      <c r="R29" s="677"/>
      <c r="S29" s="677"/>
      <c r="T29" s="677"/>
      <c r="U29" s="677"/>
      <c r="V29" s="677"/>
      <c r="W29" s="677"/>
      <c r="X29" s="677"/>
      <c r="Y29" s="677"/>
    </row>
    <row r="30" spans="1:35" x14ac:dyDescent="0.2">
      <c r="D30" s="44"/>
      <c r="E30" s="48"/>
      <c r="G30" s="49"/>
    </row>
    <row r="31" spans="1:35" s="413" customFormat="1" ht="12.75" customHeight="1" x14ac:dyDescent="0.2">
      <c r="A31" s="44"/>
      <c r="B31" s="44"/>
      <c r="C31" s="44"/>
      <c r="D31" s="412" t="s">
        <v>220</v>
      </c>
      <c r="E31" s="412"/>
      <c r="F31" s="412"/>
      <c r="G31" s="412"/>
      <c r="H31" s="471"/>
      <c r="I31" s="471"/>
      <c r="J31" s="471"/>
      <c r="K31" s="471"/>
      <c r="L31" s="471"/>
      <c r="M31" s="471"/>
      <c r="N31" s="471"/>
      <c r="O31" s="471"/>
      <c r="P31" s="658" t="s">
        <v>574</v>
      </c>
      <c r="Q31" s="658"/>
      <c r="R31" s="658"/>
      <c r="S31" s="658"/>
      <c r="T31" s="658"/>
      <c r="U31" s="658"/>
      <c r="V31" s="658"/>
      <c r="W31" s="658"/>
      <c r="X31" s="658"/>
      <c r="Y31" s="658"/>
      <c r="Z31" s="658"/>
      <c r="AA31" s="658"/>
      <c r="AB31" s="658"/>
      <c r="AC31" s="658"/>
      <c r="AD31" s="658"/>
    </row>
    <row r="32" spans="1:35" s="413" customFormat="1" x14ac:dyDescent="0.2">
      <c r="A32" s="44"/>
      <c r="B32" s="44"/>
      <c r="C32" s="44"/>
      <c r="E32" s="414"/>
      <c r="F32" s="414"/>
      <c r="K32" s="414"/>
      <c r="L32" s="414"/>
      <c r="N32" s="414"/>
      <c r="O32" s="414"/>
      <c r="P32" s="359"/>
      <c r="Q32" s="359"/>
      <c r="R32" s="359"/>
      <c r="S32" s="8"/>
      <c r="T32" s="359"/>
      <c r="U32" s="359"/>
      <c r="V32" s="359"/>
      <c r="W32" s="359"/>
    </row>
    <row r="33" spans="1:30" s="413" customFormat="1" ht="12.75" customHeight="1" x14ac:dyDescent="0.2">
      <c r="A33" s="44"/>
      <c r="B33" s="44"/>
      <c r="C33" s="44"/>
      <c r="D33" s="656" t="s">
        <v>221</v>
      </c>
      <c r="E33" s="656"/>
      <c r="F33" s="656"/>
      <c r="G33" s="656"/>
      <c r="H33" s="471"/>
      <c r="I33" s="471"/>
      <c r="J33" s="471"/>
      <c r="K33" s="471"/>
      <c r="L33" s="471"/>
      <c r="M33" s="471"/>
      <c r="N33" s="471"/>
      <c r="O33" s="471"/>
      <c r="P33" s="658" t="s">
        <v>575</v>
      </c>
      <c r="Q33" s="658"/>
      <c r="R33" s="658"/>
      <c r="S33" s="658"/>
      <c r="T33" s="658"/>
      <c r="U33" s="658"/>
      <c r="V33" s="658"/>
      <c r="W33" s="658"/>
      <c r="X33" s="658"/>
      <c r="Y33" s="658"/>
      <c r="Z33" s="658"/>
      <c r="AA33" s="658"/>
      <c r="AB33" s="658"/>
      <c r="AC33" s="658"/>
      <c r="AD33" s="658"/>
    </row>
  </sheetData>
  <sortState ref="A12:AJ23">
    <sortCondition ref="A12"/>
  </sortState>
  <mergeCells count="28">
    <mergeCell ref="Q29:Y29"/>
    <mergeCell ref="A1:Y1"/>
    <mergeCell ref="A2:Y2"/>
    <mergeCell ref="A3:Y3"/>
    <mergeCell ref="A6:Y6"/>
    <mergeCell ref="A5:Y5"/>
    <mergeCell ref="A4:Y4"/>
    <mergeCell ref="X10:X11"/>
    <mergeCell ref="Y10:Y11"/>
    <mergeCell ref="P10:U10"/>
    <mergeCell ref="V10:V11"/>
    <mergeCell ref="W10:W11"/>
    <mergeCell ref="P31:AD31"/>
    <mergeCell ref="P33:AD33"/>
    <mergeCell ref="A7:D7"/>
    <mergeCell ref="A8:D8"/>
    <mergeCell ref="G10:G11"/>
    <mergeCell ref="H10:H11"/>
    <mergeCell ref="I10:I11"/>
    <mergeCell ref="H7:P7"/>
    <mergeCell ref="H9:I9"/>
    <mergeCell ref="D33:G33"/>
    <mergeCell ref="A10:A11"/>
    <mergeCell ref="D10:D11"/>
    <mergeCell ref="E10:E11"/>
    <mergeCell ref="F10:F11"/>
    <mergeCell ref="B10:C10"/>
    <mergeCell ref="C29:F29"/>
  </mergeCells>
  <phoneticPr fontId="1" type="noConversion"/>
  <printOptions horizontalCentered="1"/>
  <pageMargins left="0" right="0" top="0.78740157480314965" bottom="0.19685039370078741" header="0.51181102362204722" footer="0.51181102362204722"/>
  <pageSetup paperSize="9" scale="8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indexed="34"/>
  </sheetPr>
  <dimension ref="A1:M106"/>
  <sheetViews>
    <sheetView workbookViewId="0">
      <selection sqref="A1:K23"/>
    </sheetView>
  </sheetViews>
  <sheetFormatPr defaultColWidth="9.140625" defaultRowHeight="12.75" x14ac:dyDescent="0.2"/>
  <cols>
    <col min="1" max="1" width="4" style="12" customWidth="1"/>
    <col min="2" max="2" width="27.42578125" style="12" customWidth="1"/>
    <col min="3" max="3" width="11.42578125" style="12" customWidth="1"/>
    <col min="4" max="4" width="22.5703125" style="12" customWidth="1"/>
    <col min="5" max="5" width="7.7109375" style="12" customWidth="1"/>
    <col min="6" max="6" width="7.28515625" style="12" customWidth="1"/>
    <col min="7" max="7" width="8.140625" style="12" hidden="1" customWidth="1"/>
    <col min="8" max="8" width="5.85546875" style="12" bestFit="1" customWidth="1"/>
    <col min="9" max="9" width="23.140625" style="12" customWidth="1"/>
    <col min="10" max="10" width="5.5703125" style="12" bestFit="1" customWidth="1"/>
    <col min="11" max="11" width="6" style="12" customWidth="1"/>
    <col min="12" max="16384" width="9.140625" style="12"/>
  </cols>
  <sheetData>
    <row r="1" spans="1:13" x14ac:dyDescent="0.2">
      <c r="A1" s="613" t="e">
        <f>#REF!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</row>
    <row r="2" spans="1:13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</row>
    <row r="3" spans="1:13" ht="27.7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</row>
    <row r="4" spans="1:13" ht="14.25" x14ac:dyDescent="0.2">
      <c r="A4" s="97"/>
      <c r="B4" s="97"/>
      <c r="C4" s="97"/>
      <c r="D4" s="97"/>
      <c r="E4" s="618" t="s">
        <v>366</v>
      </c>
      <c r="F4" s="618"/>
      <c r="G4" s="618"/>
      <c r="H4" s="618"/>
      <c r="I4" s="618"/>
      <c r="J4" s="618"/>
      <c r="K4" s="618"/>
    </row>
    <row r="5" spans="1:13" x14ac:dyDescent="0.2">
      <c r="C5" s="9"/>
      <c r="D5" s="2"/>
      <c r="J5" s="13"/>
      <c r="K5" s="9"/>
    </row>
    <row r="6" spans="1:13" x14ac:dyDescent="0.2">
      <c r="A6" s="616" t="s">
        <v>68</v>
      </c>
      <c r="B6" s="616"/>
      <c r="C6" s="9"/>
      <c r="D6" s="2"/>
      <c r="I6" s="92" t="e">
        <f>d_1</f>
        <v>#REF!</v>
      </c>
      <c r="J6" s="13"/>
      <c r="K6" s="9"/>
    </row>
    <row r="7" spans="1:13" ht="12.75" customHeight="1" x14ac:dyDescent="0.2">
      <c r="A7" s="92" t="e">
        <f>d_4</f>
        <v>#REF!</v>
      </c>
      <c r="C7" s="9"/>
      <c r="D7" s="2"/>
      <c r="E7" s="19"/>
      <c r="F7" s="153" t="e">
        <f>d_5</f>
        <v>#REF!</v>
      </c>
      <c r="G7" s="19"/>
      <c r="H7" s="19"/>
      <c r="I7" s="19"/>
      <c r="J7" s="255" t="s">
        <v>514</v>
      </c>
      <c r="K7" s="9"/>
    </row>
    <row r="8" spans="1:13" ht="26.25" customHeight="1" thickBot="1" x14ac:dyDescent="0.25">
      <c r="A8" s="119" t="s">
        <v>64</v>
      </c>
      <c r="B8" s="119" t="s">
        <v>65</v>
      </c>
      <c r="C8" s="119" t="s">
        <v>62</v>
      </c>
      <c r="D8" s="119" t="s">
        <v>96</v>
      </c>
      <c r="E8" s="119" t="s">
        <v>34</v>
      </c>
      <c r="F8" s="119" t="s">
        <v>98</v>
      </c>
      <c r="G8" s="119" t="s">
        <v>101</v>
      </c>
      <c r="H8" s="119" t="s">
        <v>99</v>
      </c>
      <c r="I8" s="119" t="s">
        <v>100</v>
      </c>
      <c r="J8" s="119" t="s">
        <v>49</v>
      </c>
      <c r="K8" s="119" t="s">
        <v>67</v>
      </c>
    </row>
    <row r="9" spans="1:13" ht="14.25" customHeight="1" thickBot="1" x14ac:dyDescent="0.25">
      <c r="A9" s="25"/>
      <c r="B9" s="26"/>
      <c r="C9" s="27"/>
      <c r="D9" s="27"/>
      <c r="E9" s="27"/>
      <c r="F9" s="27"/>
      <c r="G9" s="27"/>
      <c r="H9" s="27"/>
      <c r="I9" s="27"/>
      <c r="J9" s="27"/>
      <c r="K9" s="28"/>
    </row>
    <row r="10" spans="1:13" ht="20.100000000000001" customHeight="1" x14ac:dyDescent="0.2">
      <c r="A10" s="14" t="s">
        <v>37</v>
      </c>
      <c r="B10" s="248" t="e">
        <f>VLOOKUP($E10,#REF!,3,FALSE)</f>
        <v>#REF!</v>
      </c>
      <c r="C10" s="262" t="e">
        <f>VLOOKUP($E10,#REF!,4,FALSE)</f>
        <v>#REF!</v>
      </c>
      <c r="D10" s="257" t="e">
        <f>VLOOKUP($E10,#REF!,5,FALSE)</f>
        <v>#REF!</v>
      </c>
      <c r="E10" s="460"/>
      <c r="F10" s="460"/>
      <c r="G10" s="460"/>
      <c r="H10" s="460"/>
      <c r="I10" s="460"/>
      <c r="J10" s="460"/>
      <c r="K10" s="11"/>
    </row>
    <row r="11" spans="1:13" ht="20.100000000000001" customHeight="1" x14ac:dyDescent="0.2">
      <c r="A11" s="14" t="s">
        <v>38</v>
      </c>
      <c r="B11" s="248" t="e">
        <f>VLOOKUP($E11,#REF!,3,FALSE)</f>
        <v>#REF!</v>
      </c>
      <c r="C11" s="262" t="e">
        <f>VLOOKUP($E11,#REF!,4,FALSE)</f>
        <v>#REF!</v>
      </c>
      <c r="D11" s="257" t="e">
        <f>VLOOKUP($E11,#REF!,5,FALSE)</f>
        <v>#REF!</v>
      </c>
      <c r="E11" s="460"/>
      <c r="F11" s="460"/>
      <c r="G11" s="460"/>
      <c r="H11" s="460"/>
      <c r="I11" s="460"/>
      <c r="J11" s="460"/>
      <c r="K11" s="11"/>
    </row>
    <row r="12" spans="1:13" ht="20.100000000000001" customHeight="1" x14ac:dyDescent="0.2">
      <c r="A12" s="14" t="s">
        <v>39</v>
      </c>
      <c r="B12" s="248" t="e">
        <f>VLOOKUP($E12,#REF!,3,FALSE)</f>
        <v>#REF!</v>
      </c>
      <c r="C12" s="262" t="e">
        <f>VLOOKUP($E12,#REF!,4,FALSE)</f>
        <v>#REF!</v>
      </c>
      <c r="D12" s="257" t="e">
        <f>VLOOKUP($E12,#REF!,5,FALSE)</f>
        <v>#REF!</v>
      </c>
      <c r="E12" s="460"/>
      <c r="F12" s="460"/>
      <c r="G12" s="460"/>
      <c r="H12" s="460"/>
      <c r="I12" s="460"/>
      <c r="J12" s="460"/>
      <c r="K12" s="11"/>
    </row>
    <row r="13" spans="1:13" ht="20.100000000000001" customHeight="1" x14ac:dyDescent="0.2">
      <c r="A13" s="14" t="s">
        <v>40</v>
      </c>
      <c r="B13" s="248" t="e">
        <f>VLOOKUP($E13,#REF!,3,FALSE)</f>
        <v>#REF!</v>
      </c>
      <c r="C13" s="262" t="e">
        <f>VLOOKUP($E13,#REF!,4,FALSE)</f>
        <v>#REF!</v>
      </c>
      <c r="D13" s="257" t="e">
        <f>VLOOKUP($E13,#REF!,5,FALSE)</f>
        <v>#REF!</v>
      </c>
      <c r="E13" s="460"/>
      <c r="F13" s="460"/>
      <c r="G13" s="460"/>
      <c r="H13" s="460"/>
      <c r="I13" s="460"/>
      <c r="J13" s="460"/>
      <c r="K13" s="11"/>
    </row>
    <row r="14" spans="1:13" ht="20.100000000000001" customHeight="1" x14ac:dyDescent="0.2">
      <c r="A14" s="14" t="s">
        <v>41</v>
      </c>
      <c r="B14" s="248" t="e">
        <f>VLOOKUP($E14,#REF!,3,FALSE)</f>
        <v>#REF!</v>
      </c>
      <c r="C14" s="262" t="e">
        <f>VLOOKUP($E14,#REF!,4,FALSE)</f>
        <v>#REF!</v>
      </c>
      <c r="D14" s="257" t="e">
        <f>VLOOKUP($E14,#REF!,5,FALSE)</f>
        <v>#REF!</v>
      </c>
      <c r="E14" s="460"/>
      <c r="F14" s="460"/>
      <c r="G14" s="460"/>
      <c r="H14" s="460"/>
      <c r="I14" s="460"/>
      <c r="J14" s="460"/>
      <c r="K14" s="11"/>
    </row>
    <row r="15" spans="1:13" ht="20.100000000000001" customHeight="1" x14ac:dyDescent="0.2">
      <c r="A15" s="14" t="s">
        <v>42</v>
      </c>
      <c r="B15" s="248" t="e">
        <f>VLOOKUP($E15,#REF!,3,FALSE)</f>
        <v>#REF!</v>
      </c>
      <c r="C15" s="262" t="e">
        <f>VLOOKUP($E15,#REF!,4,FALSE)</f>
        <v>#REF!</v>
      </c>
      <c r="D15" s="257" t="e">
        <f>VLOOKUP($E15,#REF!,5,FALSE)</f>
        <v>#REF!</v>
      </c>
      <c r="E15" s="460"/>
      <c r="F15" s="460"/>
      <c r="G15" s="460"/>
      <c r="H15" s="460"/>
      <c r="I15" s="460"/>
      <c r="J15" s="460"/>
      <c r="K15" s="11"/>
      <c r="M15" s="2"/>
    </row>
    <row r="16" spans="1:13" ht="20.100000000000001" customHeight="1" x14ac:dyDescent="0.2">
      <c r="A16" s="14" t="s">
        <v>43</v>
      </c>
      <c r="B16" s="248" t="e">
        <f>VLOOKUP($E16,#REF!,3,FALSE)</f>
        <v>#REF!</v>
      </c>
      <c r="C16" s="262" t="e">
        <f>VLOOKUP($E16,#REF!,4,FALSE)</f>
        <v>#REF!</v>
      </c>
      <c r="D16" s="257" t="e">
        <f>VLOOKUP($E16,#REF!,5,FALSE)</f>
        <v>#REF!</v>
      </c>
      <c r="E16" s="460"/>
      <c r="F16" s="460"/>
      <c r="G16" s="460"/>
      <c r="H16" s="460"/>
      <c r="I16" s="460"/>
      <c r="J16" s="460"/>
      <c r="K16" s="11"/>
      <c r="M16" s="2"/>
    </row>
    <row r="17" spans="1:13" ht="20.100000000000001" customHeight="1" x14ac:dyDescent="0.2">
      <c r="A17" s="14" t="s">
        <v>79</v>
      </c>
      <c r="B17" s="248" t="e">
        <f>VLOOKUP($E17,#REF!,3,FALSE)</f>
        <v>#REF!</v>
      </c>
      <c r="C17" s="262" t="e">
        <f>VLOOKUP($E17,#REF!,4,FALSE)</f>
        <v>#REF!</v>
      </c>
      <c r="D17" s="257" t="e">
        <f>VLOOKUP($E17,#REF!,5,FALSE)</f>
        <v>#REF!</v>
      </c>
      <c r="E17" s="460"/>
      <c r="F17" s="460"/>
      <c r="G17" s="460"/>
      <c r="H17" s="460"/>
      <c r="I17" s="460"/>
      <c r="J17" s="460"/>
      <c r="K17" s="11"/>
      <c r="M17" s="2"/>
    </row>
    <row r="18" spans="1:13" ht="15.75" hidden="1" customHeight="1" x14ac:dyDescent="0.2">
      <c r="A18" s="15" t="s">
        <v>43</v>
      </c>
      <c r="B18" s="29" t="e">
        <f>VLOOKUP($E18,#REF!,3,FALSE)</f>
        <v>#REF!</v>
      </c>
      <c r="C18" s="141" t="e">
        <f>VLOOKUP($E18,#REF!,4,FALSE)</f>
        <v>#REF!</v>
      </c>
      <c r="D18" s="30" t="e">
        <f>VLOOKUP($E18,#REF!,5,FALSE)</f>
        <v>#REF!</v>
      </c>
      <c r="E18" s="15"/>
      <c r="F18" s="15"/>
      <c r="G18" s="15"/>
      <c r="H18" s="15"/>
      <c r="I18" s="15"/>
      <c r="J18" s="15"/>
      <c r="K18" s="11"/>
    </row>
    <row r="19" spans="1:13" ht="15.75" hidden="1" customHeight="1" x14ac:dyDescent="0.2">
      <c r="A19" s="15">
        <v>8</v>
      </c>
      <c r="B19" s="29" t="e">
        <f>VLOOKUP($E19,#REF!,3,FALSE)</f>
        <v>#REF!</v>
      </c>
      <c r="C19" s="141" t="e">
        <f>VLOOKUP($E19,#REF!,4,FALSE)</f>
        <v>#REF!</v>
      </c>
      <c r="D19" s="30" t="e">
        <f>VLOOKUP($E19,#REF!,5,FALSE)</f>
        <v>#REF!</v>
      </c>
      <c r="E19" s="15"/>
      <c r="F19" s="15"/>
      <c r="G19" s="15"/>
      <c r="H19" s="15"/>
      <c r="I19" s="15"/>
      <c r="J19" s="15"/>
      <c r="K19" s="11"/>
    </row>
    <row r="20" spans="1:13" ht="15.75" customHeight="1" x14ac:dyDescent="0.25">
      <c r="A20" s="458" t="s">
        <v>66</v>
      </c>
      <c r="C20" s="463"/>
      <c r="D20" s="359"/>
      <c r="E20" s="33"/>
      <c r="F20" s="33"/>
      <c r="G20" s="33"/>
      <c r="H20" s="33"/>
      <c r="I20" s="33"/>
      <c r="J20" s="33"/>
      <c r="K20" s="39"/>
    </row>
    <row r="21" spans="1:13" ht="15.75" customHeight="1" x14ac:dyDescent="0.25">
      <c r="A21" s="458" t="s">
        <v>58</v>
      </c>
      <c r="C21" s="463"/>
      <c r="D21" s="359"/>
      <c r="E21" s="33"/>
      <c r="F21" s="33"/>
      <c r="G21" s="33"/>
      <c r="H21" s="33"/>
      <c r="I21" s="33"/>
      <c r="J21" s="33"/>
      <c r="K21" s="39"/>
    </row>
    <row r="22" spans="1:13" ht="15.75" customHeight="1" x14ac:dyDescent="0.25">
      <c r="A22" s="458" t="s">
        <v>60</v>
      </c>
      <c r="C22" s="463"/>
      <c r="D22" s="359"/>
      <c r="E22" s="33"/>
      <c r="F22" s="33"/>
      <c r="G22" s="33"/>
      <c r="H22" s="33"/>
      <c r="I22" s="33"/>
      <c r="J22" s="33"/>
      <c r="K22" s="39"/>
    </row>
    <row r="23" spans="1:13" ht="15.75" customHeight="1" x14ac:dyDescent="0.25">
      <c r="A23" s="458" t="s">
        <v>59</v>
      </c>
      <c r="B23" s="32"/>
      <c r="C23" s="463"/>
      <c r="D23" s="359"/>
      <c r="E23" s="33"/>
      <c r="F23" s="33"/>
      <c r="G23" s="33"/>
      <c r="H23" s="33"/>
      <c r="I23" s="33"/>
      <c r="J23" s="33"/>
      <c r="K23" s="39"/>
    </row>
    <row r="24" spans="1:13" ht="15.75" customHeight="1" x14ac:dyDescent="0.25">
      <c r="A24" s="458"/>
      <c r="B24" s="32"/>
      <c r="C24" s="463"/>
      <c r="D24" s="359"/>
      <c r="E24" s="33"/>
      <c r="F24" s="33"/>
      <c r="G24" s="33"/>
      <c r="H24" s="33"/>
      <c r="I24" s="33"/>
      <c r="J24" s="33"/>
      <c r="K24" s="39"/>
    </row>
    <row r="25" spans="1:13" ht="15.75" customHeight="1" x14ac:dyDescent="0.25">
      <c r="A25" s="458"/>
      <c r="B25" s="32"/>
      <c r="C25" s="463"/>
      <c r="D25" s="359"/>
      <c r="E25" s="33"/>
      <c r="F25" s="33"/>
      <c r="G25" s="33"/>
      <c r="H25" s="33"/>
      <c r="I25" s="33"/>
      <c r="J25" s="33"/>
      <c r="K25" s="39"/>
    </row>
    <row r="26" spans="1:13" ht="15.75" customHeight="1" x14ac:dyDescent="0.25">
      <c r="A26" s="458"/>
      <c r="B26" s="32"/>
      <c r="C26" s="463"/>
      <c r="D26" s="359"/>
      <c r="E26" s="33"/>
      <c r="F26" s="33"/>
      <c r="G26" s="33"/>
      <c r="H26" s="33"/>
      <c r="I26" s="33"/>
      <c r="J26" s="33"/>
      <c r="K26" s="39"/>
    </row>
    <row r="27" spans="1:13" ht="15.75" customHeight="1" x14ac:dyDescent="0.25">
      <c r="A27" s="458"/>
      <c r="B27" s="32"/>
      <c r="C27" s="463"/>
      <c r="D27" s="359"/>
      <c r="E27" s="33"/>
      <c r="F27" s="33"/>
      <c r="G27" s="33"/>
      <c r="H27" s="33"/>
      <c r="I27" s="33"/>
      <c r="J27" s="33"/>
      <c r="K27" s="39"/>
    </row>
    <row r="28" spans="1:13" ht="15.75" customHeight="1" x14ac:dyDescent="0.25">
      <c r="A28" s="458"/>
      <c r="B28" s="32"/>
      <c r="C28" s="463"/>
      <c r="D28" s="359"/>
      <c r="E28" s="33"/>
      <c r="F28" s="33"/>
      <c r="G28" s="33"/>
      <c r="H28" s="33"/>
      <c r="I28" s="33"/>
      <c r="J28" s="33"/>
      <c r="K28" s="39"/>
    </row>
    <row r="29" spans="1:13" ht="15.75" customHeight="1" x14ac:dyDescent="0.25">
      <c r="A29" s="458"/>
      <c r="B29" s="32"/>
      <c r="C29" s="463"/>
      <c r="D29" s="359"/>
      <c r="E29" s="33"/>
      <c r="F29" s="33"/>
      <c r="G29" s="33"/>
      <c r="H29" s="33"/>
      <c r="I29" s="33"/>
      <c r="J29" s="33"/>
      <c r="K29" s="39"/>
    </row>
    <row r="30" spans="1:13" ht="15.75" customHeight="1" x14ac:dyDescent="0.25">
      <c r="A30" s="458"/>
      <c r="B30" s="32"/>
      <c r="C30" s="463"/>
      <c r="D30" s="359"/>
      <c r="E30" s="33"/>
      <c r="F30" s="33"/>
      <c r="G30" s="33"/>
      <c r="H30" s="33"/>
      <c r="I30" s="33"/>
      <c r="J30" s="33"/>
      <c r="K30" s="39"/>
    </row>
    <row r="31" spans="1:13" ht="15.75" customHeight="1" x14ac:dyDescent="0.25">
      <c r="A31" s="458"/>
      <c r="B31" s="32"/>
      <c r="C31" s="463"/>
      <c r="D31" s="359"/>
      <c r="E31" s="33"/>
      <c r="F31" s="33"/>
      <c r="G31" s="33"/>
      <c r="H31" s="33"/>
      <c r="I31" s="33"/>
      <c r="J31" s="33"/>
      <c r="K31" s="39"/>
    </row>
    <row r="32" spans="1:13" ht="15.75" customHeight="1" x14ac:dyDescent="0.2">
      <c r="A32" s="33"/>
      <c r="B32" s="38"/>
      <c r="C32" s="463"/>
      <c r="D32" s="359"/>
      <c r="E32" s="33"/>
      <c r="F32" s="33"/>
      <c r="G32" s="33"/>
      <c r="H32" s="33"/>
      <c r="I32" s="33"/>
      <c r="J32" s="33"/>
      <c r="K32" s="39"/>
    </row>
    <row r="33" spans="1:12" ht="15.75" customHeight="1" x14ac:dyDescent="0.2">
      <c r="A33" s="33"/>
      <c r="B33" s="38"/>
      <c r="C33" s="463"/>
      <c r="D33" s="359"/>
      <c r="E33" s="33"/>
      <c r="F33" s="33"/>
      <c r="G33" s="33"/>
      <c r="H33" s="33"/>
      <c r="I33" s="33"/>
      <c r="J33" s="33"/>
      <c r="K33" s="39"/>
    </row>
    <row r="34" spans="1:12" x14ac:dyDescent="0.2">
      <c r="L34" s="17"/>
    </row>
    <row r="35" spans="1:12" ht="15.75" hidden="1" customHeight="1" x14ac:dyDescent="0.25">
      <c r="A35" s="318" t="s">
        <v>66</v>
      </c>
      <c r="L35" s="17"/>
    </row>
    <row r="36" spans="1:12" ht="15.75" hidden="1" customHeight="1" x14ac:dyDescent="0.25">
      <c r="A36" s="318" t="s">
        <v>58</v>
      </c>
      <c r="L36" s="17"/>
    </row>
    <row r="37" spans="1:12" ht="15.75" hidden="1" customHeight="1" x14ac:dyDescent="0.25">
      <c r="A37" s="318" t="s">
        <v>60</v>
      </c>
      <c r="L37" s="17"/>
    </row>
    <row r="38" spans="1:12" ht="15.75" hidden="1" customHeight="1" x14ac:dyDescent="0.25">
      <c r="A38" s="318" t="s">
        <v>59</v>
      </c>
      <c r="B38" s="32"/>
      <c r="C38" s="31"/>
      <c r="D38" s="31"/>
      <c r="E38" s="31"/>
      <c r="F38" s="31"/>
      <c r="G38" s="31"/>
      <c r="H38" s="31"/>
      <c r="I38" s="31"/>
      <c r="J38" s="31"/>
      <c r="K38" s="31"/>
      <c r="L38" s="17"/>
    </row>
    <row r="39" spans="1:12" ht="15.75" customHeight="1" x14ac:dyDescent="0.25">
      <c r="A39" s="458"/>
      <c r="B39" s="620" t="e">
        <f>#REF!</f>
        <v>#REF!</v>
      </c>
      <c r="C39" s="620"/>
      <c r="D39" s="620"/>
      <c r="E39" s="620"/>
      <c r="F39" s="620"/>
      <c r="G39" s="620"/>
      <c r="H39" s="620"/>
      <c r="I39" s="620"/>
      <c r="J39" s="620"/>
      <c r="K39" s="620"/>
      <c r="L39" s="620"/>
    </row>
    <row r="40" spans="1:12" ht="15.75" customHeight="1" x14ac:dyDescent="0.25">
      <c r="A40" s="458"/>
      <c r="B40" s="614" t="s">
        <v>95</v>
      </c>
      <c r="C40" s="614"/>
      <c r="D40" s="614"/>
      <c r="E40" s="614"/>
      <c r="F40" s="614"/>
      <c r="G40" s="614"/>
      <c r="H40" s="614"/>
      <c r="I40" s="614"/>
      <c r="J40" s="614"/>
      <c r="K40" s="614"/>
      <c r="L40" s="614"/>
    </row>
    <row r="41" spans="1:12" ht="15.75" customHeight="1" x14ac:dyDescent="0.25">
      <c r="A41" s="458"/>
      <c r="B41" s="615" t="e">
        <f>Name_4</f>
        <v>#REF!</v>
      </c>
      <c r="C41" s="615"/>
      <c r="D41" s="615"/>
      <c r="E41" s="615"/>
      <c r="F41" s="615"/>
      <c r="G41" s="615"/>
      <c r="H41" s="615"/>
      <c r="I41" s="615"/>
      <c r="J41" s="615"/>
      <c r="K41" s="615"/>
      <c r="L41" s="615"/>
    </row>
    <row r="42" spans="1:12" ht="15.75" customHeight="1" x14ac:dyDescent="0.2">
      <c r="B42" s="620" t="e">
        <f>#REF!</f>
        <v>#REF!</v>
      </c>
      <c r="C42" s="620"/>
      <c r="D42" s="620"/>
      <c r="E42" s="620"/>
      <c r="F42" s="620"/>
      <c r="G42" s="620"/>
      <c r="H42" s="620"/>
      <c r="I42" s="620"/>
      <c r="J42" s="620"/>
      <c r="K42" s="620"/>
      <c r="L42" s="620"/>
    </row>
    <row r="43" spans="1:12" ht="14.25" x14ac:dyDescent="0.2">
      <c r="A43" s="97"/>
      <c r="B43" s="97"/>
      <c r="C43" s="97"/>
      <c r="D43" s="97"/>
      <c r="E43" s="618" t="s">
        <v>392</v>
      </c>
      <c r="F43" s="618"/>
      <c r="G43" s="618"/>
      <c r="H43" s="618"/>
      <c r="I43" s="618"/>
      <c r="J43" s="618"/>
      <c r="K43" s="618"/>
    </row>
    <row r="44" spans="1:12" x14ac:dyDescent="0.2">
      <c r="C44" s="9"/>
      <c r="D44" s="2"/>
      <c r="J44" s="13"/>
      <c r="K44" s="9"/>
    </row>
    <row r="45" spans="1:12" x14ac:dyDescent="0.2">
      <c r="A45" s="616" t="s">
        <v>68</v>
      </c>
      <c r="B45" s="616"/>
      <c r="C45" s="9"/>
      <c r="D45" s="2"/>
      <c r="I45" s="92" t="e">
        <f>d_1</f>
        <v>#REF!</v>
      </c>
      <c r="J45" s="13"/>
      <c r="K45" s="9"/>
    </row>
    <row r="46" spans="1:12" ht="12.75" customHeight="1" x14ac:dyDescent="0.2">
      <c r="A46" s="92" t="e">
        <f>d_4</f>
        <v>#REF!</v>
      </c>
      <c r="C46" s="9"/>
      <c r="D46" s="2"/>
      <c r="E46" s="19"/>
      <c r="F46" s="153" t="e">
        <f>d_5</f>
        <v>#REF!</v>
      </c>
      <c r="G46" s="19"/>
      <c r="H46" s="19"/>
      <c r="I46" s="19"/>
      <c r="J46" s="255" t="s">
        <v>391</v>
      </c>
      <c r="K46" s="9"/>
    </row>
    <row r="47" spans="1:12" ht="26.25" customHeight="1" thickBot="1" x14ac:dyDescent="0.25">
      <c r="A47" s="119" t="s">
        <v>64</v>
      </c>
      <c r="B47" s="119" t="s">
        <v>65</v>
      </c>
      <c r="C47" s="119" t="s">
        <v>62</v>
      </c>
      <c r="D47" s="119" t="s">
        <v>96</v>
      </c>
      <c r="E47" s="119" t="s">
        <v>34</v>
      </c>
      <c r="F47" s="119" t="s">
        <v>98</v>
      </c>
      <c r="G47" s="119" t="s">
        <v>101</v>
      </c>
      <c r="H47" s="119" t="s">
        <v>99</v>
      </c>
      <c r="I47" s="119" t="s">
        <v>100</v>
      </c>
      <c r="J47" s="119" t="s">
        <v>49</v>
      </c>
      <c r="K47" s="119" t="s">
        <v>67</v>
      </c>
    </row>
    <row r="48" spans="1:12" ht="14.25" customHeight="1" thickBot="1" x14ac:dyDescent="0.25">
      <c r="A48" s="25"/>
      <c r="B48" s="26"/>
      <c r="C48" s="27"/>
      <c r="D48" s="27"/>
      <c r="E48" s="27"/>
      <c r="F48" s="27"/>
      <c r="G48" s="27"/>
      <c r="H48" s="27"/>
      <c r="I48" s="27"/>
      <c r="J48" s="27"/>
      <c r="K48" s="28"/>
    </row>
    <row r="49" spans="1:13" ht="15.75" customHeight="1" x14ac:dyDescent="0.2">
      <c r="A49" s="14" t="s">
        <v>37</v>
      </c>
      <c r="B49" s="248" t="e">
        <f>VLOOKUP($E49,#REF!,3,FALSE)</f>
        <v>#REF!</v>
      </c>
      <c r="C49" s="262" t="e">
        <f>VLOOKUP($E49,#REF!,4,FALSE)</f>
        <v>#REF!</v>
      </c>
      <c r="D49" s="257" t="e">
        <f>VLOOKUP($E49,#REF!,5,FALSE)</f>
        <v>#REF!</v>
      </c>
      <c r="E49" s="460"/>
      <c r="F49" s="460"/>
      <c r="G49" s="460"/>
      <c r="H49" s="460"/>
      <c r="I49" s="460"/>
      <c r="J49" s="460"/>
      <c r="K49" s="11"/>
    </row>
    <row r="50" spans="1:13" ht="15.75" customHeight="1" x14ac:dyDescent="0.2">
      <c r="A50" s="14" t="s">
        <v>38</v>
      </c>
      <c r="B50" s="248" t="e">
        <f>VLOOKUP($E50,#REF!,3,FALSE)</f>
        <v>#REF!</v>
      </c>
      <c r="C50" s="262" t="e">
        <f>VLOOKUP($E50,#REF!,4,FALSE)</f>
        <v>#REF!</v>
      </c>
      <c r="D50" s="257" t="e">
        <f>VLOOKUP($E50,#REF!,5,FALSE)</f>
        <v>#REF!</v>
      </c>
      <c r="E50" s="460"/>
      <c r="F50" s="460"/>
      <c r="G50" s="460"/>
      <c r="H50" s="460"/>
      <c r="I50" s="460"/>
      <c r="J50" s="460"/>
      <c r="K50" s="11"/>
    </row>
    <row r="51" spans="1:13" ht="15.75" customHeight="1" x14ac:dyDescent="0.2">
      <c r="A51" s="14" t="s">
        <v>39</v>
      </c>
      <c r="B51" s="248" t="e">
        <f>VLOOKUP($E51,#REF!,3,FALSE)</f>
        <v>#REF!</v>
      </c>
      <c r="C51" s="262" t="e">
        <f>VLOOKUP($E51,#REF!,4,FALSE)</f>
        <v>#REF!</v>
      </c>
      <c r="D51" s="257" t="e">
        <f>VLOOKUP($E51,#REF!,5,FALSE)</f>
        <v>#REF!</v>
      </c>
      <c r="E51" s="460"/>
      <c r="F51" s="460"/>
      <c r="G51" s="460"/>
      <c r="H51" s="460"/>
      <c r="I51" s="460"/>
      <c r="J51" s="460"/>
      <c r="K51" s="11"/>
    </row>
    <row r="52" spans="1:13" ht="15.75" customHeight="1" x14ac:dyDescent="0.2">
      <c r="A52" s="14" t="s">
        <v>40</v>
      </c>
      <c r="B52" s="248" t="e">
        <f>VLOOKUP($E52,#REF!,3,FALSE)</f>
        <v>#REF!</v>
      </c>
      <c r="C52" s="262" t="e">
        <f>VLOOKUP($E52,#REF!,4,FALSE)</f>
        <v>#REF!</v>
      </c>
      <c r="D52" s="257" t="e">
        <f>VLOOKUP($E52,#REF!,5,FALSE)</f>
        <v>#REF!</v>
      </c>
      <c r="E52" s="460"/>
      <c r="F52" s="460"/>
      <c r="G52" s="460"/>
      <c r="H52" s="460"/>
      <c r="I52" s="460"/>
      <c r="J52" s="460"/>
      <c r="K52" s="11"/>
    </row>
    <row r="53" spans="1:13" ht="15.75" customHeight="1" x14ac:dyDescent="0.2">
      <c r="A53" s="14" t="s">
        <v>41</v>
      </c>
      <c r="B53" s="248" t="e">
        <f>VLOOKUP($E53,#REF!,3,FALSE)</f>
        <v>#REF!</v>
      </c>
      <c r="C53" s="262" t="e">
        <f>VLOOKUP($E53,#REF!,4,FALSE)</f>
        <v>#REF!</v>
      </c>
      <c r="D53" s="257" t="e">
        <f>VLOOKUP($E53,#REF!,5,FALSE)</f>
        <v>#REF!</v>
      </c>
      <c r="E53" s="460"/>
      <c r="F53" s="460"/>
      <c r="G53" s="460"/>
      <c r="H53" s="460"/>
      <c r="I53" s="460"/>
      <c r="J53" s="460"/>
      <c r="K53" s="11"/>
    </row>
    <row r="54" spans="1:13" ht="15.75" customHeight="1" x14ac:dyDescent="0.2">
      <c r="A54" s="14" t="s">
        <v>42</v>
      </c>
      <c r="B54" s="248" t="e">
        <f>VLOOKUP($E54,#REF!,3,FALSE)</f>
        <v>#REF!</v>
      </c>
      <c r="C54" s="262" t="e">
        <f>VLOOKUP($E54,#REF!,4,FALSE)</f>
        <v>#REF!</v>
      </c>
      <c r="D54" s="257" t="e">
        <f>VLOOKUP($E54,#REF!,5,FALSE)</f>
        <v>#REF!</v>
      </c>
      <c r="E54" s="460"/>
      <c r="F54" s="460"/>
      <c r="G54" s="460"/>
      <c r="H54" s="460"/>
      <c r="I54" s="460"/>
      <c r="J54" s="460"/>
      <c r="K54" s="11"/>
    </row>
    <row r="55" spans="1:13" ht="15.75" customHeight="1" x14ac:dyDescent="0.2">
      <c r="A55" s="14" t="s">
        <v>43</v>
      </c>
      <c r="B55" s="248" t="e">
        <f>VLOOKUP($E55,#REF!,3,FALSE)</f>
        <v>#REF!</v>
      </c>
      <c r="C55" s="262" t="e">
        <f>VLOOKUP($E55,#REF!,4,FALSE)</f>
        <v>#REF!</v>
      </c>
      <c r="D55" s="257" t="e">
        <f>VLOOKUP($E55,#REF!,5,FALSE)</f>
        <v>#REF!</v>
      </c>
      <c r="E55" s="460"/>
      <c r="F55" s="460"/>
      <c r="G55" s="460"/>
      <c r="H55" s="460"/>
      <c r="I55" s="460"/>
      <c r="J55" s="460"/>
      <c r="K55" s="11"/>
      <c r="M55" s="2"/>
    </row>
    <row r="56" spans="1:13" ht="15.75" customHeight="1" x14ac:dyDescent="0.2">
      <c r="A56" s="14" t="s">
        <v>79</v>
      </c>
      <c r="B56" s="248" t="e">
        <f>VLOOKUP($E56,#REF!,3,FALSE)</f>
        <v>#REF!</v>
      </c>
      <c r="C56" s="262" t="e">
        <f>VLOOKUP($E56,#REF!,4,FALSE)</f>
        <v>#REF!</v>
      </c>
      <c r="D56" s="257" t="e">
        <f>VLOOKUP($E56,#REF!,5,FALSE)</f>
        <v>#REF!</v>
      </c>
      <c r="E56" s="460"/>
      <c r="F56" s="460"/>
      <c r="G56" s="460"/>
      <c r="H56" s="460"/>
      <c r="I56" s="460"/>
      <c r="J56" s="460"/>
      <c r="K56" s="11"/>
      <c r="M56" s="2"/>
    </row>
    <row r="57" spans="1:13" ht="15.75" hidden="1" customHeight="1" x14ac:dyDescent="0.2">
      <c r="A57" s="433" t="s">
        <v>43</v>
      </c>
      <c r="B57" s="29" t="e">
        <f>VLOOKUP($E57,#REF!,3,FALSE)</f>
        <v>#REF!</v>
      </c>
      <c r="C57" s="141" t="e">
        <f>VLOOKUP($E57,#REF!,4,FALSE)</f>
        <v>#REF!</v>
      </c>
      <c r="D57" s="30" t="e">
        <f>VLOOKUP($E57,#REF!,5,FALSE)</f>
        <v>#REF!</v>
      </c>
      <c r="E57" s="433"/>
      <c r="F57" s="433"/>
      <c r="G57" s="433"/>
      <c r="H57" s="433"/>
      <c r="I57" s="433"/>
      <c r="J57" s="433"/>
      <c r="K57" s="11"/>
    </row>
    <row r="58" spans="1:13" ht="15.75" hidden="1" customHeight="1" x14ac:dyDescent="0.2">
      <c r="A58" s="433">
        <v>8</v>
      </c>
      <c r="B58" s="29" t="e">
        <f>VLOOKUP($E58,#REF!,3,FALSE)</f>
        <v>#REF!</v>
      </c>
      <c r="C58" s="141" t="e">
        <f>VLOOKUP($E58,#REF!,4,FALSE)</f>
        <v>#REF!</v>
      </c>
      <c r="D58" s="30" t="e">
        <f>VLOOKUP($E58,#REF!,5,FALSE)</f>
        <v>#REF!</v>
      </c>
      <c r="E58" s="433"/>
      <c r="F58" s="433"/>
      <c r="G58" s="433"/>
      <c r="H58" s="433"/>
      <c r="I58" s="433"/>
      <c r="J58" s="433"/>
      <c r="K58" s="11"/>
    </row>
    <row r="59" spans="1:13" x14ac:dyDescent="0.2">
      <c r="L59" s="17"/>
    </row>
    <row r="60" spans="1:13" ht="15.75" customHeight="1" x14ac:dyDescent="0.25">
      <c r="A60" s="432" t="s">
        <v>66</v>
      </c>
      <c r="L60" s="17"/>
    </row>
    <row r="61" spans="1:13" ht="15.75" customHeight="1" x14ac:dyDescent="0.25">
      <c r="A61" s="432" t="s">
        <v>58</v>
      </c>
      <c r="L61" s="17"/>
    </row>
    <row r="62" spans="1:13" ht="15.75" customHeight="1" x14ac:dyDescent="0.25">
      <c r="A62" s="432" t="s">
        <v>60</v>
      </c>
      <c r="L62" s="17"/>
    </row>
    <row r="63" spans="1:13" ht="15.75" customHeight="1" x14ac:dyDescent="0.25">
      <c r="A63" s="432" t="s">
        <v>59</v>
      </c>
      <c r="B63" s="32"/>
      <c r="C63" s="31"/>
      <c r="D63" s="31"/>
      <c r="E63" s="31"/>
      <c r="F63" s="31"/>
      <c r="G63" s="31"/>
      <c r="H63" s="31"/>
      <c r="I63" s="31"/>
      <c r="J63" s="31"/>
      <c r="K63" s="31"/>
      <c r="L63" s="17"/>
    </row>
    <row r="64" spans="1:13" ht="15.75" customHeight="1" x14ac:dyDescent="0.2">
      <c r="A64" s="33"/>
      <c r="B64" s="6"/>
      <c r="C64" s="35"/>
      <c r="D64" s="36"/>
      <c r="E64" s="33"/>
      <c r="F64" s="33"/>
      <c r="G64" s="33"/>
      <c r="H64" s="33"/>
      <c r="I64" s="33"/>
      <c r="J64" s="33"/>
      <c r="K64" s="35"/>
    </row>
    <row r="65" spans="1:11" ht="15.75" customHeight="1" x14ac:dyDescent="0.2">
      <c r="A65" s="33"/>
      <c r="B65" s="37"/>
      <c r="C65" s="35"/>
      <c r="D65" s="36"/>
      <c r="E65" s="33"/>
      <c r="F65" s="33"/>
      <c r="G65" s="33"/>
      <c r="H65" s="33"/>
      <c r="I65" s="33"/>
      <c r="J65" s="33"/>
      <c r="K65" s="35"/>
    </row>
    <row r="66" spans="1:11" ht="15.75" customHeight="1" x14ac:dyDescent="0.2">
      <c r="A66" s="33"/>
      <c r="B66" s="37"/>
      <c r="C66" s="35"/>
      <c r="D66" s="36"/>
      <c r="E66" s="33"/>
      <c r="F66" s="33"/>
      <c r="G66" s="33"/>
      <c r="H66" s="33"/>
      <c r="I66" s="33"/>
      <c r="J66" s="33"/>
      <c r="K66" s="35"/>
    </row>
    <row r="67" spans="1:11" ht="15.75" customHeight="1" x14ac:dyDescent="0.2">
      <c r="A67" s="33"/>
      <c r="B67" s="37"/>
      <c r="C67" s="35"/>
      <c r="D67" s="36"/>
      <c r="E67" s="33"/>
      <c r="F67" s="33"/>
      <c r="G67" s="33"/>
      <c r="H67" s="33"/>
      <c r="I67" s="33"/>
      <c r="J67" s="33"/>
      <c r="K67" s="35"/>
    </row>
    <row r="68" spans="1:11" ht="15.75" customHeight="1" x14ac:dyDescent="0.2">
      <c r="A68" s="33"/>
      <c r="B68" s="37"/>
      <c r="C68" s="35"/>
      <c r="D68" s="36"/>
      <c r="E68" s="33"/>
      <c r="F68" s="33"/>
      <c r="G68" s="33"/>
      <c r="H68" s="33"/>
      <c r="I68" s="33"/>
      <c r="J68" s="33"/>
      <c r="K68" s="35"/>
    </row>
    <row r="69" spans="1:11" ht="15.75" customHeight="1" x14ac:dyDescent="0.2">
      <c r="A69" s="33"/>
      <c r="B69" s="37"/>
      <c r="C69" s="35"/>
      <c r="D69" s="36"/>
      <c r="E69" s="33"/>
      <c r="F69" s="33"/>
      <c r="G69" s="33"/>
      <c r="H69" s="33"/>
      <c r="I69" s="33"/>
      <c r="J69" s="33"/>
      <c r="K69" s="35"/>
    </row>
    <row r="70" spans="1:11" ht="15.75" customHeight="1" x14ac:dyDescent="0.2">
      <c r="A70" s="33"/>
      <c r="B70" s="37"/>
      <c r="C70" s="35"/>
      <c r="D70" s="36"/>
      <c r="E70" s="33"/>
      <c r="F70" s="33"/>
      <c r="G70" s="33"/>
      <c r="H70" s="33"/>
      <c r="I70" s="33"/>
      <c r="J70" s="33"/>
      <c r="K70" s="35"/>
    </row>
    <row r="71" spans="1:11" ht="15.75" customHeight="1" x14ac:dyDescent="0.2">
      <c r="A71" s="31"/>
      <c r="B71" s="32"/>
      <c r="C71" s="31"/>
      <c r="D71" s="31"/>
      <c r="E71" s="31"/>
      <c r="F71" s="31"/>
      <c r="G71" s="31"/>
      <c r="H71" s="31"/>
      <c r="I71" s="31"/>
      <c r="J71" s="31"/>
      <c r="K71" s="31"/>
    </row>
    <row r="72" spans="1:11" ht="15.75" customHeight="1" x14ac:dyDescent="0.2">
      <c r="A72" s="33"/>
      <c r="B72" s="34"/>
      <c r="C72" s="35"/>
      <c r="D72" s="36"/>
      <c r="E72" s="33"/>
      <c r="F72" s="33"/>
      <c r="G72" s="33"/>
      <c r="H72" s="33"/>
      <c r="I72" s="33"/>
      <c r="J72" s="33"/>
      <c r="K72" s="35"/>
    </row>
    <row r="73" spans="1:11" ht="15.75" customHeight="1" x14ac:dyDescent="0.2">
      <c r="A73" s="33"/>
      <c r="B73" s="34"/>
      <c r="C73" s="35"/>
      <c r="D73" s="36"/>
      <c r="E73" s="33"/>
      <c r="F73" s="33"/>
      <c r="G73" s="33"/>
      <c r="H73" s="33"/>
      <c r="I73" s="33"/>
      <c r="J73" s="33"/>
      <c r="K73" s="35"/>
    </row>
    <row r="74" spans="1:11" ht="15.75" customHeight="1" x14ac:dyDescent="0.2">
      <c r="A74" s="33"/>
      <c r="B74" s="34"/>
      <c r="C74" s="35"/>
      <c r="D74" s="36"/>
      <c r="E74" s="33"/>
      <c r="F74" s="33"/>
      <c r="G74" s="33"/>
      <c r="H74" s="33"/>
      <c r="I74" s="33"/>
      <c r="J74" s="33"/>
      <c r="K74" s="35"/>
    </row>
    <row r="75" spans="1:11" ht="15.75" customHeight="1" x14ac:dyDescent="0.2">
      <c r="A75" s="33"/>
      <c r="B75" s="34"/>
      <c r="C75" s="35"/>
      <c r="D75" s="36"/>
      <c r="E75" s="33"/>
      <c r="F75" s="33"/>
      <c r="G75" s="33"/>
      <c r="H75" s="33"/>
      <c r="I75" s="33"/>
      <c r="J75" s="33"/>
      <c r="K75" s="35"/>
    </row>
    <row r="76" spans="1:11" ht="15.75" customHeight="1" x14ac:dyDescent="0.2">
      <c r="A76" s="33"/>
      <c r="B76" s="34"/>
      <c r="C76" s="35"/>
      <c r="D76" s="36"/>
      <c r="E76" s="33"/>
      <c r="F76" s="33"/>
      <c r="G76" s="33"/>
      <c r="H76" s="33"/>
      <c r="I76" s="33"/>
      <c r="J76" s="33"/>
      <c r="K76" s="35"/>
    </row>
    <row r="77" spans="1:11" ht="15.75" customHeight="1" x14ac:dyDescent="0.2">
      <c r="A77" s="33"/>
      <c r="B77" s="34"/>
      <c r="C77" s="35"/>
      <c r="D77" s="36"/>
      <c r="E77" s="33"/>
      <c r="F77" s="33"/>
      <c r="G77" s="33"/>
      <c r="H77" s="33"/>
      <c r="I77" s="33"/>
      <c r="J77" s="33"/>
      <c r="K77" s="35"/>
    </row>
    <row r="78" spans="1:11" ht="15.75" customHeight="1" x14ac:dyDescent="0.2">
      <c r="A78" s="33"/>
      <c r="B78" s="34"/>
      <c r="C78" s="35"/>
      <c r="D78" s="36"/>
      <c r="E78" s="33"/>
      <c r="F78" s="33"/>
      <c r="G78" s="33"/>
      <c r="H78" s="33"/>
      <c r="I78" s="33"/>
      <c r="J78" s="33"/>
      <c r="K78" s="35"/>
    </row>
    <row r="79" spans="1:11" ht="15.75" customHeight="1" x14ac:dyDescent="0.2">
      <c r="A79" s="33"/>
      <c r="B79" s="34"/>
      <c r="C79" s="35"/>
      <c r="D79" s="36"/>
      <c r="E79" s="33"/>
      <c r="F79" s="33"/>
      <c r="G79" s="33"/>
      <c r="H79" s="33"/>
      <c r="I79" s="33"/>
      <c r="J79" s="33"/>
      <c r="K79" s="35"/>
    </row>
    <row r="80" spans="1:11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</row>
    <row r="82" spans="1:11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</row>
    <row r="83" spans="1:11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</row>
    <row r="84" spans="1:11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</row>
    <row r="85" spans="1:11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</row>
    <row r="86" spans="1:11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</row>
    <row r="87" spans="1:11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</row>
    <row r="88" spans="1:11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</row>
    <row r="89" spans="1:11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</row>
    <row r="90" spans="1:11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</row>
    <row r="91" spans="1:11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</row>
    <row r="92" spans="1:11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</row>
    <row r="93" spans="1:11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</row>
    <row r="94" spans="1:11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</row>
    <row r="95" spans="1:11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</row>
    <row r="97" spans="1:1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</row>
    <row r="98" spans="1:11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</row>
    <row r="99" spans="1:1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</row>
    <row r="100" spans="1:11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</row>
    <row r="101" spans="1:11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</row>
    <row r="102" spans="1:11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</row>
    <row r="104" spans="1:11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</row>
    <row r="105" spans="1:11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</row>
    <row r="106" spans="1:11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</row>
  </sheetData>
  <mergeCells count="11">
    <mergeCell ref="E43:K43"/>
    <mergeCell ref="A45:B45"/>
    <mergeCell ref="A1:K1"/>
    <mergeCell ref="A2:K2"/>
    <mergeCell ref="E4:K4"/>
    <mergeCell ref="A6:B6"/>
    <mergeCell ref="A3:K3"/>
    <mergeCell ref="B39:L39"/>
    <mergeCell ref="B40:L40"/>
    <mergeCell ref="B41:L41"/>
    <mergeCell ref="B42:L42"/>
  </mergeCells>
  <phoneticPr fontId="1" type="noConversion"/>
  <printOptions horizontalCentered="1"/>
  <pageMargins left="0" right="0" top="0.9055118110236221" bottom="0.39370078740157483" header="0.51181102362204722" footer="0.51181102362204722"/>
  <pageSetup paperSize="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AM24"/>
  <sheetViews>
    <sheetView topLeftCell="A5" workbookViewId="0">
      <selection activeCell="AM24" sqref="AM24"/>
    </sheetView>
  </sheetViews>
  <sheetFormatPr defaultColWidth="9.140625" defaultRowHeight="12.75" outlineLevelCol="1" x14ac:dyDescent="0.2"/>
  <cols>
    <col min="1" max="1" width="5.140625" style="44" customWidth="1"/>
    <col min="2" max="2" width="3.42578125" style="44" hidden="1" customWidth="1"/>
    <col min="3" max="4" width="4.7109375" style="44" hidden="1" customWidth="1"/>
    <col min="5" max="5" width="17.5703125" style="528" customWidth="1"/>
    <col min="6" max="6" width="10.140625" style="529" customWidth="1"/>
    <col min="7" max="7" width="4.42578125" style="529" customWidth="1"/>
    <col min="8" max="8" width="17.85546875" style="528" customWidth="1"/>
    <col min="9" max="9" width="6.85546875" style="528" hidden="1" customWidth="1"/>
    <col min="10" max="10" width="12.28515625" style="528" customWidth="1"/>
    <col min="11" max="16" width="6" style="528" hidden="1" customWidth="1" outlineLevel="1"/>
    <col min="17" max="17" width="5.42578125" style="528" customWidth="1" collapsed="1"/>
    <col min="18" max="22" width="5.42578125" style="528" customWidth="1"/>
    <col min="23" max="23" width="6.140625" style="528" bestFit="1" customWidth="1"/>
    <col min="24" max="24" width="5.140625" style="528" customWidth="1"/>
    <col min="25" max="25" width="5.28515625" style="528" hidden="1" customWidth="1"/>
    <col min="26" max="26" width="17.28515625" style="528" customWidth="1"/>
    <col min="27" max="27" width="8" style="528" hidden="1" customWidth="1" outlineLevel="1"/>
    <col min="28" max="29" width="6.5703125" style="528" hidden="1" customWidth="1" outlineLevel="1"/>
    <col min="30" max="35" width="6.5703125" style="529" hidden="1" customWidth="1" outlineLevel="1"/>
    <col min="36" max="36" width="6.5703125" style="528" hidden="1" customWidth="1" outlineLevel="1"/>
    <col min="37" max="37" width="11.42578125" style="528" customWidth="1" collapsed="1"/>
    <col min="38" max="38" width="3.5703125" style="528" customWidth="1"/>
    <col min="39" max="16384" width="9.140625" style="528"/>
  </cols>
  <sheetData>
    <row r="1" spans="1:36" x14ac:dyDescent="0.2">
      <c r="A1" s="613" t="e">
        <f>Name_1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D1" s="528"/>
      <c r="AE1" s="154"/>
      <c r="AF1" s="155"/>
      <c r="AG1" s="528"/>
      <c r="AH1" s="528"/>
      <c r="AI1" s="528"/>
    </row>
    <row r="2" spans="1:36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D2" s="528"/>
      <c r="AE2" s="154"/>
      <c r="AF2" s="155"/>
      <c r="AG2" s="528"/>
      <c r="AH2" s="528"/>
      <c r="AI2" s="528"/>
    </row>
    <row r="3" spans="1:36" x14ac:dyDescent="0.2">
      <c r="A3" s="613" t="e">
        <f>Name_3</f>
        <v>#REF!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  <c r="V3" s="613"/>
      <c r="W3" s="613"/>
      <c r="X3" s="613"/>
      <c r="Y3" s="613"/>
      <c r="Z3" s="613"/>
      <c r="AD3" s="528"/>
      <c r="AE3" s="175"/>
      <c r="AF3" s="176"/>
      <c r="AG3" s="31"/>
      <c r="AH3" s="528"/>
      <c r="AI3" s="528"/>
    </row>
    <row r="4" spans="1:36" x14ac:dyDescent="0.2">
      <c r="A4" s="613"/>
      <c r="B4" s="613"/>
      <c r="C4" s="613"/>
      <c r="D4" s="613"/>
      <c r="E4" s="613"/>
      <c r="F4" s="613"/>
      <c r="G4" s="613"/>
      <c r="H4" s="613"/>
      <c r="I4" s="613"/>
      <c r="J4" s="613"/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D4" s="528"/>
      <c r="AE4" s="175"/>
      <c r="AF4" s="176"/>
      <c r="AG4" s="31"/>
      <c r="AH4" s="528"/>
      <c r="AI4" s="528"/>
    </row>
    <row r="5" spans="1:36" ht="29.25" customHeight="1" x14ac:dyDescent="0.2">
      <c r="A5" s="676" t="e">
        <f>Name_4</f>
        <v>#REF!</v>
      </c>
      <c r="B5" s="676"/>
      <c r="C5" s="676"/>
      <c r="D5" s="676"/>
      <c r="E5" s="676"/>
      <c r="F5" s="676"/>
      <c r="G5" s="676"/>
      <c r="H5" s="676"/>
      <c r="I5" s="676"/>
      <c r="J5" s="676"/>
      <c r="K5" s="676"/>
      <c r="L5" s="676"/>
      <c r="M5" s="676"/>
      <c r="N5" s="676"/>
      <c r="O5" s="676"/>
      <c r="P5" s="676"/>
      <c r="Q5" s="676"/>
      <c r="R5" s="676"/>
      <c r="S5" s="676"/>
      <c r="T5" s="676"/>
      <c r="U5" s="676"/>
      <c r="V5" s="676"/>
      <c r="W5" s="676"/>
      <c r="X5" s="676"/>
      <c r="Y5" s="676"/>
      <c r="Z5" s="676"/>
      <c r="AD5" s="528"/>
      <c r="AE5" s="175"/>
      <c r="AF5" s="176"/>
      <c r="AG5" s="31"/>
      <c r="AH5" s="528"/>
      <c r="AI5" s="528"/>
    </row>
    <row r="6" spans="1:36" ht="15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S6" s="650"/>
      <c r="T6" s="650"/>
      <c r="U6" s="650"/>
      <c r="V6" s="650"/>
      <c r="W6" s="650"/>
      <c r="X6" s="650"/>
      <c r="Y6" s="650"/>
      <c r="Z6" s="650"/>
      <c r="AE6" s="175"/>
      <c r="AF6" s="176"/>
      <c r="AG6" s="65"/>
    </row>
    <row r="7" spans="1:36" ht="12.75" customHeight="1" x14ac:dyDescent="0.2">
      <c r="A7" s="652" t="s">
        <v>507</v>
      </c>
      <c r="B7" s="652"/>
      <c r="C7" s="652"/>
      <c r="D7" s="652"/>
      <c r="E7" s="652"/>
      <c r="F7" s="704" t="s">
        <v>519</v>
      </c>
      <c r="G7" s="704"/>
      <c r="H7" s="704"/>
      <c r="I7" s="693"/>
      <c r="J7" s="693"/>
      <c r="K7" s="693"/>
      <c r="L7" s="693"/>
      <c r="M7" s="693"/>
      <c r="N7" s="693"/>
      <c r="O7" s="693"/>
      <c r="P7" s="693"/>
      <c r="Q7" s="693"/>
      <c r="R7" s="44"/>
      <c r="S7" s="44"/>
      <c r="T7" s="44"/>
      <c r="U7" s="44"/>
      <c r="V7" s="44"/>
      <c r="W7" s="529"/>
      <c r="X7" s="529"/>
      <c r="Z7" s="136" t="e">
        <f>d_7</f>
        <v>#REF!</v>
      </c>
      <c r="AA7" s="528" t="s">
        <v>52</v>
      </c>
      <c r="AE7" s="175"/>
      <c r="AF7" s="176"/>
      <c r="AG7" s="65"/>
    </row>
    <row r="8" spans="1:36" ht="12.75" customHeight="1" x14ac:dyDescent="0.2">
      <c r="A8" s="652"/>
      <c r="B8" s="652"/>
      <c r="C8" s="652"/>
      <c r="D8" s="652"/>
      <c r="E8" s="652"/>
      <c r="G8" s="47"/>
      <c r="H8" s="2"/>
      <c r="Z8" s="218" t="e">
        <f>d_6</f>
        <v>#REF!</v>
      </c>
      <c r="AE8" s="175"/>
      <c r="AF8" s="176"/>
      <c r="AG8" s="65"/>
    </row>
    <row r="9" spans="1:36" x14ac:dyDescent="0.2">
      <c r="A9" s="5" t="e">
        <f>d_4</f>
        <v>#REF!</v>
      </c>
      <c r="B9" s="5"/>
      <c r="C9" s="5"/>
      <c r="D9" s="5"/>
      <c r="G9" s="47"/>
      <c r="H9" s="2"/>
      <c r="I9" s="205"/>
      <c r="J9" s="705" t="s">
        <v>94</v>
      </c>
      <c r="K9" s="705"/>
      <c r="L9" s="705"/>
      <c r="M9" s="705"/>
      <c r="N9" s="705"/>
      <c r="O9" s="705"/>
      <c r="P9" s="705"/>
      <c r="Q9" s="705"/>
      <c r="R9" s="705"/>
      <c r="S9" s="705"/>
      <c r="T9" s="705"/>
      <c r="U9" s="200" t="e">
        <f>d_1</f>
        <v>#REF!</v>
      </c>
      <c r="W9" s="200"/>
      <c r="X9" s="426" t="str">
        <f>ядро!P6</f>
        <v>10:00</v>
      </c>
    </row>
    <row r="10" spans="1:36" ht="13.5" thickBot="1" x14ac:dyDescent="0.25">
      <c r="A10" s="655" t="s">
        <v>400</v>
      </c>
      <c r="B10" s="655" t="s">
        <v>117</v>
      </c>
      <c r="C10" s="655"/>
      <c r="D10" s="663" t="s">
        <v>373</v>
      </c>
      <c r="E10" s="660" t="s">
        <v>56</v>
      </c>
      <c r="F10" s="660" t="s">
        <v>21</v>
      </c>
      <c r="G10" s="692" t="s">
        <v>26</v>
      </c>
      <c r="H10" s="660" t="s">
        <v>96</v>
      </c>
      <c r="I10" s="661" t="s">
        <v>97</v>
      </c>
      <c r="J10" s="663" t="s">
        <v>103</v>
      </c>
      <c r="K10" s="148"/>
      <c r="L10" s="148"/>
      <c r="M10" s="148"/>
      <c r="N10" s="148"/>
      <c r="O10" s="148"/>
      <c r="P10" s="148"/>
      <c r="Q10" s="699" t="s">
        <v>27</v>
      </c>
      <c r="R10" s="700"/>
      <c r="S10" s="700"/>
      <c r="T10" s="700"/>
      <c r="U10" s="700"/>
      <c r="V10" s="701"/>
      <c r="W10" s="702" t="s">
        <v>28</v>
      </c>
      <c r="X10" s="695" t="s">
        <v>29</v>
      </c>
      <c r="Y10" s="695" t="s">
        <v>17</v>
      </c>
      <c r="Z10" s="697" t="s">
        <v>18</v>
      </c>
      <c r="AB10" s="524" t="s">
        <v>108</v>
      </c>
      <c r="AC10" s="524" t="s">
        <v>109</v>
      </c>
      <c r="AD10" s="524" t="s">
        <v>110</v>
      </c>
      <c r="AE10" s="524">
        <v>1</v>
      </c>
      <c r="AF10" s="524">
        <v>2</v>
      </c>
      <c r="AG10" s="524" t="s">
        <v>39</v>
      </c>
      <c r="AH10" s="524" t="s">
        <v>111</v>
      </c>
      <c r="AI10" s="524" t="s">
        <v>112</v>
      </c>
      <c r="AJ10" s="524" t="s">
        <v>113</v>
      </c>
    </row>
    <row r="11" spans="1:36" ht="24.75" customHeight="1" x14ac:dyDescent="0.2">
      <c r="A11" s="655"/>
      <c r="B11" s="290" t="s">
        <v>118</v>
      </c>
      <c r="C11" s="290" t="s">
        <v>119</v>
      </c>
      <c r="D11" s="664"/>
      <c r="E11" s="660"/>
      <c r="F11" s="660"/>
      <c r="G11" s="660"/>
      <c r="H11" s="660"/>
      <c r="I11" s="662"/>
      <c r="J11" s="664"/>
      <c r="K11" s="525"/>
      <c r="L11" s="525"/>
      <c r="M11" s="525"/>
      <c r="N11" s="525"/>
      <c r="O11" s="525"/>
      <c r="P11" s="525"/>
      <c r="Q11" s="115">
        <v>1</v>
      </c>
      <c r="R11" s="115">
        <v>2</v>
      </c>
      <c r="S11" s="115">
        <v>3</v>
      </c>
      <c r="T11" s="116">
        <v>4</v>
      </c>
      <c r="U11" s="117">
        <v>5</v>
      </c>
      <c r="V11" s="117">
        <v>6</v>
      </c>
      <c r="W11" s="703"/>
      <c r="X11" s="696"/>
      <c r="Y11" s="696"/>
      <c r="Z11" s="698"/>
      <c r="AB11" s="163">
        <v>63</v>
      </c>
      <c r="AC11" s="163">
        <v>54</v>
      </c>
      <c r="AD11" s="163">
        <v>48</v>
      </c>
      <c r="AE11" s="163">
        <v>42</v>
      </c>
      <c r="AF11" s="163">
        <v>36</v>
      </c>
      <c r="AG11" s="164">
        <v>30</v>
      </c>
      <c r="AH11" s="232">
        <v>9.4</v>
      </c>
      <c r="AI11" s="232">
        <v>8.4</v>
      </c>
      <c r="AJ11" s="165"/>
    </row>
    <row r="12" spans="1:36" ht="25.5" customHeight="1" x14ac:dyDescent="0.2">
      <c r="A12" s="157">
        <f>RANK(W12,$W$12:$W$101,0)</f>
        <v>1</v>
      </c>
      <c r="B12" s="157">
        <v>1</v>
      </c>
      <c r="C12" s="157"/>
      <c r="D12" s="157">
        <v>1</v>
      </c>
      <c r="E12" s="531" t="e">
        <f>VLOOKUP($AA12,#REF!,3,FALSE)</f>
        <v>#REF!</v>
      </c>
      <c r="F12" s="81" t="e">
        <f>VLOOKUP($AA12,#REF!,4,FALSE)</f>
        <v>#REF!</v>
      </c>
      <c r="G12" s="81" t="e">
        <f>VLOOKUP($AA12,#REF!,8,FALSE)</f>
        <v>#REF!</v>
      </c>
      <c r="H12" s="531" t="e">
        <f>VLOOKUP($AA12,#REF!,5,FALSE)</f>
        <v>#REF!</v>
      </c>
      <c r="I12" s="68" t="e">
        <f>VLOOKUP($AA12,#REF!,7,FALSE)</f>
        <v>#REF!</v>
      </c>
      <c r="J12" s="68" t="e">
        <f>VLOOKUP($AA12,#REF!,11,FALSE)</f>
        <v>#REF!</v>
      </c>
      <c r="K12" s="150">
        <v>5880</v>
      </c>
      <c r="L12" s="150"/>
      <c r="M12" s="150">
        <v>5790</v>
      </c>
      <c r="N12" s="150">
        <v>5768</v>
      </c>
      <c r="O12" s="150"/>
      <c r="P12" s="151">
        <v>5720</v>
      </c>
      <c r="Q12" s="152">
        <f t="shared" ref="Q12" si="0">K12/100</f>
        <v>58.8</v>
      </c>
      <c r="R12" s="152" t="s">
        <v>129</v>
      </c>
      <c r="S12" s="152">
        <f t="shared" ref="S12:S14" si="1">M12/100</f>
        <v>57.9</v>
      </c>
      <c r="T12" s="152">
        <f t="shared" ref="T12:T14" si="2">N12/100</f>
        <v>57.68</v>
      </c>
      <c r="U12" s="152" t="s">
        <v>129</v>
      </c>
      <c r="V12" s="152">
        <f t="shared" ref="V12:V13" si="3">P12/100</f>
        <v>57.2</v>
      </c>
      <c r="W12" s="156">
        <f t="shared" ref="W12:W19" si="4">MAX(Q12,R12,S12,T12,U12,V12)</f>
        <v>58.8</v>
      </c>
      <c r="X12" s="159" t="s">
        <v>121</v>
      </c>
      <c r="Y12" s="68">
        <v>20</v>
      </c>
      <c r="Z12" s="531" t="e">
        <f>VLOOKUP($AA12,#REF!,10,FALSE)</f>
        <v>#REF!</v>
      </c>
      <c r="AA12" s="521" t="s">
        <v>503</v>
      </c>
      <c r="AD12" s="529" t="s">
        <v>418</v>
      </c>
      <c r="AE12" s="529" t="s">
        <v>419</v>
      </c>
      <c r="AF12" s="529" t="s">
        <v>420</v>
      </c>
      <c r="AG12" s="529" t="s">
        <v>421</v>
      </c>
      <c r="AH12" s="529" t="s">
        <v>422</v>
      </c>
      <c r="AI12" s="529" t="s">
        <v>423</v>
      </c>
    </row>
    <row r="13" spans="1:36" ht="36.75" customHeight="1" x14ac:dyDescent="0.2">
      <c r="A13" s="157">
        <f>RANK(W13,$W$12:$W$101,0)</f>
        <v>2</v>
      </c>
      <c r="B13" s="157"/>
      <c r="C13" s="157">
        <v>1</v>
      </c>
      <c r="D13" s="157"/>
      <c r="E13" s="531" t="e">
        <f>VLOOKUP($AA13,#REF!,3,FALSE)</f>
        <v>#REF!</v>
      </c>
      <c r="F13" s="81" t="e">
        <f>VLOOKUP($AA13,#REF!,4,FALSE)</f>
        <v>#REF!</v>
      </c>
      <c r="G13" s="81" t="e">
        <f>VLOOKUP($AA13,#REF!,8,FALSE)</f>
        <v>#REF!</v>
      </c>
      <c r="H13" s="531" t="e">
        <f>VLOOKUP($AA13,#REF!,5,FALSE)</f>
        <v>#REF!</v>
      </c>
      <c r="I13" s="68" t="e">
        <f>VLOOKUP($AA13,#REF!,7,FALSE)</f>
        <v>#REF!</v>
      </c>
      <c r="J13" s="68" t="e">
        <f>VLOOKUP($AA13,#REF!,11,FALSE)</f>
        <v>#REF!</v>
      </c>
      <c r="K13" s="150"/>
      <c r="L13" s="150">
        <v>2977</v>
      </c>
      <c r="M13" s="150"/>
      <c r="N13" s="150"/>
      <c r="O13" s="150"/>
      <c r="P13" s="151">
        <v>3115</v>
      </c>
      <c r="Q13" s="152" t="s">
        <v>129</v>
      </c>
      <c r="R13" s="152">
        <f t="shared" ref="R13" si="5">L13/100</f>
        <v>29.77</v>
      </c>
      <c r="S13" s="152" t="s">
        <v>129</v>
      </c>
      <c r="T13" s="152" t="s">
        <v>129</v>
      </c>
      <c r="U13" s="152" t="s">
        <v>129</v>
      </c>
      <c r="V13" s="152">
        <f t="shared" si="3"/>
        <v>31.15</v>
      </c>
      <c r="W13" s="156">
        <f t="shared" ref="W13" si="6">MAX(Q13,R13,S13,T13,U13,V13)</f>
        <v>31.15</v>
      </c>
      <c r="X13" s="159" t="s">
        <v>235</v>
      </c>
      <c r="Y13" s="68">
        <v>17</v>
      </c>
      <c r="Z13" s="531" t="e">
        <f>VLOOKUP($AA13,#REF!,10,FALSE)</f>
        <v>#REF!</v>
      </c>
      <c r="AA13" s="521" t="s">
        <v>505</v>
      </c>
    </row>
    <row r="14" spans="1:36" ht="25.5" customHeight="1" x14ac:dyDescent="0.2">
      <c r="A14" s="157">
        <f>RANK(W14,$W$12:$W$101,0)</f>
        <v>3</v>
      </c>
      <c r="B14" s="157">
        <v>1</v>
      </c>
      <c r="C14" s="157"/>
      <c r="D14" s="157">
        <v>1</v>
      </c>
      <c r="E14" s="531" t="e">
        <f>VLOOKUP($AA14,#REF!,3,FALSE)</f>
        <v>#REF!</v>
      </c>
      <c r="F14" s="81" t="e">
        <f>VLOOKUP($AA14,#REF!,4,FALSE)</f>
        <v>#REF!</v>
      </c>
      <c r="G14" s="81" t="e">
        <f>VLOOKUP($AA14,#REF!,8,FALSE)</f>
        <v>#REF!</v>
      </c>
      <c r="H14" s="531" t="e">
        <f>VLOOKUP($AA14,#REF!,5,FALSE)</f>
        <v>#REF!</v>
      </c>
      <c r="I14" s="68" t="e">
        <f>VLOOKUP($AA14,#REF!,7,FALSE)</f>
        <v>#REF!</v>
      </c>
      <c r="J14" s="68" t="e">
        <f>VLOOKUP($AA14,#REF!,11,FALSE)</f>
        <v>#REF!</v>
      </c>
      <c r="K14" s="150"/>
      <c r="L14" s="150"/>
      <c r="M14" s="150">
        <v>2766</v>
      </c>
      <c r="N14" s="150">
        <v>2703</v>
      </c>
      <c r="O14" s="150">
        <v>2680</v>
      </c>
      <c r="P14" s="151"/>
      <c r="Q14" s="152" t="s">
        <v>129</v>
      </c>
      <c r="R14" s="152" t="s">
        <v>129</v>
      </c>
      <c r="S14" s="152">
        <f t="shared" si="1"/>
        <v>27.66</v>
      </c>
      <c r="T14" s="152">
        <f t="shared" si="2"/>
        <v>27.03</v>
      </c>
      <c r="U14" s="152">
        <f t="shared" ref="U14" si="7">O14/100</f>
        <v>26.8</v>
      </c>
      <c r="V14" s="152" t="s">
        <v>129</v>
      </c>
      <c r="W14" s="156">
        <f t="shared" si="4"/>
        <v>27.66</v>
      </c>
      <c r="X14" s="159" t="s">
        <v>235</v>
      </c>
      <c r="Y14" s="68">
        <v>21</v>
      </c>
      <c r="Z14" s="531" t="e">
        <f>VLOOKUP($AA14,#REF!,10,FALSE)</f>
        <v>#REF!</v>
      </c>
      <c r="AA14" s="521" t="s">
        <v>504</v>
      </c>
    </row>
    <row r="15" spans="1:36" ht="25.5" hidden="1" customHeight="1" x14ac:dyDescent="0.2">
      <c r="A15" s="157">
        <f>RANK(W15,$W$12:$W$101,0)</f>
        <v>4</v>
      </c>
      <c r="B15" s="157">
        <v>1</v>
      </c>
      <c r="C15" s="157"/>
      <c r="D15" s="157">
        <v>2</v>
      </c>
      <c r="E15" s="531" t="e">
        <f>VLOOKUP($AA15,#REF!,3,FALSE)</f>
        <v>#REF!</v>
      </c>
      <c r="F15" s="81" t="e">
        <f>VLOOKUP($AA15,#REF!,4,FALSE)</f>
        <v>#REF!</v>
      </c>
      <c r="G15" s="81" t="e">
        <f>VLOOKUP($AA15,#REF!,8,FALSE)</f>
        <v>#REF!</v>
      </c>
      <c r="H15" s="531" t="e">
        <f>VLOOKUP($AA15,#REF!,5,FALSE)</f>
        <v>#REF!</v>
      </c>
      <c r="I15" s="68" t="e">
        <f>VLOOKUP($AA15,#REF!,7,FALSE)</f>
        <v>#REF!</v>
      </c>
      <c r="J15" s="68" t="e">
        <f>VLOOKUP($AA15,#REF!,11,FALSE)</f>
        <v>#REF!</v>
      </c>
      <c r="K15" s="150"/>
      <c r="L15" s="150"/>
      <c r="M15" s="150"/>
      <c r="N15" s="150"/>
      <c r="O15" s="150"/>
      <c r="P15" s="151"/>
      <c r="Q15" s="152">
        <f t="shared" ref="Q15:R16" si="8">K15/100</f>
        <v>0</v>
      </c>
      <c r="R15" s="152">
        <f t="shared" si="8"/>
        <v>0</v>
      </c>
      <c r="S15" s="152" t="s">
        <v>129</v>
      </c>
      <c r="T15" s="152">
        <f t="shared" ref="T15:U16" si="9">N15/100</f>
        <v>0</v>
      </c>
      <c r="U15" s="152">
        <f t="shared" si="9"/>
        <v>0</v>
      </c>
      <c r="V15" s="152">
        <f t="shared" ref="V15:V16" si="10">P15/100</f>
        <v>0</v>
      </c>
      <c r="W15" s="156">
        <f t="shared" si="4"/>
        <v>0</v>
      </c>
      <c r="X15" s="159" t="s">
        <v>424</v>
      </c>
      <c r="Y15" s="68" t="s">
        <v>150</v>
      </c>
      <c r="Z15" s="531" t="e">
        <f>VLOOKUP($AA15,#REF!,10,FALSE)</f>
        <v>#REF!</v>
      </c>
      <c r="AA15" s="521"/>
    </row>
    <row r="16" spans="1:36" ht="36.75" hidden="1" customHeight="1" x14ac:dyDescent="0.2">
      <c r="A16" s="157">
        <f>RANK(W16,$W$12:$W$101,0)</f>
        <v>4</v>
      </c>
      <c r="B16" s="157"/>
      <c r="C16" s="157">
        <v>1</v>
      </c>
      <c r="D16" s="157"/>
      <c r="E16" s="531" t="e">
        <f>VLOOKUP($AA16,#REF!,3,FALSE)</f>
        <v>#REF!</v>
      </c>
      <c r="F16" s="81" t="e">
        <f>VLOOKUP($AA16,#REF!,4,FALSE)</f>
        <v>#REF!</v>
      </c>
      <c r="G16" s="81" t="e">
        <f>VLOOKUP($AA16,#REF!,8,FALSE)</f>
        <v>#REF!</v>
      </c>
      <c r="H16" s="531" t="e">
        <f>VLOOKUP($AA16,#REF!,5,FALSE)</f>
        <v>#REF!</v>
      </c>
      <c r="I16" s="68" t="e">
        <f>VLOOKUP($AA16,#REF!,7,FALSE)</f>
        <v>#REF!</v>
      </c>
      <c r="J16" s="68" t="e">
        <f>VLOOKUP($AA16,#REF!,11,FALSE)</f>
        <v>#REF!</v>
      </c>
      <c r="K16" s="150"/>
      <c r="L16" s="150"/>
      <c r="M16" s="150"/>
      <c r="N16" s="150"/>
      <c r="O16" s="150"/>
      <c r="P16" s="151"/>
      <c r="Q16" s="152" t="s">
        <v>129</v>
      </c>
      <c r="R16" s="152">
        <f t="shared" si="8"/>
        <v>0</v>
      </c>
      <c r="S16" s="152">
        <f t="shared" ref="S16" si="11">M16/100</f>
        <v>0</v>
      </c>
      <c r="T16" s="152">
        <f t="shared" si="9"/>
        <v>0</v>
      </c>
      <c r="U16" s="152">
        <f t="shared" si="9"/>
        <v>0</v>
      </c>
      <c r="V16" s="152">
        <f t="shared" si="10"/>
        <v>0</v>
      </c>
      <c r="W16" s="156">
        <f t="shared" si="4"/>
        <v>0</v>
      </c>
      <c r="X16" s="159" t="s">
        <v>232</v>
      </c>
      <c r="Y16" s="68" t="e">
        <f>VLOOKUP($AA16,#REF!,9,FALSE)</f>
        <v>#REF!</v>
      </c>
      <c r="Z16" s="531" t="e">
        <f>VLOOKUP($AA16,#REF!,10,FALSE)</f>
        <v>#REF!</v>
      </c>
      <c r="AA16" s="521"/>
    </row>
    <row r="17" spans="1:39" ht="36.75" hidden="1" customHeight="1" x14ac:dyDescent="0.2">
      <c r="A17" s="157"/>
      <c r="B17" s="157"/>
      <c r="C17" s="157">
        <v>1</v>
      </c>
      <c r="D17" s="157" t="s">
        <v>374</v>
      </c>
      <c r="E17" s="531" t="e">
        <f>VLOOKUP($AA17,#REF!,3,FALSE)</f>
        <v>#REF!</v>
      </c>
      <c r="F17" s="81" t="e">
        <f>VLOOKUP($AA17,#REF!,4,FALSE)</f>
        <v>#REF!</v>
      </c>
      <c r="G17" s="81" t="e">
        <f>VLOOKUP($AA17,#REF!,8,FALSE)</f>
        <v>#REF!</v>
      </c>
      <c r="H17" s="531" t="e">
        <f>VLOOKUP($AA17,#REF!,5,FALSE)</f>
        <v>#REF!</v>
      </c>
      <c r="I17" s="68" t="e">
        <f>VLOOKUP($AA17,#REF!,7,FALSE)</f>
        <v>#REF!</v>
      </c>
      <c r="J17" s="68" t="e">
        <f>VLOOKUP($AA17,#REF!,11,FALSE)</f>
        <v>#REF!</v>
      </c>
      <c r="K17" s="150"/>
      <c r="L17" s="150"/>
      <c r="M17" s="150"/>
      <c r="N17" s="150"/>
      <c r="O17" s="150"/>
      <c r="P17" s="151"/>
      <c r="Q17" s="152">
        <f t="shared" ref="Q17:V19" si="12">K17/100</f>
        <v>0</v>
      </c>
      <c r="R17" s="152">
        <f t="shared" si="12"/>
        <v>0</v>
      </c>
      <c r="S17" s="152">
        <f t="shared" si="12"/>
        <v>0</v>
      </c>
      <c r="T17" s="446" t="s">
        <v>129</v>
      </c>
      <c r="U17" s="446" t="s">
        <v>129</v>
      </c>
      <c r="V17" s="446" t="s">
        <v>129</v>
      </c>
      <c r="W17" s="156">
        <f t="shared" si="4"/>
        <v>0</v>
      </c>
      <c r="X17" s="159" t="str">
        <f t="shared" ref="X17:X19" si="13">IF(W17&gt;=$AB$11,"МСМК",IF(W17&gt;=$AC$11,"МС",IF(W17&gt;=$AD$11,"КМС",IF(W17&gt;=$AE$11,"1",IF(W17&gt;=$AF$11,"2",IF(W17&gt;=$AG$11,"3",IF(W17&gt;=$AH$11,"1юн",IF(W17&gt;=$AI$11,"2юн",IF(W17&gt;=$AJ$11,"3юн",IF(W17&lt;$AJ$11,"б/р"))))))))))</f>
        <v>3юн</v>
      </c>
      <c r="Y17" s="68" t="e">
        <f>VLOOKUP($AA17,#REF!,9,FALSE)</f>
        <v>#REF!</v>
      </c>
      <c r="Z17" s="531" t="e">
        <f>VLOOKUP($AA17,#REF!,10,FALSE)</f>
        <v>#REF!</v>
      </c>
      <c r="AA17" s="521"/>
    </row>
    <row r="18" spans="1:39" ht="25.5" hidden="1" customHeight="1" x14ac:dyDescent="0.2">
      <c r="A18" s="157"/>
      <c r="B18" s="157">
        <v>1</v>
      </c>
      <c r="C18" s="157"/>
      <c r="D18" s="157" t="s">
        <v>375</v>
      </c>
      <c r="E18" s="531" t="e">
        <f>VLOOKUP($AA18,#REF!,3,FALSE)</f>
        <v>#REF!</v>
      </c>
      <c r="F18" s="81" t="e">
        <f>VLOOKUP($AA18,#REF!,4,FALSE)</f>
        <v>#REF!</v>
      </c>
      <c r="G18" s="81" t="e">
        <f>VLOOKUP($AA18,#REF!,8,FALSE)</f>
        <v>#REF!</v>
      </c>
      <c r="H18" s="531" t="e">
        <f>VLOOKUP($AA18,#REF!,5,FALSE)</f>
        <v>#REF!</v>
      </c>
      <c r="I18" s="68" t="e">
        <f>VLOOKUP($AA18,#REF!,7,FALSE)</f>
        <v>#REF!</v>
      </c>
      <c r="J18" s="68" t="e">
        <f>VLOOKUP($AA18,#REF!,11,FALSE)</f>
        <v>#REF!</v>
      </c>
      <c r="K18" s="150"/>
      <c r="L18" s="150"/>
      <c r="M18" s="150"/>
      <c r="N18" s="150"/>
      <c r="O18" s="150"/>
      <c r="P18" s="151"/>
      <c r="Q18" s="152">
        <f t="shared" si="12"/>
        <v>0</v>
      </c>
      <c r="R18" s="152">
        <f t="shared" si="12"/>
        <v>0</v>
      </c>
      <c r="S18" s="152">
        <f t="shared" si="12"/>
        <v>0</v>
      </c>
      <c r="T18" s="446">
        <f t="shared" si="12"/>
        <v>0</v>
      </c>
      <c r="U18" s="446">
        <f t="shared" si="12"/>
        <v>0</v>
      </c>
      <c r="V18" s="446">
        <f t="shared" si="12"/>
        <v>0</v>
      </c>
      <c r="W18" s="156">
        <f t="shared" si="4"/>
        <v>0</v>
      </c>
      <c r="X18" s="159" t="str">
        <f t="shared" si="13"/>
        <v>3юн</v>
      </c>
      <c r="Y18" s="68">
        <v>0</v>
      </c>
      <c r="Z18" s="531" t="e">
        <f>VLOOKUP($AA18,#REF!,10,FALSE)</f>
        <v>#REF!</v>
      </c>
      <c r="AA18" s="521"/>
    </row>
    <row r="19" spans="1:39" ht="36.75" hidden="1" customHeight="1" x14ac:dyDescent="0.2">
      <c r="A19" s="157"/>
      <c r="B19" s="157"/>
      <c r="C19" s="157">
        <v>1</v>
      </c>
      <c r="D19" s="157" t="s">
        <v>375</v>
      </c>
      <c r="E19" s="531" t="e">
        <f>VLOOKUP($AA19,#REF!,3,FALSE)</f>
        <v>#REF!</v>
      </c>
      <c r="F19" s="81" t="e">
        <f>VLOOKUP($AA19,#REF!,4,FALSE)</f>
        <v>#REF!</v>
      </c>
      <c r="G19" s="81" t="e">
        <f>VLOOKUP($AA19,#REF!,8,FALSE)</f>
        <v>#REF!</v>
      </c>
      <c r="H19" s="531" t="e">
        <f>VLOOKUP($AA19,#REF!,5,FALSE)</f>
        <v>#REF!</v>
      </c>
      <c r="I19" s="68" t="e">
        <f>VLOOKUP($AA19,#REF!,7,FALSE)</f>
        <v>#REF!</v>
      </c>
      <c r="J19" s="68" t="e">
        <f>VLOOKUP($AA19,#REF!,11,FALSE)</f>
        <v>#REF!</v>
      </c>
      <c r="K19" s="150"/>
      <c r="L19" s="150"/>
      <c r="M19" s="150"/>
      <c r="N19" s="150"/>
      <c r="O19" s="150"/>
      <c r="P19" s="151"/>
      <c r="Q19" s="152">
        <f t="shared" si="12"/>
        <v>0</v>
      </c>
      <c r="R19" s="152">
        <f t="shared" si="12"/>
        <v>0</v>
      </c>
      <c r="S19" s="152">
        <f t="shared" si="12"/>
        <v>0</v>
      </c>
      <c r="T19" s="446">
        <f t="shared" si="12"/>
        <v>0</v>
      </c>
      <c r="U19" s="446">
        <f t="shared" si="12"/>
        <v>0</v>
      </c>
      <c r="V19" s="446">
        <f t="shared" si="12"/>
        <v>0</v>
      </c>
      <c r="W19" s="156">
        <f t="shared" si="4"/>
        <v>0</v>
      </c>
      <c r="X19" s="159" t="str">
        <f t="shared" si="13"/>
        <v>3юн</v>
      </c>
      <c r="Y19" s="68" t="e">
        <f>VLOOKUP($AA19,#REF!,9,FALSE)</f>
        <v>#REF!</v>
      </c>
      <c r="Z19" s="531" t="e">
        <f>VLOOKUP($AA19,#REF!,10,FALSE)</f>
        <v>#REF!</v>
      </c>
      <c r="AA19" s="521"/>
    </row>
    <row r="20" spans="1:39" x14ac:dyDescent="0.2">
      <c r="AB20" s="78"/>
      <c r="AC20" s="78"/>
      <c r="AD20" s="84"/>
      <c r="AE20" s="84"/>
      <c r="AF20" s="84"/>
      <c r="AG20" s="84"/>
      <c r="AH20" s="84"/>
      <c r="AI20" s="84"/>
      <c r="AJ20" s="78"/>
      <c r="AK20" s="78"/>
      <c r="AL20" s="78"/>
      <c r="AM20" s="78"/>
    </row>
    <row r="21" spans="1:39" ht="25.5" customHeight="1" x14ac:dyDescent="0.2">
      <c r="E21" s="658" t="s">
        <v>220</v>
      </c>
      <c r="F21" s="658"/>
      <c r="G21" s="523"/>
      <c r="H21" s="523"/>
      <c r="I21" s="523"/>
      <c r="J21" s="523"/>
      <c r="K21" s="523"/>
      <c r="L21" s="523"/>
      <c r="M21" s="523"/>
      <c r="N21" s="523"/>
      <c r="O21" s="523"/>
      <c r="P21" s="523"/>
      <c r="Q21" s="658" t="s">
        <v>429</v>
      </c>
      <c r="R21" s="658"/>
      <c r="S21" s="658"/>
      <c r="T21" s="658"/>
      <c r="U21" s="658"/>
      <c r="V21" s="658"/>
      <c r="W21" s="658"/>
      <c r="X21" s="658"/>
      <c r="Y21" s="658"/>
      <c r="Z21" s="658"/>
      <c r="AA21" s="658"/>
      <c r="AB21" s="658"/>
      <c r="AC21" s="658"/>
      <c r="AD21" s="658"/>
      <c r="AE21" s="658"/>
      <c r="AF21" s="528"/>
      <c r="AG21" s="528"/>
      <c r="AH21" s="528"/>
      <c r="AI21" s="528"/>
    </row>
    <row r="22" spans="1:39" ht="25.5" customHeight="1" x14ac:dyDescent="0.2">
      <c r="E22" s="526"/>
      <c r="F22" s="526"/>
      <c r="G22" s="523"/>
      <c r="H22" s="523"/>
      <c r="I22" s="523"/>
      <c r="J22" s="523"/>
      <c r="K22" s="523"/>
      <c r="L22" s="523"/>
      <c r="M22" s="523"/>
      <c r="N22" s="523"/>
      <c r="O22" s="523"/>
      <c r="P22" s="523"/>
      <c r="Q22" s="526"/>
      <c r="R22" s="526"/>
      <c r="S22" s="526"/>
      <c r="T22" s="526"/>
      <c r="U22" s="526"/>
      <c r="V22" s="526"/>
      <c r="W22" s="526"/>
      <c r="X22" s="526"/>
      <c r="AD22" s="528"/>
      <c r="AE22" s="528"/>
      <c r="AF22" s="528"/>
      <c r="AG22" s="528"/>
      <c r="AH22" s="528"/>
      <c r="AI22" s="528"/>
    </row>
    <row r="23" spans="1:39" x14ac:dyDescent="0.2">
      <c r="L23" s="529"/>
      <c r="M23" s="529"/>
      <c r="O23" s="529"/>
      <c r="P23" s="529"/>
      <c r="Q23" s="529"/>
      <c r="R23" s="529"/>
      <c r="T23" s="40"/>
      <c r="AD23" s="528"/>
      <c r="AE23" s="528"/>
      <c r="AF23" s="528"/>
      <c r="AG23" s="528"/>
      <c r="AH23" s="528"/>
      <c r="AI23" s="528"/>
    </row>
    <row r="24" spans="1:39" ht="12.75" customHeight="1" x14ac:dyDescent="0.2">
      <c r="E24" s="656" t="s">
        <v>221</v>
      </c>
      <c r="F24" s="656"/>
      <c r="G24" s="656"/>
      <c r="H24" s="656"/>
      <c r="I24" s="523"/>
      <c r="J24" s="523"/>
      <c r="K24" s="523"/>
      <c r="L24" s="523"/>
      <c r="M24" s="523"/>
      <c r="N24" s="523"/>
      <c r="O24" s="523"/>
      <c r="P24" s="523"/>
      <c r="Q24" s="658" t="s">
        <v>450</v>
      </c>
      <c r="R24" s="658"/>
      <c r="S24" s="658"/>
      <c r="T24" s="658"/>
      <c r="U24" s="658"/>
      <c r="V24" s="658"/>
      <c r="W24" s="658"/>
      <c r="X24" s="658"/>
      <c r="Y24" s="658"/>
      <c r="Z24" s="658"/>
      <c r="AA24" s="658"/>
      <c r="AB24" s="658"/>
      <c r="AC24" s="658"/>
      <c r="AD24" s="658"/>
      <c r="AE24" s="658"/>
      <c r="AF24" s="528"/>
      <c r="AG24" s="528"/>
      <c r="AH24" s="528"/>
      <c r="AI24" s="528"/>
    </row>
  </sheetData>
  <mergeCells count="29">
    <mergeCell ref="F7:H7"/>
    <mergeCell ref="X10:X11"/>
    <mergeCell ref="Y10:Y11"/>
    <mergeCell ref="Z10:Z11"/>
    <mergeCell ref="E21:F21"/>
    <mergeCell ref="Q21:AE21"/>
    <mergeCell ref="A7:E7"/>
    <mergeCell ref="I7:Q7"/>
    <mergeCell ref="A8:E8"/>
    <mergeCell ref="J9:T9"/>
    <mergeCell ref="A10:A11"/>
    <mergeCell ref="B10:C10"/>
    <mergeCell ref="D10:D11"/>
    <mergeCell ref="E24:H24"/>
    <mergeCell ref="Q24:AE24"/>
    <mergeCell ref="G10:G11"/>
    <mergeCell ref="H10:H11"/>
    <mergeCell ref="I10:I11"/>
    <mergeCell ref="J10:J11"/>
    <mergeCell ref="Q10:V10"/>
    <mergeCell ref="W10:W11"/>
    <mergeCell ref="E10:E11"/>
    <mergeCell ref="F10:F11"/>
    <mergeCell ref="A6:Z6"/>
    <mergeCell ref="A1:Z1"/>
    <mergeCell ref="A2:Z2"/>
    <mergeCell ref="A3:Z3"/>
    <mergeCell ref="A4:Z4"/>
    <mergeCell ref="A5:Z5"/>
  </mergeCells>
  <printOptions horizontalCentered="1"/>
  <pageMargins left="0" right="0" top="0.78740157480314965" bottom="0.19685039370078741" header="0.51181102362204722" footer="0.2"/>
  <pageSetup paperSize="9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AM27"/>
  <sheetViews>
    <sheetView topLeftCell="A16" workbookViewId="0">
      <selection activeCell="AN31" sqref="AN31"/>
    </sheetView>
  </sheetViews>
  <sheetFormatPr defaultColWidth="9.140625" defaultRowHeight="12.75" outlineLevelCol="1" x14ac:dyDescent="0.2"/>
  <cols>
    <col min="1" max="1" width="5.140625" style="44" customWidth="1"/>
    <col min="2" max="2" width="3.42578125" style="44" hidden="1" customWidth="1"/>
    <col min="3" max="4" width="4.7109375" style="44" hidden="1" customWidth="1"/>
    <col min="5" max="5" width="17.5703125" style="474" customWidth="1"/>
    <col min="6" max="6" width="10.140625" style="414" customWidth="1"/>
    <col min="7" max="7" width="4.42578125" style="414" customWidth="1"/>
    <col min="8" max="8" width="17.85546875" style="474" customWidth="1"/>
    <col min="9" max="9" width="6.85546875" style="474" hidden="1" customWidth="1"/>
    <col min="10" max="10" width="12.28515625" style="474" customWidth="1"/>
    <col min="11" max="16" width="6" style="474" hidden="1" customWidth="1" outlineLevel="1"/>
    <col min="17" max="17" width="5.42578125" style="474" customWidth="1" collapsed="1"/>
    <col min="18" max="22" width="5.42578125" style="474" customWidth="1"/>
    <col min="23" max="23" width="6.140625" style="474" bestFit="1" customWidth="1"/>
    <col min="24" max="24" width="5.140625" style="474" customWidth="1"/>
    <col min="25" max="25" width="5.28515625" style="474" hidden="1" customWidth="1"/>
    <col min="26" max="26" width="17.28515625" style="474" customWidth="1"/>
    <col min="27" max="27" width="8" style="474" hidden="1" customWidth="1" outlineLevel="1"/>
    <col min="28" max="29" width="6.5703125" style="474" hidden="1" customWidth="1" outlineLevel="1"/>
    <col min="30" max="35" width="6.5703125" style="414" hidden="1" customWidth="1" outlineLevel="1"/>
    <col min="36" max="36" width="6.5703125" style="474" hidden="1" customWidth="1" outlineLevel="1"/>
    <col min="37" max="37" width="11.42578125" style="474" customWidth="1" collapsed="1"/>
    <col min="38" max="38" width="3.5703125" style="474" customWidth="1"/>
    <col min="39" max="16384" width="9.140625" style="474"/>
  </cols>
  <sheetData>
    <row r="1" spans="1:36" x14ac:dyDescent="0.2">
      <c r="A1" s="613" t="e">
        <f>Name_1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D1" s="474"/>
      <c r="AE1" s="154"/>
      <c r="AF1" s="155"/>
      <c r="AG1" s="474"/>
      <c r="AH1" s="474"/>
      <c r="AI1" s="474"/>
    </row>
    <row r="2" spans="1:36" hidden="1" x14ac:dyDescent="0.2">
      <c r="A2" s="620" t="e">
        <f>Name_2</f>
        <v>#REF!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D2" s="474"/>
      <c r="AE2" s="154"/>
      <c r="AF2" s="155"/>
      <c r="AG2" s="474"/>
      <c r="AH2" s="474"/>
      <c r="AI2" s="474"/>
    </row>
    <row r="3" spans="1:36" x14ac:dyDescent="0.2">
      <c r="A3" s="613" t="e">
        <f>Name_3</f>
        <v>#REF!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  <c r="V3" s="613"/>
      <c r="W3" s="613"/>
      <c r="X3" s="613"/>
      <c r="Y3" s="613"/>
      <c r="Z3" s="613"/>
      <c r="AD3" s="474"/>
      <c r="AE3" s="175"/>
      <c r="AF3" s="176"/>
      <c r="AG3" s="31"/>
      <c r="AH3" s="474"/>
      <c r="AI3" s="474"/>
    </row>
    <row r="4" spans="1:36" x14ac:dyDescent="0.2">
      <c r="A4" s="613"/>
      <c r="B4" s="613"/>
      <c r="C4" s="613"/>
      <c r="D4" s="613"/>
      <c r="E4" s="613"/>
      <c r="F4" s="613"/>
      <c r="G4" s="613"/>
      <c r="H4" s="613"/>
      <c r="I4" s="613"/>
      <c r="J4" s="613"/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D4" s="474"/>
      <c r="AE4" s="175"/>
      <c r="AF4" s="176"/>
      <c r="AG4" s="31"/>
      <c r="AH4" s="474"/>
      <c r="AI4" s="474"/>
    </row>
    <row r="5" spans="1:36" ht="21" customHeight="1" x14ac:dyDescent="0.2">
      <c r="A5" s="676" t="e">
        <f>Name_4</f>
        <v>#REF!</v>
      </c>
      <c r="B5" s="676"/>
      <c r="C5" s="676"/>
      <c r="D5" s="676"/>
      <c r="E5" s="676"/>
      <c r="F5" s="676"/>
      <c r="G5" s="676"/>
      <c r="H5" s="676"/>
      <c r="I5" s="676"/>
      <c r="J5" s="676"/>
      <c r="K5" s="676"/>
      <c r="L5" s="676"/>
      <c r="M5" s="676"/>
      <c r="N5" s="676"/>
      <c r="O5" s="676"/>
      <c r="P5" s="676"/>
      <c r="Q5" s="676"/>
      <c r="R5" s="676"/>
      <c r="S5" s="676"/>
      <c r="T5" s="676"/>
      <c r="U5" s="676"/>
      <c r="V5" s="676"/>
      <c r="W5" s="676"/>
      <c r="X5" s="676"/>
      <c r="Y5" s="676"/>
      <c r="Z5" s="676"/>
      <c r="AD5" s="474"/>
      <c r="AE5" s="175"/>
      <c r="AF5" s="176"/>
      <c r="AG5" s="31"/>
      <c r="AH5" s="474"/>
      <c r="AI5" s="474"/>
    </row>
    <row r="6" spans="1:36" ht="15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S6" s="650"/>
      <c r="T6" s="650"/>
      <c r="U6" s="650"/>
      <c r="V6" s="650"/>
      <c r="W6" s="650"/>
      <c r="X6" s="650"/>
      <c r="Y6" s="650"/>
      <c r="Z6" s="650"/>
      <c r="AE6" s="175"/>
      <c r="AF6" s="176"/>
      <c r="AG6" s="65"/>
    </row>
    <row r="7" spans="1:36" ht="12.75" customHeight="1" x14ac:dyDescent="0.2">
      <c r="A7" s="652" t="s">
        <v>387</v>
      </c>
      <c r="B7" s="652"/>
      <c r="C7" s="652"/>
      <c r="D7" s="652"/>
      <c r="E7" s="652"/>
      <c r="F7" s="704" t="s">
        <v>430</v>
      </c>
      <c r="G7" s="704"/>
      <c r="H7" s="704"/>
      <c r="I7" s="693"/>
      <c r="J7" s="693"/>
      <c r="K7" s="693"/>
      <c r="L7" s="693"/>
      <c r="M7" s="693"/>
      <c r="N7" s="693"/>
      <c r="O7" s="693"/>
      <c r="P7" s="693"/>
      <c r="Q7" s="693"/>
      <c r="R7" s="44"/>
      <c r="S7" s="44"/>
      <c r="T7" s="44"/>
      <c r="U7" s="44"/>
      <c r="V7" s="44"/>
      <c r="W7" s="414"/>
      <c r="X7" s="414"/>
      <c r="Z7" s="136" t="e">
        <f>d_7</f>
        <v>#REF!</v>
      </c>
      <c r="AA7" s="474" t="s">
        <v>52</v>
      </c>
      <c r="AE7" s="175"/>
      <c r="AF7" s="176"/>
      <c r="AG7" s="65"/>
    </row>
    <row r="8" spans="1:36" ht="12.75" customHeight="1" x14ac:dyDescent="0.2">
      <c r="A8" s="652"/>
      <c r="B8" s="652"/>
      <c r="C8" s="652"/>
      <c r="D8" s="652"/>
      <c r="E8" s="652"/>
      <c r="G8" s="47"/>
      <c r="H8" s="2"/>
      <c r="Z8" s="218" t="e">
        <f>d_6</f>
        <v>#REF!</v>
      </c>
      <c r="AE8" s="175"/>
      <c r="AF8" s="176"/>
      <c r="AG8" s="65"/>
    </row>
    <row r="9" spans="1:36" x14ac:dyDescent="0.2">
      <c r="A9" s="5" t="e">
        <f>d_4</f>
        <v>#REF!</v>
      </c>
      <c r="B9" s="5"/>
      <c r="C9" s="5"/>
      <c r="D9" s="5"/>
      <c r="G9" s="47"/>
      <c r="H9" s="2"/>
      <c r="I9" s="205"/>
      <c r="J9" s="705" t="s">
        <v>94</v>
      </c>
      <c r="K9" s="705"/>
      <c r="L9" s="705"/>
      <c r="M9" s="705"/>
      <c r="N9" s="705"/>
      <c r="O9" s="705"/>
      <c r="P9" s="705"/>
      <c r="Q9" s="705"/>
      <c r="R9" s="705"/>
      <c r="S9" s="705"/>
      <c r="T9" s="705"/>
      <c r="U9" s="200" t="e">
        <f>d_1</f>
        <v>#REF!</v>
      </c>
      <c r="W9" s="200"/>
      <c r="X9" s="426" t="str">
        <f>ядро!P6</f>
        <v>10:00</v>
      </c>
    </row>
    <row r="10" spans="1:36" ht="13.5" thickBot="1" x14ac:dyDescent="0.25">
      <c r="A10" s="655" t="s">
        <v>400</v>
      </c>
      <c r="B10" s="655" t="s">
        <v>117</v>
      </c>
      <c r="C10" s="655"/>
      <c r="D10" s="663" t="s">
        <v>373</v>
      </c>
      <c r="E10" s="660" t="s">
        <v>56</v>
      </c>
      <c r="F10" s="660" t="s">
        <v>21</v>
      </c>
      <c r="G10" s="692" t="s">
        <v>26</v>
      </c>
      <c r="H10" s="660" t="s">
        <v>96</v>
      </c>
      <c r="I10" s="661" t="s">
        <v>97</v>
      </c>
      <c r="J10" s="663" t="s">
        <v>103</v>
      </c>
      <c r="K10" s="148"/>
      <c r="L10" s="148"/>
      <c r="M10" s="148"/>
      <c r="N10" s="148"/>
      <c r="O10" s="148"/>
      <c r="P10" s="148"/>
      <c r="Q10" s="699" t="s">
        <v>27</v>
      </c>
      <c r="R10" s="700"/>
      <c r="S10" s="700"/>
      <c r="T10" s="700"/>
      <c r="U10" s="700"/>
      <c r="V10" s="701"/>
      <c r="W10" s="702" t="s">
        <v>28</v>
      </c>
      <c r="X10" s="695" t="s">
        <v>29</v>
      </c>
      <c r="Y10" s="695" t="s">
        <v>17</v>
      </c>
      <c r="Z10" s="697" t="s">
        <v>18</v>
      </c>
      <c r="AB10" s="467" t="s">
        <v>108</v>
      </c>
      <c r="AC10" s="467" t="s">
        <v>109</v>
      </c>
      <c r="AD10" s="467" t="s">
        <v>110</v>
      </c>
      <c r="AE10" s="467">
        <v>1</v>
      </c>
      <c r="AF10" s="467">
        <v>2</v>
      </c>
      <c r="AG10" s="467" t="s">
        <v>39</v>
      </c>
      <c r="AH10" s="467" t="s">
        <v>111</v>
      </c>
      <c r="AI10" s="467" t="s">
        <v>112</v>
      </c>
      <c r="AJ10" s="467" t="s">
        <v>113</v>
      </c>
    </row>
    <row r="11" spans="1:36" ht="24.75" customHeight="1" x14ac:dyDescent="0.2">
      <c r="A11" s="655"/>
      <c r="B11" s="290" t="s">
        <v>118</v>
      </c>
      <c r="C11" s="290" t="s">
        <v>119</v>
      </c>
      <c r="D11" s="664"/>
      <c r="E11" s="660"/>
      <c r="F11" s="660"/>
      <c r="G11" s="660"/>
      <c r="H11" s="660"/>
      <c r="I11" s="662"/>
      <c r="J11" s="664"/>
      <c r="K11" s="473"/>
      <c r="L11" s="473"/>
      <c r="M11" s="473"/>
      <c r="N11" s="473"/>
      <c r="O11" s="473"/>
      <c r="P11" s="473"/>
      <c r="Q11" s="115">
        <v>1</v>
      </c>
      <c r="R11" s="115">
        <v>2</v>
      </c>
      <c r="S11" s="115">
        <v>3</v>
      </c>
      <c r="T11" s="116">
        <v>4</v>
      </c>
      <c r="U11" s="117">
        <v>5</v>
      </c>
      <c r="V11" s="117">
        <v>6</v>
      </c>
      <c r="W11" s="703"/>
      <c r="X11" s="696"/>
      <c r="Y11" s="696"/>
      <c r="Z11" s="698"/>
      <c r="AB11" s="163">
        <v>63</v>
      </c>
      <c r="AC11" s="163">
        <v>54</v>
      </c>
      <c r="AD11" s="163">
        <v>48</v>
      </c>
      <c r="AE11" s="163">
        <v>42</v>
      </c>
      <c r="AF11" s="163">
        <v>36</v>
      </c>
      <c r="AG11" s="164">
        <v>30</v>
      </c>
      <c r="AH11" s="232">
        <v>9.4</v>
      </c>
      <c r="AI11" s="232">
        <v>8.4</v>
      </c>
      <c r="AJ11" s="165"/>
    </row>
    <row r="12" spans="1:36" ht="24.95" customHeight="1" x14ac:dyDescent="0.2">
      <c r="A12" s="157">
        <f>RANK(W12,$W$12:$W$104,0)</f>
        <v>1</v>
      </c>
      <c r="B12" s="157">
        <v>1</v>
      </c>
      <c r="C12" s="157"/>
      <c r="D12" s="157">
        <v>1</v>
      </c>
      <c r="E12" s="476" t="e">
        <f>VLOOKUP($AA12,#REF!,3,FALSE)</f>
        <v>#REF!</v>
      </c>
      <c r="F12" s="81" t="e">
        <f>VLOOKUP($AA12,#REF!,4,FALSE)</f>
        <v>#REF!</v>
      </c>
      <c r="G12" s="81" t="e">
        <f>VLOOKUP($AA12,#REF!,8,FALSE)</f>
        <v>#REF!</v>
      </c>
      <c r="H12" s="476" t="e">
        <f>VLOOKUP($AA12,#REF!,5,FALSE)</f>
        <v>#REF!</v>
      </c>
      <c r="I12" s="68" t="e">
        <f>VLOOKUP($AA12,#REF!,7,FALSE)</f>
        <v>#REF!</v>
      </c>
      <c r="J12" s="68" t="e">
        <f>VLOOKUP($AA12,#REF!,11,FALSE)</f>
        <v>#REF!</v>
      </c>
      <c r="K12" s="150">
        <v>3552</v>
      </c>
      <c r="L12" s="150"/>
      <c r="M12" s="150">
        <v>3622</v>
      </c>
      <c r="N12" s="150">
        <v>3279</v>
      </c>
      <c r="O12" s="150">
        <v>3369</v>
      </c>
      <c r="P12" s="151">
        <v>3548</v>
      </c>
      <c r="Q12" s="152">
        <f t="shared" ref="Q12" si="0">K12/100</f>
        <v>35.520000000000003</v>
      </c>
      <c r="R12" s="152" t="s">
        <v>129</v>
      </c>
      <c r="S12" s="152">
        <f t="shared" ref="S12:S16" si="1">M12/100</f>
        <v>36.22</v>
      </c>
      <c r="T12" s="152">
        <f t="shared" ref="T12:T17" si="2">N12/100</f>
        <v>32.79</v>
      </c>
      <c r="U12" s="152">
        <f t="shared" ref="U12:U16" si="3">O12/100</f>
        <v>33.69</v>
      </c>
      <c r="V12" s="152">
        <f t="shared" ref="V12:V16" si="4">P12/100</f>
        <v>35.479999999999997</v>
      </c>
      <c r="W12" s="156">
        <f t="shared" ref="W12:W19" si="5">MAX(Q12,R12,S12,T12,U12,V12)</f>
        <v>36.22</v>
      </c>
      <c r="X12" s="159" t="str">
        <f t="shared" ref="X12:X19" si="6">IF(W12&gt;=$AB$11,"МСМК",IF(W12&gt;=$AC$11,"МС",IF(W12&gt;=$AD$11,"КМС",IF(W12&gt;=$AE$11,"1",IF(W12&gt;=$AF$11,"2",IF(W12&gt;=$AG$11,"3",IF(W12&gt;=$AH$11,"1юн",IF(W12&gt;=$AI$11,"2юн",IF(W12&gt;=$AJ$11,"3юн",IF(W12&lt;$AJ$11,"б/р"))))))))))</f>
        <v>2</v>
      </c>
      <c r="Y12" s="68">
        <v>20</v>
      </c>
      <c r="Z12" s="531" t="e">
        <f>VLOOKUP($AA12,#REF!,10,FALSE)</f>
        <v>#REF!</v>
      </c>
      <c r="AA12" s="496" t="s">
        <v>427</v>
      </c>
      <c r="AD12" s="414" t="s">
        <v>418</v>
      </c>
      <c r="AE12" s="414" t="s">
        <v>419</v>
      </c>
      <c r="AF12" s="414" t="s">
        <v>420</v>
      </c>
      <c r="AG12" s="414" t="s">
        <v>421</v>
      </c>
      <c r="AH12" s="414" t="s">
        <v>422</v>
      </c>
      <c r="AI12" s="414" t="s">
        <v>423</v>
      </c>
    </row>
    <row r="13" spans="1:36" s="497" customFormat="1" ht="24.95" customHeight="1" x14ac:dyDescent="0.2">
      <c r="A13" s="157">
        <f>RANK(W13,$W$12:$W$104,0)</f>
        <v>2</v>
      </c>
      <c r="B13" s="157">
        <v>1</v>
      </c>
      <c r="C13" s="157"/>
      <c r="D13" s="157">
        <v>1</v>
      </c>
      <c r="E13" s="500" t="e">
        <f>VLOOKUP($AA13,#REF!,3,FALSE)</f>
        <v>#REF!</v>
      </c>
      <c r="F13" s="81" t="e">
        <f>VLOOKUP($AA13,#REF!,4,FALSE)</f>
        <v>#REF!</v>
      </c>
      <c r="G13" s="81" t="e">
        <f>VLOOKUP($AA13,#REF!,8,FALSE)</f>
        <v>#REF!</v>
      </c>
      <c r="H13" s="500" t="e">
        <f>VLOOKUP($AA13,#REF!,5,FALSE)</f>
        <v>#REF!</v>
      </c>
      <c r="I13" s="68" t="e">
        <f>VLOOKUP($AA13,#REF!,7,FALSE)</f>
        <v>#REF!</v>
      </c>
      <c r="J13" s="68" t="e">
        <f>VLOOKUP($AA13,#REF!,11,FALSE)</f>
        <v>#REF!</v>
      </c>
      <c r="K13" s="150"/>
      <c r="L13" s="150"/>
      <c r="M13" s="150">
        <v>2997</v>
      </c>
      <c r="N13" s="150">
        <v>3150</v>
      </c>
      <c r="O13" s="150">
        <v>3133</v>
      </c>
      <c r="P13" s="151">
        <v>3005</v>
      </c>
      <c r="Q13" s="152" t="s">
        <v>129</v>
      </c>
      <c r="R13" s="152" t="s">
        <v>129</v>
      </c>
      <c r="S13" s="152">
        <f t="shared" si="1"/>
        <v>29.97</v>
      </c>
      <c r="T13" s="152">
        <f t="shared" si="2"/>
        <v>31.5</v>
      </c>
      <c r="U13" s="152">
        <f t="shared" si="3"/>
        <v>31.33</v>
      </c>
      <c r="V13" s="152">
        <f t="shared" si="4"/>
        <v>30.05</v>
      </c>
      <c r="W13" s="156">
        <f t="shared" ref="W13" si="7">MAX(Q13,R13,S13,T13,U13,V13)</f>
        <v>31.5</v>
      </c>
      <c r="X13" s="159" t="str">
        <f t="shared" ref="X13" si="8">IF(W13&gt;=$AB$11,"МСМК",IF(W13&gt;=$AC$11,"МС",IF(W13&gt;=$AD$11,"КМС",IF(W13&gt;=$AE$11,"1",IF(W13&gt;=$AF$11,"2",IF(W13&gt;=$AG$11,"3",IF(W13&gt;=$AH$11,"1юн",IF(W13&gt;=$AI$11,"2юн",IF(W13&gt;=$AJ$11,"3юн",IF(W13&lt;$AJ$11,"б/р"))))))))))</f>
        <v>3</v>
      </c>
      <c r="Y13" s="68">
        <v>21</v>
      </c>
      <c r="Z13" s="531" t="e">
        <f>VLOOKUP($AA13,#REF!,10,FALSE)</f>
        <v>#REF!</v>
      </c>
      <c r="AA13" s="496" t="s">
        <v>474</v>
      </c>
      <c r="AD13" s="498"/>
      <c r="AE13" s="498"/>
      <c r="AF13" s="498"/>
      <c r="AG13" s="498"/>
      <c r="AH13" s="498"/>
      <c r="AI13" s="498"/>
    </row>
    <row r="14" spans="1:36" ht="24.95" customHeight="1" x14ac:dyDescent="0.2">
      <c r="A14" s="157">
        <f>RANK(W14,$W$12:$W$104,0)</f>
        <v>4</v>
      </c>
      <c r="B14" s="157"/>
      <c r="C14" s="157">
        <v>1</v>
      </c>
      <c r="D14" s="157"/>
      <c r="E14" s="476" t="e">
        <f>VLOOKUP($AA14,#REF!,3,FALSE)</f>
        <v>#REF!</v>
      </c>
      <c r="F14" s="81" t="e">
        <f>VLOOKUP($AA14,#REF!,4,FALSE)</f>
        <v>#REF!</v>
      </c>
      <c r="G14" s="81" t="e">
        <f>VLOOKUP($AA14,#REF!,8,FALSE)</f>
        <v>#REF!</v>
      </c>
      <c r="H14" s="476" t="e">
        <f>VLOOKUP($AA14,#REF!,5,FALSE)</f>
        <v>#REF!</v>
      </c>
      <c r="I14" s="68" t="e">
        <f>VLOOKUP($AA14,#REF!,7,FALSE)</f>
        <v>#REF!</v>
      </c>
      <c r="J14" s="68" t="e">
        <f>VLOOKUP($AA14,#REF!,11,FALSE)</f>
        <v>#REF!</v>
      </c>
      <c r="K14" s="150"/>
      <c r="L14" s="150">
        <v>2825</v>
      </c>
      <c r="M14" s="150"/>
      <c r="N14" s="150"/>
      <c r="O14" s="150"/>
      <c r="P14" s="151">
        <v>3041</v>
      </c>
      <c r="Q14" s="152" t="s">
        <v>129</v>
      </c>
      <c r="R14" s="152">
        <f t="shared" ref="R14:R17" si="9">L14/100</f>
        <v>28.25</v>
      </c>
      <c r="S14" s="152" t="s">
        <v>129</v>
      </c>
      <c r="T14" s="152" t="s">
        <v>129</v>
      </c>
      <c r="U14" s="152" t="s">
        <v>129</v>
      </c>
      <c r="V14" s="152">
        <f t="shared" si="4"/>
        <v>30.41</v>
      </c>
      <c r="W14" s="156">
        <f t="shared" si="5"/>
        <v>30.41</v>
      </c>
      <c r="X14" s="159" t="str">
        <f t="shared" si="6"/>
        <v>3</v>
      </c>
      <c r="Y14" s="68">
        <v>17</v>
      </c>
      <c r="Z14" s="531" t="e">
        <f>VLOOKUP($AA14,#REF!,10,FALSE)</f>
        <v>#REF!</v>
      </c>
      <c r="AA14" s="496" t="s">
        <v>516</v>
      </c>
    </row>
    <row r="15" spans="1:36" ht="24.95" customHeight="1" x14ac:dyDescent="0.2">
      <c r="A15" s="157">
        <f>RANK(W15,$W$12:$W$104,0)</f>
        <v>5</v>
      </c>
      <c r="B15" s="157">
        <v>1</v>
      </c>
      <c r="C15" s="157"/>
      <c r="D15" s="157">
        <v>2</v>
      </c>
      <c r="E15" s="476" t="e">
        <f>VLOOKUP($AA15,#REF!,3,FALSE)</f>
        <v>#REF!</v>
      </c>
      <c r="F15" s="81" t="e">
        <f>VLOOKUP($AA15,#REF!,4,FALSE)</f>
        <v>#REF!</v>
      </c>
      <c r="G15" s="81" t="e">
        <f>VLOOKUP($AA15,#REF!,8,FALSE)</f>
        <v>#REF!</v>
      </c>
      <c r="H15" s="476" t="e">
        <f>VLOOKUP($AA15,#REF!,5,FALSE)</f>
        <v>#REF!</v>
      </c>
      <c r="I15" s="68" t="e">
        <f>VLOOKUP($AA15,#REF!,7,FALSE)</f>
        <v>#REF!</v>
      </c>
      <c r="J15" s="68" t="e">
        <f>VLOOKUP($AA15,#REF!,11,FALSE)</f>
        <v>#REF!</v>
      </c>
      <c r="K15" s="150">
        <v>2324</v>
      </c>
      <c r="L15" s="150">
        <v>2362</v>
      </c>
      <c r="M15" s="150">
        <v>2253</v>
      </c>
      <c r="N15" s="150">
        <v>2718</v>
      </c>
      <c r="O15" s="150"/>
      <c r="P15" s="151">
        <v>2595</v>
      </c>
      <c r="Q15" s="152">
        <f t="shared" ref="Q15:Q17" si="10">K15/100</f>
        <v>23.24</v>
      </c>
      <c r="R15" s="152">
        <f t="shared" si="9"/>
        <v>23.62</v>
      </c>
      <c r="S15" s="152">
        <f t="shared" si="1"/>
        <v>22.53</v>
      </c>
      <c r="T15" s="152">
        <f t="shared" si="2"/>
        <v>27.18</v>
      </c>
      <c r="U15" s="152" t="s">
        <v>129</v>
      </c>
      <c r="V15" s="152">
        <f t="shared" si="4"/>
        <v>25.95</v>
      </c>
      <c r="W15" s="156">
        <f t="shared" si="5"/>
        <v>27.18</v>
      </c>
      <c r="X15" s="159" t="s">
        <v>424</v>
      </c>
      <c r="Y15" s="68" t="s">
        <v>150</v>
      </c>
      <c r="Z15" s="476" t="e">
        <f>VLOOKUP($AA15,#REF!,10,FALSE)</f>
        <v>#REF!</v>
      </c>
      <c r="AA15" s="496" t="s">
        <v>492</v>
      </c>
    </row>
    <row r="16" spans="1:36" ht="24.95" customHeight="1" x14ac:dyDescent="0.2">
      <c r="A16" s="157">
        <f>RANK(W16,$W$12:$W$104,0)</f>
        <v>6</v>
      </c>
      <c r="B16" s="157"/>
      <c r="C16" s="157">
        <v>1</v>
      </c>
      <c r="D16" s="157"/>
      <c r="E16" s="476" t="e">
        <f>VLOOKUP($AA16,#REF!,3,FALSE)</f>
        <v>#REF!</v>
      </c>
      <c r="F16" s="81" t="e">
        <f>VLOOKUP($AA16,#REF!,4,FALSE)</f>
        <v>#REF!</v>
      </c>
      <c r="G16" s="81" t="e">
        <f>VLOOKUP($AA16,#REF!,8,FALSE)</f>
        <v>#REF!</v>
      </c>
      <c r="H16" s="476" t="e">
        <f>VLOOKUP($AA16,#REF!,5,FALSE)</f>
        <v>#REF!</v>
      </c>
      <c r="I16" s="68" t="e">
        <f>VLOOKUP($AA16,#REF!,7,FALSE)</f>
        <v>#REF!</v>
      </c>
      <c r="J16" s="68" t="e">
        <f>VLOOKUP($AA16,#REF!,11,FALSE)</f>
        <v>#REF!</v>
      </c>
      <c r="K16" s="150">
        <v>2197</v>
      </c>
      <c r="L16" s="150"/>
      <c r="M16" s="150">
        <v>2200</v>
      </c>
      <c r="N16" s="150"/>
      <c r="O16" s="150">
        <v>2361</v>
      </c>
      <c r="P16" s="151">
        <v>2394</v>
      </c>
      <c r="Q16" s="152">
        <f t="shared" si="10"/>
        <v>21.97</v>
      </c>
      <c r="R16" s="152" t="s">
        <v>129</v>
      </c>
      <c r="S16" s="152">
        <f t="shared" si="1"/>
        <v>22</v>
      </c>
      <c r="T16" s="152" t="s">
        <v>129</v>
      </c>
      <c r="U16" s="152">
        <f t="shared" si="3"/>
        <v>23.61</v>
      </c>
      <c r="V16" s="152">
        <f t="shared" si="4"/>
        <v>23.94</v>
      </c>
      <c r="W16" s="156">
        <f t="shared" si="5"/>
        <v>23.94</v>
      </c>
      <c r="X16" s="159" t="s">
        <v>232</v>
      </c>
      <c r="Y16" s="68" t="e">
        <f>VLOOKUP($AA16,#REF!,9,FALSE)</f>
        <v>#REF!</v>
      </c>
      <c r="Z16" s="476" t="e">
        <f>VLOOKUP($AA16,#REF!,10,FALSE)</f>
        <v>#REF!</v>
      </c>
      <c r="AA16" s="496" t="s">
        <v>435</v>
      </c>
    </row>
    <row r="17" spans="1:39" ht="24.95" customHeight="1" x14ac:dyDescent="0.2">
      <c r="A17" s="157">
        <v>7</v>
      </c>
      <c r="B17" s="157"/>
      <c r="C17" s="157">
        <v>1</v>
      </c>
      <c r="D17" s="157" t="s">
        <v>374</v>
      </c>
      <c r="E17" s="476" t="e">
        <f>VLOOKUP($AA17,#REF!,3,FALSE)</f>
        <v>#REF!</v>
      </c>
      <c r="F17" s="81" t="e">
        <f>VLOOKUP($AA17,#REF!,4,FALSE)</f>
        <v>#REF!</v>
      </c>
      <c r="G17" s="81" t="e">
        <f>VLOOKUP($AA17,#REF!,8,FALSE)</f>
        <v>#REF!</v>
      </c>
      <c r="H17" s="476" t="e">
        <f>VLOOKUP($AA17,#REF!,5,FALSE)</f>
        <v>#REF!</v>
      </c>
      <c r="I17" s="68" t="e">
        <f>VLOOKUP($AA17,#REF!,7,FALSE)</f>
        <v>#REF!</v>
      </c>
      <c r="J17" s="68" t="e">
        <f>VLOOKUP($AA17,#REF!,11,FALSE)</f>
        <v>#REF!</v>
      </c>
      <c r="K17" s="150">
        <v>2313</v>
      </c>
      <c r="L17" s="150">
        <v>2280</v>
      </c>
      <c r="M17" s="150"/>
      <c r="N17" s="150">
        <v>2250</v>
      </c>
      <c r="O17" s="150"/>
      <c r="P17" s="151"/>
      <c r="Q17" s="152">
        <f t="shared" si="10"/>
        <v>23.13</v>
      </c>
      <c r="R17" s="152">
        <f t="shared" si="9"/>
        <v>22.8</v>
      </c>
      <c r="S17" s="152" t="s">
        <v>129</v>
      </c>
      <c r="T17" s="152">
        <f t="shared" si="2"/>
        <v>22.5</v>
      </c>
      <c r="U17" s="152" t="s">
        <v>129</v>
      </c>
      <c r="V17" s="152" t="s">
        <v>129</v>
      </c>
      <c r="W17" s="156">
        <f t="shared" si="5"/>
        <v>23.13</v>
      </c>
      <c r="X17" s="159" t="str">
        <f t="shared" si="6"/>
        <v>1юн</v>
      </c>
      <c r="Y17" s="68" t="e">
        <f>VLOOKUP($AA17,#REF!,9,FALSE)</f>
        <v>#REF!</v>
      </c>
      <c r="Z17" s="476" t="e">
        <f>VLOOKUP($AA17,#REF!,10,FALSE)</f>
        <v>#REF!</v>
      </c>
      <c r="AA17" s="466" t="s">
        <v>227</v>
      </c>
    </row>
    <row r="18" spans="1:39" ht="24.95" customHeight="1" x14ac:dyDescent="0.2">
      <c r="A18" s="158">
        <v>1.75</v>
      </c>
      <c r="B18" s="157"/>
      <c r="C18" s="157">
        <v>1</v>
      </c>
      <c r="D18" s="157" t="s">
        <v>375</v>
      </c>
      <c r="E18" s="476" t="e">
        <f>VLOOKUP($AA18,#REF!,3,FALSE)</f>
        <v>#REF!</v>
      </c>
      <c r="F18" s="81" t="e">
        <f>VLOOKUP($AA18,#REF!,4,FALSE)</f>
        <v>#REF!</v>
      </c>
      <c r="G18" s="81" t="e">
        <f>VLOOKUP($AA18,#REF!,8,FALSE)</f>
        <v>#REF!</v>
      </c>
      <c r="H18" s="476" t="e">
        <f>VLOOKUP($AA18,#REF!,5,FALSE)</f>
        <v>#REF!</v>
      </c>
      <c r="I18" s="68" t="e">
        <f>VLOOKUP($AA18,#REF!,7,FALSE)</f>
        <v>#REF!</v>
      </c>
      <c r="J18" s="68" t="e">
        <f>VLOOKUP($AA18,#REF!,11,FALSE)</f>
        <v>#REF!</v>
      </c>
      <c r="K18" s="150">
        <v>2287</v>
      </c>
      <c r="L18" s="150">
        <v>2368</v>
      </c>
      <c r="M18" s="150"/>
      <c r="N18" s="150"/>
      <c r="O18" s="150"/>
      <c r="P18" s="151"/>
      <c r="Q18" s="152">
        <f>K18/100</f>
        <v>22.87</v>
      </c>
      <c r="R18" s="152">
        <f>L18/100</f>
        <v>23.68</v>
      </c>
      <c r="S18" s="152" t="s">
        <v>129</v>
      </c>
      <c r="T18" s="446">
        <f>N18/100</f>
        <v>0</v>
      </c>
      <c r="U18" s="446">
        <f>O18/100</f>
        <v>0</v>
      </c>
      <c r="V18" s="446">
        <f>P18/100</f>
        <v>0</v>
      </c>
      <c r="W18" s="156">
        <f>MAX(Q18,R18,S18,T18,U18,V18)</f>
        <v>23.68</v>
      </c>
      <c r="X18" s="159" t="s">
        <v>232</v>
      </c>
      <c r="Y18" s="68" t="e">
        <f>VLOOKUP($AA18,#REF!,9,FALSE)</f>
        <v>#REF!</v>
      </c>
      <c r="Z18" s="476" t="e">
        <f>VLOOKUP($AA18,#REF!,10,FALSE)</f>
        <v>#REF!</v>
      </c>
      <c r="AA18" s="466" t="s">
        <v>202</v>
      </c>
    </row>
    <row r="19" spans="1:39" ht="24.95" customHeight="1" x14ac:dyDescent="0.2">
      <c r="A19" s="158">
        <v>1.5</v>
      </c>
      <c r="B19" s="157">
        <v>1</v>
      </c>
      <c r="C19" s="157"/>
      <c r="D19" s="157" t="s">
        <v>375</v>
      </c>
      <c r="E19" s="476" t="e">
        <f>VLOOKUP($AA19,#REF!,3,FALSE)</f>
        <v>#REF!</v>
      </c>
      <c r="F19" s="81" t="e">
        <f>VLOOKUP($AA19,#REF!,4,FALSE)</f>
        <v>#REF!</v>
      </c>
      <c r="G19" s="81" t="e">
        <f>VLOOKUP($AA19,#REF!,8,FALSE)</f>
        <v>#REF!</v>
      </c>
      <c r="H19" s="476" t="e">
        <f>VLOOKUP($AA19,#REF!,5,FALSE)</f>
        <v>#REF!</v>
      </c>
      <c r="I19" s="68" t="e">
        <f>VLOOKUP($AA19,#REF!,7,FALSE)</f>
        <v>#REF!</v>
      </c>
      <c r="J19" s="68" t="e">
        <f>VLOOKUP($AA19,#REF!,11,FALSE)</f>
        <v>#REF!</v>
      </c>
      <c r="K19" s="150"/>
      <c r="L19" s="150"/>
      <c r="M19" s="150">
        <v>3096</v>
      </c>
      <c r="N19" s="150"/>
      <c r="O19" s="150"/>
      <c r="P19" s="151"/>
      <c r="Q19" s="152" t="s">
        <v>129</v>
      </c>
      <c r="R19" s="152" t="s">
        <v>129</v>
      </c>
      <c r="S19" s="152">
        <f t="shared" ref="R19:U20" si="11">M19/100</f>
        <v>30.96</v>
      </c>
      <c r="T19" s="446">
        <f t="shared" si="11"/>
        <v>0</v>
      </c>
      <c r="U19" s="446">
        <f t="shared" si="11"/>
        <v>0</v>
      </c>
      <c r="V19" s="446">
        <f t="shared" ref="V19:V20" si="12">P19/100</f>
        <v>0</v>
      </c>
      <c r="W19" s="156">
        <f t="shared" si="5"/>
        <v>30.96</v>
      </c>
      <c r="X19" s="159" t="str">
        <f t="shared" si="6"/>
        <v>3</v>
      </c>
      <c r="Y19" s="68">
        <v>0</v>
      </c>
      <c r="Z19" s="476" t="e">
        <f>VLOOKUP($AA19,#REF!,10,FALSE)</f>
        <v>#REF!</v>
      </c>
      <c r="AA19" s="466" t="s">
        <v>503</v>
      </c>
    </row>
    <row r="20" spans="1:39" s="528" customFormat="1" ht="24.95" customHeight="1" x14ac:dyDescent="0.2">
      <c r="A20" s="158">
        <v>1.5</v>
      </c>
      <c r="B20" s="157"/>
      <c r="C20" s="157">
        <v>1</v>
      </c>
      <c r="D20" s="157"/>
      <c r="E20" s="531" t="e">
        <f>VLOOKUP($AA20,#REF!,3,FALSE)</f>
        <v>#REF!</v>
      </c>
      <c r="F20" s="81" t="e">
        <f>VLOOKUP($AA20,#REF!,4,FALSE)</f>
        <v>#REF!</v>
      </c>
      <c r="G20" s="81" t="e">
        <f>VLOOKUP($AA20,#REF!,8,FALSE)</f>
        <v>#REF!</v>
      </c>
      <c r="H20" s="531" t="e">
        <f>VLOOKUP($AA20,#REF!,5,FALSE)</f>
        <v>#REF!</v>
      </c>
      <c r="I20" s="68" t="e">
        <f>VLOOKUP($AA20,#REF!,7,FALSE)</f>
        <v>#REF!</v>
      </c>
      <c r="J20" s="68" t="e">
        <f>VLOOKUP($AA20,#REF!,11,FALSE)</f>
        <v>#REF!</v>
      </c>
      <c r="K20" s="150"/>
      <c r="L20" s="150">
        <v>2039</v>
      </c>
      <c r="M20" s="150">
        <v>2310</v>
      </c>
      <c r="N20" s="150"/>
      <c r="O20" s="150"/>
      <c r="P20" s="151"/>
      <c r="Q20" s="152" t="s">
        <v>129</v>
      </c>
      <c r="R20" s="152">
        <f t="shared" si="11"/>
        <v>20.39</v>
      </c>
      <c r="S20" s="152">
        <f t="shared" si="11"/>
        <v>23.1</v>
      </c>
      <c r="T20" s="446">
        <f t="shared" si="11"/>
        <v>0</v>
      </c>
      <c r="U20" s="446">
        <f t="shared" si="11"/>
        <v>0</v>
      </c>
      <c r="V20" s="446">
        <f t="shared" si="12"/>
        <v>0</v>
      </c>
      <c r="W20" s="156">
        <f t="shared" ref="W20:W22" si="13">MAX(Q20,R20,S20,T20,U20,V20)</f>
        <v>23.1</v>
      </c>
      <c r="X20" s="159" t="s">
        <v>232</v>
      </c>
      <c r="Y20" s="68" t="e">
        <f>VLOOKUP($AA20,#REF!,9,FALSE)</f>
        <v>#REF!</v>
      </c>
      <c r="Z20" s="531" t="e">
        <f>VLOOKUP($AA20,#REF!,10,FALSE)</f>
        <v>#REF!</v>
      </c>
      <c r="AA20" s="521" t="s">
        <v>501</v>
      </c>
      <c r="AD20" s="529"/>
      <c r="AE20" s="529"/>
      <c r="AF20" s="529"/>
      <c r="AG20" s="529"/>
      <c r="AH20" s="529"/>
      <c r="AI20" s="529"/>
    </row>
    <row r="21" spans="1:39" s="528" customFormat="1" ht="24.95" customHeight="1" x14ac:dyDescent="0.2">
      <c r="A21" s="158">
        <v>1.5</v>
      </c>
      <c r="B21" s="157"/>
      <c r="C21" s="157">
        <v>1</v>
      </c>
      <c r="D21" s="157" t="s">
        <v>374</v>
      </c>
      <c r="E21" s="531" t="e">
        <f>VLOOKUP($AA21,#REF!,3,FALSE)</f>
        <v>#REF!</v>
      </c>
      <c r="F21" s="81" t="e">
        <f>VLOOKUP($AA21,#REF!,4,FALSE)</f>
        <v>#REF!</v>
      </c>
      <c r="G21" s="81" t="e">
        <f>VLOOKUP($AA21,#REF!,8,FALSE)</f>
        <v>#REF!</v>
      </c>
      <c r="H21" s="531" t="e">
        <f>VLOOKUP($AA21,#REF!,5,FALSE)</f>
        <v>#REF!</v>
      </c>
      <c r="I21" s="68" t="e">
        <f>VLOOKUP($AA21,#REF!,7,FALSE)</f>
        <v>#REF!</v>
      </c>
      <c r="J21" s="68" t="e">
        <f>VLOOKUP($AA21,#REF!,11,FALSE)</f>
        <v>#REF!</v>
      </c>
      <c r="K21" s="150">
        <v>1738</v>
      </c>
      <c r="L21" s="150"/>
      <c r="M21" s="150"/>
      <c r="N21" s="150"/>
      <c r="O21" s="150"/>
      <c r="P21" s="151"/>
      <c r="Q21" s="152">
        <f t="shared" ref="Q21" si="14">K21/100</f>
        <v>17.38</v>
      </c>
      <c r="R21" s="152" t="s">
        <v>129</v>
      </c>
      <c r="S21" s="152" t="s">
        <v>129</v>
      </c>
      <c r="T21" s="446" t="s">
        <v>129</v>
      </c>
      <c r="U21" s="446" t="s">
        <v>129</v>
      </c>
      <c r="V21" s="446" t="s">
        <v>129</v>
      </c>
      <c r="W21" s="156">
        <f t="shared" si="13"/>
        <v>17.38</v>
      </c>
      <c r="X21" s="159" t="s">
        <v>235</v>
      </c>
      <c r="Y21" s="68" t="e">
        <f>VLOOKUP($AA21,#REF!,9,FALSE)</f>
        <v>#REF!</v>
      </c>
      <c r="Z21" s="531" t="e">
        <f>VLOOKUP($AA21,#REF!,10,FALSE)</f>
        <v>#REF!</v>
      </c>
      <c r="AA21" s="521" t="s">
        <v>483</v>
      </c>
      <c r="AD21" s="529"/>
      <c r="AE21" s="529"/>
      <c r="AF21" s="529"/>
      <c r="AG21" s="529"/>
      <c r="AH21" s="529"/>
      <c r="AI21" s="529"/>
    </row>
    <row r="22" spans="1:39" s="528" customFormat="1" ht="24.95" customHeight="1" x14ac:dyDescent="0.2">
      <c r="A22" s="158">
        <v>1.5</v>
      </c>
      <c r="B22" s="157"/>
      <c r="C22" s="157">
        <v>1</v>
      </c>
      <c r="D22" s="157" t="s">
        <v>375</v>
      </c>
      <c r="E22" s="531" t="e">
        <f>VLOOKUP($AA22,#REF!,3,FALSE)</f>
        <v>#REF!</v>
      </c>
      <c r="F22" s="81" t="e">
        <f>VLOOKUP($AA22,#REF!,4,FALSE)</f>
        <v>#REF!</v>
      </c>
      <c r="G22" s="81" t="e">
        <f>VLOOKUP($AA22,#REF!,8,FALSE)</f>
        <v>#REF!</v>
      </c>
      <c r="H22" s="531" t="e">
        <f>VLOOKUP($AA22,#REF!,5,FALSE)</f>
        <v>#REF!</v>
      </c>
      <c r="I22" s="68" t="e">
        <f>VLOOKUP($AA22,#REF!,7,FALSE)</f>
        <v>#REF!</v>
      </c>
      <c r="J22" s="68" t="e">
        <f>VLOOKUP($AA22,#REF!,11,FALSE)</f>
        <v>#REF!</v>
      </c>
      <c r="K22" s="150"/>
      <c r="L22" s="150"/>
      <c r="M22" s="150">
        <v>1688</v>
      </c>
      <c r="N22" s="150"/>
      <c r="O22" s="150"/>
      <c r="P22" s="151"/>
      <c r="Q22" s="152" t="s">
        <v>129</v>
      </c>
      <c r="R22" s="152" t="s">
        <v>129</v>
      </c>
      <c r="S22" s="152">
        <f t="shared" ref="S22" si="15">M22/100</f>
        <v>16.88</v>
      </c>
      <c r="T22" s="446">
        <f t="shared" ref="T22" si="16">N22/100</f>
        <v>0</v>
      </c>
      <c r="U22" s="446">
        <f t="shared" ref="U22" si="17">O22/100</f>
        <v>0</v>
      </c>
      <c r="V22" s="446">
        <f t="shared" ref="V22" si="18">P22/100</f>
        <v>0</v>
      </c>
      <c r="W22" s="156">
        <f t="shared" si="13"/>
        <v>16.88</v>
      </c>
      <c r="X22" s="159" t="s">
        <v>235</v>
      </c>
      <c r="Y22" s="68" t="e">
        <f>VLOOKUP($AA22,#REF!,9,FALSE)</f>
        <v>#REF!</v>
      </c>
      <c r="Z22" s="531" t="e">
        <f>VLOOKUP($AA22,#REF!,10,FALSE)</f>
        <v>#REF!</v>
      </c>
      <c r="AA22" s="521" t="s">
        <v>436</v>
      </c>
      <c r="AD22" s="529"/>
      <c r="AE22" s="529"/>
      <c r="AF22" s="529"/>
      <c r="AG22" s="529"/>
      <c r="AH22" s="529"/>
      <c r="AI22" s="529"/>
    </row>
    <row r="23" spans="1:39" x14ac:dyDescent="0.2">
      <c r="AB23" s="78"/>
      <c r="AC23" s="78"/>
      <c r="AD23" s="84"/>
      <c r="AE23" s="84"/>
      <c r="AF23" s="84"/>
      <c r="AG23" s="84"/>
      <c r="AH23" s="84"/>
      <c r="AI23" s="84"/>
      <c r="AJ23" s="78"/>
      <c r="AK23" s="78"/>
      <c r="AL23" s="78"/>
      <c r="AM23" s="78"/>
    </row>
    <row r="24" spans="1:39" ht="25.5" customHeight="1" x14ac:dyDescent="0.2">
      <c r="E24" s="658" t="s">
        <v>220</v>
      </c>
      <c r="F24" s="658"/>
      <c r="G24" s="471"/>
      <c r="H24" s="471"/>
      <c r="I24" s="471"/>
      <c r="J24" s="471"/>
      <c r="K24" s="471"/>
      <c r="L24" s="471"/>
      <c r="M24" s="471"/>
      <c r="N24" s="471"/>
      <c r="O24" s="471"/>
      <c r="P24" s="471"/>
      <c r="Q24" s="658" t="s">
        <v>429</v>
      </c>
      <c r="R24" s="658"/>
      <c r="S24" s="658"/>
      <c r="T24" s="658"/>
      <c r="U24" s="658"/>
      <c r="V24" s="658"/>
      <c r="W24" s="658"/>
      <c r="X24" s="658"/>
      <c r="Y24" s="658"/>
      <c r="Z24" s="658"/>
      <c r="AA24" s="658"/>
      <c r="AB24" s="658"/>
      <c r="AC24" s="658"/>
      <c r="AD24" s="658"/>
      <c r="AE24" s="658"/>
      <c r="AF24" s="474"/>
      <c r="AG24" s="474"/>
      <c r="AH24" s="474"/>
      <c r="AI24" s="474"/>
    </row>
    <row r="25" spans="1:39" ht="25.5" customHeight="1" x14ac:dyDescent="0.2">
      <c r="E25" s="472"/>
      <c r="F25" s="472"/>
      <c r="G25" s="471"/>
      <c r="H25" s="471"/>
      <c r="I25" s="471"/>
      <c r="J25" s="471"/>
      <c r="K25" s="471"/>
      <c r="L25" s="471"/>
      <c r="M25" s="471"/>
      <c r="N25" s="471"/>
      <c r="O25" s="471"/>
      <c r="P25" s="471"/>
      <c r="Q25" s="472"/>
      <c r="R25" s="472"/>
      <c r="S25" s="472"/>
      <c r="T25" s="472"/>
      <c r="U25" s="472"/>
      <c r="V25" s="472"/>
      <c r="W25" s="472"/>
      <c r="X25" s="472"/>
      <c r="AD25" s="474"/>
      <c r="AE25" s="474"/>
      <c r="AF25" s="474"/>
      <c r="AG25" s="474"/>
      <c r="AH25" s="474"/>
      <c r="AI25" s="474"/>
    </row>
    <row r="26" spans="1:39" x14ac:dyDescent="0.2">
      <c r="L26" s="414"/>
      <c r="M26" s="414"/>
      <c r="O26" s="414"/>
      <c r="P26" s="414"/>
      <c r="Q26" s="414"/>
      <c r="R26" s="414"/>
      <c r="T26" s="40"/>
      <c r="AD26" s="474"/>
      <c r="AE26" s="474"/>
      <c r="AF26" s="474"/>
      <c r="AG26" s="474"/>
      <c r="AH26" s="474"/>
      <c r="AI26" s="474"/>
    </row>
    <row r="27" spans="1:39" ht="12.75" customHeight="1" x14ac:dyDescent="0.2">
      <c r="E27" s="656" t="s">
        <v>221</v>
      </c>
      <c r="F27" s="656"/>
      <c r="G27" s="656"/>
      <c r="H27" s="656"/>
      <c r="I27" s="471"/>
      <c r="J27" s="471"/>
      <c r="K27" s="471"/>
      <c r="L27" s="471"/>
      <c r="M27" s="471"/>
      <c r="N27" s="471"/>
      <c r="O27" s="471"/>
      <c r="P27" s="471"/>
      <c r="Q27" s="658" t="s">
        <v>450</v>
      </c>
      <c r="R27" s="658"/>
      <c r="S27" s="658"/>
      <c r="T27" s="658"/>
      <c r="U27" s="658"/>
      <c r="V27" s="658"/>
      <c r="W27" s="658"/>
      <c r="X27" s="658"/>
      <c r="Y27" s="658"/>
      <c r="Z27" s="658"/>
      <c r="AA27" s="658"/>
      <c r="AB27" s="658"/>
      <c r="AC27" s="658"/>
      <c r="AD27" s="658"/>
      <c r="AE27" s="658"/>
      <c r="AF27" s="474"/>
      <c r="AG27" s="474"/>
      <c r="AH27" s="474"/>
      <c r="AI27" s="474"/>
    </row>
  </sheetData>
  <mergeCells count="29">
    <mergeCell ref="A6:Z6"/>
    <mergeCell ref="A1:Z1"/>
    <mergeCell ref="A2:Z2"/>
    <mergeCell ref="A3:Z3"/>
    <mergeCell ref="A4:Z4"/>
    <mergeCell ref="A5:Z5"/>
    <mergeCell ref="A7:E7"/>
    <mergeCell ref="I7:Q7"/>
    <mergeCell ref="A8:E8"/>
    <mergeCell ref="J9:T9"/>
    <mergeCell ref="A10:A11"/>
    <mergeCell ref="B10:C10"/>
    <mergeCell ref="D10:D11"/>
    <mergeCell ref="E10:E11"/>
    <mergeCell ref="F10:F11"/>
    <mergeCell ref="G10:G11"/>
    <mergeCell ref="F7:H7"/>
    <mergeCell ref="Y10:Y11"/>
    <mergeCell ref="Z10:Z11"/>
    <mergeCell ref="E24:F24"/>
    <mergeCell ref="E27:H27"/>
    <mergeCell ref="H10:H11"/>
    <mergeCell ref="I10:I11"/>
    <mergeCell ref="J10:J11"/>
    <mergeCell ref="Q10:V10"/>
    <mergeCell ref="W10:W11"/>
    <mergeCell ref="X10:X11"/>
    <mergeCell ref="Q27:AE27"/>
    <mergeCell ref="Q24:AE24"/>
  </mergeCells>
  <printOptions horizontalCentered="1"/>
  <pageMargins left="0" right="0" top="0.78740157480314965" bottom="0.19685039370078741" header="0.51181102362204722" footer="0.2"/>
  <pageSetup paperSize="9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AR86"/>
  <sheetViews>
    <sheetView topLeftCell="A10" zoomScaleNormal="100" workbookViewId="0">
      <selection activeCell="G54" sqref="G54"/>
    </sheetView>
  </sheetViews>
  <sheetFormatPr defaultColWidth="9.140625" defaultRowHeight="12.75" outlineLevelCol="1" x14ac:dyDescent="0.2"/>
  <cols>
    <col min="1" max="1" width="6" style="44" customWidth="1"/>
    <col min="2" max="2" width="4.7109375" style="44" hidden="1" customWidth="1"/>
    <col min="3" max="3" width="5.5703125" style="44" hidden="1" customWidth="1"/>
    <col min="4" max="4" width="5.7109375" style="44" customWidth="1"/>
    <col min="5" max="5" width="23.5703125" style="422" customWidth="1"/>
    <col min="6" max="6" width="10.28515625" style="414" customWidth="1"/>
    <col min="7" max="7" width="6.85546875" style="414" bestFit="1" customWidth="1"/>
    <col min="8" max="8" width="17.7109375" style="422" customWidth="1"/>
    <col min="9" max="9" width="9" style="422" hidden="1" customWidth="1"/>
    <col min="10" max="10" width="11.85546875" style="422" customWidth="1"/>
    <col min="11" max="11" width="11.85546875" style="422" hidden="1" customWidth="1" outlineLevel="1"/>
    <col min="12" max="12" width="9.28515625" style="422" customWidth="1" collapsed="1"/>
    <col min="13" max="13" width="6.5703125" style="422" customWidth="1"/>
    <col min="14" max="14" width="5.5703125" style="422" hidden="1" customWidth="1"/>
    <col min="15" max="15" width="29.5703125" style="422" customWidth="1"/>
    <col min="16" max="16" width="8" style="422" hidden="1" customWidth="1" outlineLevel="1"/>
    <col min="17" max="17" width="4.5703125" style="422" customWidth="1" collapsed="1"/>
    <col min="18" max="18" width="22.28515625" style="422" customWidth="1"/>
    <col min="19" max="31" width="5.7109375" style="422" customWidth="1"/>
    <col min="32" max="33" width="3.28515625" style="422" customWidth="1"/>
    <col min="34" max="34" width="7.42578125" style="422" customWidth="1"/>
    <col min="35" max="43" width="9.140625" style="422" hidden="1" customWidth="1" outlineLevel="1"/>
    <col min="44" max="44" width="9.140625" style="422" collapsed="1"/>
    <col min="45" max="16384" width="9.140625" style="422"/>
  </cols>
  <sheetData>
    <row r="1" spans="1:43" x14ac:dyDescent="0.2">
      <c r="A1" s="613" t="e">
        <f>Name_1</f>
        <v>#REF!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V1" s="175"/>
      <c r="W1" s="175"/>
      <c r="X1" s="176"/>
      <c r="Y1" s="31"/>
    </row>
    <row r="2" spans="1:43" x14ac:dyDescent="0.2">
      <c r="A2" s="613" t="e">
        <f>Name_2</f>
        <v>#REF!</v>
      </c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V2" s="175"/>
      <c r="W2" s="198"/>
      <c r="X2" s="176"/>
      <c r="Y2" s="31"/>
    </row>
    <row r="3" spans="1:43" ht="12.75" customHeight="1" x14ac:dyDescent="0.2">
      <c r="A3" s="613" t="e">
        <f>Name_3</f>
        <v>#REF!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V3" s="175"/>
      <c r="W3" s="198"/>
      <c r="X3" s="176"/>
      <c r="Y3" s="31"/>
    </row>
    <row r="4" spans="1:43" ht="12.75" customHeight="1" x14ac:dyDescent="0.2">
      <c r="A4" s="620" t="e">
        <f>Name_6</f>
        <v>#REF!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V4" s="175"/>
      <c r="W4" s="198"/>
      <c r="X4" s="176"/>
      <c r="Y4" s="31"/>
    </row>
    <row r="5" spans="1:43" ht="30.75" customHeight="1" x14ac:dyDescent="0.2">
      <c r="A5" s="615" t="e">
        <f>Name_4</f>
        <v>#REF!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V5" s="175"/>
      <c r="W5" s="198"/>
      <c r="X5" s="176"/>
      <c r="Y5" s="31"/>
    </row>
    <row r="6" spans="1:43" ht="15" x14ac:dyDescent="0.2">
      <c r="A6" s="650" t="s">
        <v>20</v>
      </c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V6" s="175"/>
      <c r="W6" s="198"/>
      <c r="X6" s="176"/>
      <c r="Y6" s="31"/>
    </row>
    <row r="7" spans="1:43" ht="12.75" customHeight="1" x14ac:dyDescent="0.2">
      <c r="A7" s="652" t="s">
        <v>53</v>
      </c>
      <c r="B7" s="652"/>
      <c r="C7" s="652"/>
      <c r="D7" s="652"/>
      <c r="E7" s="652"/>
      <c r="F7" s="45"/>
      <c r="G7" s="47"/>
      <c r="H7" s="2"/>
      <c r="O7" s="136" t="e">
        <f>d_5</f>
        <v>#REF!</v>
      </c>
      <c r="V7" s="175"/>
      <c r="W7" s="198"/>
      <c r="X7" s="176"/>
      <c r="Y7" s="31"/>
    </row>
    <row r="8" spans="1:43" ht="12.75" customHeight="1" x14ac:dyDescent="0.2">
      <c r="A8" s="652"/>
      <c r="B8" s="652"/>
      <c r="C8" s="652"/>
      <c r="D8" s="652"/>
      <c r="E8" s="652"/>
      <c r="G8" s="47"/>
      <c r="H8" s="2"/>
      <c r="J8" s="690" t="s">
        <v>94</v>
      </c>
      <c r="K8" s="690"/>
      <c r="L8" s="690"/>
      <c r="M8" s="690"/>
      <c r="O8" s="218" t="e">
        <f>d_6</f>
        <v>#REF!</v>
      </c>
      <c r="V8" s="175"/>
      <c r="W8" s="198"/>
      <c r="X8" s="176"/>
      <c r="Y8" s="31"/>
    </row>
    <row r="9" spans="1:43" ht="13.5" thickBot="1" x14ac:dyDescent="0.25">
      <c r="A9" s="5" t="e">
        <f>d_4</f>
        <v>#REF!</v>
      </c>
      <c r="B9" s="5"/>
      <c r="C9" s="5"/>
      <c r="D9" s="5"/>
      <c r="G9" s="47"/>
      <c r="H9" s="2"/>
      <c r="J9" s="679" t="e">
        <f>d_2</f>
        <v>#REF!</v>
      </c>
      <c r="K9" s="679"/>
      <c r="L9" s="679"/>
      <c r="M9" s="679"/>
      <c r="N9" s="679"/>
      <c r="O9" s="202" t="str">
        <f>ВЫСОТА!AN6</f>
        <v>16:30</v>
      </c>
      <c r="V9" s="31"/>
      <c r="W9" s="31"/>
      <c r="X9" s="31"/>
      <c r="Y9" s="31"/>
      <c r="AI9" s="419" t="s">
        <v>108</v>
      </c>
      <c r="AJ9" s="419" t="s">
        <v>109</v>
      </c>
      <c r="AK9" s="419" t="s">
        <v>110</v>
      </c>
      <c r="AL9" s="419">
        <v>1</v>
      </c>
      <c r="AM9" s="177">
        <v>2</v>
      </c>
      <c r="AN9" s="177" t="s">
        <v>39</v>
      </c>
      <c r="AO9" s="177" t="s">
        <v>111</v>
      </c>
      <c r="AP9" s="419" t="s">
        <v>112</v>
      </c>
      <c r="AQ9" s="419" t="s">
        <v>113</v>
      </c>
    </row>
    <row r="10" spans="1:43" ht="16.5" thickBot="1" x14ac:dyDescent="0.25">
      <c r="A10" s="712" t="s">
        <v>360</v>
      </c>
      <c r="B10" s="655" t="s">
        <v>117</v>
      </c>
      <c r="C10" s="655"/>
      <c r="D10" s="710" t="s">
        <v>361</v>
      </c>
      <c r="E10" s="655" t="s">
        <v>56</v>
      </c>
      <c r="F10" s="655" t="s">
        <v>57</v>
      </c>
      <c r="G10" s="655" t="s">
        <v>13</v>
      </c>
      <c r="H10" s="655" t="s">
        <v>96</v>
      </c>
      <c r="I10" s="657" t="s">
        <v>97</v>
      </c>
      <c r="J10" s="660" t="s">
        <v>103</v>
      </c>
      <c r="K10" s="421"/>
      <c r="L10" s="657" t="s">
        <v>22</v>
      </c>
      <c r="M10" s="663" t="s">
        <v>16</v>
      </c>
      <c r="N10" s="420" t="s">
        <v>17</v>
      </c>
      <c r="O10" s="659" t="s">
        <v>18</v>
      </c>
      <c r="V10" s="31"/>
      <c r="W10" s="31"/>
      <c r="X10" s="31"/>
      <c r="Y10" s="31"/>
      <c r="AI10" s="194">
        <v>228</v>
      </c>
      <c r="AJ10" s="194">
        <v>215</v>
      </c>
      <c r="AK10" s="194">
        <v>200</v>
      </c>
      <c r="AL10" s="194">
        <v>190</v>
      </c>
      <c r="AM10" s="194">
        <v>175</v>
      </c>
      <c r="AN10" s="195">
        <v>160</v>
      </c>
      <c r="AO10" s="195">
        <v>150</v>
      </c>
      <c r="AP10" s="195">
        <v>140</v>
      </c>
      <c r="AQ10" s="196">
        <v>130</v>
      </c>
    </row>
    <row r="11" spans="1:43" ht="20.25" customHeight="1" x14ac:dyDescent="0.2">
      <c r="A11" s="712"/>
      <c r="B11" s="290" t="s">
        <v>118</v>
      </c>
      <c r="C11" s="290" t="s">
        <v>119</v>
      </c>
      <c r="D11" s="711"/>
      <c r="E11" s="655"/>
      <c r="F11" s="655"/>
      <c r="G11" s="655"/>
      <c r="H11" s="655"/>
      <c r="I11" s="657"/>
      <c r="J11" s="660"/>
      <c r="K11" s="421"/>
      <c r="L11" s="657"/>
      <c r="M11" s="664"/>
      <c r="N11" s="420"/>
      <c r="O11" s="659"/>
      <c r="V11" s="31"/>
      <c r="W11" s="31"/>
      <c r="X11" s="31"/>
      <c r="Y11" s="31"/>
      <c r="AI11" s="226"/>
      <c r="AJ11" s="226"/>
      <c r="AK11" s="226"/>
      <c r="AL11" s="226"/>
      <c r="AM11" s="226"/>
      <c r="AN11" s="222"/>
      <c r="AO11" s="222"/>
      <c r="AP11" s="222"/>
      <c r="AQ11" s="222"/>
    </row>
    <row r="12" spans="1:43" s="335" customFormat="1" ht="24.95" customHeight="1" x14ac:dyDescent="0.2">
      <c r="A12" s="280">
        <v>1</v>
      </c>
      <c r="B12" s="280">
        <v>1</v>
      </c>
      <c r="C12" s="280"/>
      <c r="D12" s="280"/>
      <c r="E12" s="281" t="e">
        <f>VLOOKUP($P12,#REF!,3,FALSE)</f>
        <v>#REF!</v>
      </c>
      <c r="F12" s="282" t="e">
        <f>VLOOKUP($P12,#REF!,4,FALSE)</f>
        <v>#REF!</v>
      </c>
      <c r="G12" s="282" t="e">
        <f>VLOOKUP($P12,#REF!,8,FALSE)</f>
        <v>#REF!</v>
      </c>
      <c r="H12" s="281" t="e">
        <f>VLOOKUP($P12,#REF!,5,FALSE)</f>
        <v>#REF!</v>
      </c>
      <c r="I12" s="282" t="e">
        <f>VLOOKUP($P12,#REF!,7,FALSE)</f>
        <v>#REF!</v>
      </c>
      <c r="J12" s="283" t="e">
        <f>VLOOKUP($P12,#REF!,11,FALSE)</f>
        <v>#REF!</v>
      </c>
      <c r="K12" s="427">
        <v>204</v>
      </c>
      <c r="L12" s="308">
        <v>5112</v>
      </c>
      <c r="M12" s="288" t="str">
        <f>IF(K12&gt;=$AI$10,"МСМК",IF(K12&gt;=$AJ$10,"МС",IF(K12&gt;=$AK$10,"КМС",IF(K12&gt;=$AL$10,"1",IF(K12&gt;=$AM$10,"2",IF(K12&gt;=$AN$10,"3",IF(K12&gt;=$AO$10,"1юн",IF(K12&gt;=$AP$10,"2юн",IF(K12&gt;=$AQ$10,"3юн",IF(K12&lt;$AQ$10,"б/р"))))))))))</f>
        <v>КМС</v>
      </c>
      <c r="N12" s="283" t="s">
        <v>343</v>
      </c>
      <c r="O12" s="281" t="e">
        <f>VLOOKUP($P12,#REF!,10,FALSE)</f>
        <v>#REF!</v>
      </c>
      <c r="P12" s="307" t="str">
        <f>P64</f>
        <v>071</v>
      </c>
    </row>
    <row r="13" spans="1:43" s="335" customFormat="1" ht="24.95" customHeight="1" x14ac:dyDescent="0.2">
      <c r="A13" s="280"/>
      <c r="B13" s="280"/>
      <c r="C13" s="280"/>
      <c r="D13" s="280"/>
      <c r="E13" s="707" t="s">
        <v>358</v>
      </c>
      <c r="F13" s="707"/>
      <c r="G13" s="707"/>
      <c r="H13" s="707"/>
      <c r="I13" s="707"/>
      <c r="J13" s="707"/>
      <c r="K13" s="707"/>
      <c r="L13" s="707"/>
      <c r="M13" s="707"/>
      <c r="N13" s="707"/>
      <c r="O13" s="707"/>
      <c r="P13" s="307"/>
    </row>
    <row r="14" spans="1:43" s="335" customFormat="1" ht="24.95" customHeight="1" x14ac:dyDescent="0.2">
      <c r="A14" s="280">
        <v>2</v>
      </c>
      <c r="B14" s="280">
        <v>2</v>
      </c>
      <c r="C14" s="280"/>
      <c r="D14" s="280">
        <v>1</v>
      </c>
      <c r="E14" s="281" t="e">
        <f>VLOOKUP($P14,#REF!,3,FALSE)</f>
        <v>#REF!</v>
      </c>
      <c r="F14" s="282" t="e">
        <f>VLOOKUP($P14,#REF!,4,FALSE)</f>
        <v>#REF!</v>
      </c>
      <c r="G14" s="282" t="e">
        <f>VLOOKUP($P14,#REF!,8,FALSE)</f>
        <v>#REF!</v>
      </c>
      <c r="H14" s="281" t="e">
        <f>VLOOKUP($P14,#REF!,5,FALSE)</f>
        <v>#REF!</v>
      </c>
      <c r="I14" s="282" t="e">
        <f>VLOOKUP($P14,#REF!,7,FALSE)</f>
        <v>#REF!</v>
      </c>
      <c r="J14" s="283" t="e">
        <f>VLOOKUP($P14,#REF!,11,FALSE)</f>
        <v>#REF!</v>
      </c>
      <c r="K14" s="427">
        <v>180</v>
      </c>
      <c r="L14" s="308">
        <v>4975</v>
      </c>
      <c r="M14" s="288" t="s">
        <v>121</v>
      </c>
      <c r="N14" s="283">
        <v>17</v>
      </c>
      <c r="O14" s="281" t="e">
        <f>VLOOKUP($P14,#REF!,10,FALSE)</f>
        <v>#REF!</v>
      </c>
      <c r="P14" s="307" t="str">
        <f>P65</f>
        <v>19</v>
      </c>
    </row>
    <row r="15" spans="1:43" s="335" customFormat="1" ht="24.95" customHeight="1" x14ac:dyDescent="0.2">
      <c r="A15" s="280"/>
      <c r="B15" s="280"/>
      <c r="C15" s="280"/>
      <c r="D15" s="280"/>
      <c r="E15" s="707" t="s">
        <v>353</v>
      </c>
      <c r="F15" s="707"/>
      <c r="G15" s="707"/>
      <c r="H15" s="707"/>
      <c r="I15" s="707"/>
      <c r="J15" s="707"/>
      <c r="K15" s="707"/>
      <c r="L15" s="707"/>
      <c r="M15" s="707"/>
      <c r="N15" s="707"/>
      <c r="O15" s="707"/>
      <c r="P15" s="307"/>
    </row>
    <row r="16" spans="1:43" s="335" customFormat="1" ht="24.95" customHeight="1" x14ac:dyDescent="0.2">
      <c r="A16" s="280">
        <v>3</v>
      </c>
      <c r="B16" s="280">
        <v>3</v>
      </c>
      <c r="C16" s="280"/>
      <c r="D16" s="280">
        <v>2</v>
      </c>
      <c r="E16" s="281" t="e">
        <f>VLOOKUP($P16,#REF!,3,FALSE)</f>
        <v>#REF!</v>
      </c>
      <c r="F16" s="282" t="e">
        <f>VLOOKUP($P16,#REF!,4,FALSE)</f>
        <v>#REF!</v>
      </c>
      <c r="G16" s="282" t="e">
        <f>VLOOKUP($P16,#REF!,8,FALSE)</f>
        <v>#REF!</v>
      </c>
      <c r="H16" s="281" t="e">
        <f>VLOOKUP($P16,#REF!,5,FALSE)</f>
        <v>#REF!</v>
      </c>
      <c r="I16" s="282" t="e">
        <f>VLOOKUP($P16,#REF!,7,FALSE)</f>
        <v>#REF!</v>
      </c>
      <c r="J16" s="283" t="e">
        <f>VLOOKUP($P16,#REF!,11,FALSE)</f>
        <v>#REF!</v>
      </c>
      <c r="K16" s="427">
        <v>175</v>
      </c>
      <c r="L16" s="308">
        <v>4580</v>
      </c>
      <c r="M16" s="288" t="s">
        <v>121</v>
      </c>
      <c r="N16" s="283">
        <v>15</v>
      </c>
      <c r="O16" s="281" t="e">
        <f>VLOOKUP($P16,#REF!,10,FALSE)</f>
        <v>#REF!</v>
      </c>
      <c r="P16" s="307" t="str">
        <f>P66</f>
        <v>0218</v>
      </c>
    </row>
    <row r="17" spans="1:16" s="335" customFormat="1" ht="24.95" customHeight="1" x14ac:dyDescent="0.2">
      <c r="A17" s="280"/>
      <c r="B17" s="280"/>
      <c r="C17" s="280"/>
      <c r="D17" s="280"/>
      <c r="E17" s="707" t="s">
        <v>354</v>
      </c>
      <c r="F17" s="707"/>
      <c r="G17" s="707"/>
      <c r="H17" s="707"/>
      <c r="I17" s="707"/>
      <c r="J17" s="707"/>
      <c r="K17" s="707"/>
      <c r="L17" s="707"/>
      <c r="M17" s="707"/>
      <c r="N17" s="707"/>
      <c r="O17" s="707"/>
      <c r="P17" s="307"/>
    </row>
    <row r="18" spans="1:16" ht="24.95" customHeight="1" x14ac:dyDescent="0.2">
      <c r="A18" s="157">
        <f>RANK(K18,$K$12:$K$22,0)</f>
        <v>4</v>
      </c>
      <c r="B18" s="157">
        <v>4</v>
      </c>
      <c r="C18" s="157"/>
      <c r="D18" s="157"/>
      <c r="E18" s="73" t="e">
        <f>VLOOKUP($P18,#REF!,3,FALSE)</f>
        <v>#REF!</v>
      </c>
      <c r="F18" s="81" t="e">
        <f>VLOOKUP($P18,#REF!,4,FALSE)</f>
        <v>#REF!</v>
      </c>
      <c r="G18" s="81" t="e">
        <f>VLOOKUP($P18,#REF!,8,FALSE)</f>
        <v>#REF!</v>
      </c>
      <c r="H18" s="73" t="e">
        <f>VLOOKUP($P18,#REF!,5,FALSE)</f>
        <v>#REF!</v>
      </c>
      <c r="I18" s="81" t="e">
        <f>VLOOKUP($P18,#REF!,7,FALSE)</f>
        <v>#REF!</v>
      </c>
      <c r="J18" s="68" t="e">
        <f>VLOOKUP($P18,#REF!,11,FALSE)</f>
        <v>#REF!</v>
      </c>
      <c r="K18" s="428">
        <v>165</v>
      </c>
      <c r="L18" s="158">
        <v>4570</v>
      </c>
      <c r="M18" s="159" t="s">
        <v>121</v>
      </c>
      <c r="N18" s="68">
        <v>14</v>
      </c>
      <c r="O18" s="73" t="e">
        <f>VLOOKUP($P18,#REF!,10,FALSE)</f>
        <v>#REF!</v>
      </c>
      <c r="P18" s="197" t="str">
        <f>P67</f>
        <v>1010</v>
      </c>
    </row>
    <row r="19" spans="1:16" ht="24.95" customHeight="1" x14ac:dyDescent="0.2">
      <c r="A19" s="157"/>
      <c r="B19" s="157"/>
      <c r="C19" s="157"/>
      <c r="D19" s="157"/>
      <c r="E19" s="709" t="s">
        <v>355</v>
      </c>
      <c r="F19" s="709"/>
      <c r="G19" s="709"/>
      <c r="H19" s="709"/>
      <c r="I19" s="709"/>
      <c r="J19" s="709"/>
      <c r="K19" s="709"/>
      <c r="L19" s="709"/>
      <c r="M19" s="709"/>
      <c r="N19" s="709"/>
      <c r="O19" s="709"/>
      <c r="P19" s="197"/>
    </row>
    <row r="20" spans="1:16" ht="24.95" customHeight="1" x14ac:dyDescent="0.2">
      <c r="A20" s="157">
        <v>5</v>
      </c>
      <c r="B20" s="157">
        <v>5</v>
      </c>
      <c r="C20" s="157"/>
      <c r="D20" s="157">
        <v>3</v>
      </c>
      <c r="E20" s="73" t="e">
        <f>VLOOKUP($P20,#REF!,3,FALSE)</f>
        <v>#REF!</v>
      </c>
      <c r="F20" s="81" t="e">
        <f>VLOOKUP($P20,#REF!,4,FALSE)</f>
        <v>#REF!</v>
      </c>
      <c r="G20" s="81" t="e">
        <f>VLOOKUP($P20,#REF!,8,FALSE)</f>
        <v>#REF!</v>
      </c>
      <c r="H20" s="73" t="e">
        <f>VLOOKUP($P20,#REF!,5,FALSE)</f>
        <v>#REF!</v>
      </c>
      <c r="I20" s="81" t="e">
        <f>VLOOKUP($P20,#REF!,7,FALSE)</f>
        <v>#REF!</v>
      </c>
      <c r="J20" s="68" t="e">
        <f>VLOOKUP($P20,#REF!,11,FALSE)</f>
        <v>#REF!</v>
      </c>
      <c r="K20" s="428">
        <v>165</v>
      </c>
      <c r="L20" s="158">
        <v>4147</v>
      </c>
      <c r="M20" s="159">
        <v>1</v>
      </c>
      <c r="N20" s="68" t="s">
        <v>348</v>
      </c>
      <c r="O20" s="73" t="e">
        <f>VLOOKUP($P20,#REF!,10,FALSE)</f>
        <v>#REF!</v>
      </c>
      <c r="P20" s="197" t="str">
        <f>P68</f>
        <v>504</v>
      </c>
    </row>
    <row r="21" spans="1:16" ht="24.95" customHeight="1" x14ac:dyDescent="0.2">
      <c r="A21" s="157"/>
      <c r="B21" s="157"/>
      <c r="C21" s="157"/>
      <c r="D21" s="157"/>
      <c r="E21" s="709" t="s">
        <v>357</v>
      </c>
      <c r="F21" s="709"/>
      <c r="G21" s="709"/>
      <c r="H21" s="709"/>
      <c r="I21" s="709"/>
      <c r="J21" s="709"/>
      <c r="K21" s="709"/>
      <c r="L21" s="709"/>
      <c r="M21" s="709"/>
      <c r="N21" s="709"/>
      <c r="O21" s="709"/>
      <c r="P21" s="197"/>
    </row>
    <row r="22" spans="1:16" ht="24.95" customHeight="1" x14ac:dyDescent="0.2">
      <c r="A22" s="157">
        <v>6</v>
      </c>
      <c r="B22" s="157">
        <v>6</v>
      </c>
      <c r="C22" s="157"/>
      <c r="D22" s="157">
        <v>4</v>
      </c>
      <c r="E22" s="73" t="e">
        <f>VLOOKUP($P22,#REF!,3,FALSE)</f>
        <v>#REF!</v>
      </c>
      <c r="F22" s="81" t="e">
        <f>VLOOKUP($P22,#REF!,4,FALSE)</f>
        <v>#REF!</v>
      </c>
      <c r="G22" s="81" t="e">
        <f>VLOOKUP($P22,#REF!,8,FALSE)</f>
        <v>#REF!</v>
      </c>
      <c r="H22" s="73" t="e">
        <f>VLOOKUP($P22,#REF!,5,FALSE)</f>
        <v>#REF!</v>
      </c>
      <c r="I22" s="81" t="e">
        <f>VLOOKUP($P22,#REF!,7,FALSE)</f>
        <v>#REF!</v>
      </c>
      <c r="J22" s="68" t="e">
        <f>VLOOKUP($P22,#REF!,11,FALSE)</f>
        <v>#REF!</v>
      </c>
      <c r="K22" s="428">
        <v>165</v>
      </c>
      <c r="L22" s="158">
        <v>3906</v>
      </c>
      <c r="M22" s="159">
        <v>1</v>
      </c>
      <c r="N22" s="68" t="e">
        <f>VLOOKUP($P22,#REF!,9,FALSE)</f>
        <v>#REF!</v>
      </c>
      <c r="O22" s="73" t="e">
        <f>VLOOKUP($P22,#REF!,10,FALSE)</f>
        <v>#REF!</v>
      </c>
      <c r="P22" s="307" t="str">
        <f>P69</f>
        <v>638</v>
      </c>
    </row>
    <row r="23" spans="1:16" ht="24.95" customHeight="1" x14ac:dyDescent="0.2">
      <c r="A23" s="157"/>
      <c r="B23" s="157"/>
      <c r="C23" s="157"/>
      <c r="D23" s="157"/>
      <c r="E23" s="709" t="s">
        <v>359</v>
      </c>
      <c r="F23" s="709"/>
      <c r="G23" s="709"/>
      <c r="H23" s="709"/>
      <c r="I23" s="709"/>
      <c r="J23" s="709"/>
      <c r="K23" s="709"/>
      <c r="L23" s="709"/>
      <c r="M23" s="709"/>
      <c r="N23" s="709"/>
      <c r="O23" s="709"/>
      <c r="P23" s="197"/>
    </row>
    <row r="24" spans="1:16" ht="20.100000000000001" hidden="1" customHeight="1" x14ac:dyDescent="0.2">
      <c r="A24" s="157">
        <v>7</v>
      </c>
      <c r="B24" s="157">
        <v>7</v>
      </c>
      <c r="C24" s="157"/>
      <c r="D24" s="157"/>
      <c r="E24" s="73" t="e">
        <f>VLOOKUP($P24,#REF!,3,FALSE)</f>
        <v>#REF!</v>
      </c>
      <c r="F24" s="81" t="e">
        <f>VLOOKUP($P24,#REF!,4,FALSE)</f>
        <v>#REF!</v>
      </c>
      <c r="G24" s="81" t="e">
        <f>VLOOKUP($P24,#REF!,8,FALSE)</f>
        <v>#REF!</v>
      </c>
      <c r="H24" s="73" t="e">
        <f>VLOOKUP($P24,#REF!,5,FALSE)</f>
        <v>#REF!</v>
      </c>
      <c r="I24" s="81" t="e">
        <f>VLOOKUP($P24,#REF!,7,FALSE)</f>
        <v>#REF!</v>
      </c>
      <c r="J24" s="68" t="e">
        <f>VLOOKUP($P24,#REF!,11,FALSE)</f>
        <v>#REF!</v>
      </c>
      <c r="K24" s="428">
        <v>155</v>
      </c>
      <c r="L24" s="158" t="str">
        <f t="shared" ref="L24:L42" si="0">IF(K24=0,0,CONCATENATE(MID(K24,1,1),".",MID(K24,2,2)))</f>
        <v>1.55</v>
      </c>
      <c r="M24" s="159" t="str">
        <f>IF(K24&gt;=$AI$10,"МСМК",IF(K24&gt;=$AJ$10,"МС",IF(K24&gt;=$AK$10,"КМС",IF(K24&gt;=$AL$10,"1",IF(K24&gt;=$AM$10,"2",IF(K24&gt;=$AN$10,"3",IF(K24&gt;=$AO$10,"1юн",IF(K24&gt;=$AP$10,"2юн",IF(K24&gt;=$AQ$10,"3юн",IF(K24&lt;$AQ$10,"б/р"))))))))))</f>
        <v>1юн</v>
      </c>
      <c r="N24" s="68">
        <v>0</v>
      </c>
      <c r="O24" s="73" t="e">
        <f>VLOOKUP($P24,#REF!,10,FALSE)</f>
        <v>#REF!</v>
      </c>
      <c r="P24" s="197">
        <f>P70</f>
        <v>0</v>
      </c>
    </row>
    <row r="25" spans="1:16" ht="20.100000000000001" hidden="1" customHeight="1" x14ac:dyDescent="0.2">
      <c r="A25" s="157">
        <v>5</v>
      </c>
      <c r="B25" s="157">
        <v>5</v>
      </c>
      <c r="C25" s="157"/>
      <c r="D25" s="157"/>
      <c r="E25" s="73" t="e">
        <f>VLOOKUP($P25,#REF!,3,FALSE)</f>
        <v>#REF!</v>
      </c>
      <c r="F25" s="81" t="e">
        <f>VLOOKUP($P25,#REF!,4,FALSE)</f>
        <v>#REF!</v>
      </c>
      <c r="G25" s="81" t="e">
        <f>VLOOKUP($P25,#REF!,8,FALSE)</f>
        <v>#REF!</v>
      </c>
      <c r="H25" s="73" t="e">
        <f>VLOOKUP($P25,#REF!,5,FALSE)</f>
        <v>#REF!</v>
      </c>
      <c r="I25" s="81" t="e">
        <f>VLOOKUP($P25,#REF!,7,FALSE)</f>
        <v>#REF!</v>
      </c>
      <c r="J25" s="68" t="e">
        <f>VLOOKUP($P25,#REF!,11,FALSE)</f>
        <v>#REF!</v>
      </c>
      <c r="K25" s="428">
        <v>165</v>
      </c>
      <c r="L25" s="158">
        <v>4147</v>
      </c>
      <c r="M25" s="159">
        <v>1</v>
      </c>
      <c r="N25" s="68" t="s">
        <v>348</v>
      </c>
      <c r="O25" s="73" t="e">
        <f>VLOOKUP($P25,#REF!,10,FALSE)</f>
        <v>#REF!</v>
      </c>
      <c r="P25" s="431" t="str">
        <f>P69</f>
        <v>638</v>
      </c>
    </row>
    <row r="26" spans="1:16" ht="20.100000000000001" hidden="1" customHeight="1" x14ac:dyDescent="0.2">
      <c r="A26" s="157">
        <f t="shared" ref="A26" si="1">RANK(K26,$K$12:$K$22,0)</f>
        <v>4</v>
      </c>
      <c r="B26" s="157">
        <v>6</v>
      </c>
      <c r="C26" s="157"/>
      <c r="D26" s="157"/>
      <c r="E26" s="73" t="e">
        <f>VLOOKUP($P26,#REF!,3,FALSE)</f>
        <v>#REF!</v>
      </c>
      <c r="F26" s="81" t="e">
        <f>VLOOKUP($P26,#REF!,4,FALSE)</f>
        <v>#REF!</v>
      </c>
      <c r="G26" s="81" t="e">
        <f>VLOOKUP($P26,#REF!,8,FALSE)</f>
        <v>#REF!</v>
      </c>
      <c r="H26" s="73" t="e">
        <f>VLOOKUP($P26,#REF!,5,FALSE)</f>
        <v>#REF!</v>
      </c>
      <c r="I26" s="81" t="e">
        <f>VLOOKUP($P26,#REF!,7,FALSE)</f>
        <v>#REF!</v>
      </c>
      <c r="J26" s="68" t="e">
        <f>VLOOKUP($P26,#REF!,11,FALSE)</f>
        <v>#REF!</v>
      </c>
      <c r="K26" s="428">
        <v>165</v>
      </c>
      <c r="L26" s="158" t="str">
        <f t="shared" ref="L26:L27" si="2">IF(K26=0,0,CONCATENATE(MID(K26,1,1),".",MID(K26,2,2)))</f>
        <v>1.65</v>
      </c>
      <c r="M26" s="159" t="str">
        <f t="shared" ref="M26:M27" si="3">IF(K26&gt;=$AI$10,"МСМК",IF(K26&gt;=$AJ$10,"МС",IF(K26&gt;=$AK$10,"КМС",IF(K26&gt;=$AL$10,"1",IF(K26&gt;=$AM$10,"2",IF(K26&gt;=$AN$10,"3",IF(K26&gt;=$AO$10,"1юн",IF(K26&gt;=$AP$10,"2юн",IF(K26&gt;=$AQ$10,"3юн",IF(K26&lt;$AQ$10,"б/р"))))))))))</f>
        <v>3</v>
      </c>
      <c r="N26" s="68" t="e">
        <f>VLOOKUP($P26,#REF!,9,FALSE)</f>
        <v>#REF!</v>
      </c>
      <c r="O26" s="73" t="e">
        <f>VLOOKUP($P26,#REF!,10,FALSE)</f>
        <v>#REF!</v>
      </c>
      <c r="P26" s="307">
        <f>P73</f>
        <v>0</v>
      </c>
    </row>
    <row r="27" spans="1:16" ht="20.100000000000001" hidden="1" customHeight="1" x14ac:dyDescent="0.2">
      <c r="A27" s="157">
        <v>7</v>
      </c>
      <c r="B27" s="157">
        <v>7</v>
      </c>
      <c r="C27" s="157"/>
      <c r="D27" s="157"/>
      <c r="E27" s="73" t="e">
        <f>VLOOKUP($P27,#REF!,3,FALSE)</f>
        <v>#REF!</v>
      </c>
      <c r="F27" s="81" t="e">
        <f>VLOOKUP($P27,#REF!,4,FALSE)</f>
        <v>#REF!</v>
      </c>
      <c r="G27" s="81" t="e">
        <f>VLOOKUP($P27,#REF!,8,FALSE)</f>
        <v>#REF!</v>
      </c>
      <c r="H27" s="73" t="e">
        <f>VLOOKUP($P27,#REF!,5,FALSE)</f>
        <v>#REF!</v>
      </c>
      <c r="I27" s="81" t="e">
        <f>VLOOKUP($P27,#REF!,7,FALSE)</f>
        <v>#REF!</v>
      </c>
      <c r="J27" s="68" t="e">
        <f>VLOOKUP($P27,#REF!,11,FALSE)</f>
        <v>#REF!</v>
      </c>
      <c r="K27" s="428">
        <v>155</v>
      </c>
      <c r="L27" s="158" t="str">
        <f t="shared" si="2"/>
        <v>1.55</v>
      </c>
      <c r="M27" s="159" t="str">
        <f t="shared" si="3"/>
        <v>1юн</v>
      </c>
      <c r="N27" s="68">
        <v>0</v>
      </c>
      <c r="O27" s="73" t="e">
        <f>VLOOKUP($P27,#REF!,10,FALSE)</f>
        <v>#REF!</v>
      </c>
      <c r="P27" s="197">
        <f>P74</f>
        <v>0</v>
      </c>
    </row>
    <row r="28" spans="1:16" ht="15.75" hidden="1" customHeight="1" x14ac:dyDescent="0.2">
      <c r="A28" s="294" t="e">
        <f>RANK(K28,$K$12:$K$22,0)</f>
        <v>#N/A</v>
      </c>
      <c r="B28" s="294"/>
      <c r="C28" s="294"/>
      <c r="D28" s="294"/>
      <c r="E28" s="295" t="e">
        <f>VLOOKUP($P28,#REF!,3,FALSE)</f>
        <v>#REF!</v>
      </c>
      <c r="F28" s="291" t="e">
        <f>VLOOKUP($P28,#REF!,4,FALSE)</f>
        <v>#REF!</v>
      </c>
      <c r="G28" s="291" t="e">
        <f>VLOOKUP($P28,#REF!,8,FALSE)</f>
        <v>#REF!</v>
      </c>
      <c r="H28" s="295" t="e">
        <f>VLOOKUP($P28,#REF!,5,FALSE)</f>
        <v>#REF!</v>
      </c>
      <c r="I28" s="291" t="e">
        <f>VLOOKUP($P28,#REF!,7,FALSE)</f>
        <v>#REF!</v>
      </c>
      <c r="J28" s="279" t="e">
        <f>VLOOKUP($P28,#REF!,11,FALSE)</f>
        <v>#REF!</v>
      </c>
      <c r="K28" s="292"/>
      <c r="L28" s="296" t="s">
        <v>174</v>
      </c>
      <c r="M28" s="278" t="str">
        <f t="shared" ref="M28:M42" si="4">IF(K28&gt;=$AI$10,"МСМК",IF(K28&gt;=$AJ$10,"МС",IF(K28&gt;=$AK$10,"КМС",IF(K28&gt;=$AL$10,"1",IF(K28&gt;=$AM$10,"2",IF(K28&gt;=$AN$10,"3",IF(K28&gt;=$AO$10,"1юн",IF(K28&gt;=$AP$10,"2юн",IF(K28&gt;=$AQ$10,"3юн",IF(K28&lt;$AQ$10,"б/р"))))))))))</f>
        <v>б/р</v>
      </c>
      <c r="N28" s="279" t="e">
        <f>VLOOKUP($P28,#REF!,9,FALSE)</f>
        <v>#REF!</v>
      </c>
      <c r="O28" s="295" t="e">
        <f>VLOOKUP($P28,#REF!,10,FALSE)</f>
        <v>#REF!</v>
      </c>
      <c r="P28" s="197">
        <f t="shared" ref="P28:P39" si="5">P71</f>
        <v>0</v>
      </c>
    </row>
    <row r="29" spans="1:16" ht="15.75" hidden="1" customHeight="1" x14ac:dyDescent="0.2">
      <c r="A29" s="157">
        <f t="shared" ref="A29:A42" si="6">RANK(K29,$K$12:$K$188,0)</f>
        <v>15</v>
      </c>
      <c r="B29" s="157">
        <v>9</v>
      </c>
      <c r="C29" s="157"/>
      <c r="D29" s="157"/>
      <c r="E29" s="73" t="e">
        <f>VLOOKUP($P29,#REF!,3,FALSE)</f>
        <v>#REF!</v>
      </c>
      <c r="F29" s="81" t="e">
        <f>VLOOKUP($P29,#REF!,4,FALSE)</f>
        <v>#REF!</v>
      </c>
      <c r="G29" s="81" t="e">
        <f>VLOOKUP($P29,#REF!,8,FALSE)</f>
        <v>#REF!</v>
      </c>
      <c r="H29" s="73" t="e">
        <f>VLOOKUP($P29,#REF!,5,FALSE)</f>
        <v>#REF!</v>
      </c>
      <c r="I29" s="81" t="e">
        <f>VLOOKUP($P29,#REF!,7,FALSE)</f>
        <v>#REF!</v>
      </c>
      <c r="J29" s="68" t="e">
        <f>VLOOKUP($P29,#REF!,11,FALSE)</f>
        <v>#REF!</v>
      </c>
      <c r="K29" s="89">
        <v>191</v>
      </c>
      <c r="L29" s="158" t="str">
        <f t="shared" si="0"/>
        <v>1.91</v>
      </c>
      <c r="M29" s="159" t="str">
        <f t="shared" si="4"/>
        <v>1</v>
      </c>
      <c r="N29" s="68" t="e">
        <f>VLOOKUP($P29,#REF!,9,FALSE)</f>
        <v>#REF!</v>
      </c>
      <c r="O29" s="73" t="e">
        <f>VLOOKUP($P29,#REF!,10,FALSE)</f>
        <v>#REF!</v>
      </c>
      <c r="P29" s="197">
        <f t="shared" si="5"/>
        <v>0</v>
      </c>
    </row>
    <row r="30" spans="1:16" ht="15.75" hidden="1" customHeight="1" x14ac:dyDescent="0.2">
      <c r="A30" s="157">
        <f t="shared" si="6"/>
        <v>14</v>
      </c>
      <c r="B30" s="157">
        <v>10</v>
      </c>
      <c r="C30" s="157"/>
      <c r="D30" s="157"/>
      <c r="E30" s="73" t="e">
        <f>VLOOKUP($P30,#REF!,3,FALSE)</f>
        <v>#REF!</v>
      </c>
      <c r="F30" s="81" t="e">
        <f>VLOOKUP($P30,#REF!,4,FALSE)</f>
        <v>#REF!</v>
      </c>
      <c r="G30" s="81" t="e">
        <f>VLOOKUP($P30,#REF!,8,FALSE)</f>
        <v>#REF!</v>
      </c>
      <c r="H30" s="73" t="e">
        <f>VLOOKUP($P30,#REF!,5,FALSE)</f>
        <v>#REF!</v>
      </c>
      <c r="I30" s="81" t="e">
        <f>VLOOKUP($P30,#REF!,7,FALSE)</f>
        <v>#REF!</v>
      </c>
      <c r="J30" s="68" t="e">
        <f>VLOOKUP($P30,#REF!,11,FALSE)</f>
        <v>#REF!</v>
      </c>
      <c r="K30" s="89">
        <v>192</v>
      </c>
      <c r="L30" s="158" t="str">
        <f t="shared" si="0"/>
        <v>1.92</v>
      </c>
      <c r="M30" s="159" t="str">
        <f t="shared" si="4"/>
        <v>1</v>
      </c>
      <c r="N30" s="68" t="e">
        <f>VLOOKUP($P30,#REF!,9,FALSE)</f>
        <v>#REF!</v>
      </c>
      <c r="O30" s="73" t="e">
        <f>VLOOKUP($P30,#REF!,10,FALSE)</f>
        <v>#REF!</v>
      </c>
      <c r="P30" s="197">
        <f t="shared" si="5"/>
        <v>0</v>
      </c>
    </row>
    <row r="31" spans="1:16" ht="15.75" hidden="1" customHeight="1" x14ac:dyDescent="0.2">
      <c r="A31" s="157">
        <f t="shared" si="6"/>
        <v>13</v>
      </c>
      <c r="B31" s="157">
        <v>11</v>
      </c>
      <c r="C31" s="157"/>
      <c r="D31" s="157"/>
      <c r="E31" s="73" t="e">
        <f>VLOOKUP($P31,#REF!,3,FALSE)</f>
        <v>#REF!</v>
      </c>
      <c r="F31" s="81" t="e">
        <f>VLOOKUP($P31,#REF!,4,FALSE)</f>
        <v>#REF!</v>
      </c>
      <c r="G31" s="81" t="e">
        <f>VLOOKUP($P31,#REF!,8,FALSE)</f>
        <v>#REF!</v>
      </c>
      <c r="H31" s="73" t="e">
        <f>VLOOKUP($P31,#REF!,5,FALSE)</f>
        <v>#REF!</v>
      </c>
      <c r="I31" s="81" t="e">
        <f>VLOOKUP($P31,#REF!,7,FALSE)</f>
        <v>#REF!</v>
      </c>
      <c r="J31" s="68" t="e">
        <f>VLOOKUP($P31,#REF!,11,FALSE)</f>
        <v>#REF!</v>
      </c>
      <c r="K31" s="89">
        <v>193</v>
      </c>
      <c r="L31" s="158" t="str">
        <f t="shared" si="0"/>
        <v>1.93</v>
      </c>
      <c r="M31" s="159" t="str">
        <f t="shared" si="4"/>
        <v>1</v>
      </c>
      <c r="N31" s="68" t="e">
        <f>VLOOKUP($P31,#REF!,9,FALSE)</f>
        <v>#REF!</v>
      </c>
      <c r="O31" s="73" t="e">
        <f>VLOOKUP($P31,#REF!,10,FALSE)</f>
        <v>#REF!</v>
      </c>
      <c r="P31" s="197">
        <f t="shared" si="5"/>
        <v>0</v>
      </c>
    </row>
    <row r="32" spans="1:16" ht="15.75" hidden="1" customHeight="1" x14ac:dyDescent="0.2">
      <c r="A32" s="157">
        <f t="shared" si="6"/>
        <v>12</v>
      </c>
      <c r="B32" s="157">
        <v>12</v>
      </c>
      <c r="C32" s="157"/>
      <c r="D32" s="157"/>
      <c r="E32" s="73" t="e">
        <f>VLOOKUP($P32,#REF!,3,FALSE)</f>
        <v>#REF!</v>
      </c>
      <c r="F32" s="81" t="e">
        <f>VLOOKUP($P32,#REF!,4,FALSE)</f>
        <v>#REF!</v>
      </c>
      <c r="G32" s="81" t="e">
        <f>VLOOKUP($P32,#REF!,8,FALSE)</f>
        <v>#REF!</v>
      </c>
      <c r="H32" s="73" t="e">
        <f>VLOOKUP($P32,#REF!,5,FALSE)</f>
        <v>#REF!</v>
      </c>
      <c r="I32" s="81" t="e">
        <f>VLOOKUP($P32,#REF!,7,FALSE)</f>
        <v>#REF!</v>
      </c>
      <c r="J32" s="68" t="e">
        <f>VLOOKUP($P32,#REF!,11,FALSE)</f>
        <v>#REF!</v>
      </c>
      <c r="K32" s="89">
        <v>194</v>
      </c>
      <c r="L32" s="158" t="str">
        <f t="shared" si="0"/>
        <v>1.94</v>
      </c>
      <c r="M32" s="159" t="str">
        <f t="shared" si="4"/>
        <v>1</v>
      </c>
      <c r="N32" s="68" t="e">
        <f>VLOOKUP($P32,#REF!,9,FALSE)</f>
        <v>#REF!</v>
      </c>
      <c r="O32" s="73" t="e">
        <f>VLOOKUP($P32,#REF!,10,FALSE)</f>
        <v>#REF!</v>
      </c>
      <c r="P32" s="197">
        <f t="shared" si="5"/>
        <v>0</v>
      </c>
    </row>
    <row r="33" spans="1:20" ht="15.75" hidden="1" customHeight="1" x14ac:dyDescent="0.2">
      <c r="A33" s="157">
        <f t="shared" si="6"/>
        <v>11</v>
      </c>
      <c r="B33" s="157">
        <v>13</v>
      </c>
      <c r="C33" s="157"/>
      <c r="D33" s="157"/>
      <c r="E33" s="73" t="e">
        <f>VLOOKUP($P33,#REF!,3,FALSE)</f>
        <v>#REF!</v>
      </c>
      <c r="F33" s="81" t="e">
        <f>VLOOKUP($P33,#REF!,4,FALSE)</f>
        <v>#REF!</v>
      </c>
      <c r="G33" s="81" t="e">
        <f>VLOOKUP($P33,#REF!,8,FALSE)</f>
        <v>#REF!</v>
      </c>
      <c r="H33" s="73" t="e">
        <f>VLOOKUP($P33,#REF!,5,FALSE)</f>
        <v>#REF!</v>
      </c>
      <c r="I33" s="81" t="e">
        <f>VLOOKUP($P33,#REF!,7,FALSE)</f>
        <v>#REF!</v>
      </c>
      <c r="J33" s="68" t="e">
        <f>VLOOKUP($P33,#REF!,11,FALSE)</f>
        <v>#REF!</v>
      </c>
      <c r="K33" s="89">
        <v>195</v>
      </c>
      <c r="L33" s="158" t="str">
        <f t="shared" si="0"/>
        <v>1.95</v>
      </c>
      <c r="M33" s="159" t="str">
        <f t="shared" si="4"/>
        <v>1</v>
      </c>
      <c r="N33" s="68" t="e">
        <f>VLOOKUP($P33,#REF!,9,FALSE)</f>
        <v>#REF!</v>
      </c>
      <c r="O33" s="73" t="e">
        <f>VLOOKUP($P33,#REF!,10,FALSE)</f>
        <v>#REF!</v>
      </c>
      <c r="P33" s="197">
        <f t="shared" si="5"/>
        <v>0</v>
      </c>
    </row>
    <row r="34" spans="1:20" ht="15.75" hidden="1" customHeight="1" x14ac:dyDescent="0.2">
      <c r="A34" s="157">
        <f t="shared" si="6"/>
        <v>10</v>
      </c>
      <c r="B34" s="157">
        <v>14</v>
      </c>
      <c r="C34" s="157"/>
      <c r="D34" s="157"/>
      <c r="E34" s="73" t="e">
        <f>VLOOKUP($P34,#REF!,3,FALSE)</f>
        <v>#REF!</v>
      </c>
      <c r="F34" s="81" t="e">
        <f>VLOOKUP($P34,#REF!,4,FALSE)</f>
        <v>#REF!</v>
      </c>
      <c r="G34" s="81" t="e">
        <f>VLOOKUP($P34,#REF!,8,FALSE)</f>
        <v>#REF!</v>
      </c>
      <c r="H34" s="73" t="e">
        <f>VLOOKUP($P34,#REF!,5,FALSE)</f>
        <v>#REF!</v>
      </c>
      <c r="I34" s="81" t="e">
        <f>VLOOKUP($P34,#REF!,7,FALSE)</f>
        <v>#REF!</v>
      </c>
      <c r="J34" s="68" t="e">
        <f>VLOOKUP($P34,#REF!,11,FALSE)</f>
        <v>#REF!</v>
      </c>
      <c r="K34" s="89">
        <v>196</v>
      </c>
      <c r="L34" s="158" t="str">
        <f t="shared" si="0"/>
        <v>1.96</v>
      </c>
      <c r="M34" s="159" t="str">
        <f t="shared" si="4"/>
        <v>1</v>
      </c>
      <c r="N34" s="68" t="e">
        <f>VLOOKUP($P34,#REF!,9,FALSE)</f>
        <v>#REF!</v>
      </c>
      <c r="O34" s="73" t="e">
        <f>VLOOKUP($P34,#REF!,10,FALSE)</f>
        <v>#REF!</v>
      </c>
      <c r="P34" s="197">
        <f t="shared" si="5"/>
        <v>0</v>
      </c>
    </row>
    <row r="35" spans="1:20" ht="15.75" hidden="1" customHeight="1" x14ac:dyDescent="0.2">
      <c r="A35" s="157">
        <f t="shared" si="6"/>
        <v>9</v>
      </c>
      <c r="B35" s="157">
        <v>15</v>
      </c>
      <c r="C35" s="157"/>
      <c r="D35" s="157"/>
      <c r="E35" s="73" t="e">
        <f>VLOOKUP($P35,#REF!,3,FALSE)</f>
        <v>#REF!</v>
      </c>
      <c r="F35" s="81" t="e">
        <f>VLOOKUP($P35,#REF!,4,FALSE)</f>
        <v>#REF!</v>
      </c>
      <c r="G35" s="81" t="e">
        <f>VLOOKUP($P35,#REF!,8,FALSE)</f>
        <v>#REF!</v>
      </c>
      <c r="H35" s="73" t="e">
        <f>VLOOKUP($P35,#REF!,5,FALSE)</f>
        <v>#REF!</v>
      </c>
      <c r="I35" s="81" t="e">
        <f>VLOOKUP($P35,#REF!,7,FALSE)</f>
        <v>#REF!</v>
      </c>
      <c r="J35" s="68" t="e">
        <f>VLOOKUP($P35,#REF!,11,FALSE)</f>
        <v>#REF!</v>
      </c>
      <c r="K35" s="89">
        <v>197</v>
      </c>
      <c r="L35" s="158" t="str">
        <f t="shared" si="0"/>
        <v>1.97</v>
      </c>
      <c r="M35" s="159" t="str">
        <f t="shared" si="4"/>
        <v>1</v>
      </c>
      <c r="N35" s="68" t="e">
        <f>VLOOKUP($P35,#REF!,9,FALSE)</f>
        <v>#REF!</v>
      </c>
      <c r="O35" s="73" t="e">
        <f>VLOOKUP($P35,#REF!,10,FALSE)</f>
        <v>#REF!</v>
      </c>
      <c r="P35" s="197">
        <f t="shared" si="5"/>
        <v>0</v>
      </c>
    </row>
    <row r="36" spans="1:20" ht="15.75" hidden="1" customHeight="1" x14ac:dyDescent="0.2">
      <c r="A36" s="157">
        <f t="shared" si="6"/>
        <v>8</v>
      </c>
      <c r="B36" s="157">
        <v>16</v>
      </c>
      <c r="C36" s="157"/>
      <c r="D36" s="157"/>
      <c r="E36" s="73" t="e">
        <f>VLOOKUP($P36,#REF!,3,FALSE)</f>
        <v>#REF!</v>
      </c>
      <c r="F36" s="81" t="e">
        <f>VLOOKUP($P36,#REF!,4,FALSE)</f>
        <v>#REF!</v>
      </c>
      <c r="G36" s="81" t="e">
        <f>VLOOKUP($P36,#REF!,8,FALSE)</f>
        <v>#REF!</v>
      </c>
      <c r="H36" s="73" t="e">
        <f>VLOOKUP($P36,#REF!,5,FALSE)</f>
        <v>#REF!</v>
      </c>
      <c r="I36" s="81" t="e">
        <f>VLOOKUP($P36,#REF!,7,FALSE)</f>
        <v>#REF!</v>
      </c>
      <c r="J36" s="68" t="e">
        <f>VLOOKUP($P36,#REF!,11,FALSE)</f>
        <v>#REF!</v>
      </c>
      <c r="K36" s="89">
        <v>198</v>
      </c>
      <c r="L36" s="158" t="str">
        <f t="shared" si="0"/>
        <v>1.98</v>
      </c>
      <c r="M36" s="159" t="str">
        <f t="shared" si="4"/>
        <v>1</v>
      </c>
      <c r="N36" s="68" t="e">
        <f>VLOOKUP($P36,#REF!,9,FALSE)</f>
        <v>#REF!</v>
      </c>
      <c r="O36" s="73" t="e">
        <f>VLOOKUP($P36,#REF!,10,FALSE)</f>
        <v>#REF!</v>
      </c>
      <c r="P36" s="197">
        <f t="shared" si="5"/>
        <v>0</v>
      </c>
    </row>
    <row r="37" spans="1:20" ht="15.75" hidden="1" customHeight="1" x14ac:dyDescent="0.2">
      <c r="A37" s="157">
        <f t="shared" si="6"/>
        <v>7</v>
      </c>
      <c r="B37" s="157">
        <v>17</v>
      </c>
      <c r="C37" s="157"/>
      <c r="D37" s="157"/>
      <c r="E37" s="73" t="e">
        <f>VLOOKUP($P37,#REF!,3,FALSE)</f>
        <v>#REF!</v>
      </c>
      <c r="F37" s="81" t="e">
        <f>VLOOKUP($P37,#REF!,4,FALSE)</f>
        <v>#REF!</v>
      </c>
      <c r="G37" s="81" t="e">
        <f>VLOOKUP($P37,#REF!,8,FALSE)</f>
        <v>#REF!</v>
      </c>
      <c r="H37" s="73" t="e">
        <f>VLOOKUP($P37,#REF!,5,FALSE)</f>
        <v>#REF!</v>
      </c>
      <c r="I37" s="81" t="e">
        <f>VLOOKUP($P37,#REF!,7,FALSE)</f>
        <v>#REF!</v>
      </c>
      <c r="J37" s="68" t="e">
        <f>VLOOKUP($P37,#REF!,11,FALSE)</f>
        <v>#REF!</v>
      </c>
      <c r="K37" s="89">
        <v>199</v>
      </c>
      <c r="L37" s="158" t="str">
        <f t="shared" si="0"/>
        <v>1.99</v>
      </c>
      <c r="M37" s="159" t="str">
        <f t="shared" si="4"/>
        <v>1</v>
      </c>
      <c r="N37" s="68" t="e">
        <f>VLOOKUP($P37,#REF!,9,FALSE)</f>
        <v>#REF!</v>
      </c>
      <c r="O37" s="73" t="e">
        <f>VLOOKUP($P37,#REF!,10,FALSE)</f>
        <v>#REF!</v>
      </c>
      <c r="P37" s="197">
        <f t="shared" si="5"/>
        <v>0</v>
      </c>
    </row>
    <row r="38" spans="1:20" ht="15.75" hidden="1" customHeight="1" x14ac:dyDescent="0.2">
      <c r="A38" s="157">
        <f t="shared" si="6"/>
        <v>6</v>
      </c>
      <c r="B38" s="157">
        <v>18</v>
      </c>
      <c r="C38" s="157"/>
      <c r="D38" s="157"/>
      <c r="E38" s="73" t="e">
        <f>VLOOKUP($P38,#REF!,3,FALSE)</f>
        <v>#REF!</v>
      </c>
      <c r="F38" s="81" t="e">
        <f>VLOOKUP($P38,#REF!,4,FALSE)</f>
        <v>#REF!</v>
      </c>
      <c r="G38" s="81" t="e">
        <f>VLOOKUP($P38,#REF!,8,FALSE)</f>
        <v>#REF!</v>
      </c>
      <c r="H38" s="73" t="e">
        <f>VLOOKUP($P38,#REF!,5,FALSE)</f>
        <v>#REF!</v>
      </c>
      <c r="I38" s="81" t="e">
        <f>VLOOKUP($P38,#REF!,7,FALSE)</f>
        <v>#REF!</v>
      </c>
      <c r="J38" s="68" t="e">
        <f>VLOOKUP($P38,#REF!,11,FALSE)</f>
        <v>#REF!</v>
      </c>
      <c r="K38" s="89">
        <v>200</v>
      </c>
      <c r="L38" s="158" t="str">
        <f t="shared" si="0"/>
        <v>2.00</v>
      </c>
      <c r="M38" s="159" t="str">
        <f t="shared" si="4"/>
        <v>КМС</v>
      </c>
      <c r="N38" s="68" t="e">
        <f>VLOOKUP($P38,#REF!,9,FALSE)</f>
        <v>#REF!</v>
      </c>
      <c r="O38" s="73" t="e">
        <f>VLOOKUP($P38,#REF!,10,FALSE)</f>
        <v>#REF!</v>
      </c>
      <c r="P38" s="197">
        <f t="shared" si="5"/>
        <v>0</v>
      </c>
    </row>
    <row r="39" spans="1:20" ht="15.75" hidden="1" customHeight="1" x14ac:dyDescent="0.2">
      <c r="A39" s="157">
        <f t="shared" si="6"/>
        <v>5</v>
      </c>
      <c r="B39" s="157">
        <v>19</v>
      </c>
      <c r="C39" s="157"/>
      <c r="D39" s="157"/>
      <c r="E39" s="73" t="e">
        <f>VLOOKUP($P39,#REF!,3,FALSE)</f>
        <v>#REF!</v>
      </c>
      <c r="F39" s="81" t="e">
        <f>VLOOKUP($P39,#REF!,4,FALSE)</f>
        <v>#REF!</v>
      </c>
      <c r="G39" s="81" t="e">
        <f>VLOOKUP($P39,#REF!,8,FALSE)</f>
        <v>#REF!</v>
      </c>
      <c r="H39" s="73" t="e">
        <f>VLOOKUP($P39,#REF!,5,FALSE)</f>
        <v>#REF!</v>
      </c>
      <c r="I39" s="81" t="e">
        <f>VLOOKUP($P39,#REF!,7,FALSE)</f>
        <v>#REF!</v>
      </c>
      <c r="J39" s="68" t="e">
        <f>VLOOKUP($P39,#REF!,11,FALSE)</f>
        <v>#REF!</v>
      </c>
      <c r="K39" s="89">
        <v>201</v>
      </c>
      <c r="L39" s="158" t="str">
        <f t="shared" si="0"/>
        <v>2.01</v>
      </c>
      <c r="M39" s="159" t="str">
        <f t="shared" si="4"/>
        <v>КМС</v>
      </c>
      <c r="N39" s="68" t="e">
        <f>VLOOKUP($P39,#REF!,9,FALSE)</f>
        <v>#REF!</v>
      </c>
      <c r="O39" s="73" t="e">
        <f>VLOOKUP($P39,#REF!,10,FALSE)</f>
        <v>#REF!</v>
      </c>
      <c r="P39" s="197">
        <f t="shared" si="5"/>
        <v>0</v>
      </c>
    </row>
    <row r="40" spans="1:20" hidden="1" x14ac:dyDescent="0.2">
      <c r="A40" s="157">
        <f t="shared" si="6"/>
        <v>4</v>
      </c>
      <c r="B40" s="157">
        <v>20</v>
      </c>
      <c r="C40" s="157"/>
      <c r="D40" s="157"/>
      <c r="E40" s="73" t="e">
        <f>VLOOKUP($P40,#REF!,3,FALSE)</f>
        <v>#REF!</v>
      </c>
      <c r="F40" s="81" t="e">
        <f>VLOOKUP($P40,#REF!,4,FALSE)</f>
        <v>#REF!</v>
      </c>
      <c r="G40" s="81" t="e">
        <f>VLOOKUP($P40,#REF!,8,FALSE)</f>
        <v>#REF!</v>
      </c>
      <c r="H40" s="73" t="e">
        <f>VLOOKUP($P40,#REF!,5,FALSE)</f>
        <v>#REF!</v>
      </c>
      <c r="I40" s="81" t="e">
        <f>VLOOKUP($P40,#REF!,7,FALSE)</f>
        <v>#REF!</v>
      </c>
      <c r="J40" s="68" t="e">
        <f>VLOOKUP($P40,#REF!,11,FALSE)</f>
        <v>#REF!</v>
      </c>
      <c r="K40" s="89">
        <v>202</v>
      </c>
      <c r="L40" s="158" t="str">
        <f t="shared" si="0"/>
        <v>2.02</v>
      </c>
      <c r="M40" s="159" t="str">
        <f t="shared" si="4"/>
        <v>КМС</v>
      </c>
      <c r="N40" s="68" t="e">
        <f>VLOOKUP($P40,#REF!,9,FALSE)</f>
        <v>#REF!</v>
      </c>
      <c r="O40" s="73" t="e">
        <f>VLOOKUP($P40,#REF!,10,FALSE)</f>
        <v>#REF!</v>
      </c>
      <c r="P40" s="197">
        <v>448</v>
      </c>
    </row>
    <row r="41" spans="1:20" hidden="1" x14ac:dyDescent="0.2">
      <c r="A41" s="157">
        <f t="shared" si="6"/>
        <v>3</v>
      </c>
      <c r="B41" s="157">
        <v>21</v>
      </c>
      <c r="C41" s="157"/>
      <c r="D41" s="157"/>
      <c r="E41" s="73" t="e">
        <f>VLOOKUP($P41,#REF!,3,FALSE)</f>
        <v>#REF!</v>
      </c>
      <c r="F41" s="81" t="e">
        <f>VLOOKUP($P41,#REF!,4,FALSE)</f>
        <v>#REF!</v>
      </c>
      <c r="G41" s="81" t="e">
        <f>VLOOKUP($P41,#REF!,8,FALSE)</f>
        <v>#REF!</v>
      </c>
      <c r="H41" s="73" t="e">
        <f>VLOOKUP($P41,#REF!,5,FALSE)</f>
        <v>#REF!</v>
      </c>
      <c r="I41" s="81" t="e">
        <f>VLOOKUP($P41,#REF!,7,FALSE)</f>
        <v>#REF!</v>
      </c>
      <c r="J41" s="68" t="e">
        <f>VLOOKUP($P41,#REF!,11,FALSE)</f>
        <v>#REF!</v>
      </c>
      <c r="K41" s="89">
        <v>203</v>
      </c>
      <c r="L41" s="158" t="str">
        <f t="shared" si="0"/>
        <v>2.03</v>
      </c>
      <c r="M41" s="159" t="str">
        <f t="shared" si="4"/>
        <v>КМС</v>
      </c>
      <c r="N41" s="68" t="e">
        <f>VLOOKUP($P41,#REF!,9,FALSE)</f>
        <v>#REF!</v>
      </c>
      <c r="O41" s="73" t="e">
        <f>VLOOKUP($P41,#REF!,10,FALSE)</f>
        <v>#REF!</v>
      </c>
      <c r="P41" s="197">
        <f>P84</f>
        <v>0</v>
      </c>
    </row>
    <row r="42" spans="1:20" hidden="1" x14ac:dyDescent="0.2">
      <c r="A42" s="157">
        <f t="shared" si="6"/>
        <v>1</v>
      </c>
      <c r="B42" s="157">
        <v>22</v>
      </c>
      <c r="C42" s="157"/>
      <c r="D42" s="157"/>
      <c r="E42" s="73" t="e">
        <f>VLOOKUP($P42,#REF!,3,FALSE)</f>
        <v>#REF!</v>
      </c>
      <c r="F42" s="81" t="e">
        <f>VLOOKUP($P42,#REF!,4,FALSE)</f>
        <v>#REF!</v>
      </c>
      <c r="G42" s="81" t="e">
        <f>VLOOKUP($P42,#REF!,8,FALSE)</f>
        <v>#REF!</v>
      </c>
      <c r="H42" s="73" t="e">
        <f>VLOOKUP($P42,#REF!,5,FALSE)</f>
        <v>#REF!</v>
      </c>
      <c r="I42" s="81" t="e">
        <f>VLOOKUP($P42,#REF!,7,FALSE)</f>
        <v>#REF!</v>
      </c>
      <c r="J42" s="68" t="e">
        <f>VLOOKUP($P42,#REF!,11,FALSE)</f>
        <v>#REF!</v>
      </c>
      <c r="K42" s="89">
        <v>204</v>
      </c>
      <c r="L42" s="158" t="str">
        <f t="shared" si="0"/>
        <v>2.04</v>
      </c>
      <c r="M42" s="159" t="str">
        <f t="shared" si="4"/>
        <v>КМС</v>
      </c>
      <c r="N42" s="68" t="e">
        <f>VLOOKUP($P42,#REF!,9,FALSE)</f>
        <v>#REF!</v>
      </c>
      <c r="O42" s="73" t="e">
        <f>VLOOKUP($P42,#REF!,10,FALSE)</f>
        <v>#REF!</v>
      </c>
      <c r="P42" s="197">
        <f>P85</f>
        <v>0</v>
      </c>
    </row>
    <row r="43" spans="1:20" x14ac:dyDescent="0.2">
      <c r="A43" s="157"/>
      <c r="B43" s="157"/>
      <c r="C43" s="157"/>
      <c r="D43" s="157"/>
      <c r="E43" s="73"/>
      <c r="F43" s="81"/>
      <c r="G43" s="81"/>
      <c r="H43" s="73"/>
      <c r="I43" s="81"/>
      <c r="J43" s="68"/>
      <c r="K43" s="89"/>
      <c r="L43" s="158"/>
      <c r="M43" s="159"/>
      <c r="N43" s="68"/>
      <c r="O43" s="73"/>
      <c r="P43" s="197"/>
    </row>
    <row r="44" spans="1:20" x14ac:dyDescent="0.2">
      <c r="A44" s="157"/>
      <c r="B44" s="157"/>
      <c r="C44" s="157"/>
      <c r="D44" s="157"/>
      <c r="E44" s="73"/>
      <c r="F44" s="81"/>
      <c r="G44" s="81"/>
      <c r="H44" s="73"/>
      <c r="I44" s="81"/>
      <c r="J44" s="68"/>
      <c r="K44" s="89"/>
      <c r="L44" s="158"/>
      <c r="M44" s="159"/>
      <c r="N44" s="68"/>
      <c r="O44" s="73"/>
      <c r="P44" s="197"/>
    </row>
    <row r="45" spans="1:20" s="441" customFormat="1" ht="12.75" customHeight="1" x14ac:dyDescent="0.2">
      <c r="A45" s="429"/>
      <c r="B45" s="429"/>
      <c r="C45" s="429"/>
      <c r="D45" s="429"/>
      <c r="E45" s="441" t="s">
        <v>220</v>
      </c>
      <c r="I45" s="441" t="s">
        <v>351</v>
      </c>
      <c r="J45" s="706"/>
      <c r="K45" s="706"/>
      <c r="L45" s="706"/>
      <c r="M45" s="706"/>
      <c r="N45" s="706"/>
      <c r="O45" s="706"/>
      <c r="T45" s="430"/>
    </row>
    <row r="46" spans="1:20" s="441" customFormat="1" x14ac:dyDescent="0.2">
      <c r="A46" s="429"/>
      <c r="B46" s="429"/>
      <c r="C46" s="429"/>
      <c r="D46" s="429"/>
      <c r="F46" s="439"/>
      <c r="G46" s="439"/>
      <c r="L46" s="439"/>
      <c r="M46" s="439"/>
      <c r="O46" s="439"/>
      <c r="P46" s="439"/>
      <c r="Q46" s="439"/>
      <c r="R46" s="439"/>
      <c r="T46" s="430"/>
    </row>
    <row r="47" spans="1:20" s="441" customFormat="1" ht="12.75" customHeight="1" x14ac:dyDescent="0.2">
      <c r="A47" s="429"/>
      <c r="B47" s="429"/>
      <c r="C47" s="429"/>
      <c r="D47" s="429"/>
      <c r="E47" s="708" t="s">
        <v>221</v>
      </c>
      <c r="F47" s="708"/>
      <c r="G47" s="708"/>
      <c r="H47" s="708"/>
      <c r="I47" s="441" t="s">
        <v>356</v>
      </c>
      <c r="J47" s="706"/>
      <c r="K47" s="706"/>
      <c r="L47" s="706"/>
      <c r="M47" s="706"/>
      <c r="N47" s="706"/>
      <c r="O47" s="706"/>
      <c r="T47" s="430"/>
    </row>
    <row r="48" spans="1:20" x14ac:dyDescent="0.2">
      <c r="A48" s="80"/>
      <c r="B48" s="80"/>
      <c r="C48" s="80"/>
      <c r="D48" s="80"/>
      <c r="E48" s="440"/>
      <c r="F48" s="81"/>
      <c r="G48" s="81"/>
      <c r="H48" s="440"/>
      <c r="I48" s="81"/>
      <c r="J48" s="68"/>
      <c r="K48" s="68"/>
      <c r="L48" s="437"/>
      <c r="M48" s="81"/>
      <c r="N48" s="83"/>
      <c r="O48" s="440"/>
      <c r="P48" s="438"/>
      <c r="Q48" s="438"/>
      <c r="R48" s="438"/>
      <c r="S48" s="438"/>
      <c r="T48" s="438"/>
    </row>
    <row r="49" spans="1:34" x14ac:dyDescent="0.2">
      <c r="A49" s="80"/>
      <c r="B49" s="80"/>
      <c r="C49" s="80"/>
      <c r="D49" s="80"/>
      <c r="E49" s="73"/>
      <c r="F49" s="81"/>
      <c r="G49" s="81"/>
      <c r="H49" s="73"/>
      <c r="I49" s="81"/>
      <c r="J49" s="68"/>
      <c r="K49" s="68"/>
      <c r="L49" s="423"/>
      <c r="M49" s="81"/>
      <c r="N49" s="83"/>
      <c r="O49" s="73"/>
    </row>
    <row r="50" spans="1:34" x14ac:dyDescent="0.2">
      <c r="A50" s="80"/>
      <c r="B50" s="80"/>
      <c r="C50" s="80"/>
      <c r="D50" s="80"/>
      <c r="E50" s="73"/>
      <c r="F50" s="81"/>
      <c r="G50" s="81"/>
      <c r="H50" s="73"/>
      <c r="I50" s="81"/>
      <c r="J50" s="68"/>
      <c r="K50" s="68"/>
      <c r="L50" s="423"/>
      <c r="M50" s="81"/>
      <c r="N50" s="83"/>
      <c r="O50" s="73"/>
    </row>
    <row r="51" spans="1:34" x14ac:dyDescent="0.2">
      <c r="A51" s="80"/>
      <c r="B51" s="80"/>
      <c r="C51" s="80"/>
      <c r="D51" s="80"/>
      <c r="E51" s="73"/>
      <c r="F51" s="81"/>
      <c r="G51" s="81"/>
      <c r="H51" s="73"/>
      <c r="I51" s="81"/>
      <c r="J51" s="68"/>
      <c r="K51" s="68"/>
      <c r="L51" s="423"/>
      <c r="M51" s="81"/>
      <c r="N51" s="83"/>
      <c r="O51" s="73"/>
    </row>
    <row r="52" spans="1:34" x14ac:dyDescent="0.2">
      <c r="A52" s="80"/>
      <c r="B52" s="80"/>
      <c r="C52" s="80"/>
      <c r="D52" s="80"/>
      <c r="E52" s="73"/>
      <c r="F52" s="81"/>
      <c r="G52" s="81"/>
      <c r="H52" s="73"/>
      <c r="I52" s="81"/>
      <c r="J52" s="68"/>
      <c r="K52" s="68"/>
      <c r="L52" s="423"/>
      <c r="M52" s="81"/>
      <c r="N52" s="83"/>
      <c r="O52" s="73"/>
    </row>
    <row r="53" spans="1:34" x14ac:dyDescent="0.2">
      <c r="A53" s="80"/>
      <c r="B53" s="80"/>
      <c r="C53" s="80"/>
      <c r="D53" s="80"/>
      <c r="E53" s="73"/>
      <c r="F53" s="81"/>
      <c r="G53" s="81"/>
      <c r="H53" s="73"/>
      <c r="I53" s="81"/>
      <c r="J53" s="68"/>
      <c r="K53" s="68"/>
      <c r="L53" s="423"/>
      <c r="M53" s="81"/>
      <c r="N53" s="83"/>
      <c r="O53" s="73"/>
    </row>
    <row r="54" spans="1:34" x14ac:dyDescent="0.2">
      <c r="A54" s="80"/>
      <c r="B54" s="80"/>
      <c r="C54" s="80"/>
      <c r="D54" s="80"/>
      <c r="E54" s="73"/>
      <c r="F54" s="81"/>
      <c r="G54" s="81"/>
      <c r="H54" s="73"/>
      <c r="I54" s="81"/>
      <c r="J54" s="68"/>
      <c r="K54" s="68"/>
      <c r="L54" s="423"/>
      <c r="M54" s="81"/>
      <c r="N54" s="83"/>
      <c r="O54" s="73"/>
    </row>
    <row r="55" spans="1:34" x14ac:dyDescent="0.2">
      <c r="A55" s="80"/>
      <c r="B55" s="80"/>
      <c r="C55" s="80"/>
      <c r="D55" s="80"/>
      <c r="E55" s="73"/>
      <c r="F55" s="81"/>
      <c r="G55" s="81"/>
      <c r="H55" s="73"/>
      <c r="I55" s="81"/>
      <c r="J55" s="68"/>
      <c r="K55" s="68"/>
      <c r="L55" s="423"/>
      <c r="M55" s="81"/>
      <c r="N55" s="83"/>
      <c r="O55" s="73"/>
    </row>
    <row r="56" spans="1:34" x14ac:dyDescent="0.2">
      <c r="A56" s="80"/>
      <c r="B56" s="80"/>
      <c r="C56" s="80"/>
      <c r="D56" s="80"/>
      <c r="E56" s="73"/>
      <c r="F56" s="81"/>
      <c r="G56" s="81"/>
      <c r="H56" s="73"/>
      <c r="I56" s="81"/>
      <c r="J56" s="68"/>
      <c r="K56" s="68"/>
      <c r="L56" s="423"/>
      <c r="M56" s="81"/>
      <c r="N56" s="83"/>
      <c r="O56" s="73"/>
    </row>
    <row r="57" spans="1:34" x14ac:dyDescent="0.2">
      <c r="A57" s="80"/>
      <c r="B57" s="80"/>
      <c r="C57" s="80"/>
      <c r="D57" s="80"/>
      <c r="E57" s="73"/>
      <c r="F57" s="81"/>
      <c r="G57" s="81"/>
      <c r="H57" s="73"/>
      <c r="I57" s="81"/>
      <c r="J57" s="68"/>
      <c r="K57" s="68"/>
      <c r="L57" s="423"/>
      <c r="M57" s="81"/>
      <c r="N57" s="83"/>
      <c r="O57" s="73"/>
    </row>
    <row r="58" spans="1:34" x14ac:dyDescent="0.2">
      <c r="A58" s="80"/>
      <c r="B58" s="80"/>
      <c r="C58" s="80"/>
      <c r="D58" s="80"/>
      <c r="E58" s="73"/>
      <c r="F58" s="81"/>
      <c r="G58" s="81"/>
      <c r="H58" s="73"/>
      <c r="I58" s="81"/>
      <c r="J58" s="68"/>
      <c r="K58" s="68"/>
      <c r="L58" s="423"/>
      <c r="M58" s="81"/>
      <c r="N58" s="83"/>
      <c r="O58" s="73"/>
    </row>
    <row r="59" spans="1:34" x14ac:dyDescent="0.2">
      <c r="A59" s="80"/>
      <c r="B59" s="80"/>
      <c r="C59" s="80"/>
      <c r="D59" s="80"/>
      <c r="E59" s="73"/>
      <c r="F59" s="81"/>
      <c r="G59" s="81"/>
      <c r="H59" s="73"/>
      <c r="I59" s="81"/>
      <c r="J59" s="68"/>
      <c r="K59" s="68"/>
      <c r="L59" s="423"/>
      <c r="M59" s="81"/>
      <c r="N59" s="83"/>
      <c r="O59" s="73"/>
    </row>
    <row r="60" spans="1:34" hidden="1" x14ac:dyDescent="0.2">
      <c r="A60" s="80"/>
      <c r="B60" s="80"/>
      <c r="C60" s="80"/>
      <c r="D60" s="80"/>
      <c r="E60" s="73"/>
      <c r="F60" s="81"/>
      <c r="G60" s="81"/>
      <c r="H60" s="73"/>
      <c r="I60" s="81"/>
      <c r="J60" s="68"/>
      <c r="K60" s="68"/>
      <c r="L60" s="423"/>
      <c r="M60" s="81"/>
      <c r="N60" s="83"/>
      <c r="O60" s="73"/>
      <c r="Q60" s="681" t="s">
        <v>23</v>
      </c>
      <c r="R60" s="681"/>
      <c r="S60" s="681"/>
      <c r="T60" s="681"/>
      <c r="U60" s="681"/>
      <c r="V60" s="681"/>
      <c r="W60" s="681"/>
      <c r="X60" s="681"/>
      <c r="Y60" s="681"/>
      <c r="Z60" s="681"/>
      <c r="AA60" s="681"/>
      <c r="AB60" s="681"/>
      <c r="AC60" s="681"/>
      <c r="AD60" s="681"/>
      <c r="AE60" s="681"/>
      <c r="AF60" s="681"/>
      <c r="AG60" s="681"/>
      <c r="AH60" s="681"/>
    </row>
    <row r="61" spans="1:34" hidden="1" x14ac:dyDescent="0.2">
      <c r="A61" s="80"/>
      <c r="B61" s="80"/>
      <c r="C61" s="80"/>
      <c r="D61" s="80"/>
      <c r="E61" s="73"/>
      <c r="F61" s="81"/>
      <c r="G61" s="81"/>
      <c r="H61" s="73"/>
      <c r="I61" s="81"/>
      <c r="J61" s="68"/>
      <c r="K61" s="68"/>
      <c r="L61" s="423"/>
      <c r="M61" s="81"/>
      <c r="N61" s="83"/>
      <c r="O61" s="73"/>
      <c r="Q61"/>
      <c r="R61" s="682" t="s">
        <v>106</v>
      </c>
      <c r="S61" s="682"/>
      <c r="T61" s="682"/>
      <c r="U61" s="682"/>
      <c r="V61" s="682"/>
      <c r="W61" s="424"/>
      <c r="X61" s="110"/>
      <c r="Y61" s="110"/>
      <c r="Z61" s="111"/>
      <c r="AA61" s="112"/>
      <c r="AB61" s="112"/>
      <c r="AC61" s="112"/>
      <c r="AD61" s="684" t="e">
        <f>J9</f>
        <v>#REF!</v>
      </c>
      <c r="AE61" s="684"/>
      <c r="AF61" s="684"/>
      <c r="AG61" s="684"/>
      <c r="AH61" s="684"/>
    </row>
    <row r="62" spans="1:34" ht="15.75" hidden="1" customHeight="1" x14ac:dyDescent="0.2">
      <c r="A62" s="41"/>
      <c r="B62" s="41"/>
      <c r="C62" s="41"/>
      <c r="D62" s="41"/>
      <c r="E62" s="8"/>
      <c r="F62" s="40"/>
      <c r="G62" s="40"/>
      <c r="H62" s="8"/>
      <c r="I62" s="40"/>
      <c r="J62" s="66"/>
      <c r="K62" s="66"/>
      <c r="L62" s="43"/>
      <c r="M62" s="40"/>
      <c r="N62" s="40"/>
      <c r="O62" s="8"/>
      <c r="P62" s="31"/>
      <c r="Q62" s="683" t="s">
        <v>64</v>
      </c>
      <c r="R62" s="685" t="s">
        <v>56</v>
      </c>
      <c r="S62" s="686" t="s">
        <v>24</v>
      </c>
      <c r="T62" s="687"/>
      <c r="U62" s="687"/>
      <c r="V62" s="687"/>
      <c r="W62" s="687"/>
      <c r="X62" s="687"/>
      <c r="Y62" s="687"/>
      <c r="Z62" s="687"/>
      <c r="AA62" s="687"/>
      <c r="AB62" s="687"/>
      <c r="AC62" s="687"/>
      <c r="AD62" s="687"/>
      <c r="AE62" s="687"/>
      <c r="AF62" s="688" t="s">
        <v>74</v>
      </c>
      <c r="AG62" s="688" t="s">
        <v>73</v>
      </c>
      <c r="AH62" s="689" t="s">
        <v>25</v>
      </c>
    </row>
    <row r="63" spans="1:34" s="78" customFormat="1" ht="31.5" hidden="1" customHeight="1" x14ac:dyDescent="0.15">
      <c r="A63" s="80"/>
      <c r="B63" s="80"/>
      <c r="C63" s="80"/>
      <c r="D63" s="80"/>
      <c r="E63" s="73"/>
      <c r="F63" s="81"/>
      <c r="G63" s="81"/>
      <c r="H63" s="73"/>
      <c r="I63" s="81"/>
      <c r="J63" s="68"/>
      <c r="K63" s="68"/>
      <c r="L63" s="423"/>
      <c r="M63" s="81"/>
      <c r="N63" s="81"/>
      <c r="O63" s="73"/>
      <c r="P63" s="78" t="s">
        <v>19</v>
      </c>
      <c r="Q63" s="683"/>
      <c r="R63" s="685"/>
      <c r="S63" s="113" t="s">
        <v>316</v>
      </c>
      <c r="T63" s="114" t="s">
        <v>317</v>
      </c>
      <c r="U63" s="114" t="s">
        <v>222</v>
      </c>
      <c r="V63" s="114" t="s">
        <v>191</v>
      </c>
      <c r="W63" s="114" t="s">
        <v>185</v>
      </c>
      <c r="X63" s="114" t="s">
        <v>143</v>
      </c>
      <c r="Y63" s="114" t="s">
        <v>127</v>
      </c>
      <c r="Z63" s="114" t="s">
        <v>123</v>
      </c>
      <c r="AA63" s="114" t="s">
        <v>134</v>
      </c>
      <c r="AB63" s="114" t="s">
        <v>318</v>
      </c>
      <c r="AC63" s="114" t="s">
        <v>182</v>
      </c>
      <c r="AD63" s="114" t="s">
        <v>346</v>
      </c>
      <c r="AE63" s="114" t="s">
        <v>347</v>
      </c>
      <c r="AF63" s="688"/>
      <c r="AG63" s="688"/>
      <c r="AH63" s="689"/>
    </row>
    <row r="64" spans="1:34" s="213" customFormat="1" ht="15.75" hidden="1" customHeight="1" x14ac:dyDescent="0.2">
      <c r="A64" s="80"/>
      <c r="B64" s="80"/>
      <c r="C64" s="80"/>
      <c r="D64" s="80"/>
      <c r="E64" s="73"/>
      <c r="F64" s="81"/>
      <c r="G64" s="81"/>
      <c r="H64" s="73"/>
      <c r="I64" s="81"/>
      <c r="J64" s="68"/>
      <c r="K64" s="68"/>
      <c r="L64" s="88"/>
      <c r="M64" s="81"/>
      <c r="N64" s="81"/>
      <c r="O64" s="73"/>
      <c r="P64" s="418" t="s">
        <v>333</v>
      </c>
      <c r="Q64" s="81" t="s">
        <v>37</v>
      </c>
      <c r="R64" s="214" t="e">
        <f>VLOOKUP($P64,#REF!,3,FALSE)</f>
        <v>#REF!</v>
      </c>
      <c r="S64" s="217"/>
      <c r="T64" s="217"/>
      <c r="U64" s="217"/>
      <c r="V64" s="217"/>
      <c r="W64" s="217"/>
      <c r="X64" s="217"/>
      <c r="Y64" s="217"/>
      <c r="Z64" s="217"/>
      <c r="AA64" s="217" t="s">
        <v>116</v>
      </c>
      <c r="AB64" s="217" t="s">
        <v>116</v>
      </c>
      <c r="AC64" s="217" t="s">
        <v>177</v>
      </c>
      <c r="AD64" s="217" t="s">
        <v>116</v>
      </c>
      <c r="AE64" s="217" t="s">
        <v>131</v>
      </c>
      <c r="AF64" s="217" t="s">
        <v>37</v>
      </c>
      <c r="AG64" s="217" t="s">
        <v>37</v>
      </c>
      <c r="AH64" s="89">
        <v>204</v>
      </c>
    </row>
    <row r="65" spans="1:34" s="213" customFormat="1" ht="15.75" hidden="1" customHeight="1" x14ac:dyDescent="0.2">
      <c r="A65" s="80"/>
      <c r="B65" s="80"/>
      <c r="C65" s="80"/>
      <c r="D65" s="80"/>
      <c r="E65" s="73"/>
      <c r="F65" s="81"/>
      <c r="G65" s="81"/>
      <c r="H65" s="73"/>
      <c r="I65" s="81"/>
      <c r="J65" s="68"/>
      <c r="K65" s="68"/>
      <c r="L65" s="423"/>
      <c r="M65" s="81"/>
      <c r="N65" s="81"/>
      <c r="O65" s="73"/>
      <c r="P65" s="418" t="s">
        <v>90</v>
      </c>
      <c r="Q65" s="81" t="s">
        <v>38</v>
      </c>
      <c r="R65" s="214" t="e">
        <f>VLOOKUP($P65,#REF!,3,FALSE)</f>
        <v>#REF!</v>
      </c>
      <c r="S65" s="217"/>
      <c r="T65" s="217"/>
      <c r="U65" s="217"/>
      <c r="V65" s="217" t="s">
        <v>116</v>
      </c>
      <c r="W65" s="217" t="s">
        <v>116</v>
      </c>
      <c r="X65" s="217" t="s">
        <v>177</v>
      </c>
      <c r="Y65" s="217" t="s">
        <v>177</v>
      </c>
      <c r="Z65" s="217" t="s">
        <v>131</v>
      </c>
      <c r="AA65" s="217"/>
      <c r="AB65" s="217"/>
      <c r="AC65" s="217"/>
      <c r="AD65" s="217"/>
      <c r="AE65" s="217"/>
      <c r="AF65" s="217" t="s">
        <v>38</v>
      </c>
      <c r="AG65" s="217" t="s">
        <v>38</v>
      </c>
      <c r="AH65" s="89">
        <v>180</v>
      </c>
    </row>
    <row r="66" spans="1:34" s="213" customFormat="1" ht="15.75" hidden="1" customHeight="1" x14ac:dyDescent="0.2">
      <c r="A66" s="80"/>
      <c r="B66" s="80"/>
      <c r="C66" s="80"/>
      <c r="D66" s="80"/>
      <c r="E66" s="73"/>
      <c r="F66" s="81"/>
      <c r="G66" s="81"/>
      <c r="H66" s="73"/>
      <c r="I66" s="81"/>
      <c r="J66" s="68"/>
      <c r="K66" s="68"/>
      <c r="L66" s="88"/>
      <c r="M66" s="81"/>
      <c r="N66" s="81"/>
      <c r="O66" s="73"/>
      <c r="P66" s="418" t="s">
        <v>307</v>
      </c>
      <c r="Q66" s="81" t="s">
        <v>39</v>
      </c>
      <c r="R66" s="214" t="e">
        <f>VLOOKUP($P66,#REF!,3,FALSE)</f>
        <v>#REF!</v>
      </c>
      <c r="S66" s="217"/>
      <c r="T66" s="217"/>
      <c r="U66" s="217"/>
      <c r="V66" s="217" t="s">
        <v>116</v>
      </c>
      <c r="W66" s="217" t="s">
        <v>177</v>
      </c>
      <c r="X66" s="217" t="s">
        <v>116</v>
      </c>
      <c r="Y66" s="217" t="s">
        <v>131</v>
      </c>
      <c r="Z66" s="217"/>
      <c r="AA66" s="217"/>
      <c r="AB66" s="217"/>
      <c r="AC66" s="217"/>
      <c r="AD66" s="217"/>
      <c r="AE66" s="217"/>
      <c r="AF66" s="217" t="s">
        <v>37</v>
      </c>
      <c r="AG66" s="217" t="s">
        <v>37</v>
      </c>
      <c r="AH66" s="89">
        <v>175</v>
      </c>
    </row>
    <row r="67" spans="1:34" s="213" customFormat="1" ht="15.75" hidden="1" customHeight="1" x14ac:dyDescent="0.2">
      <c r="A67" s="80"/>
      <c r="B67" s="80"/>
      <c r="C67" s="80"/>
      <c r="D67" s="80"/>
      <c r="E67" s="73"/>
      <c r="F67" s="81"/>
      <c r="G67" s="81"/>
      <c r="H67" s="73"/>
      <c r="I67" s="81"/>
      <c r="J67" s="68"/>
      <c r="K67" s="68"/>
      <c r="L67" s="423"/>
      <c r="M67" s="81"/>
      <c r="N67" s="81"/>
      <c r="O67" s="73"/>
      <c r="P67" s="418" t="s">
        <v>253</v>
      </c>
      <c r="Q67" s="291" t="s">
        <v>40</v>
      </c>
      <c r="R67" s="214" t="e">
        <f>VLOOKUP($P67,#REF!,3,FALSE)</f>
        <v>#REF!</v>
      </c>
      <c r="S67" s="217"/>
      <c r="T67" s="217"/>
      <c r="U67" s="81" t="s">
        <v>116</v>
      </c>
      <c r="V67" s="217" t="s">
        <v>116</v>
      </c>
      <c r="W67" s="217" t="s">
        <v>131</v>
      </c>
      <c r="X67" s="217"/>
      <c r="Y67" s="217"/>
      <c r="Z67" s="293"/>
      <c r="AA67" s="293"/>
      <c r="AB67" s="293"/>
      <c r="AC67" s="293"/>
      <c r="AD67" s="293"/>
      <c r="AE67" s="293"/>
      <c r="AF67" s="217" t="s">
        <v>37</v>
      </c>
      <c r="AG67" s="217" t="s">
        <v>116</v>
      </c>
      <c r="AH67" s="89">
        <v>165</v>
      </c>
    </row>
    <row r="68" spans="1:34" s="213" customFormat="1" ht="15.75" hidden="1" customHeight="1" x14ac:dyDescent="0.2">
      <c r="A68" s="80"/>
      <c r="B68" s="80"/>
      <c r="C68" s="80"/>
      <c r="D68" s="80"/>
      <c r="E68" s="73"/>
      <c r="F68" s="81"/>
      <c r="G68" s="81"/>
      <c r="H68" s="73"/>
      <c r="I68" s="81"/>
      <c r="J68" s="68"/>
      <c r="K68" s="68"/>
      <c r="L68" s="423"/>
      <c r="M68" s="81"/>
      <c r="N68" s="81"/>
      <c r="O68" s="73"/>
      <c r="P68" s="418" t="s">
        <v>320</v>
      </c>
      <c r="Q68" s="291" t="s">
        <v>41</v>
      </c>
      <c r="R68" s="214" t="e">
        <f>VLOOKUP($P68,#REF!,3,FALSE)</f>
        <v>#REF!</v>
      </c>
      <c r="S68" s="217" t="s">
        <v>116</v>
      </c>
      <c r="T68" s="217" t="s">
        <v>116</v>
      </c>
      <c r="U68" s="81" t="s">
        <v>116</v>
      </c>
      <c r="V68" s="217" t="s">
        <v>116</v>
      </c>
      <c r="W68" s="217" t="s">
        <v>131</v>
      </c>
      <c r="X68" s="217"/>
      <c r="Y68" s="217"/>
      <c r="Z68" s="293"/>
      <c r="AA68" s="293"/>
      <c r="AB68" s="293"/>
      <c r="AC68" s="293"/>
      <c r="AD68" s="293"/>
      <c r="AE68" s="293"/>
      <c r="AF68" s="217" t="s">
        <v>37</v>
      </c>
      <c r="AG68" s="217" t="s">
        <v>116</v>
      </c>
      <c r="AH68" s="89">
        <v>165</v>
      </c>
    </row>
    <row r="69" spans="1:34" s="213" customFormat="1" ht="15.75" hidden="1" customHeight="1" x14ac:dyDescent="0.2">
      <c r="A69" s="80"/>
      <c r="B69" s="80"/>
      <c r="C69" s="80"/>
      <c r="D69" s="80"/>
      <c r="E69" s="73"/>
      <c r="F69" s="81"/>
      <c r="G69" s="81"/>
      <c r="H69" s="73"/>
      <c r="I69" s="81"/>
      <c r="J69" s="68"/>
      <c r="K69" s="68"/>
      <c r="L69" s="423"/>
      <c r="M69" s="81"/>
      <c r="N69" s="81"/>
      <c r="O69" s="73"/>
      <c r="P69" s="418" t="s">
        <v>288</v>
      </c>
      <c r="Q69" s="291" t="s">
        <v>42</v>
      </c>
      <c r="R69" s="214" t="e">
        <f>VLOOKUP($P69,#REF!,3,FALSE)</f>
        <v>#REF!</v>
      </c>
      <c r="S69" s="217" t="s">
        <v>116</v>
      </c>
      <c r="T69" s="217" t="s">
        <v>116</v>
      </c>
      <c r="U69" s="81" t="s">
        <v>116</v>
      </c>
      <c r="V69" s="217" t="s">
        <v>116</v>
      </c>
      <c r="W69" s="217" t="s">
        <v>131</v>
      </c>
      <c r="X69" s="217"/>
      <c r="Y69" s="217"/>
      <c r="Z69" s="293"/>
      <c r="AA69" s="293"/>
      <c r="AB69" s="293"/>
      <c r="AC69" s="293"/>
      <c r="AD69" s="293"/>
      <c r="AE69" s="293"/>
      <c r="AF69" s="217" t="s">
        <v>37</v>
      </c>
      <c r="AG69" s="217" t="s">
        <v>116</v>
      </c>
      <c r="AH69" s="89">
        <v>165</v>
      </c>
    </row>
    <row r="70" spans="1:34" s="213" customFormat="1" ht="15.75" hidden="1" customHeight="1" x14ac:dyDescent="0.2">
      <c r="A70" s="80"/>
      <c r="B70" s="80"/>
      <c r="C70" s="80"/>
      <c r="D70" s="80"/>
      <c r="E70" s="73"/>
      <c r="F70" s="81"/>
      <c r="G70" s="81"/>
      <c r="H70" s="73"/>
      <c r="I70" s="81"/>
      <c r="J70" s="68"/>
      <c r="K70" s="68"/>
      <c r="L70" s="423"/>
      <c r="M70" s="81"/>
      <c r="N70" s="81"/>
      <c r="O70" s="73"/>
      <c r="P70" s="418"/>
      <c r="Q70" s="291" t="s">
        <v>43</v>
      </c>
      <c r="R70" s="214" t="e">
        <f>VLOOKUP($P70,#REF!,3,FALSE)</f>
        <v>#REF!</v>
      </c>
      <c r="S70" s="217"/>
      <c r="T70" s="217" t="s">
        <v>116</v>
      </c>
      <c r="U70" s="217" t="s">
        <v>131</v>
      </c>
      <c r="V70" s="217"/>
      <c r="W70" s="217"/>
      <c r="X70" s="217"/>
      <c r="Y70" s="217"/>
      <c r="Z70" s="293"/>
      <c r="AA70" s="293"/>
      <c r="AB70" s="293"/>
      <c r="AC70" s="293"/>
      <c r="AD70" s="293"/>
      <c r="AE70" s="293"/>
      <c r="AF70" s="217" t="s">
        <v>37</v>
      </c>
      <c r="AG70" s="217" t="s">
        <v>116</v>
      </c>
      <c r="AH70" s="423" t="s">
        <v>317</v>
      </c>
    </row>
    <row r="71" spans="1:34" s="213" customFormat="1" ht="15.75" hidden="1" customHeight="1" x14ac:dyDescent="0.2">
      <c r="A71" s="80"/>
      <c r="B71" s="80"/>
      <c r="C71" s="80"/>
      <c r="D71" s="80"/>
      <c r="E71" s="73"/>
      <c r="F71" s="81"/>
      <c r="G71" s="81"/>
      <c r="H71" s="73"/>
      <c r="I71" s="81"/>
      <c r="J71" s="68"/>
      <c r="K71" s="68"/>
      <c r="L71" s="87"/>
      <c r="M71" s="81"/>
      <c r="N71" s="81"/>
      <c r="O71" s="73"/>
      <c r="P71" s="418"/>
      <c r="Q71" s="291" t="s">
        <v>79</v>
      </c>
      <c r="R71" s="214" t="e">
        <f>VLOOKUP($P71,#REF!,3,FALSE)</f>
        <v>#REF!</v>
      </c>
      <c r="S71" s="293" t="s">
        <v>174</v>
      </c>
      <c r="T71" s="293"/>
      <c r="U71" s="293"/>
      <c r="V71" s="293"/>
      <c r="W71" s="293"/>
      <c r="X71" s="293"/>
      <c r="Y71" s="293"/>
      <c r="Z71" s="293"/>
      <c r="AA71" s="293"/>
      <c r="AB71" s="293"/>
      <c r="AC71" s="293"/>
      <c r="AD71" s="293"/>
      <c r="AE71" s="293"/>
      <c r="AF71" s="293"/>
      <c r="AG71" s="293"/>
      <c r="AH71" s="326"/>
    </row>
    <row r="72" spans="1:34" s="213" customFormat="1" ht="15.75" customHeight="1" x14ac:dyDescent="0.2">
      <c r="A72" s="80"/>
      <c r="B72" s="80"/>
      <c r="C72" s="80"/>
      <c r="D72" s="80"/>
      <c r="E72" s="73"/>
      <c r="F72" s="81"/>
      <c r="G72" s="81"/>
      <c r="H72" s="73"/>
      <c r="I72" s="81"/>
      <c r="J72" s="68"/>
      <c r="K72" s="68"/>
      <c r="L72" s="87"/>
      <c r="M72" s="81"/>
      <c r="N72" s="81"/>
      <c r="O72" s="73"/>
      <c r="Q72" s="81"/>
      <c r="R72" s="214"/>
      <c r="S72" s="217"/>
      <c r="T72" s="217"/>
      <c r="U72" s="217"/>
      <c r="V72" s="217"/>
      <c r="W72" s="217"/>
      <c r="X72" s="217"/>
      <c r="Y72" s="217"/>
      <c r="Z72" s="217"/>
      <c r="AA72" s="217"/>
      <c r="AB72" s="217"/>
      <c r="AC72" s="217"/>
      <c r="AD72" s="217"/>
      <c r="AE72" s="217"/>
      <c r="AF72" s="217"/>
      <c r="AG72" s="217"/>
      <c r="AH72" s="423"/>
    </row>
    <row r="73" spans="1:34" s="213" customFormat="1" ht="15.75" customHeight="1" x14ac:dyDescent="0.2">
      <c r="A73" s="85"/>
      <c r="B73" s="85"/>
      <c r="C73" s="85"/>
      <c r="D73" s="85"/>
      <c r="E73" s="215"/>
      <c r="F73" s="86"/>
      <c r="G73" s="86"/>
      <c r="H73" s="680"/>
      <c r="I73" s="680"/>
      <c r="J73" s="89"/>
      <c r="K73" s="89"/>
      <c r="L73" s="423"/>
      <c r="M73" s="86"/>
      <c r="N73" s="86"/>
      <c r="O73" s="90"/>
      <c r="Q73" s="81"/>
      <c r="R73" s="214"/>
      <c r="S73" s="217"/>
      <c r="T73" s="217"/>
      <c r="U73" s="217"/>
      <c r="V73" s="217"/>
      <c r="W73" s="217"/>
      <c r="X73" s="217"/>
      <c r="Y73" s="217"/>
      <c r="Z73" s="217"/>
      <c r="AA73" s="217"/>
      <c r="AB73" s="217"/>
      <c r="AC73" s="217"/>
      <c r="AD73" s="217"/>
      <c r="AE73" s="217"/>
      <c r="AF73" s="217"/>
      <c r="AG73" s="217"/>
      <c r="AH73" s="423"/>
    </row>
    <row r="74" spans="1:34" s="213" customFormat="1" ht="15.75" customHeight="1" x14ac:dyDescent="0.2">
      <c r="A74" s="85"/>
      <c r="B74" s="85"/>
      <c r="C74" s="85"/>
      <c r="D74" s="85"/>
      <c r="E74" s="215"/>
      <c r="F74" s="86"/>
      <c r="G74" s="86"/>
      <c r="H74" s="423"/>
      <c r="I74" s="86"/>
      <c r="J74" s="91"/>
      <c r="K74" s="91"/>
      <c r="L74" s="423"/>
      <c r="M74" s="86"/>
      <c r="N74" s="86"/>
      <c r="O74" s="90"/>
      <c r="Q74" s="81"/>
      <c r="R74" s="214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423"/>
    </row>
    <row r="75" spans="1:34" s="213" customFormat="1" ht="15.75" customHeight="1" x14ac:dyDescent="0.2">
      <c r="A75" s="80"/>
      <c r="B75" s="80"/>
      <c r="C75" s="80"/>
      <c r="D75" s="80"/>
      <c r="F75" s="81"/>
      <c r="G75" s="81"/>
      <c r="Q75" s="81"/>
      <c r="R75" s="214"/>
      <c r="S75" s="217"/>
      <c r="T75" s="217"/>
      <c r="U75" s="217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423"/>
    </row>
    <row r="76" spans="1:34" s="216" customFormat="1" x14ac:dyDescent="0.2">
      <c r="A76" s="41"/>
      <c r="B76" s="41"/>
      <c r="C76" s="41"/>
      <c r="D76" s="41"/>
      <c r="F76" s="40"/>
      <c r="G76" s="40"/>
      <c r="P76" s="213"/>
      <c r="Q76" s="81"/>
      <c r="R76" s="214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</row>
    <row r="77" spans="1:34" s="216" customFormat="1" x14ac:dyDescent="0.2">
      <c r="A77" s="41"/>
      <c r="B77" s="41"/>
      <c r="C77" s="41"/>
      <c r="D77" s="41"/>
      <c r="F77" s="40"/>
      <c r="G77" s="40"/>
      <c r="P77" s="213"/>
      <c r="Q77" s="81"/>
      <c r="R77" s="214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</row>
    <row r="78" spans="1:34" s="216" customFormat="1" x14ac:dyDescent="0.2">
      <c r="A78" s="41"/>
      <c r="B78" s="41"/>
      <c r="C78" s="41"/>
      <c r="D78" s="41"/>
      <c r="F78" s="40"/>
      <c r="G78" s="40"/>
      <c r="P78" s="213"/>
      <c r="Q78" s="81"/>
      <c r="R78" s="214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</row>
    <row r="79" spans="1:34" s="216" customFormat="1" x14ac:dyDescent="0.2">
      <c r="A79" s="41"/>
      <c r="B79" s="41"/>
      <c r="C79" s="41"/>
      <c r="D79" s="41"/>
      <c r="F79" s="40"/>
      <c r="G79" s="40"/>
      <c r="P79" s="213"/>
      <c r="Q79" s="81"/>
      <c r="R79" s="214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</row>
    <row r="80" spans="1:34" s="216" customFormat="1" x14ac:dyDescent="0.2">
      <c r="A80" s="41"/>
      <c r="B80" s="41"/>
      <c r="C80" s="41"/>
      <c r="D80" s="41"/>
      <c r="F80" s="40"/>
      <c r="G80" s="40"/>
      <c r="P80" s="213"/>
      <c r="Q80" s="81"/>
      <c r="R80" s="214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</row>
    <row r="81" spans="1:33" s="216" customFormat="1" x14ac:dyDescent="0.2">
      <c r="A81" s="41"/>
      <c r="B81" s="41"/>
      <c r="C81" s="41"/>
      <c r="D81" s="41"/>
      <c r="F81" s="40"/>
      <c r="G81" s="40"/>
      <c r="P81" s="213"/>
      <c r="Q81" s="81"/>
      <c r="R81" s="214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</row>
    <row r="82" spans="1:33" s="216" customFormat="1" x14ac:dyDescent="0.2">
      <c r="A82" s="41"/>
      <c r="B82" s="41"/>
      <c r="C82" s="41"/>
      <c r="D82" s="41"/>
      <c r="F82" s="40"/>
      <c r="G82" s="40"/>
      <c r="P82" s="213"/>
      <c r="Q82" s="81"/>
      <c r="R82" s="214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</row>
    <row r="83" spans="1:33" s="216" customFormat="1" x14ac:dyDescent="0.2">
      <c r="A83" s="41"/>
      <c r="B83" s="41"/>
      <c r="C83" s="41"/>
      <c r="D83" s="41"/>
      <c r="F83" s="40"/>
      <c r="G83" s="40"/>
      <c r="P83" s="213"/>
      <c r="Q83" s="81"/>
      <c r="R83" s="214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</row>
    <row r="84" spans="1:33" s="216" customFormat="1" x14ac:dyDescent="0.2">
      <c r="A84" s="41"/>
      <c r="B84" s="41"/>
      <c r="C84" s="41"/>
      <c r="D84" s="41"/>
      <c r="F84" s="40"/>
      <c r="G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</row>
    <row r="85" spans="1:33" s="216" customFormat="1" x14ac:dyDescent="0.2">
      <c r="A85" s="41"/>
      <c r="B85" s="41"/>
      <c r="C85" s="41"/>
      <c r="D85" s="41"/>
      <c r="F85" s="40"/>
      <c r="G85" s="40"/>
    </row>
    <row r="86" spans="1:33" s="216" customFormat="1" x14ac:dyDescent="0.2">
      <c r="A86" s="41"/>
      <c r="B86" s="41"/>
      <c r="C86" s="41"/>
      <c r="D86" s="41"/>
      <c r="F86" s="40"/>
      <c r="G86" s="40"/>
    </row>
  </sheetData>
  <mergeCells count="41">
    <mergeCell ref="D10:D11"/>
    <mergeCell ref="J47:O47"/>
    <mergeCell ref="A6:O6"/>
    <mergeCell ref="A1:O1"/>
    <mergeCell ref="A2:O2"/>
    <mergeCell ref="A3:O3"/>
    <mergeCell ref="A4:O4"/>
    <mergeCell ref="A5:O5"/>
    <mergeCell ref="A7:E7"/>
    <mergeCell ref="A8:E8"/>
    <mergeCell ref="J8:M8"/>
    <mergeCell ref="J9:N9"/>
    <mergeCell ref="A10:A11"/>
    <mergeCell ref="B10:C10"/>
    <mergeCell ref="E10:E11"/>
    <mergeCell ref="F10:F11"/>
    <mergeCell ref="O10:O11"/>
    <mergeCell ref="E17:O17"/>
    <mergeCell ref="E19:O19"/>
    <mergeCell ref="E21:O21"/>
    <mergeCell ref="E23:O23"/>
    <mergeCell ref="I10:I11"/>
    <mergeCell ref="H10:H11"/>
    <mergeCell ref="J10:J11"/>
    <mergeCell ref="L10:L11"/>
    <mergeCell ref="M10:M11"/>
    <mergeCell ref="G10:G11"/>
    <mergeCell ref="J45:O45"/>
    <mergeCell ref="AH62:AH63"/>
    <mergeCell ref="H73:I73"/>
    <mergeCell ref="E13:O13"/>
    <mergeCell ref="E15:O15"/>
    <mergeCell ref="E47:H47"/>
    <mergeCell ref="Q60:AH60"/>
    <mergeCell ref="R61:V61"/>
    <mergeCell ref="AD61:AH61"/>
    <mergeCell ref="Q62:Q63"/>
    <mergeCell ref="R62:R63"/>
    <mergeCell ref="S62:AE62"/>
    <mergeCell ref="AF62:AF63"/>
    <mergeCell ref="AG62:AG63"/>
  </mergeCells>
  <printOptions horizontalCentered="1"/>
  <pageMargins left="0.39370078740157483" right="0.39370078740157483" top="0.78740157480314965" bottom="0.19685039370078741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indexed="34"/>
    <pageSetUpPr fitToPage="1"/>
  </sheetPr>
  <dimension ref="A1:M213"/>
  <sheetViews>
    <sheetView topLeftCell="A29" workbookViewId="0">
      <selection sqref="A1:I137"/>
    </sheetView>
  </sheetViews>
  <sheetFormatPr defaultColWidth="9.140625" defaultRowHeight="12.75" x14ac:dyDescent="0.2"/>
  <cols>
    <col min="1" max="1" width="4" style="12" customWidth="1"/>
    <col min="2" max="2" width="28.28515625" style="12" customWidth="1"/>
    <col min="3" max="3" width="10.5703125" style="12" customWidth="1"/>
    <col min="4" max="4" width="28" style="12" customWidth="1"/>
    <col min="5" max="5" width="11.28515625" style="12" customWidth="1"/>
    <col min="6" max="6" width="6.85546875" style="12" customWidth="1"/>
    <col min="7" max="7" width="27.42578125" style="12" customWidth="1"/>
    <col min="8" max="8" width="9.42578125" style="12" customWidth="1"/>
    <col min="9" max="9" width="11.85546875" style="12" customWidth="1"/>
    <col min="10" max="10" width="6" style="12" customWidth="1"/>
    <col min="11" max="16384" width="9.140625" style="12"/>
  </cols>
  <sheetData>
    <row r="1" spans="1:13" x14ac:dyDescent="0.2">
      <c r="A1" s="613" t="e">
        <f>#REF!</f>
        <v>#REF!</v>
      </c>
      <c r="B1" s="613"/>
      <c r="C1" s="613"/>
      <c r="D1" s="613"/>
      <c r="E1" s="613"/>
      <c r="F1" s="613"/>
      <c r="G1" s="613"/>
      <c r="H1" s="613"/>
      <c r="I1" s="613"/>
      <c r="J1" s="95"/>
      <c r="K1" s="95"/>
      <c r="L1" s="95"/>
      <c r="M1" s="95"/>
    </row>
    <row r="2" spans="1:13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96"/>
      <c r="K2" s="95"/>
      <c r="L2" s="95"/>
      <c r="M2" s="95"/>
    </row>
    <row r="3" spans="1:13" ht="28.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96"/>
      <c r="K3" s="95"/>
      <c r="L3" s="95"/>
      <c r="M3" s="95"/>
    </row>
    <row r="4" spans="1:13" ht="15" hidden="1" customHeight="1" x14ac:dyDescent="0.2">
      <c r="A4" s="322"/>
      <c r="B4" s="322"/>
      <c r="C4" s="322"/>
      <c r="D4" s="322"/>
      <c r="E4" s="322"/>
      <c r="F4" s="322"/>
      <c r="G4" s="322"/>
      <c r="H4" s="322"/>
      <c r="I4" s="322"/>
      <c r="J4" s="321"/>
      <c r="K4" s="320"/>
      <c r="L4" s="320"/>
      <c r="M4" s="320"/>
    </row>
    <row r="5" spans="1:13" ht="18.75" customHeight="1" x14ac:dyDescent="0.2">
      <c r="A5" s="275"/>
      <c r="B5" s="275"/>
      <c r="C5" s="275"/>
      <c r="D5" s="277" t="s">
        <v>172</v>
      </c>
      <c r="E5" s="275"/>
      <c r="F5" s="275"/>
      <c r="G5" s="275"/>
      <c r="H5" s="275"/>
      <c r="I5" s="275"/>
      <c r="J5" s="274"/>
      <c r="K5" s="273"/>
      <c r="L5" s="273"/>
      <c r="M5" s="273"/>
    </row>
    <row r="6" spans="1:13" x14ac:dyDescent="0.2">
      <c r="A6" s="616" t="s">
        <v>76</v>
      </c>
      <c r="B6" s="616"/>
      <c r="C6" s="9"/>
      <c r="D6" s="2"/>
      <c r="H6" s="92" t="e">
        <f>d_2</f>
        <v>#REF!</v>
      </c>
      <c r="I6" s="13"/>
      <c r="J6" s="9"/>
    </row>
    <row r="7" spans="1:13" ht="13.5" customHeight="1" x14ac:dyDescent="0.2">
      <c r="A7" s="92" t="e">
        <f>d_4</f>
        <v>#REF!</v>
      </c>
      <c r="C7" s="9"/>
      <c r="D7" s="2"/>
      <c r="E7" s="134"/>
      <c r="F7" s="138" t="e">
        <f>d_5</f>
        <v>#REF!</v>
      </c>
      <c r="G7" s="134"/>
      <c r="H7" s="134"/>
      <c r="I7" s="255" t="s">
        <v>394</v>
      </c>
      <c r="J7" s="9"/>
    </row>
    <row r="8" spans="1:13" ht="18" x14ac:dyDescent="0.2">
      <c r="A8" s="119" t="s">
        <v>64</v>
      </c>
      <c r="B8" s="119" t="s">
        <v>65</v>
      </c>
      <c r="C8" s="119" t="s">
        <v>62</v>
      </c>
      <c r="D8" s="119" t="s">
        <v>96</v>
      </c>
      <c r="E8" s="132" t="s">
        <v>34</v>
      </c>
      <c r="F8" s="132" t="s">
        <v>102</v>
      </c>
      <c r="G8" s="132" t="s">
        <v>22</v>
      </c>
      <c r="H8" s="132" t="s">
        <v>49</v>
      </c>
      <c r="I8" s="119" t="s">
        <v>67</v>
      </c>
    </row>
    <row r="9" spans="1:13" x14ac:dyDescent="0.2">
      <c r="A9" s="120"/>
      <c r="B9" s="126" t="s">
        <v>44</v>
      </c>
      <c r="C9" s="121"/>
      <c r="D9" s="121"/>
      <c r="E9" s="121"/>
      <c r="F9" s="121"/>
      <c r="G9" s="121"/>
      <c r="H9" s="121"/>
      <c r="I9" s="122"/>
    </row>
    <row r="10" spans="1:13" x14ac:dyDescent="0.2">
      <c r="A10" s="15" t="s">
        <v>37</v>
      </c>
      <c r="B10" s="29" t="e">
        <f>VLOOKUP($E10,#REF!,3,FALSE)</f>
        <v>#REF!</v>
      </c>
      <c r="C10" s="11" t="e">
        <f>VLOOKUP($E10,#REF!,4,FALSE)</f>
        <v>#REF!</v>
      </c>
      <c r="D10" s="30" t="e">
        <f>VLOOKUP($E10,#REF!,5,FALSE)</f>
        <v>#REF!</v>
      </c>
      <c r="E10" s="98" t="s">
        <v>520</v>
      </c>
      <c r="F10" s="98"/>
      <c r="G10" s="15"/>
      <c r="H10" s="15"/>
      <c r="I10" s="11"/>
    </row>
    <row r="11" spans="1:13" x14ac:dyDescent="0.2">
      <c r="A11" s="276" t="s">
        <v>38</v>
      </c>
      <c r="B11" s="29" t="e">
        <f>VLOOKUP($E11,#REF!,3,FALSE)</f>
        <v>#REF!</v>
      </c>
      <c r="C11" s="11" t="e">
        <f>VLOOKUP($E11,#REF!,4,FALSE)</f>
        <v>#REF!</v>
      </c>
      <c r="D11" s="30" t="e">
        <f>VLOOKUP($E11,#REF!,5,FALSE)</f>
        <v>#REF!</v>
      </c>
      <c r="E11" s="98" t="s">
        <v>142</v>
      </c>
      <c r="F11" s="98"/>
      <c r="G11" s="276"/>
      <c r="H11" s="276"/>
      <c r="I11" s="11"/>
    </row>
    <row r="12" spans="1:13" ht="13.5" customHeight="1" x14ac:dyDescent="0.2">
      <c r="A12" s="276" t="s">
        <v>39</v>
      </c>
      <c r="B12" s="29" t="e">
        <f>VLOOKUP($E12,#REF!,3,FALSE)</f>
        <v>#REF!</v>
      </c>
      <c r="C12" s="11" t="e">
        <f>VLOOKUP($E12,#REF!,4,FALSE)</f>
        <v>#REF!</v>
      </c>
      <c r="D12" s="30" t="e">
        <f>VLOOKUP($E12,#REF!,5,FALSE)</f>
        <v>#REF!</v>
      </c>
      <c r="E12" s="98" t="s">
        <v>401</v>
      </c>
      <c r="F12" s="98"/>
      <c r="G12" s="276"/>
      <c r="H12" s="276"/>
      <c r="I12" s="11"/>
    </row>
    <row r="13" spans="1:13" x14ac:dyDescent="0.2">
      <c r="A13" s="462" t="s">
        <v>40</v>
      </c>
      <c r="B13" s="29" t="e">
        <f>VLOOKUP($E13,#REF!,3,FALSE)</f>
        <v>#REF!</v>
      </c>
      <c r="C13" s="11" t="e">
        <f>VLOOKUP($E13,#REF!,4,FALSE)</f>
        <v>#REF!</v>
      </c>
      <c r="D13" s="30" t="e">
        <f>VLOOKUP($E13,#REF!,5,FALSE)</f>
        <v>#REF!</v>
      </c>
      <c r="E13" s="98" t="s">
        <v>538</v>
      </c>
      <c r="F13" s="98"/>
      <c r="G13" s="319"/>
      <c r="H13" s="319"/>
      <c r="I13" s="11"/>
    </row>
    <row r="14" spans="1:13" ht="13.5" hidden="1" customHeight="1" x14ac:dyDescent="0.2">
      <c r="A14" s="462" t="s">
        <v>41</v>
      </c>
      <c r="B14" s="29" t="e">
        <f>VLOOKUP($E14,#REF!,3,FALSE)</f>
        <v>#REF!</v>
      </c>
      <c r="C14" s="11" t="e">
        <f>VLOOKUP($E14,#REF!,4,FALSE)</f>
        <v>#REF!</v>
      </c>
      <c r="D14" s="30" t="e">
        <f>VLOOKUP($E14,#REF!,5,FALSE)</f>
        <v>#REF!</v>
      </c>
      <c r="E14" s="98"/>
      <c r="F14" s="98"/>
      <c r="G14" s="319"/>
      <c r="H14" s="319"/>
      <c r="I14" s="11"/>
    </row>
    <row r="15" spans="1:13" ht="13.5" hidden="1" customHeight="1" x14ac:dyDescent="0.2">
      <c r="A15" s="462" t="s">
        <v>42</v>
      </c>
      <c r="B15" s="29" t="e">
        <f>VLOOKUP($E15,#REF!,3,FALSE)</f>
        <v>#REF!</v>
      </c>
      <c r="C15" s="11" t="e">
        <f>VLOOKUP($E15,#REF!,4,FALSE)</f>
        <v>#REF!</v>
      </c>
      <c r="D15" s="30" t="e">
        <f>VLOOKUP($E15,#REF!,5,FALSE)</f>
        <v>#REF!</v>
      </c>
      <c r="E15" s="98"/>
      <c r="F15" s="98"/>
      <c r="G15" s="462"/>
      <c r="H15" s="462"/>
      <c r="I15" s="11"/>
    </row>
    <row r="16" spans="1:13" ht="13.5" hidden="1" customHeight="1" x14ac:dyDescent="0.2">
      <c r="A16" s="462" t="s">
        <v>43</v>
      </c>
      <c r="B16" s="29" t="e">
        <f>VLOOKUP($E16,#REF!,3,FALSE)</f>
        <v>#REF!</v>
      </c>
      <c r="C16" s="11" t="e">
        <f>VLOOKUP($E16,#REF!,4,FALSE)</f>
        <v>#REF!</v>
      </c>
      <c r="D16" s="30" t="e">
        <f>VLOOKUP($E16,#REF!,5,FALSE)</f>
        <v>#REF!</v>
      </c>
      <c r="E16" s="98"/>
      <c r="F16" s="98"/>
      <c r="G16" s="462"/>
      <c r="H16" s="462"/>
      <c r="I16" s="11"/>
    </row>
    <row r="17" spans="1:11" hidden="1" x14ac:dyDescent="0.2">
      <c r="A17" s="462" t="s">
        <v>79</v>
      </c>
      <c r="B17" s="29" t="e">
        <f>VLOOKUP($E17,#REF!,3,FALSE)</f>
        <v>#REF!</v>
      </c>
      <c r="C17" s="11" t="e">
        <f>VLOOKUP($E17,#REF!,4,FALSE)</f>
        <v>#REF!</v>
      </c>
      <c r="D17" s="30" t="e">
        <f>VLOOKUP($E17,#REF!,5,FALSE)</f>
        <v>#REF!</v>
      </c>
      <c r="E17" s="98"/>
      <c r="F17" s="98"/>
      <c r="G17" s="319"/>
      <c r="H17" s="319"/>
      <c r="I17" s="11"/>
    </row>
    <row r="18" spans="1:11" x14ac:dyDescent="0.2">
      <c r="A18" s="120"/>
      <c r="B18" s="126" t="s">
        <v>45</v>
      </c>
      <c r="C18" s="121"/>
      <c r="D18" s="121"/>
      <c r="E18" s="121"/>
      <c r="F18" s="121"/>
      <c r="G18" s="121"/>
      <c r="H18" s="121"/>
      <c r="I18" s="122"/>
      <c r="K18" s="2"/>
    </row>
    <row r="19" spans="1:11" x14ac:dyDescent="0.2">
      <c r="A19" s="319" t="s">
        <v>37</v>
      </c>
      <c r="B19" s="29" t="e">
        <f>VLOOKUP($E19,#REF!,3,FALSE)</f>
        <v>#REF!</v>
      </c>
      <c r="C19" s="11" t="e">
        <f>VLOOKUP($E19,#REF!,4,FALSE)</f>
        <v>#REF!</v>
      </c>
      <c r="D19" s="30" t="e">
        <f>VLOOKUP($E19,#REF!,5,FALSE)</f>
        <v>#REF!</v>
      </c>
      <c r="E19" s="98" t="s">
        <v>535</v>
      </c>
      <c r="F19" s="98"/>
      <c r="G19" s="319"/>
      <c r="H19" s="319"/>
      <c r="I19" s="11"/>
      <c r="J19" s="18"/>
    </row>
    <row r="20" spans="1:11" x14ac:dyDescent="0.2">
      <c r="A20" s="319" t="s">
        <v>38</v>
      </c>
      <c r="B20" s="29" t="e">
        <f>VLOOKUP($E20,#REF!,3,FALSE)</f>
        <v>#REF!</v>
      </c>
      <c r="C20" s="11" t="e">
        <f>VLOOKUP($E20,#REF!,4,FALSE)</f>
        <v>#REF!</v>
      </c>
      <c r="D20" s="30" t="e">
        <f>VLOOKUP($E20,#REF!,5,FALSE)</f>
        <v>#REF!</v>
      </c>
      <c r="E20" s="98" t="s">
        <v>244</v>
      </c>
      <c r="F20" s="98"/>
      <c r="G20" s="319"/>
      <c r="H20" s="319"/>
      <c r="I20" s="11"/>
    </row>
    <row r="21" spans="1:11" x14ac:dyDescent="0.2">
      <c r="A21" s="319" t="s">
        <v>39</v>
      </c>
      <c r="B21" s="29" t="e">
        <f>VLOOKUP($E21,#REF!,3,FALSE)</f>
        <v>#REF!</v>
      </c>
      <c r="C21" s="11" t="e">
        <f>VLOOKUP($E21,#REF!,4,FALSE)</f>
        <v>#REF!</v>
      </c>
      <c r="D21" s="30" t="e">
        <f>VLOOKUP($E21,#REF!,5,FALSE)</f>
        <v>#REF!</v>
      </c>
      <c r="E21" s="98" t="s">
        <v>380</v>
      </c>
      <c r="F21" s="98"/>
      <c r="G21" s="319"/>
      <c r="H21" s="319"/>
      <c r="I21" s="11"/>
    </row>
    <row r="22" spans="1:11" x14ac:dyDescent="0.2">
      <c r="A22" s="462" t="s">
        <v>40</v>
      </c>
      <c r="B22" s="29" t="e">
        <f>VLOOKUP($E22,#REF!,3,FALSE)</f>
        <v>#REF!</v>
      </c>
      <c r="C22" s="11" t="e">
        <f>VLOOKUP($E22,#REF!,4,FALSE)</f>
        <v>#REF!</v>
      </c>
      <c r="D22" s="30" t="e">
        <f>VLOOKUP($E22,#REF!,5,FALSE)</f>
        <v>#REF!</v>
      </c>
      <c r="E22" s="98" t="s">
        <v>84</v>
      </c>
      <c r="F22" s="98"/>
      <c r="G22" s="462"/>
      <c r="H22" s="462"/>
      <c r="I22" s="11"/>
    </row>
    <row r="23" spans="1:11" hidden="1" x14ac:dyDescent="0.2">
      <c r="A23" s="462" t="s">
        <v>41</v>
      </c>
      <c r="B23" s="29" t="e">
        <f>VLOOKUP($E23,#REF!,3,FALSE)</f>
        <v>#REF!</v>
      </c>
      <c r="C23" s="11" t="e">
        <f>VLOOKUP($E23,#REF!,4,FALSE)</f>
        <v>#REF!</v>
      </c>
      <c r="D23" s="30" t="e">
        <f>VLOOKUP($E23,#REF!,5,FALSE)</f>
        <v>#REF!</v>
      </c>
      <c r="E23" s="98"/>
      <c r="F23" s="98"/>
      <c r="G23" s="462"/>
      <c r="H23" s="462"/>
      <c r="I23" s="11"/>
    </row>
    <row r="24" spans="1:11" hidden="1" x14ac:dyDescent="0.2">
      <c r="A24" s="462" t="s">
        <v>42</v>
      </c>
      <c r="B24" s="29" t="e">
        <f>VLOOKUP($E24,#REF!,3,FALSE)</f>
        <v>#REF!</v>
      </c>
      <c r="C24" s="11" t="e">
        <f>VLOOKUP($E24,#REF!,4,FALSE)</f>
        <v>#REF!</v>
      </c>
      <c r="D24" s="30" t="e">
        <f>VLOOKUP($E24,#REF!,5,FALSE)</f>
        <v>#REF!</v>
      </c>
      <c r="E24" s="98"/>
      <c r="F24" s="98"/>
      <c r="G24" s="462"/>
      <c r="H24" s="462"/>
      <c r="I24" s="11"/>
    </row>
    <row r="25" spans="1:11" hidden="1" x14ac:dyDescent="0.2">
      <c r="A25" s="462" t="s">
        <v>43</v>
      </c>
      <c r="B25" s="29" t="e">
        <f>VLOOKUP($E25,#REF!,3,FALSE)</f>
        <v>#REF!</v>
      </c>
      <c r="C25" s="11" t="e">
        <f>VLOOKUP($E25,#REF!,4,FALSE)</f>
        <v>#REF!</v>
      </c>
      <c r="D25" s="30" t="e">
        <f>VLOOKUP($E25,#REF!,5,FALSE)</f>
        <v>#REF!</v>
      </c>
      <c r="E25" s="98"/>
      <c r="F25" s="98"/>
      <c r="G25" s="319"/>
      <c r="H25" s="319"/>
      <c r="I25" s="11"/>
    </row>
    <row r="26" spans="1:11" hidden="1" x14ac:dyDescent="0.2">
      <c r="A26" s="462" t="s">
        <v>79</v>
      </c>
      <c r="B26" s="29" t="e">
        <f>VLOOKUP($E26,#REF!,3,FALSE)</f>
        <v>#REF!</v>
      </c>
      <c r="C26" s="11" t="e">
        <f>VLOOKUP($E26,#REF!,4,FALSE)</f>
        <v>#REF!</v>
      </c>
      <c r="D26" s="30" t="e">
        <f>VLOOKUP($E26,#REF!,5,FALSE)</f>
        <v>#REF!</v>
      </c>
      <c r="E26" s="98"/>
      <c r="F26" s="98"/>
      <c r="G26" s="319"/>
      <c r="H26" s="319"/>
      <c r="I26" s="11"/>
    </row>
    <row r="27" spans="1:11" x14ac:dyDescent="0.2">
      <c r="A27" s="120"/>
      <c r="B27" s="126" t="s">
        <v>46</v>
      </c>
      <c r="C27" s="121"/>
      <c r="D27" s="121"/>
      <c r="E27" s="121"/>
      <c r="F27" s="121"/>
      <c r="G27" s="121"/>
      <c r="H27" s="121"/>
      <c r="I27" s="122"/>
    </row>
    <row r="28" spans="1:11" x14ac:dyDescent="0.2">
      <c r="A28" s="319" t="s">
        <v>37</v>
      </c>
      <c r="B28" s="29" t="e">
        <f>VLOOKUP($E28,#REF!,3,FALSE)</f>
        <v>#REF!</v>
      </c>
      <c r="C28" s="11" t="e">
        <f>VLOOKUP($E28,#REF!,4,FALSE)</f>
        <v>#REF!</v>
      </c>
      <c r="D28" s="30" t="e">
        <f>VLOOKUP($E28,#REF!,5,FALSE)</f>
        <v>#REF!</v>
      </c>
      <c r="E28" s="98" t="s">
        <v>457</v>
      </c>
      <c r="F28" s="98"/>
      <c r="G28" s="319"/>
      <c r="H28" s="319"/>
      <c r="I28" s="11"/>
      <c r="K28" s="2"/>
    </row>
    <row r="29" spans="1:11" x14ac:dyDescent="0.2">
      <c r="A29" s="319" t="s">
        <v>38</v>
      </c>
      <c r="B29" s="29" t="e">
        <f>VLOOKUP($E29,#REF!,3,FALSE)</f>
        <v>#REF!</v>
      </c>
      <c r="C29" s="11" t="e">
        <f>VLOOKUP($E29,#REF!,4,FALSE)</f>
        <v>#REF!</v>
      </c>
      <c r="D29" s="30" t="e">
        <f>VLOOKUP($E29,#REF!,5,FALSE)</f>
        <v>#REF!</v>
      </c>
      <c r="E29" s="98" t="s">
        <v>425</v>
      </c>
      <c r="F29" s="98"/>
      <c r="G29" s="319"/>
      <c r="H29" s="319"/>
      <c r="I29" s="11"/>
      <c r="J29" s="17"/>
    </row>
    <row r="30" spans="1:11" x14ac:dyDescent="0.2">
      <c r="A30" s="319" t="s">
        <v>39</v>
      </c>
      <c r="B30" s="29" t="e">
        <f>VLOOKUP($E30,#REF!,3,FALSE)</f>
        <v>#REF!</v>
      </c>
      <c r="C30" s="11" t="e">
        <f>VLOOKUP($E30,#REF!,4,FALSE)</f>
        <v>#REF!</v>
      </c>
      <c r="D30" s="30" t="e">
        <f>VLOOKUP($E30,#REF!,5,FALSE)</f>
        <v>#REF!</v>
      </c>
      <c r="E30" s="98" t="s">
        <v>144</v>
      </c>
      <c r="F30" s="98"/>
      <c r="G30" s="319"/>
      <c r="H30" s="319"/>
      <c r="I30" s="11"/>
    </row>
    <row r="31" spans="1:11" x14ac:dyDescent="0.2">
      <c r="A31" s="462" t="s">
        <v>40</v>
      </c>
      <c r="B31" s="29" t="e">
        <f>VLOOKUP($E31,#REF!,3,FALSE)</f>
        <v>#REF!</v>
      </c>
      <c r="C31" s="11" t="e">
        <f>VLOOKUP($E31,#REF!,4,FALSE)</f>
        <v>#REF!</v>
      </c>
      <c r="D31" s="30" t="e">
        <f>VLOOKUP($E31,#REF!,5,FALSE)</f>
        <v>#REF!</v>
      </c>
      <c r="E31" s="98" t="s">
        <v>490</v>
      </c>
      <c r="F31" s="98"/>
      <c r="G31" s="462"/>
      <c r="H31" s="462"/>
      <c r="I31" s="11"/>
    </row>
    <row r="32" spans="1:11" hidden="1" x14ac:dyDescent="0.2">
      <c r="A32" s="462" t="s">
        <v>41</v>
      </c>
      <c r="B32" s="29" t="e">
        <f>VLOOKUP($E32,#REF!,3,FALSE)</f>
        <v>#REF!</v>
      </c>
      <c r="C32" s="11" t="e">
        <f>VLOOKUP($E32,#REF!,4,FALSE)</f>
        <v>#REF!</v>
      </c>
      <c r="D32" s="30" t="e">
        <f>VLOOKUP($E32,#REF!,5,FALSE)</f>
        <v>#REF!</v>
      </c>
      <c r="E32" s="98"/>
      <c r="F32" s="98"/>
      <c r="G32" s="462"/>
      <c r="H32" s="462"/>
      <c r="I32" s="11"/>
    </row>
    <row r="33" spans="1:11" hidden="1" x14ac:dyDescent="0.2">
      <c r="A33" s="462" t="s">
        <v>42</v>
      </c>
      <c r="B33" s="29" t="e">
        <f>VLOOKUP($E33,#REF!,3,FALSE)</f>
        <v>#REF!</v>
      </c>
      <c r="C33" s="11" t="e">
        <f>VLOOKUP($E33,#REF!,4,FALSE)</f>
        <v>#REF!</v>
      </c>
      <c r="D33" s="30" t="e">
        <f>VLOOKUP($E33,#REF!,5,FALSE)</f>
        <v>#REF!</v>
      </c>
      <c r="E33" s="98"/>
      <c r="F33" s="98"/>
      <c r="G33" s="462"/>
      <c r="H33" s="462"/>
      <c r="I33" s="11"/>
    </row>
    <row r="34" spans="1:11" ht="13.5" hidden="1" customHeight="1" x14ac:dyDescent="0.2">
      <c r="A34" s="462" t="s">
        <v>43</v>
      </c>
      <c r="B34" s="29" t="e">
        <f>VLOOKUP($E34,#REF!,3,FALSE)</f>
        <v>#REF!</v>
      </c>
      <c r="C34" s="11" t="e">
        <f>VLOOKUP($E34,#REF!,4,FALSE)</f>
        <v>#REF!</v>
      </c>
      <c r="D34" s="30" t="e">
        <f>VLOOKUP($E34,#REF!,5,FALSE)</f>
        <v>#REF!</v>
      </c>
      <c r="E34" s="98"/>
      <c r="F34" s="98"/>
      <c r="G34" s="319"/>
      <c r="H34" s="319"/>
      <c r="I34" s="11"/>
    </row>
    <row r="35" spans="1:11" hidden="1" x14ac:dyDescent="0.2">
      <c r="A35" s="462" t="s">
        <v>79</v>
      </c>
      <c r="B35" s="29" t="e">
        <f>VLOOKUP($E35,#REF!,3,FALSE)</f>
        <v>#REF!</v>
      </c>
      <c r="C35" s="11" t="e">
        <f>VLOOKUP($E35,#REF!,4,FALSE)</f>
        <v>#REF!</v>
      </c>
      <c r="D35" s="30" t="e">
        <f>VLOOKUP($E35,#REF!,5,FALSE)</f>
        <v>#REF!</v>
      </c>
      <c r="E35" s="98"/>
      <c r="F35" s="98"/>
      <c r="G35" s="319"/>
      <c r="H35" s="319"/>
      <c r="I35" s="11"/>
    </row>
    <row r="36" spans="1:11" x14ac:dyDescent="0.2">
      <c r="A36" s="120"/>
      <c r="B36" s="126" t="s">
        <v>47</v>
      </c>
      <c r="C36" s="121"/>
      <c r="D36" s="121"/>
      <c r="E36" s="121"/>
      <c r="F36" s="121"/>
      <c r="G36" s="121"/>
      <c r="H36" s="121"/>
      <c r="I36" s="122"/>
    </row>
    <row r="37" spans="1:11" x14ac:dyDescent="0.2">
      <c r="A37" s="319" t="s">
        <v>37</v>
      </c>
      <c r="B37" s="29" t="e">
        <f>VLOOKUP($E37,#REF!,3,FALSE)</f>
        <v>#REF!</v>
      </c>
      <c r="C37" s="11" t="e">
        <f>VLOOKUP($E37,#REF!,4,FALSE)</f>
        <v>#REF!</v>
      </c>
      <c r="D37" s="30" t="e">
        <f>VLOOKUP($E37,#REF!,5,FALSE)</f>
        <v>#REF!</v>
      </c>
      <c r="E37" s="98" t="s">
        <v>364</v>
      </c>
      <c r="F37" s="98"/>
      <c r="G37" s="319"/>
      <c r="H37" s="319"/>
      <c r="I37" s="11"/>
    </row>
    <row r="38" spans="1:11" x14ac:dyDescent="0.2">
      <c r="A38" s="319" t="s">
        <v>38</v>
      </c>
      <c r="B38" s="29" t="e">
        <f>VLOOKUP($E38,#REF!,3,FALSE)</f>
        <v>#REF!</v>
      </c>
      <c r="C38" s="11" t="e">
        <f>VLOOKUP($E38,#REF!,4,FALSE)</f>
        <v>#REF!</v>
      </c>
      <c r="D38" s="30" t="e">
        <f>VLOOKUP($E38,#REF!,5,FALSE)</f>
        <v>#REF!</v>
      </c>
      <c r="E38" s="98" t="s">
        <v>382</v>
      </c>
      <c r="F38" s="98"/>
      <c r="G38" s="319"/>
      <c r="H38" s="319"/>
      <c r="I38" s="11"/>
    </row>
    <row r="39" spans="1:11" x14ac:dyDescent="0.2">
      <c r="A39" s="319" t="s">
        <v>39</v>
      </c>
      <c r="B39" s="29" t="e">
        <f>VLOOKUP($E39,#REF!,3,FALSE)</f>
        <v>#REF!</v>
      </c>
      <c r="C39" s="11" t="e">
        <f>VLOOKUP($E39,#REF!,4,FALSE)</f>
        <v>#REF!</v>
      </c>
      <c r="D39" s="30" t="e">
        <f>VLOOKUP($E39,#REF!,5,FALSE)</f>
        <v>#REF!</v>
      </c>
      <c r="E39" s="98" t="s">
        <v>403</v>
      </c>
      <c r="F39" s="98"/>
      <c r="G39" s="319"/>
      <c r="H39" s="319"/>
      <c r="I39" s="11"/>
    </row>
    <row r="40" spans="1:11" x14ac:dyDescent="0.2">
      <c r="A40" s="462" t="s">
        <v>40</v>
      </c>
      <c r="B40" s="29" t="e">
        <f>VLOOKUP($E40,#REF!,3,FALSE)</f>
        <v>#REF!</v>
      </c>
      <c r="C40" s="11" t="e">
        <f>VLOOKUP($E40,#REF!,4,FALSE)</f>
        <v>#REF!</v>
      </c>
      <c r="D40" s="30" t="e">
        <f>VLOOKUP($E40,#REF!,5,FALSE)</f>
        <v>#REF!</v>
      </c>
      <c r="E40" s="98" t="s">
        <v>551</v>
      </c>
      <c r="F40" s="98"/>
      <c r="G40" s="462"/>
      <c r="H40" s="462"/>
      <c r="I40" s="11"/>
    </row>
    <row r="41" spans="1:11" hidden="1" x14ac:dyDescent="0.2">
      <c r="A41" s="462" t="s">
        <v>41</v>
      </c>
      <c r="B41" s="29" t="e">
        <f>VLOOKUP($E41,#REF!,3,FALSE)</f>
        <v>#REF!</v>
      </c>
      <c r="C41" s="11" t="e">
        <f>VLOOKUP($E41,#REF!,4,FALSE)</f>
        <v>#REF!</v>
      </c>
      <c r="D41" s="30" t="e">
        <f>VLOOKUP($E41,#REF!,5,FALSE)</f>
        <v>#REF!</v>
      </c>
      <c r="E41" s="98"/>
      <c r="F41" s="98"/>
      <c r="G41" s="462"/>
      <c r="H41" s="462"/>
      <c r="I41" s="11"/>
    </row>
    <row r="42" spans="1:11" hidden="1" x14ac:dyDescent="0.2">
      <c r="A42" s="462" t="s">
        <v>42</v>
      </c>
      <c r="B42" s="29" t="e">
        <f>VLOOKUP($E42,#REF!,3,FALSE)</f>
        <v>#REF!</v>
      </c>
      <c r="C42" s="11" t="e">
        <f>VLOOKUP($E42,#REF!,4,FALSE)</f>
        <v>#REF!</v>
      </c>
      <c r="D42" s="30" t="e">
        <f>VLOOKUP($E42,#REF!,5,FALSE)</f>
        <v>#REF!</v>
      </c>
      <c r="E42" s="98"/>
      <c r="F42" s="98"/>
      <c r="G42" s="319"/>
      <c r="H42" s="319"/>
      <c r="I42" s="11"/>
    </row>
    <row r="43" spans="1:11" hidden="1" x14ac:dyDescent="0.2">
      <c r="A43" s="462" t="s">
        <v>43</v>
      </c>
      <c r="B43" s="29" t="e">
        <f>VLOOKUP($E43,#REF!,3,FALSE)</f>
        <v>#REF!</v>
      </c>
      <c r="C43" s="11" t="e">
        <f>VLOOKUP($E43,#REF!,4,FALSE)</f>
        <v>#REF!</v>
      </c>
      <c r="D43" s="30" t="e">
        <f>VLOOKUP($E43,#REF!,5,FALSE)</f>
        <v>#REF!</v>
      </c>
      <c r="E43" s="98"/>
      <c r="F43" s="98"/>
      <c r="G43" s="319"/>
      <c r="H43" s="319"/>
      <c r="I43" s="11"/>
    </row>
    <row r="44" spans="1:11" hidden="1" x14ac:dyDescent="0.2">
      <c r="A44" s="462" t="s">
        <v>79</v>
      </c>
      <c r="B44" s="29" t="e">
        <f>VLOOKUP($E44,#REF!,3,FALSE)</f>
        <v>#REF!</v>
      </c>
      <c r="C44" s="11" t="e">
        <f>VLOOKUP($E44,#REF!,4,FALSE)</f>
        <v>#REF!</v>
      </c>
      <c r="D44" s="30" t="e">
        <f>VLOOKUP($E44,#REF!,5,FALSE)</f>
        <v>#REF!</v>
      </c>
      <c r="E44" s="98"/>
      <c r="F44" s="98"/>
      <c r="G44" s="319"/>
      <c r="H44" s="319"/>
      <c r="I44" s="11"/>
    </row>
    <row r="45" spans="1:11" x14ac:dyDescent="0.2">
      <c r="A45" s="120"/>
      <c r="B45" s="126" t="s">
        <v>61</v>
      </c>
      <c r="C45" s="121"/>
      <c r="D45" s="121"/>
      <c r="E45" s="121"/>
      <c r="F45" s="121"/>
      <c r="G45" s="121"/>
      <c r="H45" s="121"/>
      <c r="I45" s="122"/>
    </row>
    <row r="46" spans="1:11" x14ac:dyDescent="0.2">
      <c r="A46" s="319" t="s">
        <v>37</v>
      </c>
      <c r="B46" s="29" t="e">
        <f>VLOOKUP($E46,#REF!,3,FALSE)</f>
        <v>#REF!</v>
      </c>
      <c r="C46" s="11" t="e">
        <f>VLOOKUP($E46,#REF!,4,FALSE)</f>
        <v>#REF!</v>
      </c>
      <c r="D46" s="30" t="e">
        <f>VLOOKUP($E46,#REF!,5,FALSE)</f>
        <v>#REF!</v>
      </c>
      <c r="E46" s="98" t="s">
        <v>255</v>
      </c>
      <c r="F46" s="98"/>
      <c r="G46" s="319"/>
      <c r="H46" s="319"/>
      <c r="I46" s="11"/>
      <c r="K46" s="2"/>
    </row>
    <row r="47" spans="1:11" x14ac:dyDescent="0.2">
      <c r="A47" s="319" t="s">
        <v>38</v>
      </c>
      <c r="B47" s="29" t="e">
        <f>VLOOKUP($E47,#REF!,3,FALSE)</f>
        <v>#REF!</v>
      </c>
      <c r="C47" s="11" t="e">
        <f>VLOOKUP($E47,#REF!,4,FALSE)</f>
        <v>#REF!</v>
      </c>
      <c r="D47" s="30" t="e">
        <f>VLOOKUP($E47,#REF!,5,FALSE)</f>
        <v>#REF!</v>
      </c>
      <c r="E47" s="98" t="s">
        <v>438</v>
      </c>
      <c r="F47" s="98"/>
      <c r="G47" s="319"/>
      <c r="H47" s="319"/>
      <c r="I47" s="11"/>
      <c r="J47" s="17"/>
    </row>
    <row r="48" spans="1:11" x14ac:dyDescent="0.2">
      <c r="A48" s="319" t="s">
        <v>39</v>
      </c>
      <c r="B48" s="29" t="e">
        <f>VLOOKUP($E48,#REF!,3,FALSE)</f>
        <v>#REF!</v>
      </c>
      <c r="C48" s="11" t="e">
        <f>VLOOKUP($E48,#REF!,4,FALSE)</f>
        <v>#REF!</v>
      </c>
      <c r="D48" s="30" t="e">
        <f>VLOOKUP($E48,#REF!,5,FALSE)</f>
        <v>#REF!</v>
      </c>
      <c r="E48" s="98" t="s">
        <v>205</v>
      </c>
      <c r="F48" s="98"/>
      <c r="G48" s="319"/>
      <c r="H48" s="319"/>
      <c r="I48" s="11"/>
    </row>
    <row r="49" spans="1:11" x14ac:dyDescent="0.2">
      <c r="A49" s="462" t="s">
        <v>40</v>
      </c>
      <c r="B49" s="29" t="e">
        <f>VLOOKUP($E49,#REF!,3,FALSE)</f>
        <v>#REF!</v>
      </c>
      <c r="C49" s="11" t="e">
        <f>VLOOKUP($E49,#REF!,4,FALSE)</f>
        <v>#REF!</v>
      </c>
      <c r="D49" s="30" t="e">
        <f>VLOOKUP($E49,#REF!,5,FALSE)</f>
        <v>#REF!</v>
      </c>
      <c r="E49" s="98" t="s">
        <v>194</v>
      </c>
      <c r="F49" s="323"/>
      <c r="G49" s="269"/>
      <c r="H49" s="269"/>
      <c r="I49" s="235"/>
    </row>
    <row r="50" spans="1:11" hidden="1" x14ac:dyDescent="0.2">
      <c r="A50" s="462" t="s">
        <v>41</v>
      </c>
      <c r="B50" s="29" t="e">
        <f>VLOOKUP($E50,#REF!,3,FALSE)</f>
        <v>#REF!</v>
      </c>
      <c r="C50" s="11" t="e">
        <f>VLOOKUP($E50,#REF!,4,FALSE)</f>
        <v>#REF!</v>
      </c>
      <c r="D50" s="30" t="e">
        <f>VLOOKUP($E50,#REF!,5,FALSE)</f>
        <v>#REF!</v>
      </c>
      <c r="E50" s="98"/>
      <c r="F50" s="323"/>
      <c r="G50" s="269"/>
      <c r="H50" s="269"/>
      <c r="I50" s="235"/>
    </row>
    <row r="51" spans="1:11" hidden="1" x14ac:dyDescent="0.2">
      <c r="A51" s="462" t="s">
        <v>42</v>
      </c>
      <c r="B51" s="29" t="e">
        <f>VLOOKUP($E51,#REF!,3,FALSE)</f>
        <v>#REF!</v>
      </c>
      <c r="C51" s="11" t="e">
        <f>VLOOKUP($E51,#REF!,4,FALSE)</f>
        <v>#REF!</v>
      </c>
      <c r="D51" s="30" t="e">
        <f>VLOOKUP($E51,#REF!,5,FALSE)</f>
        <v>#REF!</v>
      </c>
      <c r="E51" s="98"/>
      <c r="F51" s="323"/>
      <c r="G51" s="269"/>
      <c r="H51" s="269"/>
      <c r="I51" s="235"/>
    </row>
    <row r="52" spans="1:11" hidden="1" x14ac:dyDescent="0.2">
      <c r="A52" s="462" t="s">
        <v>43</v>
      </c>
      <c r="B52" s="29" t="e">
        <f>VLOOKUP($E52,#REF!,3,FALSE)</f>
        <v>#REF!</v>
      </c>
      <c r="C52" s="11" t="e">
        <f>VLOOKUP($E52,#REF!,4,FALSE)</f>
        <v>#REF!</v>
      </c>
      <c r="D52" s="30" t="e">
        <f>VLOOKUP($E52,#REF!,5,FALSE)</f>
        <v>#REF!</v>
      </c>
      <c r="E52" s="98"/>
      <c r="F52" s="323"/>
      <c r="G52" s="269"/>
      <c r="H52" s="269"/>
      <c r="I52" s="235"/>
    </row>
    <row r="53" spans="1:11" hidden="1" x14ac:dyDescent="0.2">
      <c r="A53" s="462" t="s">
        <v>79</v>
      </c>
      <c r="B53" s="29" t="e">
        <f>VLOOKUP($E53,#REF!,3,FALSE)</f>
        <v>#REF!</v>
      </c>
      <c r="C53" s="11" t="e">
        <f>VLOOKUP($E53,#REF!,4,FALSE)</f>
        <v>#REF!</v>
      </c>
      <c r="D53" s="30" t="e">
        <f>VLOOKUP($E53,#REF!,5,FALSE)</f>
        <v>#REF!</v>
      </c>
      <c r="E53" s="98"/>
      <c r="F53" s="323"/>
      <c r="G53" s="269"/>
      <c r="H53" s="269"/>
      <c r="I53" s="235"/>
    </row>
    <row r="54" spans="1:11" x14ac:dyDescent="0.2">
      <c r="A54" s="120"/>
      <c r="B54" s="126" t="s">
        <v>31</v>
      </c>
      <c r="C54" s="121"/>
      <c r="D54" s="121"/>
      <c r="E54" s="121"/>
      <c r="F54" s="314"/>
      <c r="G54" s="314"/>
      <c r="H54" s="314"/>
      <c r="I54" s="236"/>
    </row>
    <row r="55" spans="1:11" x14ac:dyDescent="0.2">
      <c r="A55" s="353" t="s">
        <v>37</v>
      </c>
      <c r="B55" s="29" t="e">
        <f>VLOOKUP($E55,#REF!,3,FALSE)</f>
        <v>#REF!</v>
      </c>
      <c r="C55" s="11" t="e">
        <f>VLOOKUP($E55,#REF!,4,FALSE)</f>
        <v>#REF!</v>
      </c>
      <c r="D55" s="30" t="e">
        <f>VLOOKUP($E55,#REF!,5,FALSE)</f>
        <v>#REF!</v>
      </c>
      <c r="E55" s="98" t="s">
        <v>533</v>
      </c>
      <c r="F55" s="323"/>
      <c r="G55" s="269"/>
      <c r="H55" s="269"/>
      <c r="I55" s="235"/>
    </row>
    <row r="56" spans="1:11" x14ac:dyDescent="0.2">
      <c r="A56" s="353" t="s">
        <v>38</v>
      </c>
      <c r="B56" s="29" t="e">
        <f>VLOOKUP($E56,#REF!,3,FALSE)</f>
        <v>#REF!</v>
      </c>
      <c r="C56" s="11" t="e">
        <f>VLOOKUP($E56,#REF!,4,FALSE)</f>
        <v>#REF!</v>
      </c>
      <c r="D56" s="30" t="e">
        <f>VLOOKUP($E56,#REF!,5,FALSE)</f>
        <v>#REF!</v>
      </c>
      <c r="E56" s="98" t="s">
        <v>560</v>
      </c>
      <c r="F56" s="323"/>
      <c r="G56" s="269"/>
      <c r="H56" s="269"/>
      <c r="I56" s="235"/>
      <c r="K56" s="2"/>
    </row>
    <row r="57" spans="1:11" x14ac:dyDescent="0.2">
      <c r="A57" s="353" t="s">
        <v>39</v>
      </c>
      <c r="B57" s="29" t="e">
        <f>VLOOKUP($E57,#REF!,3,FALSE)</f>
        <v>#REF!</v>
      </c>
      <c r="C57" s="11" t="e">
        <f>VLOOKUP($E57,#REF!,4,FALSE)</f>
        <v>#REF!</v>
      </c>
      <c r="D57" s="30" t="e">
        <f>VLOOKUP($E57,#REF!,5,FALSE)</f>
        <v>#REF!</v>
      </c>
      <c r="E57" s="98" t="s">
        <v>549</v>
      </c>
      <c r="F57" s="323"/>
      <c r="G57" s="269"/>
      <c r="H57" s="269"/>
      <c r="I57" s="235"/>
      <c r="J57" s="17"/>
    </row>
    <row r="58" spans="1:11" x14ac:dyDescent="0.2">
      <c r="A58" s="353" t="s">
        <v>40</v>
      </c>
      <c r="B58" s="29" t="e">
        <f>VLOOKUP($E58,#REF!,3,FALSE)</f>
        <v>#REF!</v>
      </c>
      <c r="C58" s="11" t="e">
        <f>VLOOKUP($E58,#REF!,4,FALSE)</f>
        <v>#REF!</v>
      </c>
      <c r="D58" s="30" t="e">
        <f>VLOOKUP($E58,#REF!,5,FALSE)</f>
        <v>#REF!</v>
      </c>
      <c r="E58" s="98" t="s">
        <v>537</v>
      </c>
      <c r="F58" s="323"/>
      <c r="G58" s="269"/>
      <c r="H58" s="269"/>
      <c r="I58" s="235"/>
      <c r="J58" s="17"/>
    </row>
    <row r="59" spans="1:11" hidden="1" x14ac:dyDescent="0.2">
      <c r="A59" s="353" t="s">
        <v>41</v>
      </c>
      <c r="B59" s="29" t="e">
        <f>VLOOKUP($E59,#REF!,3,FALSE)</f>
        <v>#REF!</v>
      </c>
      <c r="C59" s="11" t="e">
        <f>VLOOKUP($E59,#REF!,4,FALSE)</f>
        <v>#REF!</v>
      </c>
      <c r="D59" s="30" t="e">
        <f>VLOOKUP($E59,#REF!,5,FALSE)</f>
        <v>#REF!</v>
      </c>
      <c r="E59" s="98"/>
      <c r="F59" s="323"/>
      <c r="G59" s="269"/>
      <c r="H59" s="269"/>
      <c r="I59" s="235"/>
      <c r="J59" s="17"/>
    </row>
    <row r="60" spans="1:11" hidden="1" x14ac:dyDescent="0.2">
      <c r="A60" s="353" t="s">
        <v>42</v>
      </c>
      <c r="B60" s="29" t="e">
        <f>VLOOKUP($E60,#REF!,3,FALSE)</f>
        <v>#REF!</v>
      </c>
      <c r="C60" s="11" t="e">
        <f>VLOOKUP($E60,#REF!,4,FALSE)</f>
        <v>#REF!</v>
      </c>
      <c r="D60" s="30" t="e">
        <f>VLOOKUP($E60,#REF!,5,FALSE)</f>
        <v>#REF!</v>
      </c>
      <c r="E60" s="98"/>
      <c r="F60" s="323"/>
      <c r="G60" s="269"/>
      <c r="H60" s="269"/>
      <c r="I60" s="235"/>
      <c r="J60" s="17"/>
    </row>
    <row r="61" spans="1:11" hidden="1" x14ac:dyDescent="0.2">
      <c r="A61" s="353" t="s">
        <v>43</v>
      </c>
      <c r="B61" s="29" t="e">
        <f>VLOOKUP($E61,#REF!,3,FALSE)</f>
        <v>#REF!</v>
      </c>
      <c r="C61" s="11" t="e">
        <f>VLOOKUP($E61,#REF!,4,FALSE)</f>
        <v>#REF!</v>
      </c>
      <c r="D61" s="30" t="e">
        <f>VLOOKUP($E61,#REF!,5,FALSE)</f>
        <v>#REF!</v>
      </c>
      <c r="E61" s="98"/>
      <c r="F61" s="323"/>
      <c r="G61" s="269"/>
      <c r="H61" s="269"/>
      <c r="I61" s="235"/>
      <c r="J61" s="17"/>
    </row>
    <row r="62" spans="1:11" hidden="1" x14ac:dyDescent="0.2">
      <c r="A62" s="353" t="s">
        <v>79</v>
      </c>
      <c r="B62" s="29" t="e">
        <f>VLOOKUP($E62,#REF!,3,FALSE)</f>
        <v>#REF!</v>
      </c>
      <c r="C62" s="11" t="e">
        <f>VLOOKUP($E62,#REF!,4,FALSE)</f>
        <v>#REF!</v>
      </c>
      <c r="D62" s="30" t="e">
        <f>VLOOKUP($E62,#REF!,5,FALSE)</f>
        <v>#REF!</v>
      </c>
      <c r="E62" s="98"/>
      <c r="F62" s="323"/>
      <c r="G62" s="269"/>
      <c r="H62" s="269"/>
      <c r="I62" s="235"/>
      <c r="J62" s="17"/>
    </row>
    <row r="63" spans="1:11" hidden="1" x14ac:dyDescent="0.2">
      <c r="A63" s="120"/>
      <c r="B63" s="126" t="s">
        <v>266</v>
      </c>
      <c r="C63" s="121"/>
      <c r="D63" s="121"/>
      <c r="E63" s="121"/>
      <c r="F63" s="121"/>
      <c r="G63" s="121"/>
      <c r="H63" s="121"/>
      <c r="I63" s="122"/>
      <c r="K63" s="2"/>
    </row>
    <row r="64" spans="1:11" hidden="1" x14ac:dyDescent="0.2">
      <c r="A64" s="353" t="s">
        <v>37</v>
      </c>
      <c r="B64" s="29" t="e">
        <f>VLOOKUP($E64,#REF!,3,FALSE)</f>
        <v>#REF!</v>
      </c>
      <c r="C64" s="11" t="e">
        <f>VLOOKUP($E64,#REF!,4,FALSE)</f>
        <v>#REF!</v>
      </c>
      <c r="D64" s="30" t="e">
        <f>VLOOKUP($E64,#REF!,5,FALSE)</f>
        <v>#REF!</v>
      </c>
      <c r="E64" s="98"/>
      <c r="F64" s="98"/>
      <c r="G64" s="353"/>
      <c r="H64" s="353"/>
      <c r="I64" s="11"/>
      <c r="J64" s="18"/>
    </row>
    <row r="65" spans="1:11" hidden="1" x14ac:dyDescent="0.2">
      <c r="A65" s="353" t="s">
        <v>38</v>
      </c>
      <c r="B65" s="29" t="e">
        <f>VLOOKUP($E65,#REF!,3,FALSE)</f>
        <v>#REF!</v>
      </c>
      <c r="C65" s="11" t="e">
        <f>VLOOKUP($E65,#REF!,4,FALSE)</f>
        <v>#REF!</v>
      </c>
      <c r="D65" s="30" t="e">
        <f>VLOOKUP($E65,#REF!,5,FALSE)</f>
        <v>#REF!</v>
      </c>
      <c r="E65" s="98"/>
      <c r="F65" s="98"/>
      <c r="G65" s="353"/>
      <c r="H65" s="353"/>
      <c r="I65" s="11"/>
    </row>
    <row r="66" spans="1:11" hidden="1" x14ac:dyDescent="0.2">
      <c r="A66" s="353" t="s">
        <v>39</v>
      </c>
      <c r="B66" s="29" t="e">
        <f>VLOOKUP($E66,#REF!,3,FALSE)</f>
        <v>#REF!</v>
      </c>
      <c r="C66" s="11" t="e">
        <f>VLOOKUP($E66,#REF!,4,FALSE)</f>
        <v>#REF!</v>
      </c>
      <c r="D66" s="30" t="e">
        <f>VLOOKUP($E66,#REF!,5,FALSE)</f>
        <v>#REF!</v>
      </c>
      <c r="E66" s="98"/>
      <c r="F66" s="98"/>
      <c r="G66" s="353"/>
      <c r="H66" s="353"/>
      <c r="I66" s="11"/>
    </row>
    <row r="67" spans="1:11" ht="15" hidden="1" customHeight="1" x14ac:dyDescent="0.2">
      <c r="A67" s="462" t="s">
        <v>40</v>
      </c>
      <c r="B67" s="29" t="e">
        <f>VLOOKUP($E67,#REF!,3,FALSE)</f>
        <v>#REF!</v>
      </c>
      <c r="C67" s="11" t="e">
        <f>VLOOKUP($E67,#REF!,4,FALSE)</f>
        <v>#REF!</v>
      </c>
      <c r="D67" s="30" t="e">
        <f>VLOOKUP($E67,#REF!,5,FALSE)</f>
        <v>#REF!</v>
      </c>
      <c r="E67" s="98"/>
      <c r="F67" s="98"/>
      <c r="G67" s="353"/>
      <c r="H67" s="353"/>
      <c r="I67" s="11"/>
    </row>
    <row r="68" spans="1:11" hidden="1" x14ac:dyDescent="0.2">
      <c r="A68" s="462" t="s">
        <v>41</v>
      </c>
      <c r="B68" s="29" t="e">
        <f>VLOOKUP($E68,#REF!,3,FALSE)</f>
        <v>#REF!</v>
      </c>
      <c r="C68" s="11" t="e">
        <f>VLOOKUP($E68,#REF!,4,FALSE)</f>
        <v>#REF!</v>
      </c>
      <c r="D68" s="30" t="e">
        <f>VLOOKUP($E68,#REF!,5,FALSE)</f>
        <v>#REF!</v>
      </c>
      <c r="E68" s="98"/>
      <c r="F68" s="98"/>
      <c r="G68" s="353"/>
      <c r="H68" s="353"/>
      <c r="I68" s="11"/>
      <c r="K68" s="2"/>
    </row>
    <row r="69" spans="1:11" hidden="1" x14ac:dyDescent="0.2">
      <c r="A69" s="462" t="s">
        <v>42</v>
      </c>
      <c r="B69" s="29" t="e">
        <f>VLOOKUP($E69,#REF!,3,FALSE)</f>
        <v>#REF!</v>
      </c>
      <c r="C69" s="11" t="e">
        <f>VLOOKUP($E69,#REF!,4,FALSE)</f>
        <v>#REF!</v>
      </c>
      <c r="D69" s="30" t="e">
        <f>VLOOKUP($E69,#REF!,5,FALSE)</f>
        <v>#REF!</v>
      </c>
      <c r="E69" s="98"/>
      <c r="F69" s="98"/>
      <c r="G69" s="462"/>
      <c r="H69" s="462"/>
      <c r="I69" s="11"/>
      <c r="K69" s="2"/>
    </row>
    <row r="70" spans="1:11" hidden="1" x14ac:dyDescent="0.2">
      <c r="A70" s="462" t="s">
        <v>43</v>
      </c>
      <c r="B70" s="29" t="e">
        <f>VLOOKUP($E70,#REF!,3,FALSE)</f>
        <v>#REF!</v>
      </c>
      <c r="C70" s="11" t="e">
        <f>VLOOKUP($E70,#REF!,4,FALSE)</f>
        <v>#REF!</v>
      </c>
      <c r="D70" s="30" t="e">
        <f>VLOOKUP($E70,#REF!,5,FALSE)</f>
        <v>#REF!</v>
      </c>
      <c r="E70" s="98"/>
      <c r="F70" s="98"/>
      <c r="G70" s="462"/>
      <c r="H70" s="462"/>
      <c r="I70" s="11"/>
      <c r="K70" s="2"/>
    </row>
    <row r="71" spans="1:11" hidden="1" x14ac:dyDescent="0.2">
      <c r="A71" s="462" t="s">
        <v>79</v>
      </c>
      <c r="B71" s="29" t="e">
        <f>VLOOKUP($E71,#REF!,3,FALSE)</f>
        <v>#REF!</v>
      </c>
      <c r="C71" s="11" t="e">
        <f>VLOOKUP($E71,#REF!,4,FALSE)</f>
        <v>#REF!</v>
      </c>
      <c r="D71" s="30" t="e">
        <f>VLOOKUP($E71,#REF!,5,FALSE)</f>
        <v>#REF!</v>
      </c>
      <c r="E71" s="98"/>
      <c r="F71" s="98"/>
      <c r="G71" s="353"/>
      <c r="H71" s="353"/>
      <c r="I71" s="11"/>
      <c r="J71" s="17"/>
    </row>
    <row r="72" spans="1:11" hidden="1" x14ac:dyDescent="0.2">
      <c r="A72" s="120"/>
      <c r="B72" s="126" t="s">
        <v>270</v>
      </c>
      <c r="C72" s="121"/>
      <c r="D72" s="121"/>
      <c r="E72" s="121"/>
      <c r="F72" s="121"/>
      <c r="G72" s="121"/>
      <c r="H72" s="121"/>
      <c r="I72" s="122"/>
    </row>
    <row r="73" spans="1:11" hidden="1" x14ac:dyDescent="0.2">
      <c r="A73" s="353" t="s">
        <v>37</v>
      </c>
      <c r="B73" s="29" t="e">
        <f>VLOOKUP($E73,#REF!,3,FALSE)</f>
        <v>#REF!</v>
      </c>
      <c r="C73" s="11" t="e">
        <f>VLOOKUP($E73,#REF!,4,FALSE)</f>
        <v>#REF!</v>
      </c>
      <c r="D73" s="30" t="e">
        <f>VLOOKUP($E73,#REF!,5,FALSE)</f>
        <v>#REF!</v>
      </c>
      <c r="E73" s="98"/>
      <c r="F73" s="98"/>
      <c r="G73" s="353"/>
      <c r="H73" s="353"/>
      <c r="I73" s="11"/>
    </row>
    <row r="74" spans="1:11" hidden="1" x14ac:dyDescent="0.2">
      <c r="A74" s="353" t="s">
        <v>38</v>
      </c>
      <c r="B74" s="29" t="e">
        <f>VLOOKUP($E74,#REF!,3,FALSE)</f>
        <v>#REF!</v>
      </c>
      <c r="C74" s="11" t="e">
        <f>VLOOKUP($E74,#REF!,4,FALSE)</f>
        <v>#REF!</v>
      </c>
      <c r="D74" s="30" t="e">
        <f>VLOOKUP($E74,#REF!,5,FALSE)</f>
        <v>#REF!</v>
      </c>
      <c r="E74" s="98"/>
      <c r="F74" s="98"/>
      <c r="G74" s="353"/>
      <c r="H74" s="353"/>
      <c r="I74" s="11"/>
    </row>
    <row r="75" spans="1:11" hidden="1" x14ac:dyDescent="0.2">
      <c r="A75" s="353" t="s">
        <v>39</v>
      </c>
      <c r="B75" s="29" t="e">
        <f>VLOOKUP($E75,#REF!,3,FALSE)</f>
        <v>#REF!</v>
      </c>
      <c r="C75" s="11" t="e">
        <f>VLOOKUP($E75,#REF!,4,FALSE)</f>
        <v>#REF!</v>
      </c>
      <c r="D75" s="30" t="e">
        <f>VLOOKUP($E75,#REF!,5,FALSE)</f>
        <v>#REF!</v>
      </c>
      <c r="E75" s="98"/>
      <c r="F75" s="98"/>
      <c r="G75" s="353"/>
      <c r="H75" s="353"/>
      <c r="I75" s="11"/>
    </row>
    <row r="76" spans="1:11" hidden="1" x14ac:dyDescent="0.2">
      <c r="A76" s="120"/>
      <c r="B76" s="126" t="s">
        <v>271</v>
      </c>
      <c r="C76" s="121"/>
      <c r="D76" s="121"/>
      <c r="E76" s="121"/>
      <c r="F76" s="121"/>
      <c r="G76" s="121"/>
      <c r="H76" s="121"/>
      <c r="I76" s="122"/>
    </row>
    <row r="77" spans="1:11" hidden="1" x14ac:dyDescent="0.2">
      <c r="A77" s="353" t="s">
        <v>37</v>
      </c>
      <c r="B77" s="29" t="e">
        <f>VLOOKUP($E77,#REF!,3,FALSE)</f>
        <v>#REF!</v>
      </c>
      <c r="C77" s="11" t="e">
        <f>VLOOKUP($E77,#REF!,4,FALSE)</f>
        <v>#REF!</v>
      </c>
      <c r="D77" s="30" t="e">
        <f>VLOOKUP($E77,#REF!,5,FALSE)</f>
        <v>#REF!</v>
      </c>
      <c r="E77" s="98"/>
      <c r="F77" s="98"/>
      <c r="G77" s="353"/>
      <c r="H77" s="353"/>
      <c r="I77" s="11"/>
    </row>
    <row r="78" spans="1:11" hidden="1" x14ac:dyDescent="0.2">
      <c r="A78" s="353" t="s">
        <v>38</v>
      </c>
      <c r="B78" s="29" t="e">
        <f>VLOOKUP($E78,#REF!,3,FALSE)</f>
        <v>#REF!</v>
      </c>
      <c r="C78" s="11" t="e">
        <f>VLOOKUP($E78,#REF!,4,FALSE)</f>
        <v>#REF!</v>
      </c>
      <c r="D78" s="30" t="e">
        <f>VLOOKUP($E78,#REF!,5,FALSE)</f>
        <v>#REF!</v>
      </c>
      <c r="E78" s="98"/>
      <c r="F78" s="98"/>
      <c r="G78" s="353"/>
      <c r="H78" s="353"/>
      <c r="I78" s="11"/>
    </row>
    <row r="79" spans="1:11" hidden="1" x14ac:dyDescent="0.2">
      <c r="A79" s="353" t="s">
        <v>39</v>
      </c>
      <c r="B79" s="29" t="e">
        <f>VLOOKUP($E79,#REF!,3,FALSE)</f>
        <v>#REF!</v>
      </c>
      <c r="C79" s="11" t="e">
        <f>VLOOKUP($E79,#REF!,4,FALSE)</f>
        <v>#REF!</v>
      </c>
      <c r="D79" s="30" t="e">
        <f>VLOOKUP($E79,#REF!,5,FALSE)</f>
        <v>#REF!</v>
      </c>
      <c r="E79" s="98"/>
      <c r="F79" s="98"/>
      <c r="G79" s="353"/>
      <c r="H79" s="353"/>
      <c r="I79" s="11"/>
    </row>
    <row r="80" spans="1:11" hidden="1" x14ac:dyDescent="0.2">
      <c r="A80" s="120"/>
      <c r="B80" s="126" t="s">
        <v>272</v>
      </c>
      <c r="C80" s="121"/>
      <c r="D80" s="121"/>
      <c r="E80" s="121"/>
      <c r="F80" s="121"/>
      <c r="G80" s="121"/>
      <c r="H80" s="121"/>
      <c r="I80" s="122"/>
    </row>
    <row r="81" spans="1:11" hidden="1" x14ac:dyDescent="0.2">
      <c r="A81" s="353" t="s">
        <v>37</v>
      </c>
      <c r="B81" s="29" t="e">
        <f>VLOOKUP($E81,#REF!,3,FALSE)</f>
        <v>#REF!</v>
      </c>
      <c r="C81" s="11" t="e">
        <f>VLOOKUP($E81,#REF!,4,FALSE)</f>
        <v>#REF!</v>
      </c>
      <c r="D81" s="30" t="e">
        <f>VLOOKUP($E81,#REF!,5,FALSE)</f>
        <v>#REF!</v>
      </c>
      <c r="E81" s="98"/>
      <c r="F81" s="98"/>
      <c r="G81" s="353"/>
      <c r="H81" s="353"/>
      <c r="I81" s="11"/>
    </row>
    <row r="82" spans="1:11" hidden="1" x14ac:dyDescent="0.2">
      <c r="A82" s="353" t="s">
        <v>38</v>
      </c>
      <c r="B82" s="29" t="e">
        <f>VLOOKUP($E82,#REF!,3,FALSE)</f>
        <v>#REF!</v>
      </c>
      <c r="C82" s="11" t="e">
        <f>VLOOKUP($E82,#REF!,4,FALSE)</f>
        <v>#REF!</v>
      </c>
      <c r="D82" s="30" t="e">
        <f>VLOOKUP($E82,#REF!,5,FALSE)</f>
        <v>#REF!</v>
      </c>
      <c r="E82" s="98"/>
      <c r="F82" s="98"/>
      <c r="G82" s="353"/>
      <c r="H82" s="353"/>
      <c r="I82" s="11"/>
    </row>
    <row r="83" spans="1:11" hidden="1" x14ac:dyDescent="0.2">
      <c r="A83" s="353" t="s">
        <v>39</v>
      </c>
      <c r="B83" s="29" t="e">
        <f>VLOOKUP($E83,#REF!,3,FALSE)</f>
        <v>#REF!</v>
      </c>
      <c r="C83" s="11" t="e">
        <f>VLOOKUP($E83,#REF!,4,FALSE)</f>
        <v>#REF!</v>
      </c>
      <c r="D83" s="30" t="e">
        <f>VLOOKUP($E83,#REF!,5,FALSE)</f>
        <v>#REF!</v>
      </c>
      <c r="E83" s="98"/>
      <c r="F83" s="98"/>
      <c r="G83" s="353"/>
      <c r="H83" s="353"/>
      <c r="I83" s="11"/>
    </row>
    <row r="84" spans="1:11" hidden="1" x14ac:dyDescent="0.2">
      <c r="A84" s="120"/>
      <c r="B84" s="126" t="s">
        <v>273</v>
      </c>
      <c r="C84" s="121"/>
      <c r="D84" s="121"/>
      <c r="E84" s="121"/>
      <c r="F84" s="121"/>
      <c r="G84" s="121"/>
      <c r="H84" s="121"/>
      <c r="I84" s="122"/>
    </row>
    <row r="85" spans="1:11" hidden="1" x14ac:dyDescent="0.2">
      <c r="A85" s="353" t="s">
        <v>37</v>
      </c>
      <c r="B85" s="29" t="e">
        <f>VLOOKUP($E85,#REF!,3,FALSE)</f>
        <v>#REF!</v>
      </c>
      <c r="C85" s="11" t="e">
        <f>VLOOKUP($E85,#REF!,4,FALSE)</f>
        <v>#REF!</v>
      </c>
      <c r="D85" s="30" t="e">
        <f>VLOOKUP($E85,#REF!,5,FALSE)</f>
        <v>#REF!</v>
      </c>
      <c r="E85" s="98"/>
      <c r="F85" s="98"/>
      <c r="G85" s="353"/>
      <c r="H85" s="353"/>
      <c r="I85" s="11"/>
      <c r="K85" s="2"/>
    </row>
    <row r="86" spans="1:11" hidden="1" x14ac:dyDescent="0.2">
      <c r="A86" s="353" t="s">
        <v>38</v>
      </c>
      <c r="B86" s="29" t="e">
        <f>VLOOKUP($E86,#REF!,3,FALSE)</f>
        <v>#REF!</v>
      </c>
      <c r="C86" s="11" t="e">
        <f>VLOOKUP($E86,#REF!,4,FALSE)</f>
        <v>#REF!</v>
      </c>
      <c r="D86" s="30" t="e">
        <f>VLOOKUP($E86,#REF!,5,FALSE)</f>
        <v>#REF!</v>
      </c>
      <c r="E86" s="98"/>
      <c r="F86" s="98"/>
      <c r="G86" s="353"/>
      <c r="H86" s="353"/>
      <c r="I86" s="11"/>
      <c r="J86" s="17"/>
    </row>
    <row r="87" spans="1:11" hidden="1" x14ac:dyDescent="0.2">
      <c r="A87" s="353" t="s">
        <v>39</v>
      </c>
      <c r="B87" s="29" t="e">
        <f>VLOOKUP($E87,#REF!,3,FALSE)</f>
        <v>#REF!</v>
      </c>
      <c r="C87" s="11" t="e">
        <f>VLOOKUP($E87,#REF!,4,FALSE)</f>
        <v>#REF!</v>
      </c>
      <c r="D87" s="30" t="e">
        <f>VLOOKUP($E87,#REF!,5,FALSE)</f>
        <v>#REF!</v>
      </c>
      <c r="E87" s="98"/>
      <c r="F87" s="98"/>
      <c r="G87" s="353"/>
      <c r="H87" s="353"/>
      <c r="I87" s="11"/>
    </row>
    <row r="88" spans="1:11" hidden="1" x14ac:dyDescent="0.2">
      <c r="A88" s="120"/>
      <c r="B88" s="126" t="s">
        <v>274</v>
      </c>
      <c r="C88" s="121"/>
      <c r="D88" s="121"/>
      <c r="E88" s="121"/>
      <c r="F88" s="121"/>
      <c r="G88" s="121"/>
      <c r="H88" s="121"/>
      <c r="I88" s="122"/>
    </row>
    <row r="89" spans="1:11" hidden="1" x14ac:dyDescent="0.2">
      <c r="A89" s="353" t="s">
        <v>37</v>
      </c>
      <c r="B89" s="29" t="e">
        <f>VLOOKUP($E89,#REF!,3,FALSE)</f>
        <v>#REF!</v>
      </c>
      <c r="C89" s="11" t="e">
        <f>VLOOKUP($E89,#REF!,4,FALSE)</f>
        <v>#REF!</v>
      </c>
      <c r="D89" s="30" t="e">
        <f>VLOOKUP($E89,#REF!,5,FALSE)</f>
        <v>#REF!</v>
      </c>
      <c r="E89" s="98"/>
      <c r="F89" s="323"/>
      <c r="G89" s="269"/>
      <c r="H89" s="269"/>
      <c r="I89" s="235"/>
    </row>
    <row r="90" spans="1:11" hidden="1" x14ac:dyDescent="0.2">
      <c r="A90" s="353" t="s">
        <v>38</v>
      </c>
      <c r="B90" s="29" t="e">
        <f>VLOOKUP($E90,#REF!,3,FALSE)</f>
        <v>#REF!</v>
      </c>
      <c r="C90" s="11" t="e">
        <f>VLOOKUP($E90,#REF!,4,FALSE)</f>
        <v>#REF!</v>
      </c>
      <c r="D90" s="30" t="e">
        <f>VLOOKUP($E90,#REF!,5,FALSE)</f>
        <v>#REF!</v>
      </c>
      <c r="E90" s="98"/>
      <c r="F90" s="323"/>
      <c r="G90" s="269"/>
      <c r="H90" s="269"/>
      <c r="I90" s="235"/>
    </row>
    <row r="91" spans="1:11" hidden="1" x14ac:dyDescent="0.2">
      <c r="A91" s="353" t="s">
        <v>39</v>
      </c>
      <c r="B91" s="29" t="e">
        <f>VLOOKUP($E91,#REF!,3,FALSE)</f>
        <v>#REF!</v>
      </c>
      <c r="C91" s="11" t="e">
        <f>VLOOKUP($E91,#REF!,4,FALSE)</f>
        <v>#REF!</v>
      </c>
      <c r="D91" s="30" t="e">
        <f>VLOOKUP($E91,#REF!,5,FALSE)</f>
        <v>#REF!</v>
      </c>
      <c r="E91" s="98"/>
      <c r="F91" s="323"/>
      <c r="G91" s="269"/>
      <c r="H91" s="269"/>
      <c r="I91" s="235"/>
    </row>
    <row r="92" spans="1:11" hidden="1" x14ac:dyDescent="0.2">
      <c r="A92" s="120"/>
      <c r="B92" s="126" t="s">
        <v>275</v>
      </c>
      <c r="C92" s="121"/>
      <c r="D92" s="121"/>
      <c r="E92" s="121"/>
      <c r="F92" s="314"/>
      <c r="G92" s="314"/>
      <c r="H92" s="314"/>
      <c r="I92" s="236"/>
    </row>
    <row r="93" spans="1:11" hidden="1" x14ac:dyDescent="0.2">
      <c r="A93" s="353" t="s">
        <v>37</v>
      </c>
      <c r="B93" s="29" t="e">
        <f>VLOOKUP($E93,#REF!,3,FALSE)</f>
        <v>#REF!</v>
      </c>
      <c r="C93" s="11" t="e">
        <f>VLOOKUP($E93,#REF!,4,FALSE)</f>
        <v>#REF!</v>
      </c>
      <c r="D93" s="30" t="e">
        <f>VLOOKUP($E93,#REF!,5,FALSE)</f>
        <v>#REF!</v>
      </c>
      <c r="E93" s="98"/>
      <c r="F93" s="323"/>
      <c r="G93" s="269"/>
      <c r="H93" s="269"/>
      <c r="I93" s="235"/>
    </row>
    <row r="94" spans="1:11" hidden="1" x14ac:dyDescent="0.2">
      <c r="A94" s="353" t="s">
        <v>38</v>
      </c>
      <c r="B94" s="29" t="e">
        <f>VLOOKUP($E94,#REF!,3,FALSE)</f>
        <v>#REF!</v>
      </c>
      <c r="C94" s="11" t="e">
        <f>VLOOKUP($E94,#REF!,4,FALSE)</f>
        <v>#REF!</v>
      </c>
      <c r="D94" s="30" t="e">
        <f>VLOOKUP($E94,#REF!,5,FALSE)</f>
        <v>#REF!</v>
      </c>
      <c r="E94" s="98"/>
      <c r="F94" s="323"/>
      <c r="G94" s="269"/>
      <c r="H94" s="269"/>
      <c r="I94" s="235"/>
      <c r="K94" s="2"/>
    </row>
    <row r="95" spans="1:11" hidden="1" x14ac:dyDescent="0.2">
      <c r="A95" s="353" t="s">
        <v>39</v>
      </c>
      <c r="B95" s="29" t="e">
        <f>VLOOKUP($E95,#REF!,3,FALSE)</f>
        <v>#REF!</v>
      </c>
      <c r="C95" s="11" t="e">
        <f>VLOOKUP($E95,#REF!,4,FALSE)</f>
        <v>#REF!</v>
      </c>
      <c r="D95" s="30" t="e">
        <f>VLOOKUP($E95,#REF!,5,FALSE)</f>
        <v>#REF!</v>
      </c>
      <c r="E95" s="98"/>
      <c r="F95" s="323"/>
      <c r="G95" s="269"/>
      <c r="H95" s="269"/>
      <c r="I95" s="235"/>
      <c r="J95" s="17"/>
    </row>
    <row r="96" spans="1:11" hidden="1" x14ac:dyDescent="0.2">
      <c r="A96" s="353" t="s">
        <v>40</v>
      </c>
      <c r="B96" s="29" t="e">
        <f>VLOOKUP($E96,#REF!,3,FALSE)</f>
        <v>#REF!</v>
      </c>
      <c r="C96" s="11" t="e">
        <f>VLOOKUP($E96,#REF!,4,FALSE)</f>
        <v>#REF!</v>
      </c>
      <c r="D96" s="30" t="e">
        <f>VLOOKUP($E96,#REF!,5,FALSE)</f>
        <v>#REF!</v>
      </c>
      <c r="E96" s="98"/>
      <c r="F96" s="323"/>
      <c r="G96" s="269"/>
      <c r="H96" s="269"/>
      <c r="I96" s="235"/>
      <c r="J96" s="17"/>
    </row>
    <row r="97" spans="1:11" hidden="1" x14ac:dyDescent="0.2">
      <c r="A97" s="353" t="s">
        <v>41</v>
      </c>
      <c r="B97" s="29" t="e">
        <f>VLOOKUP($E97,#REF!,3,FALSE)</f>
        <v>#REF!</v>
      </c>
      <c r="C97" s="11" t="e">
        <f>VLOOKUP($E97,#REF!,4,FALSE)</f>
        <v>#REF!</v>
      </c>
      <c r="D97" s="30" t="e">
        <f>VLOOKUP($E97,#REF!,5,FALSE)</f>
        <v>#REF!</v>
      </c>
      <c r="E97" s="98"/>
      <c r="F97" s="323"/>
      <c r="G97" s="269"/>
      <c r="H97" s="269"/>
      <c r="I97" s="235"/>
      <c r="J97" s="17"/>
    </row>
    <row r="98" spans="1:11" hidden="1" x14ac:dyDescent="0.2">
      <c r="A98" s="353" t="s">
        <v>42</v>
      </c>
      <c r="B98" s="29" t="e">
        <f>VLOOKUP($E98,#REF!,3,FALSE)</f>
        <v>#REF!</v>
      </c>
      <c r="C98" s="11" t="e">
        <f>VLOOKUP($E98,#REF!,4,FALSE)</f>
        <v>#REF!</v>
      </c>
      <c r="D98" s="30" t="e">
        <f>VLOOKUP($E98,#REF!,5,FALSE)</f>
        <v>#REF!</v>
      </c>
      <c r="E98" s="98"/>
      <c r="F98" s="323"/>
      <c r="G98" s="269"/>
      <c r="H98" s="269"/>
      <c r="I98" s="235"/>
      <c r="J98" s="17"/>
    </row>
    <row r="99" spans="1:11" hidden="1" x14ac:dyDescent="0.2">
      <c r="A99" s="353" t="s">
        <v>43</v>
      </c>
      <c r="B99" s="29" t="e">
        <f>VLOOKUP($E99,#REF!,3,FALSE)</f>
        <v>#REF!</v>
      </c>
      <c r="C99" s="11" t="e">
        <f>VLOOKUP($E99,#REF!,4,FALSE)</f>
        <v>#REF!</v>
      </c>
      <c r="D99" s="30" t="e">
        <f>VLOOKUP($E99,#REF!,5,FALSE)</f>
        <v>#REF!</v>
      </c>
      <c r="E99" s="98"/>
      <c r="F99" s="323"/>
      <c r="G99" s="269"/>
      <c r="H99" s="269"/>
      <c r="I99" s="235"/>
      <c r="J99" s="17"/>
    </row>
    <row r="100" spans="1:11" hidden="1" x14ac:dyDescent="0.2">
      <c r="A100" s="353" t="s">
        <v>79</v>
      </c>
      <c r="B100" s="29" t="e">
        <f>VLOOKUP($E100,#REF!,3,FALSE)</f>
        <v>#REF!</v>
      </c>
      <c r="C100" s="11" t="e">
        <f>VLOOKUP($E100,#REF!,4,FALSE)</f>
        <v>#REF!</v>
      </c>
      <c r="D100" s="30" t="e">
        <f>VLOOKUP($E100,#REF!,5,FALSE)</f>
        <v>#REF!</v>
      </c>
      <c r="E100" s="98"/>
      <c r="F100" s="323"/>
      <c r="G100" s="269"/>
      <c r="H100" s="269"/>
      <c r="I100" s="235"/>
      <c r="J100" s="17"/>
    </row>
    <row r="101" spans="1:11" hidden="1" x14ac:dyDescent="0.2">
      <c r="A101" s="353" t="s">
        <v>86</v>
      </c>
      <c r="B101" s="29" t="e">
        <f>VLOOKUP($E101,#REF!,3,FALSE)</f>
        <v>#REF!</v>
      </c>
      <c r="C101" s="11" t="e">
        <f>VLOOKUP($E101,#REF!,4,FALSE)</f>
        <v>#REF!</v>
      </c>
      <c r="D101" s="30" t="e">
        <f>VLOOKUP($E101,#REF!,5,FALSE)</f>
        <v>#REF!</v>
      </c>
      <c r="E101" s="98"/>
      <c r="F101" s="323"/>
      <c r="G101" s="269"/>
      <c r="H101" s="269"/>
      <c r="I101" s="235"/>
      <c r="J101" s="17"/>
    </row>
    <row r="102" spans="1:11" hidden="1" x14ac:dyDescent="0.2">
      <c r="A102" s="353" t="s">
        <v>85</v>
      </c>
      <c r="B102" s="29" t="e">
        <f>VLOOKUP($E102,#REF!,3,FALSE)</f>
        <v>#REF!</v>
      </c>
      <c r="C102" s="11" t="e">
        <f>VLOOKUP($E102,#REF!,4,FALSE)</f>
        <v>#REF!</v>
      </c>
      <c r="D102" s="30" t="e">
        <f>VLOOKUP($E102,#REF!,5,FALSE)</f>
        <v>#REF!</v>
      </c>
      <c r="E102" s="98"/>
      <c r="F102" s="323"/>
      <c r="G102" s="269"/>
      <c r="H102" s="269"/>
      <c r="I102" s="235"/>
      <c r="J102" s="17"/>
    </row>
    <row r="103" spans="1:11" hidden="1" x14ac:dyDescent="0.2">
      <c r="A103" s="353" t="s">
        <v>84</v>
      </c>
      <c r="B103" s="29" t="e">
        <f>VLOOKUP($E103,#REF!,3,FALSE)</f>
        <v>#REF!</v>
      </c>
      <c r="C103" s="11" t="e">
        <f>VLOOKUP($E103,#REF!,4,FALSE)</f>
        <v>#REF!</v>
      </c>
      <c r="D103" s="30" t="e">
        <f>VLOOKUP($E103,#REF!,5,FALSE)</f>
        <v>#REF!</v>
      </c>
      <c r="E103" s="98"/>
      <c r="F103" s="323"/>
      <c r="G103" s="269"/>
      <c r="H103" s="269"/>
      <c r="I103" s="235"/>
      <c r="J103" s="17"/>
    </row>
    <row r="104" spans="1:11" ht="15.75" hidden="1" customHeight="1" x14ac:dyDescent="0.2">
      <c r="A104" s="353" t="s">
        <v>39</v>
      </c>
      <c r="B104" s="29" t="e">
        <f>VLOOKUP($E104,#REF!,3,FALSE)</f>
        <v>#REF!</v>
      </c>
      <c r="C104" s="11" t="e">
        <f>VLOOKUP($E104,#REF!,4,FALSE)</f>
        <v>#REF!</v>
      </c>
      <c r="D104" s="30" t="e">
        <f>VLOOKUP($E104,#REF!,5,FALSE)</f>
        <v>#REF!</v>
      </c>
      <c r="E104" s="98"/>
      <c r="F104" s="323"/>
      <c r="G104" s="269"/>
      <c r="H104" s="269"/>
      <c r="I104" s="235"/>
      <c r="J104" s="39"/>
      <c r="K104" s="17"/>
    </row>
    <row r="105" spans="1:11" hidden="1" x14ac:dyDescent="0.2">
      <c r="A105" s="120"/>
      <c r="B105" s="126" t="s">
        <v>276</v>
      </c>
      <c r="C105" s="121"/>
      <c r="D105" s="121"/>
      <c r="E105" s="121"/>
      <c r="F105" s="121"/>
      <c r="G105" s="121"/>
      <c r="H105" s="121"/>
      <c r="I105" s="122"/>
    </row>
    <row r="106" spans="1:11" hidden="1" x14ac:dyDescent="0.2">
      <c r="A106" s="353" t="s">
        <v>37</v>
      </c>
      <c r="B106" s="29" t="e">
        <f>VLOOKUP($E106,#REF!,3,FALSE)</f>
        <v>#REF!</v>
      </c>
      <c r="C106" s="11" t="e">
        <f>VLOOKUP($E106,#REF!,4,FALSE)</f>
        <v>#REF!</v>
      </c>
      <c r="D106" s="30" t="e">
        <f>VLOOKUP($E106,#REF!,5,FALSE)</f>
        <v>#REF!</v>
      </c>
      <c r="E106" s="98"/>
      <c r="F106" s="98"/>
      <c r="G106" s="353"/>
      <c r="H106" s="353"/>
      <c r="I106" s="11"/>
    </row>
    <row r="107" spans="1:11" ht="13.5" hidden="1" customHeight="1" x14ac:dyDescent="0.2">
      <c r="A107" s="353" t="s">
        <v>38</v>
      </c>
      <c r="B107" s="29" t="e">
        <f>VLOOKUP($E107,#REF!,3,FALSE)</f>
        <v>#REF!</v>
      </c>
      <c r="C107" s="11" t="e">
        <f>VLOOKUP($E107,#REF!,4,FALSE)</f>
        <v>#REF!</v>
      </c>
      <c r="D107" s="30" t="e">
        <f>VLOOKUP($E107,#REF!,5,FALSE)</f>
        <v>#REF!</v>
      </c>
      <c r="E107" s="98"/>
      <c r="F107" s="98"/>
      <c r="G107" s="353"/>
      <c r="H107" s="353"/>
      <c r="I107" s="11"/>
    </row>
    <row r="108" spans="1:11" hidden="1" x14ac:dyDescent="0.2">
      <c r="A108" s="353" t="s">
        <v>39</v>
      </c>
      <c r="B108" s="29" t="e">
        <f>VLOOKUP($E108,#REF!,3,FALSE)</f>
        <v>#REF!</v>
      </c>
      <c r="C108" s="11" t="e">
        <f>VLOOKUP($E108,#REF!,4,FALSE)</f>
        <v>#REF!</v>
      </c>
      <c r="D108" s="30" t="e">
        <f>VLOOKUP($E108,#REF!,5,FALSE)</f>
        <v>#REF!</v>
      </c>
      <c r="E108" s="98"/>
      <c r="F108" s="98"/>
      <c r="G108" s="353"/>
      <c r="H108" s="353"/>
      <c r="I108" s="11"/>
    </row>
    <row r="109" spans="1:11" hidden="1" x14ac:dyDescent="0.2">
      <c r="A109" s="120"/>
      <c r="B109" s="126" t="s">
        <v>277</v>
      </c>
      <c r="C109" s="121"/>
      <c r="D109" s="121"/>
      <c r="E109" s="121"/>
      <c r="F109" s="121"/>
      <c r="G109" s="121"/>
      <c r="H109" s="121"/>
      <c r="I109" s="122"/>
      <c r="K109" s="2"/>
    </row>
    <row r="110" spans="1:11" hidden="1" x14ac:dyDescent="0.2">
      <c r="A110" s="353" t="s">
        <v>37</v>
      </c>
      <c r="B110" s="29" t="e">
        <f>VLOOKUP($E110,#REF!,3,FALSE)</f>
        <v>#REF!</v>
      </c>
      <c r="C110" s="11" t="e">
        <f>VLOOKUP($E110,#REF!,4,FALSE)</f>
        <v>#REF!</v>
      </c>
      <c r="D110" s="30" t="e">
        <f>VLOOKUP($E110,#REF!,5,FALSE)</f>
        <v>#REF!</v>
      </c>
      <c r="E110" s="98"/>
      <c r="F110" s="98"/>
      <c r="G110" s="353"/>
      <c r="H110" s="353"/>
      <c r="I110" s="11"/>
      <c r="J110" s="18"/>
    </row>
    <row r="111" spans="1:11" hidden="1" x14ac:dyDescent="0.2">
      <c r="A111" s="353" t="s">
        <v>38</v>
      </c>
      <c r="B111" s="29" t="e">
        <f>VLOOKUP($E111,#REF!,3,FALSE)</f>
        <v>#REF!</v>
      </c>
      <c r="C111" s="11" t="e">
        <f>VLOOKUP($E111,#REF!,4,FALSE)</f>
        <v>#REF!</v>
      </c>
      <c r="D111" s="30" t="e">
        <f>VLOOKUP($E111,#REF!,5,FALSE)</f>
        <v>#REF!</v>
      </c>
      <c r="E111" s="98"/>
      <c r="F111" s="98"/>
      <c r="G111" s="353"/>
      <c r="H111" s="353"/>
      <c r="I111" s="11"/>
    </row>
    <row r="112" spans="1:11" hidden="1" x14ac:dyDescent="0.2">
      <c r="A112" s="353" t="s">
        <v>39</v>
      </c>
      <c r="B112" s="29" t="e">
        <f>VLOOKUP($E112,#REF!,3,FALSE)</f>
        <v>#REF!</v>
      </c>
      <c r="C112" s="11" t="e">
        <f>VLOOKUP($E112,#REF!,4,FALSE)</f>
        <v>#REF!</v>
      </c>
      <c r="D112" s="30" t="e">
        <f>VLOOKUP($E112,#REF!,5,FALSE)</f>
        <v>#REF!</v>
      </c>
      <c r="E112" s="98"/>
      <c r="F112" s="98"/>
      <c r="G112" s="353"/>
      <c r="H112" s="353"/>
      <c r="I112" s="11"/>
    </row>
    <row r="113" spans="1:11" hidden="1" x14ac:dyDescent="0.2">
      <c r="A113" s="120"/>
      <c r="B113" s="126" t="s">
        <v>278</v>
      </c>
      <c r="C113" s="121"/>
      <c r="D113" s="121"/>
      <c r="E113" s="121"/>
      <c r="F113" s="121"/>
      <c r="G113" s="121"/>
      <c r="H113" s="121"/>
      <c r="I113" s="122"/>
    </row>
    <row r="114" spans="1:11" hidden="1" x14ac:dyDescent="0.2">
      <c r="A114" s="353" t="s">
        <v>37</v>
      </c>
      <c r="B114" s="29" t="e">
        <f>VLOOKUP($E114,#REF!,3,FALSE)</f>
        <v>#REF!</v>
      </c>
      <c r="C114" s="11" t="e">
        <f>VLOOKUP($E114,#REF!,4,FALSE)</f>
        <v>#REF!</v>
      </c>
      <c r="D114" s="30" t="e">
        <f>VLOOKUP($E114,#REF!,5,FALSE)</f>
        <v>#REF!</v>
      </c>
      <c r="E114" s="98"/>
      <c r="F114" s="98"/>
      <c r="G114" s="353"/>
      <c r="H114" s="353"/>
      <c r="I114" s="11"/>
    </row>
    <row r="115" spans="1:11" hidden="1" x14ac:dyDescent="0.2">
      <c r="A115" s="353" t="s">
        <v>38</v>
      </c>
      <c r="B115" s="29" t="e">
        <f>VLOOKUP($E115,#REF!,3,FALSE)</f>
        <v>#REF!</v>
      </c>
      <c r="C115" s="11" t="e">
        <f>VLOOKUP($E115,#REF!,4,FALSE)</f>
        <v>#REF!</v>
      </c>
      <c r="D115" s="30" t="e">
        <f>VLOOKUP($E115,#REF!,5,FALSE)</f>
        <v>#REF!</v>
      </c>
      <c r="E115" s="98"/>
      <c r="F115" s="98"/>
      <c r="G115" s="353"/>
      <c r="H115" s="353"/>
      <c r="I115" s="11"/>
    </row>
    <row r="116" spans="1:11" hidden="1" x14ac:dyDescent="0.2">
      <c r="A116" s="353" t="s">
        <v>39</v>
      </c>
      <c r="B116" s="29" t="e">
        <f>VLOOKUP($E116,#REF!,3,FALSE)</f>
        <v>#REF!</v>
      </c>
      <c r="C116" s="11" t="e">
        <f>VLOOKUP($E116,#REF!,4,FALSE)</f>
        <v>#REF!</v>
      </c>
      <c r="D116" s="30" t="e">
        <f>VLOOKUP($E116,#REF!,5,FALSE)</f>
        <v>#REF!</v>
      </c>
      <c r="E116" s="98"/>
      <c r="F116" s="98"/>
      <c r="G116" s="353"/>
      <c r="H116" s="353"/>
      <c r="I116" s="11"/>
    </row>
    <row r="117" spans="1:11" hidden="1" x14ac:dyDescent="0.2">
      <c r="A117" s="120"/>
      <c r="B117" s="126" t="s">
        <v>279</v>
      </c>
      <c r="C117" s="121"/>
      <c r="D117" s="121"/>
      <c r="E117" s="121"/>
      <c r="F117" s="121"/>
      <c r="G117" s="121"/>
      <c r="H117" s="121"/>
      <c r="I117" s="122"/>
    </row>
    <row r="118" spans="1:11" hidden="1" x14ac:dyDescent="0.2">
      <c r="A118" s="353" t="s">
        <v>37</v>
      </c>
      <c r="B118" s="29" t="e">
        <f>VLOOKUP($E118,#REF!,3,FALSE)</f>
        <v>#REF!</v>
      </c>
      <c r="C118" s="11" t="e">
        <f>VLOOKUP($E118,#REF!,4,FALSE)</f>
        <v>#REF!</v>
      </c>
      <c r="D118" s="30" t="e">
        <f>VLOOKUP($E118,#REF!,5,FALSE)</f>
        <v>#REF!</v>
      </c>
      <c r="E118" s="98"/>
      <c r="F118" s="98"/>
      <c r="G118" s="353"/>
      <c r="H118" s="353"/>
      <c r="I118" s="11"/>
      <c r="K118" s="2"/>
    </row>
    <row r="119" spans="1:11" hidden="1" x14ac:dyDescent="0.2">
      <c r="A119" s="353" t="s">
        <v>38</v>
      </c>
      <c r="B119" s="29" t="e">
        <f>VLOOKUP($E119,#REF!,3,FALSE)</f>
        <v>#REF!</v>
      </c>
      <c r="C119" s="11" t="e">
        <f>VLOOKUP($E119,#REF!,4,FALSE)</f>
        <v>#REF!</v>
      </c>
      <c r="D119" s="30" t="e">
        <f>VLOOKUP($E119,#REF!,5,FALSE)</f>
        <v>#REF!</v>
      </c>
      <c r="E119" s="98"/>
      <c r="F119" s="98"/>
      <c r="G119" s="353"/>
      <c r="H119" s="353"/>
      <c r="I119" s="11"/>
      <c r="J119" s="17"/>
    </row>
    <row r="120" spans="1:11" hidden="1" x14ac:dyDescent="0.2">
      <c r="A120" s="353" t="s">
        <v>39</v>
      </c>
      <c r="B120" s="29" t="e">
        <f>VLOOKUP($E120,#REF!,3,FALSE)</f>
        <v>#REF!</v>
      </c>
      <c r="C120" s="11" t="e">
        <f>VLOOKUP($E120,#REF!,4,FALSE)</f>
        <v>#REF!</v>
      </c>
      <c r="D120" s="30" t="e">
        <f>VLOOKUP($E120,#REF!,5,FALSE)</f>
        <v>#REF!</v>
      </c>
      <c r="E120" s="98"/>
      <c r="F120" s="98"/>
      <c r="G120" s="353"/>
      <c r="H120" s="353"/>
      <c r="I120" s="11"/>
    </row>
    <row r="121" spans="1:11" hidden="1" x14ac:dyDescent="0.2">
      <c r="A121" s="120"/>
      <c r="B121" s="126" t="s">
        <v>280</v>
      </c>
      <c r="C121" s="121"/>
      <c r="D121" s="121"/>
      <c r="E121" s="121"/>
      <c r="F121" s="121"/>
      <c r="G121" s="121"/>
      <c r="H121" s="121"/>
      <c r="I121" s="122"/>
    </row>
    <row r="122" spans="1:11" hidden="1" x14ac:dyDescent="0.2">
      <c r="A122" s="353" t="s">
        <v>37</v>
      </c>
      <c r="B122" s="29" t="e">
        <f>VLOOKUP($E122,#REF!,3,FALSE)</f>
        <v>#REF!</v>
      </c>
      <c r="C122" s="11" t="e">
        <f>VLOOKUP($E122,#REF!,4,FALSE)</f>
        <v>#REF!</v>
      </c>
      <c r="D122" s="30" t="e">
        <f>VLOOKUP($E122,#REF!,5,FALSE)</f>
        <v>#REF!</v>
      </c>
      <c r="E122" s="98"/>
      <c r="F122" s="98"/>
      <c r="G122" s="353"/>
      <c r="H122" s="353"/>
      <c r="I122" s="11"/>
    </row>
    <row r="123" spans="1:11" hidden="1" x14ac:dyDescent="0.2">
      <c r="A123" s="353" t="s">
        <v>38</v>
      </c>
      <c r="B123" s="29" t="e">
        <f>VLOOKUP($E123,#REF!,3,FALSE)</f>
        <v>#REF!</v>
      </c>
      <c r="C123" s="11" t="e">
        <f>VLOOKUP($E123,#REF!,4,FALSE)</f>
        <v>#REF!</v>
      </c>
      <c r="D123" s="30" t="e">
        <f>VLOOKUP($E123,#REF!,5,FALSE)</f>
        <v>#REF!</v>
      </c>
      <c r="E123" s="98"/>
      <c r="F123" s="98"/>
      <c r="G123" s="353"/>
      <c r="H123" s="353"/>
      <c r="I123" s="11"/>
    </row>
    <row r="124" spans="1:11" hidden="1" x14ac:dyDescent="0.2">
      <c r="A124" s="353" t="s">
        <v>39</v>
      </c>
      <c r="B124" s="29" t="e">
        <f>VLOOKUP($E124,#REF!,3,FALSE)</f>
        <v>#REF!</v>
      </c>
      <c r="C124" s="11" t="e">
        <f>VLOOKUP($E124,#REF!,4,FALSE)</f>
        <v>#REF!</v>
      </c>
      <c r="D124" s="30" t="e">
        <f>VLOOKUP($E124,#REF!,5,FALSE)</f>
        <v>#REF!</v>
      </c>
      <c r="E124" s="98"/>
      <c r="F124" s="98"/>
      <c r="G124" s="353"/>
      <c r="H124" s="353"/>
      <c r="I124" s="11"/>
    </row>
    <row r="125" spans="1:11" hidden="1" x14ac:dyDescent="0.2">
      <c r="A125" s="120"/>
      <c r="B125" s="126" t="s">
        <v>281</v>
      </c>
      <c r="C125" s="121"/>
      <c r="D125" s="121"/>
      <c r="E125" s="121"/>
      <c r="F125" s="121"/>
      <c r="G125" s="121"/>
      <c r="H125" s="121"/>
      <c r="I125" s="122"/>
    </row>
    <row r="126" spans="1:11" hidden="1" x14ac:dyDescent="0.2">
      <c r="A126" s="353" t="s">
        <v>37</v>
      </c>
      <c r="B126" s="29" t="e">
        <f>VLOOKUP($E126,#REF!,3,FALSE)</f>
        <v>#REF!</v>
      </c>
      <c r="C126" s="11" t="e">
        <f>VLOOKUP($E126,#REF!,4,FALSE)</f>
        <v>#REF!</v>
      </c>
      <c r="D126" s="30" t="e">
        <f>VLOOKUP($E126,#REF!,5,FALSE)</f>
        <v>#REF!</v>
      </c>
      <c r="E126" s="98"/>
      <c r="F126" s="98"/>
      <c r="G126" s="353"/>
      <c r="H126" s="353"/>
      <c r="I126" s="11"/>
    </row>
    <row r="127" spans="1:11" hidden="1" x14ac:dyDescent="0.2">
      <c r="A127" s="353" t="s">
        <v>38</v>
      </c>
      <c r="B127" s="29" t="e">
        <f>VLOOKUP($E127,#REF!,3,FALSE)</f>
        <v>#REF!</v>
      </c>
      <c r="C127" s="11" t="e">
        <f>VLOOKUP($E127,#REF!,4,FALSE)</f>
        <v>#REF!</v>
      </c>
      <c r="D127" s="30" t="e">
        <f>VLOOKUP($E127,#REF!,5,FALSE)</f>
        <v>#REF!</v>
      </c>
      <c r="E127" s="98"/>
      <c r="F127" s="98"/>
      <c r="G127" s="353"/>
      <c r="H127" s="353"/>
      <c r="I127" s="11"/>
    </row>
    <row r="128" spans="1:11" hidden="1" x14ac:dyDescent="0.2">
      <c r="A128" s="353" t="s">
        <v>39</v>
      </c>
      <c r="B128" s="29" t="e">
        <f>VLOOKUP($E128,#REF!,3,FALSE)</f>
        <v>#REF!</v>
      </c>
      <c r="C128" s="11" t="e">
        <f>VLOOKUP($E128,#REF!,4,FALSE)</f>
        <v>#REF!</v>
      </c>
      <c r="D128" s="30" t="e">
        <f>VLOOKUP($E128,#REF!,5,FALSE)</f>
        <v>#REF!</v>
      </c>
      <c r="E128" s="98"/>
      <c r="F128" s="98"/>
      <c r="G128" s="353"/>
      <c r="H128" s="353"/>
      <c r="I128" s="11"/>
    </row>
    <row r="129" spans="1:11" hidden="1" x14ac:dyDescent="0.2">
      <c r="A129" s="120"/>
      <c r="B129" s="126" t="s">
        <v>282</v>
      </c>
      <c r="C129" s="121"/>
      <c r="D129" s="121"/>
      <c r="E129" s="121"/>
      <c r="F129" s="121"/>
      <c r="G129" s="121"/>
      <c r="H129" s="121"/>
      <c r="I129" s="122"/>
    </row>
    <row r="130" spans="1:11" hidden="1" x14ac:dyDescent="0.2">
      <c r="A130" s="353" t="s">
        <v>37</v>
      </c>
      <c r="B130" s="29" t="e">
        <f>VLOOKUP($E130,#REF!,3,FALSE)</f>
        <v>#REF!</v>
      </c>
      <c r="C130" s="11" t="e">
        <f>VLOOKUP($E130,#REF!,4,FALSE)</f>
        <v>#REF!</v>
      </c>
      <c r="D130" s="30" t="e">
        <f>VLOOKUP($E130,#REF!,5,FALSE)</f>
        <v>#REF!</v>
      </c>
      <c r="E130" s="98"/>
      <c r="F130" s="98"/>
      <c r="G130" s="353"/>
      <c r="H130" s="353"/>
      <c r="I130" s="11"/>
    </row>
    <row r="131" spans="1:11" hidden="1" x14ac:dyDescent="0.2">
      <c r="A131" s="353" t="s">
        <v>38</v>
      </c>
      <c r="B131" s="29" t="e">
        <f>VLOOKUP($E131,#REF!,3,FALSE)</f>
        <v>#REF!</v>
      </c>
      <c r="C131" s="11" t="e">
        <f>VLOOKUP($E131,#REF!,4,FALSE)</f>
        <v>#REF!</v>
      </c>
      <c r="D131" s="30" t="e">
        <f>VLOOKUP($E131,#REF!,5,FALSE)</f>
        <v>#REF!</v>
      </c>
      <c r="E131" s="98"/>
      <c r="F131" s="98"/>
      <c r="G131" s="353"/>
      <c r="H131" s="353"/>
      <c r="I131" s="11"/>
    </row>
    <row r="132" spans="1:11" hidden="1" x14ac:dyDescent="0.2">
      <c r="A132" s="353" t="s">
        <v>39</v>
      </c>
      <c r="B132" s="29" t="e">
        <f>VLOOKUP($E132,#REF!,3,FALSE)</f>
        <v>#REF!</v>
      </c>
      <c r="C132" s="11" t="e">
        <f>VLOOKUP($E132,#REF!,4,FALSE)</f>
        <v>#REF!</v>
      </c>
      <c r="D132" s="30" t="e">
        <f>VLOOKUP($E132,#REF!,5,FALSE)</f>
        <v>#REF!</v>
      </c>
      <c r="E132" s="98"/>
      <c r="F132" s="98"/>
      <c r="G132" s="353"/>
      <c r="H132" s="353"/>
      <c r="I132" s="11"/>
    </row>
    <row r="133" spans="1:11" x14ac:dyDescent="0.2">
      <c r="A133" s="120"/>
      <c r="B133" s="126" t="s">
        <v>1</v>
      </c>
      <c r="C133" s="121"/>
      <c r="D133" s="121"/>
      <c r="E133" s="121"/>
      <c r="F133" s="121"/>
      <c r="G133" s="121"/>
      <c r="H133" s="121"/>
      <c r="I133" s="122"/>
    </row>
    <row r="134" spans="1:11" x14ac:dyDescent="0.2">
      <c r="A134" s="493" t="s">
        <v>37</v>
      </c>
      <c r="B134" s="29" t="e">
        <f>VLOOKUP($E134,#REF!,3,FALSE)</f>
        <v>#REF!</v>
      </c>
      <c r="C134" s="11" t="e">
        <f>VLOOKUP($E134,#REF!,4,FALSE)</f>
        <v>#REF!</v>
      </c>
      <c r="D134" s="30" t="e">
        <f>VLOOKUP($E134,#REF!,5,FALSE)</f>
        <v>#REF!</v>
      </c>
      <c r="E134" s="98" t="s">
        <v>122</v>
      </c>
      <c r="F134" s="98"/>
      <c r="G134" s="493"/>
      <c r="H134" s="493"/>
      <c r="I134" s="11"/>
      <c r="K134" s="2"/>
    </row>
    <row r="135" spans="1:11" x14ac:dyDescent="0.2">
      <c r="A135" s="493" t="s">
        <v>38</v>
      </c>
      <c r="B135" s="29" t="e">
        <f>VLOOKUP($E135,#REF!,3,FALSE)</f>
        <v>#REF!</v>
      </c>
      <c r="C135" s="11" t="e">
        <f>VLOOKUP($E135,#REF!,4,FALSE)</f>
        <v>#REF!</v>
      </c>
      <c r="D135" s="30" t="e">
        <f>VLOOKUP($E135,#REF!,5,FALSE)</f>
        <v>#REF!</v>
      </c>
      <c r="E135" s="98" t="s">
        <v>329</v>
      </c>
      <c r="F135" s="98"/>
      <c r="G135" s="493"/>
      <c r="H135" s="493"/>
      <c r="I135" s="11"/>
      <c r="J135" s="17"/>
    </row>
    <row r="136" spans="1:11" x14ac:dyDescent="0.2">
      <c r="A136" s="493" t="s">
        <v>39</v>
      </c>
      <c r="B136" s="29" t="e">
        <f>VLOOKUP($E136,#REF!,3,FALSE)</f>
        <v>#REF!</v>
      </c>
      <c r="C136" s="11" t="e">
        <f>VLOOKUP($E136,#REF!,4,FALSE)</f>
        <v>#REF!</v>
      </c>
      <c r="D136" s="30" t="e">
        <f>VLOOKUP($E136,#REF!,5,FALSE)</f>
        <v>#REF!</v>
      </c>
      <c r="E136" s="98" t="s">
        <v>550</v>
      </c>
      <c r="F136" s="98"/>
      <c r="G136" s="493"/>
      <c r="H136" s="493"/>
      <c r="I136" s="11"/>
    </row>
    <row r="137" spans="1:11" x14ac:dyDescent="0.2">
      <c r="A137" s="493" t="s">
        <v>40</v>
      </c>
      <c r="B137" s="29" t="e">
        <f>VLOOKUP($E137,#REF!,3,FALSE)</f>
        <v>#REF!</v>
      </c>
      <c r="C137" s="11" t="e">
        <f>VLOOKUP($E137,#REF!,4,FALSE)</f>
        <v>#REF!</v>
      </c>
      <c r="D137" s="30" t="e">
        <f>VLOOKUP($E137,#REF!,5,FALSE)</f>
        <v>#REF!</v>
      </c>
      <c r="E137" s="98" t="s">
        <v>451</v>
      </c>
      <c r="F137" s="323"/>
      <c r="G137" s="269"/>
      <c r="H137" s="269"/>
      <c r="I137" s="235"/>
    </row>
    <row r="138" spans="1:11" hidden="1" x14ac:dyDescent="0.2">
      <c r="A138" s="493" t="s">
        <v>41</v>
      </c>
      <c r="B138" s="29" t="e">
        <f>VLOOKUP($E138,#REF!,3,FALSE)</f>
        <v>#REF!</v>
      </c>
      <c r="C138" s="11" t="e">
        <f>VLOOKUP($E138,#REF!,4,FALSE)</f>
        <v>#REF!</v>
      </c>
      <c r="D138" s="30" t="e">
        <f>VLOOKUP($E138,#REF!,5,FALSE)</f>
        <v>#REF!</v>
      </c>
      <c r="E138" s="98"/>
      <c r="F138" s="323"/>
      <c r="G138" s="269"/>
      <c r="H138" s="269"/>
      <c r="I138" s="235"/>
    </row>
    <row r="139" spans="1:11" hidden="1" x14ac:dyDescent="0.2">
      <c r="A139" s="493" t="s">
        <v>42</v>
      </c>
      <c r="B139" s="29" t="e">
        <f>VLOOKUP($E139,#REF!,3,FALSE)</f>
        <v>#REF!</v>
      </c>
      <c r="C139" s="11" t="e">
        <f>VLOOKUP($E139,#REF!,4,FALSE)</f>
        <v>#REF!</v>
      </c>
      <c r="D139" s="30" t="e">
        <f>VLOOKUP($E139,#REF!,5,FALSE)</f>
        <v>#REF!</v>
      </c>
      <c r="E139" s="98"/>
      <c r="F139" s="323"/>
      <c r="G139" s="269"/>
      <c r="H139" s="269"/>
      <c r="I139" s="235"/>
    </row>
    <row r="140" spans="1:11" hidden="1" x14ac:dyDescent="0.2">
      <c r="A140" s="493" t="s">
        <v>43</v>
      </c>
      <c r="B140" s="29" t="e">
        <f>VLOOKUP($E140,#REF!,3,FALSE)</f>
        <v>#REF!</v>
      </c>
      <c r="C140" s="11" t="e">
        <f>VLOOKUP($E140,#REF!,4,FALSE)</f>
        <v>#REF!</v>
      </c>
      <c r="D140" s="30" t="e">
        <f>VLOOKUP($E140,#REF!,5,FALSE)</f>
        <v>#REF!</v>
      </c>
      <c r="E140" s="98"/>
      <c r="F140" s="323"/>
      <c r="G140" s="269"/>
      <c r="H140" s="269"/>
      <c r="I140" s="235"/>
    </row>
    <row r="141" spans="1:11" hidden="1" x14ac:dyDescent="0.2">
      <c r="A141" s="493" t="s">
        <v>79</v>
      </c>
      <c r="B141" s="248" t="e">
        <f>VLOOKUP($E141,#REF!,3,FALSE)</f>
        <v>#REF!</v>
      </c>
      <c r="C141" s="235" t="e">
        <f>VLOOKUP($E141,#REF!,4,FALSE)</f>
        <v>#REF!</v>
      </c>
      <c r="D141" s="257" t="e">
        <f>VLOOKUP($E141,#REF!,5,FALSE)</f>
        <v>#REF!</v>
      </c>
      <c r="E141" s="98"/>
      <c r="F141" s="323"/>
      <c r="G141" s="269"/>
      <c r="H141" s="269"/>
      <c r="I141" s="235"/>
    </row>
    <row r="142" spans="1:11" hidden="1" x14ac:dyDescent="0.2">
      <c r="A142" s="120"/>
      <c r="B142" s="126" t="s">
        <v>214</v>
      </c>
      <c r="C142" s="121"/>
      <c r="D142" s="121"/>
      <c r="E142" s="121"/>
      <c r="F142" s="314"/>
      <c r="G142" s="314"/>
      <c r="H142" s="314"/>
      <c r="I142" s="236"/>
    </row>
    <row r="143" spans="1:11" hidden="1" x14ac:dyDescent="0.2">
      <c r="A143" s="493" t="s">
        <v>37</v>
      </c>
      <c r="B143" s="248" t="e">
        <f>VLOOKUP($E143,#REF!,3,FALSE)</f>
        <v>#REF!</v>
      </c>
      <c r="C143" s="235" t="e">
        <f>VLOOKUP($E143,#REF!,4,FALSE)</f>
        <v>#REF!</v>
      </c>
      <c r="D143" s="257" t="e">
        <f>VLOOKUP($E143,#REF!,5,FALSE)</f>
        <v>#REF!</v>
      </c>
      <c r="E143" s="98"/>
      <c r="F143" s="323"/>
      <c r="G143" s="269"/>
      <c r="H143" s="269"/>
      <c r="I143" s="235"/>
    </row>
    <row r="144" spans="1:11" hidden="1" x14ac:dyDescent="0.2">
      <c r="A144" s="493" t="s">
        <v>38</v>
      </c>
      <c r="B144" s="29" t="e">
        <f>VLOOKUP($E144,#REF!,3,FALSE)</f>
        <v>#REF!</v>
      </c>
      <c r="C144" s="11" t="e">
        <f>VLOOKUP($E144,#REF!,4,FALSE)</f>
        <v>#REF!</v>
      </c>
      <c r="D144" s="30" t="e">
        <f>VLOOKUP($E144,#REF!,5,FALSE)</f>
        <v>#REF!</v>
      </c>
      <c r="E144" s="98"/>
      <c r="F144" s="323"/>
      <c r="G144" s="269"/>
      <c r="H144" s="269"/>
      <c r="I144" s="235"/>
      <c r="K144" s="2"/>
    </row>
    <row r="145" spans="1:11" hidden="1" x14ac:dyDescent="0.2">
      <c r="A145" s="493" t="s">
        <v>39</v>
      </c>
      <c r="B145" s="29" t="e">
        <f>VLOOKUP($E145,#REF!,3,FALSE)</f>
        <v>#REF!</v>
      </c>
      <c r="C145" s="11" t="e">
        <f>VLOOKUP($E145,#REF!,4,FALSE)</f>
        <v>#REF!</v>
      </c>
      <c r="D145" s="30" t="e">
        <f>VLOOKUP($E145,#REF!,5,FALSE)</f>
        <v>#REF!</v>
      </c>
      <c r="E145" s="98"/>
      <c r="F145" s="323"/>
      <c r="G145" s="269"/>
      <c r="H145" s="269"/>
      <c r="I145" s="235"/>
      <c r="J145" s="17"/>
    </row>
    <row r="146" spans="1:11" hidden="1" x14ac:dyDescent="0.2">
      <c r="A146" s="493" t="s">
        <v>40</v>
      </c>
      <c r="B146" s="29" t="e">
        <f>VLOOKUP($E146,#REF!,3,FALSE)</f>
        <v>#REF!</v>
      </c>
      <c r="C146" s="11" t="e">
        <f>VLOOKUP($E146,#REF!,4,FALSE)</f>
        <v>#REF!</v>
      </c>
      <c r="D146" s="30" t="e">
        <f>VLOOKUP($E146,#REF!,5,FALSE)</f>
        <v>#REF!</v>
      </c>
      <c r="E146" s="98"/>
      <c r="F146" s="323"/>
      <c r="G146" s="269"/>
      <c r="H146" s="269"/>
      <c r="I146" s="235"/>
      <c r="J146" s="17"/>
    </row>
    <row r="147" spans="1:11" hidden="1" x14ac:dyDescent="0.2">
      <c r="A147" s="493" t="s">
        <v>41</v>
      </c>
      <c r="B147" s="29" t="e">
        <f>VLOOKUP($E147,#REF!,3,FALSE)</f>
        <v>#REF!</v>
      </c>
      <c r="C147" s="11" t="e">
        <f>VLOOKUP($E147,#REF!,4,FALSE)</f>
        <v>#REF!</v>
      </c>
      <c r="D147" s="30" t="e">
        <f>VLOOKUP($E147,#REF!,5,FALSE)</f>
        <v>#REF!</v>
      </c>
      <c r="E147" s="98"/>
      <c r="F147" s="323"/>
      <c r="G147" s="269"/>
      <c r="H147" s="269"/>
      <c r="I147" s="235"/>
      <c r="J147" s="17"/>
    </row>
    <row r="148" spans="1:11" hidden="1" x14ac:dyDescent="0.2">
      <c r="A148" s="493" t="s">
        <v>42</v>
      </c>
      <c r="B148" s="29" t="e">
        <f>VLOOKUP($E148,#REF!,3,FALSE)</f>
        <v>#REF!</v>
      </c>
      <c r="C148" s="11" t="e">
        <f>VLOOKUP($E148,#REF!,4,FALSE)</f>
        <v>#REF!</v>
      </c>
      <c r="D148" s="30" t="e">
        <f>VLOOKUP($E148,#REF!,5,FALSE)</f>
        <v>#REF!</v>
      </c>
      <c r="E148" s="98"/>
      <c r="F148" s="323"/>
      <c r="G148" s="269"/>
      <c r="H148" s="269"/>
      <c r="I148" s="235"/>
      <c r="J148" s="17"/>
    </row>
    <row r="149" spans="1:11" hidden="1" x14ac:dyDescent="0.2">
      <c r="A149" s="493" t="s">
        <v>43</v>
      </c>
      <c r="B149" s="29" t="e">
        <f>VLOOKUP($E149,#REF!,3,FALSE)</f>
        <v>#REF!</v>
      </c>
      <c r="C149" s="11" t="e">
        <f>VLOOKUP($E149,#REF!,4,FALSE)</f>
        <v>#REF!</v>
      </c>
      <c r="D149" s="30" t="e">
        <f>VLOOKUP($E149,#REF!,5,FALSE)</f>
        <v>#REF!</v>
      </c>
      <c r="E149" s="98"/>
      <c r="F149" s="323"/>
      <c r="G149" s="269"/>
      <c r="H149" s="269"/>
      <c r="I149" s="235"/>
      <c r="J149" s="17"/>
    </row>
    <row r="150" spans="1:11" hidden="1" x14ac:dyDescent="0.2">
      <c r="A150" s="493" t="s">
        <v>79</v>
      </c>
      <c r="B150" s="248" t="e">
        <f>VLOOKUP($E150,#REF!,3,FALSE)</f>
        <v>#REF!</v>
      </c>
      <c r="C150" s="235" t="e">
        <f>VLOOKUP($E150,#REF!,4,FALSE)</f>
        <v>#REF!</v>
      </c>
      <c r="D150" s="257" t="e">
        <f>VLOOKUP($E150,#REF!,5,FALSE)</f>
        <v>#REF!</v>
      </c>
      <c r="E150" s="98"/>
      <c r="F150" s="323"/>
      <c r="G150" s="269"/>
      <c r="H150" s="269"/>
      <c r="I150" s="235"/>
      <c r="J150" s="17"/>
    </row>
    <row r="151" spans="1:11" ht="15.75" x14ac:dyDescent="0.25">
      <c r="A151" s="3" t="s">
        <v>66</v>
      </c>
      <c r="B151" s="1"/>
      <c r="D151" s="3"/>
      <c r="F151" s="20"/>
      <c r="H151" s="3"/>
      <c r="J151" s="17"/>
      <c r="K151" s="17"/>
    </row>
    <row r="152" spans="1:11" ht="15.75" x14ac:dyDescent="0.25">
      <c r="A152" s="3" t="s">
        <v>58</v>
      </c>
      <c r="K152" s="17"/>
    </row>
    <row r="153" spans="1:11" ht="15.75" x14ac:dyDescent="0.25">
      <c r="A153" s="3" t="s">
        <v>60</v>
      </c>
      <c r="B153" s="3"/>
      <c r="K153" s="17"/>
    </row>
    <row r="154" spans="1:11" ht="15.75" x14ac:dyDescent="0.25">
      <c r="A154" s="617" t="s">
        <v>59</v>
      </c>
      <c r="B154" s="617"/>
      <c r="K154" s="17"/>
    </row>
    <row r="155" spans="1:11" ht="15.75" x14ac:dyDescent="0.25">
      <c r="B155" s="3"/>
      <c r="K155" s="17"/>
    </row>
    <row r="156" spans="1:11" ht="15.75" x14ac:dyDescent="0.25">
      <c r="B156" s="3"/>
      <c r="K156" s="17"/>
    </row>
    <row r="157" spans="1:11" x14ac:dyDescent="0.2">
      <c r="K157" s="17"/>
    </row>
    <row r="158" spans="1:11" ht="15.75" x14ac:dyDescent="0.25">
      <c r="B158" s="3"/>
      <c r="K158" s="17"/>
    </row>
    <row r="159" spans="1:11" ht="15.75" customHeight="1" x14ac:dyDescent="0.25">
      <c r="B159" s="3"/>
      <c r="K159" s="17"/>
    </row>
    <row r="160" spans="1:11" ht="15.75" customHeight="1" x14ac:dyDescent="0.2">
      <c r="K160" s="17"/>
    </row>
    <row r="161" spans="1:11" ht="15.75" customHeight="1" x14ac:dyDescent="0.2">
      <c r="K161" s="17"/>
    </row>
    <row r="162" spans="1:11" ht="15.75" customHeight="1" x14ac:dyDescent="0.2">
      <c r="K162" s="17"/>
    </row>
    <row r="163" spans="1:11" ht="15.75" customHeight="1" x14ac:dyDescent="0.2">
      <c r="K163" s="17"/>
    </row>
    <row r="164" spans="1:11" ht="15.75" customHeight="1" x14ac:dyDescent="0.2">
      <c r="K164" s="17"/>
    </row>
    <row r="165" spans="1:11" ht="15.75" customHeight="1" x14ac:dyDescent="0.2">
      <c r="K165" s="17"/>
    </row>
    <row r="166" spans="1:11" ht="15.75" customHeight="1" x14ac:dyDescent="0.2">
      <c r="K166" s="17"/>
    </row>
    <row r="167" spans="1:11" ht="15.75" customHeight="1" x14ac:dyDescent="0.2">
      <c r="K167" s="17"/>
    </row>
    <row r="168" spans="1:11" ht="15.75" customHeight="1" x14ac:dyDescent="0.2">
      <c r="K168" s="17"/>
    </row>
    <row r="169" spans="1:11" ht="15.75" customHeight="1" x14ac:dyDescent="0.2">
      <c r="A169" s="31"/>
      <c r="B169" s="32"/>
      <c r="C169" s="31"/>
      <c r="D169" s="31"/>
      <c r="E169" s="31"/>
      <c r="F169" s="31"/>
      <c r="G169" s="31"/>
      <c r="H169" s="31"/>
      <c r="I169" s="31"/>
      <c r="J169" s="31"/>
      <c r="K169" s="17"/>
    </row>
    <row r="170" spans="1:11" ht="15.75" customHeight="1" x14ac:dyDescent="0.2">
      <c r="A170" s="33"/>
      <c r="B170" s="34"/>
      <c r="C170" s="35"/>
      <c r="D170" s="36"/>
      <c r="E170" s="33"/>
      <c r="F170" s="33"/>
      <c r="G170" s="33"/>
      <c r="H170" s="33"/>
      <c r="I170" s="33"/>
      <c r="J170" s="35"/>
      <c r="K170" s="17"/>
    </row>
    <row r="171" spans="1:11" ht="15.75" customHeight="1" x14ac:dyDescent="0.2">
      <c r="A171" s="33"/>
      <c r="B171" s="6"/>
      <c r="C171" s="35"/>
      <c r="D171" s="36"/>
      <c r="E171" s="33"/>
      <c r="F171" s="33"/>
      <c r="G171" s="33"/>
      <c r="H171" s="33"/>
      <c r="I171" s="33"/>
      <c r="J171" s="35"/>
    </row>
    <row r="172" spans="1:11" ht="15.75" customHeight="1" x14ac:dyDescent="0.2">
      <c r="A172" s="33"/>
      <c r="B172" s="37"/>
      <c r="C172" s="35"/>
      <c r="D172" s="36"/>
      <c r="E172" s="33"/>
      <c r="F172" s="33"/>
      <c r="G172" s="33"/>
      <c r="H172" s="33"/>
      <c r="I172" s="33"/>
      <c r="J172" s="35"/>
    </row>
    <row r="173" spans="1:11" ht="15.75" customHeight="1" x14ac:dyDescent="0.2">
      <c r="A173" s="33"/>
      <c r="B173" s="37"/>
      <c r="C173" s="35"/>
      <c r="D173" s="36"/>
      <c r="E173" s="33"/>
      <c r="F173" s="33"/>
      <c r="G173" s="33"/>
      <c r="H173" s="33"/>
      <c r="I173" s="33"/>
      <c r="J173" s="35"/>
    </row>
    <row r="174" spans="1:11" ht="15.75" customHeight="1" x14ac:dyDescent="0.2">
      <c r="A174" s="33"/>
      <c r="B174" s="37"/>
      <c r="C174" s="35"/>
      <c r="D174" s="36"/>
      <c r="E174" s="33"/>
      <c r="F174" s="33"/>
      <c r="G174" s="33"/>
      <c r="H174" s="33"/>
      <c r="I174" s="33"/>
      <c r="J174" s="35"/>
    </row>
    <row r="175" spans="1:11" ht="15.75" customHeight="1" x14ac:dyDescent="0.2">
      <c r="A175" s="33"/>
      <c r="B175" s="37"/>
      <c r="C175" s="35"/>
      <c r="D175" s="36"/>
      <c r="E175" s="33"/>
      <c r="F175" s="33"/>
      <c r="G175" s="33"/>
      <c r="H175" s="33"/>
      <c r="I175" s="33"/>
      <c r="J175" s="35"/>
    </row>
    <row r="176" spans="1:11" ht="15.75" customHeight="1" x14ac:dyDescent="0.2">
      <c r="A176" s="33"/>
      <c r="B176" s="37"/>
      <c r="C176" s="35"/>
      <c r="D176" s="36"/>
      <c r="E176" s="33"/>
      <c r="F176" s="33"/>
      <c r="G176" s="33"/>
      <c r="H176" s="33"/>
      <c r="I176" s="33"/>
      <c r="J176" s="35"/>
    </row>
    <row r="177" spans="1:10" ht="15.75" customHeight="1" x14ac:dyDescent="0.2">
      <c r="A177" s="33"/>
      <c r="B177" s="37"/>
      <c r="C177" s="35"/>
      <c r="D177" s="36"/>
      <c r="E177" s="33"/>
      <c r="F177" s="33"/>
      <c r="G177" s="33"/>
      <c r="H177" s="33"/>
      <c r="I177" s="33"/>
      <c r="J177" s="35"/>
    </row>
    <row r="178" spans="1:10" ht="15.75" customHeight="1" x14ac:dyDescent="0.2">
      <c r="A178" s="31"/>
      <c r="B178" s="32"/>
      <c r="C178" s="31"/>
      <c r="D178" s="31"/>
      <c r="E178" s="31"/>
      <c r="F178" s="31"/>
      <c r="G178" s="31"/>
      <c r="H178" s="31"/>
      <c r="I178" s="31"/>
      <c r="J178" s="31"/>
    </row>
    <row r="179" spans="1:10" ht="15.75" customHeight="1" x14ac:dyDescent="0.2">
      <c r="A179" s="33"/>
      <c r="B179" s="34"/>
      <c r="C179" s="35"/>
      <c r="D179" s="36"/>
      <c r="E179" s="33"/>
      <c r="F179" s="33"/>
      <c r="G179" s="33"/>
      <c r="H179" s="33"/>
      <c r="I179" s="33"/>
      <c r="J179" s="35"/>
    </row>
    <row r="180" spans="1:10" ht="15.75" customHeight="1" x14ac:dyDescent="0.2">
      <c r="A180" s="33"/>
      <c r="B180" s="34"/>
      <c r="C180" s="35"/>
      <c r="D180" s="36"/>
      <c r="E180" s="33"/>
      <c r="F180" s="33"/>
      <c r="G180" s="33"/>
      <c r="H180" s="33"/>
      <c r="I180" s="33"/>
      <c r="J180" s="35"/>
    </row>
    <row r="181" spans="1:10" ht="15.75" customHeight="1" x14ac:dyDescent="0.2">
      <c r="A181" s="33"/>
      <c r="B181" s="34"/>
      <c r="C181" s="35"/>
      <c r="D181" s="36"/>
      <c r="E181" s="33"/>
      <c r="F181" s="33"/>
      <c r="G181" s="33"/>
      <c r="H181" s="33"/>
      <c r="I181" s="33"/>
      <c r="J181" s="35"/>
    </row>
    <row r="182" spans="1:10" ht="15.75" customHeight="1" x14ac:dyDescent="0.2">
      <c r="A182" s="33"/>
      <c r="B182" s="34"/>
      <c r="C182" s="35"/>
      <c r="D182" s="36"/>
      <c r="E182" s="33"/>
      <c r="F182" s="33"/>
      <c r="G182" s="33"/>
      <c r="H182" s="33"/>
      <c r="I182" s="33"/>
      <c r="J182" s="35"/>
    </row>
    <row r="183" spans="1:10" ht="15.75" customHeight="1" x14ac:dyDescent="0.2">
      <c r="A183" s="33"/>
      <c r="B183" s="34"/>
      <c r="C183" s="35"/>
      <c r="D183" s="36"/>
      <c r="E183" s="33"/>
      <c r="F183" s="33"/>
      <c r="G183" s="33"/>
      <c r="H183" s="33"/>
      <c r="I183" s="33"/>
      <c r="J183" s="35"/>
    </row>
    <row r="184" spans="1:10" ht="15.75" customHeight="1" x14ac:dyDescent="0.2">
      <c r="A184" s="33"/>
      <c r="B184" s="34"/>
      <c r="C184" s="35"/>
      <c r="D184" s="36"/>
      <c r="E184" s="33"/>
      <c r="F184" s="33"/>
      <c r="G184" s="33"/>
      <c r="H184" s="33"/>
      <c r="I184" s="33"/>
      <c r="J184" s="35"/>
    </row>
    <row r="185" spans="1:10" ht="15.75" customHeight="1" x14ac:dyDescent="0.2">
      <c r="A185" s="33"/>
      <c r="B185" s="34"/>
      <c r="C185" s="35"/>
      <c r="D185" s="36"/>
      <c r="E185" s="33"/>
      <c r="F185" s="33"/>
      <c r="G185" s="33"/>
      <c r="H185" s="33"/>
      <c r="I185" s="33"/>
      <c r="J185" s="35"/>
    </row>
    <row r="186" spans="1:10" ht="15.75" customHeight="1" x14ac:dyDescent="0.2">
      <c r="A186" s="33"/>
      <c r="B186" s="34"/>
      <c r="C186" s="35"/>
      <c r="D186" s="36"/>
      <c r="E186" s="33"/>
      <c r="F186" s="33"/>
      <c r="G186" s="33"/>
      <c r="H186" s="33"/>
      <c r="I186" s="33"/>
      <c r="J186" s="35"/>
    </row>
    <row r="187" spans="1:10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</row>
    <row r="188" spans="1:10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</row>
    <row r="189" spans="1:10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</row>
    <row r="190" spans="1:10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</row>
    <row r="191" spans="1:10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</row>
    <row r="192" spans="1:10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</row>
    <row r="193" spans="1:10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</row>
    <row r="194" spans="1:10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</row>
    <row r="195" spans="1:10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</row>
    <row r="196" spans="1:10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</row>
    <row r="197" spans="1:10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</row>
    <row r="198" spans="1:10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</row>
    <row r="199" spans="1:10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</row>
    <row r="200" spans="1:10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</row>
    <row r="201" spans="1:10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</row>
    <row r="202" spans="1:10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</row>
    <row r="203" spans="1:10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</row>
    <row r="204" spans="1:10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</row>
    <row r="205" spans="1:10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</row>
    <row r="206" spans="1:10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</row>
    <row r="207" spans="1:10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</row>
    <row r="208" spans="1:10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</row>
    <row r="209" spans="1:10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</row>
    <row r="210" spans="1:10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</row>
    <row r="211" spans="1:10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</row>
    <row r="212" spans="1:10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</row>
    <row r="213" spans="1:10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</row>
  </sheetData>
  <mergeCells count="5">
    <mergeCell ref="A154:B154"/>
    <mergeCell ref="A6:B6"/>
    <mergeCell ref="A3:I3"/>
    <mergeCell ref="A1:I1"/>
    <mergeCell ref="A2:I2"/>
  </mergeCells>
  <phoneticPr fontId="1" type="noConversion"/>
  <printOptions horizontalCentered="1"/>
  <pageMargins left="0" right="0" top="3.937007874015748E-2" bottom="3.937007874015748E-2" header="0.11811023622047245" footer="0.15748031496062992"/>
  <pageSetup paperSize="9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indexed="34"/>
  </sheetPr>
  <dimension ref="A1:J79"/>
  <sheetViews>
    <sheetView workbookViewId="0">
      <selection sqref="A1:J34"/>
    </sheetView>
  </sheetViews>
  <sheetFormatPr defaultColWidth="9.140625" defaultRowHeight="12.75" x14ac:dyDescent="0.2"/>
  <cols>
    <col min="1" max="1" width="4" style="12" customWidth="1"/>
    <col min="2" max="2" width="25.42578125" style="12" customWidth="1"/>
    <col min="3" max="3" width="10.5703125" style="12" customWidth="1"/>
    <col min="4" max="4" width="24.140625" style="12" customWidth="1"/>
    <col min="5" max="5" width="7.7109375" style="12" customWidth="1"/>
    <col min="6" max="7" width="6.85546875" style="12" customWidth="1"/>
    <col min="8" max="8" width="25.5703125" style="12" customWidth="1"/>
    <col min="9" max="9" width="6" style="12" customWidth="1"/>
    <col min="10" max="16384" width="9.140625" style="12"/>
  </cols>
  <sheetData>
    <row r="1" spans="1:10" x14ac:dyDescent="0.2">
      <c r="A1" s="613" t="s">
        <v>63</v>
      </c>
      <c r="B1" s="613"/>
      <c r="C1" s="613"/>
      <c r="D1" s="613"/>
      <c r="E1" s="613"/>
      <c r="F1" s="613"/>
      <c r="G1" s="613"/>
      <c r="H1" s="613"/>
      <c r="I1" s="613"/>
      <c r="J1" s="613"/>
    </row>
    <row r="2" spans="1:10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</row>
    <row r="3" spans="1:10" ht="28.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615"/>
    </row>
    <row r="4" spans="1:10" ht="14.25" x14ac:dyDescent="0.2">
      <c r="A4" s="97"/>
      <c r="B4" s="97"/>
      <c r="C4" s="97"/>
      <c r="D4" s="97"/>
      <c r="E4" s="618" t="s">
        <v>366</v>
      </c>
      <c r="F4" s="618"/>
      <c r="G4" s="618"/>
      <c r="H4" s="618"/>
      <c r="I4" s="618"/>
    </row>
    <row r="5" spans="1:10" x14ac:dyDescent="0.2">
      <c r="C5" s="9"/>
      <c r="D5" s="2"/>
      <c r="G5" s="9"/>
      <c r="H5" s="13"/>
      <c r="I5" s="9"/>
    </row>
    <row r="6" spans="1:10" x14ac:dyDescent="0.2">
      <c r="A6" s="616" t="s">
        <v>68</v>
      </c>
      <c r="B6" s="616"/>
      <c r="C6" s="9"/>
      <c r="D6" s="2"/>
      <c r="H6" s="13"/>
      <c r="I6" s="92" t="e">
        <f>d_1</f>
        <v>#REF!</v>
      </c>
    </row>
    <row r="7" spans="1:10" ht="13.5" customHeight="1" x14ac:dyDescent="0.2">
      <c r="A7" s="92" t="e">
        <f>d_4</f>
        <v>#REF!</v>
      </c>
      <c r="C7" s="9"/>
      <c r="D7" s="2"/>
      <c r="E7" s="134"/>
      <c r="F7" s="138" t="e">
        <f>d_5</f>
        <v>#REF!</v>
      </c>
      <c r="G7" s="134"/>
      <c r="I7" s="9"/>
      <c r="J7" s="255" t="s">
        <v>570</v>
      </c>
    </row>
    <row r="8" spans="1:10" ht="26.25" customHeight="1" thickBot="1" x14ac:dyDescent="0.25">
      <c r="A8" s="119" t="s">
        <v>64</v>
      </c>
      <c r="B8" s="119" t="s">
        <v>65</v>
      </c>
      <c r="C8" s="119" t="s">
        <v>62</v>
      </c>
      <c r="D8" s="119" t="s">
        <v>96</v>
      </c>
      <c r="E8" s="132" t="s">
        <v>34</v>
      </c>
      <c r="F8" s="132" t="s">
        <v>98</v>
      </c>
      <c r="G8" s="132" t="s">
        <v>99</v>
      </c>
      <c r="H8" s="119" t="s">
        <v>100</v>
      </c>
      <c r="I8" s="119" t="s">
        <v>49</v>
      </c>
      <c r="J8" s="119" t="s">
        <v>67</v>
      </c>
    </row>
    <row r="9" spans="1:10" ht="14.25" customHeight="1" thickBot="1" x14ac:dyDescent="0.25">
      <c r="A9" s="25"/>
      <c r="B9" s="26"/>
      <c r="C9" s="27"/>
      <c r="D9" s="27"/>
      <c r="E9" s="27"/>
      <c r="F9" s="27"/>
      <c r="G9" s="27"/>
      <c r="H9" s="27"/>
      <c r="I9" s="27"/>
      <c r="J9" s="28"/>
    </row>
    <row r="10" spans="1:10" ht="20.100000000000001" customHeight="1" x14ac:dyDescent="0.2">
      <c r="A10" s="14" t="s">
        <v>37</v>
      </c>
      <c r="B10" s="532" t="e">
        <f>VLOOKUP($E10,#REF!,3,FALSE)</f>
        <v>#REF!</v>
      </c>
      <c r="C10" s="533" t="e">
        <f>VLOOKUP($E10,#REF!,4,FALSE)</f>
        <v>#REF!</v>
      </c>
      <c r="D10" s="534" t="e">
        <f>VLOOKUP($E10,#REF!,5,FALSE)</f>
        <v>#REF!</v>
      </c>
      <c r="E10" s="494"/>
      <c r="F10" s="494"/>
      <c r="G10" s="15"/>
      <c r="H10" s="15"/>
      <c r="I10" s="15"/>
      <c r="J10" s="11"/>
    </row>
    <row r="11" spans="1:10" ht="20.100000000000001" customHeight="1" x14ac:dyDescent="0.2">
      <c r="A11" s="14" t="s">
        <v>38</v>
      </c>
      <c r="B11" s="532" t="e">
        <f>VLOOKUP($E11,#REF!,3,FALSE)</f>
        <v>#REF!</v>
      </c>
      <c r="C11" s="533" t="e">
        <f>VLOOKUP($E11,#REF!,4,FALSE)</f>
        <v>#REF!</v>
      </c>
      <c r="D11" s="534" t="e">
        <f>VLOOKUP($E11,#REF!,5,FALSE)</f>
        <v>#REF!</v>
      </c>
      <c r="E11" s="494"/>
      <c r="F11" s="494"/>
      <c r="G11" s="271"/>
      <c r="H11" s="271"/>
      <c r="I11" s="271"/>
      <c r="J11" s="11"/>
    </row>
    <row r="12" spans="1:10" ht="20.100000000000001" customHeight="1" x14ac:dyDescent="0.2">
      <c r="A12" s="14" t="s">
        <v>39</v>
      </c>
      <c r="B12" s="532" t="e">
        <f>VLOOKUP($E12,#REF!,3,FALSE)</f>
        <v>#REF!</v>
      </c>
      <c r="C12" s="533" t="e">
        <f>VLOOKUP($E12,#REF!,4,FALSE)</f>
        <v>#REF!</v>
      </c>
      <c r="D12" s="534" t="e">
        <f>VLOOKUP($E12,#REF!,5,FALSE)</f>
        <v>#REF!</v>
      </c>
      <c r="E12" s="494"/>
      <c r="F12" s="494"/>
      <c r="G12" s="271"/>
      <c r="H12" s="271"/>
      <c r="I12" s="271"/>
      <c r="J12" s="11"/>
    </row>
    <row r="13" spans="1:10" ht="20.100000000000001" customHeight="1" x14ac:dyDescent="0.2">
      <c r="A13" s="14" t="s">
        <v>40</v>
      </c>
      <c r="B13" s="532" t="e">
        <f>VLOOKUP($E13,#REF!,3,FALSE)</f>
        <v>#REF!</v>
      </c>
      <c r="C13" s="533" t="e">
        <f>VLOOKUP($E13,#REF!,4,FALSE)</f>
        <v>#REF!</v>
      </c>
      <c r="D13" s="534" t="e">
        <f>VLOOKUP($E13,#REF!,5,FALSE)</f>
        <v>#REF!</v>
      </c>
      <c r="E13" s="494"/>
      <c r="F13" s="494"/>
      <c r="G13" s="15"/>
      <c r="H13" s="15"/>
      <c r="I13" s="15"/>
      <c r="J13" s="11"/>
    </row>
    <row r="14" spans="1:10" ht="20.100000000000001" customHeight="1" x14ac:dyDescent="0.2">
      <c r="A14" s="14" t="s">
        <v>41</v>
      </c>
      <c r="B14" s="532" t="e">
        <f>VLOOKUP($E14,#REF!,3,FALSE)</f>
        <v>#REF!</v>
      </c>
      <c r="C14" s="533" t="e">
        <f>VLOOKUP($E14,#REF!,4,FALSE)</f>
        <v>#REF!</v>
      </c>
      <c r="D14" s="534" t="e">
        <f>VLOOKUP($E14,#REF!,5,FALSE)</f>
        <v>#REF!</v>
      </c>
      <c r="E14" s="494"/>
      <c r="F14" s="494"/>
      <c r="G14" s="15"/>
      <c r="H14" s="15"/>
      <c r="I14" s="15"/>
      <c r="J14" s="11"/>
    </row>
    <row r="15" spans="1:10" ht="20.100000000000001" hidden="1" customHeight="1" x14ac:dyDescent="0.2">
      <c r="A15" s="14" t="s">
        <v>42</v>
      </c>
      <c r="B15" s="532" t="e">
        <f>VLOOKUP($E15,#REF!,3,FALSE)</f>
        <v>#REF!</v>
      </c>
      <c r="C15" s="533" t="e">
        <f>VLOOKUP($E15,#REF!,4,FALSE)</f>
        <v>#REF!</v>
      </c>
      <c r="D15" s="534" t="e">
        <f>VLOOKUP($E15,#REF!,5,FALSE)</f>
        <v>#REF!</v>
      </c>
      <c r="E15" s="494"/>
      <c r="F15" s="494"/>
      <c r="G15" s="15"/>
      <c r="H15" s="15"/>
      <c r="I15" s="15"/>
      <c r="J15" s="11"/>
    </row>
    <row r="16" spans="1:10" ht="20.100000000000001" hidden="1" customHeight="1" x14ac:dyDescent="0.2">
      <c r="A16" s="14" t="s">
        <v>43</v>
      </c>
      <c r="B16" s="532" t="e">
        <f>VLOOKUP($E16,#REF!,3,FALSE)</f>
        <v>#REF!</v>
      </c>
      <c r="C16" s="533" t="e">
        <f>VLOOKUP($E16,#REF!,4,FALSE)</f>
        <v>#REF!</v>
      </c>
      <c r="D16" s="534" t="e">
        <f>VLOOKUP($E16,#REF!,5,FALSE)</f>
        <v>#REF!</v>
      </c>
      <c r="E16" s="494"/>
      <c r="F16" s="494"/>
      <c r="G16" s="15"/>
      <c r="H16" s="15"/>
      <c r="I16" s="15"/>
      <c r="J16" s="11"/>
    </row>
    <row r="17" spans="1:10" ht="18" hidden="1" customHeight="1" x14ac:dyDescent="0.2">
      <c r="A17" s="14" t="s">
        <v>79</v>
      </c>
      <c r="B17" s="532" t="e">
        <f>VLOOKUP($E17,#REF!,3,FALSE)</f>
        <v>#REF!</v>
      </c>
      <c r="C17" s="533" t="e">
        <f>VLOOKUP($E17,#REF!,4,FALSE)</f>
        <v>#REF!</v>
      </c>
      <c r="D17" s="534" t="e">
        <f>VLOOKUP($E17,#REF!,5,FALSE)</f>
        <v>#REF!</v>
      </c>
      <c r="E17" s="494"/>
      <c r="F17" s="494"/>
      <c r="G17" s="494"/>
      <c r="H17" s="494"/>
      <c r="I17" s="494"/>
      <c r="J17" s="11"/>
    </row>
    <row r="18" spans="1:10" ht="15.75" hidden="1" customHeight="1" x14ac:dyDescent="0.2">
      <c r="A18" s="14" t="s">
        <v>86</v>
      </c>
      <c r="B18" s="501" t="e">
        <f>VLOOKUP($E18,#REF!,3,FALSE)</f>
        <v>#REF!</v>
      </c>
      <c r="C18" s="502" t="e">
        <f>VLOOKUP($E18,#REF!,4,FALSE)</f>
        <v>#REF!</v>
      </c>
      <c r="D18" s="503" t="e">
        <f>VLOOKUP($E18,#REF!,5,FALSE)</f>
        <v>#REF!</v>
      </c>
      <c r="E18" s="494" t="s">
        <v>187</v>
      </c>
      <c r="F18" s="494"/>
      <c r="G18" s="494"/>
      <c r="H18" s="494"/>
      <c r="I18" s="494"/>
      <c r="J18" s="11"/>
    </row>
    <row r="19" spans="1:10" ht="15.75" customHeight="1" x14ac:dyDescent="0.25">
      <c r="A19" s="3"/>
      <c r="J19" s="17"/>
    </row>
    <row r="20" spans="1:10" ht="14.25" hidden="1" x14ac:dyDescent="0.2">
      <c r="A20" s="97"/>
      <c r="B20" s="97"/>
      <c r="C20" s="97"/>
      <c r="D20" s="97"/>
      <c r="E20" s="618" t="s">
        <v>367</v>
      </c>
      <c r="F20" s="618"/>
      <c r="G20" s="618"/>
      <c r="H20" s="618"/>
      <c r="I20" s="618"/>
    </row>
    <row r="21" spans="1:10" hidden="1" x14ac:dyDescent="0.2">
      <c r="C21" s="9"/>
      <c r="D21" s="2"/>
      <c r="G21" s="9"/>
      <c r="H21" s="13"/>
      <c r="I21" s="9"/>
    </row>
    <row r="22" spans="1:10" hidden="1" x14ac:dyDescent="0.2">
      <c r="A22" s="616" t="s">
        <v>76</v>
      </c>
      <c r="B22" s="616"/>
      <c r="C22" s="9"/>
      <c r="D22" s="2"/>
      <c r="H22" s="13"/>
      <c r="I22" s="92" t="e">
        <f>d_2</f>
        <v>#REF!</v>
      </c>
    </row>
    <row r="23" spans="1:10" ht="13.5" hidden="1" customHeight="1" x14ac:dyDescent="0.2">
      <c r="A23" s="92" t="e">
        <f>d_4</f>
        <v>#REF!</v>
      </c>
      <c r="C23" s="9"/>
      <c r="D23" s="2"/>
      <c r="E23" s="134"/>
      <c r="F23" s="138" t="e">
        <f>d_5</f>
        <v>#REF!</v>
      </c>
      <c r="G23" s="134"/>
      <c r="I23" s="9"/>
      <c r="J23" s="255" t="s">
        <v>368</v>
      </c>
    </row>
    <row r="24" spans="1:10" ht="26.25" hidden="1" customHeight="1" thickBot="1" x14ac:dyDescent="0.25">
      <c r="A24" s="119" t="s">
        <v>64</v>
      </c>
      <c r="B24" s="119" t="s">
        <v>65</v>
      </c>
      <c r="C24" s="119" t="s">
        <v>62</v>
      </c>
      <c r="D24" s="119" t="s">
        <v>96</v>
      </c>
      <c r="E24" s="132" t="s">
        <v>34</v>
      </c>
      <c r="F24" s="132" t="s">
        <v>98</v>
      </c>
      <c r="G24" s="132" t="s">
        <v>99</v>
      </c>
      <c r="H24" s="119" t="s">
        <v>100</v>
      </c>
      <c r="I24" s="119" t="s">
        <v>49</v>
      </c>
      <c r="J24" s="119" t="s">
        <v>67</v>
      </c>
    </row>
    <row r="25" spans="1:10" ht="14.25" hidden="1" customHeight="1" thickBot="1" x14ac:dyDescent="0.25">
      <c r="A25" s="25"/>
      <c r="B25" s="26"/>
      <c r="C25" s="27"/>
      <c r="D25" s="27"/>
      <c r="E25" s="27"/>
      <c r="F25" s="27"/>
      <c r="G25" s="27"/>
      <c r="H25" s="27"/>
      <c r="I25" s="27"/>
      <c r="J25" s="28"/>
    </row>
    <row r="26" spans="1:10" ht="19.5" hidden="1" customHeight="1" x14ac:dyDescent="0.2">
      <c r="A26" s="14" t="s">
        <v>37</v>
      </c>
      <c r="B26" s="248" t="e">
        <f>VLOOKUP($E26,#REF!,3,FALSE)</f>
        <v>#REF!</v>
      </c>
      <c r="C26" s="235" t="e">
        <f>VLOOKUP($E26,#REF!,4,FALSE)</f>
        <v>#REF!</v>
      </c>
      <c r="D26" s="257" t="e">
        <f>VLOOKUP($E26,#REF!,5,FALSE)</f>
        <v>#REF!</v>
      </c>
      <c r="E26" s="269" t="s">
        <v>303</v>
      </c>
      <c r="F26" s="269" t="s">
        <v>335</v>
      </c>
      <c r="G26" s="325"/>
      <c r="H26" s="325"/>
      <c r="I26" s="325"/>
      <c r="J26" s="11"/>
    </row>
    <row r="27" spans="1:10" ht="18.75" hidden="1" customHeight="1" x14ac:dyDescent="0.2">
      <c r="A27" s="14" t="s">
        <v>38</v>
      </c>
      <c r="B27" s="248" t="e">
        <f>VLOOKUP($E27,#REF!,3,FALSE)</f>
        <v>#REF!</v>
      </c>
      <c r="C27" s="235" t="e">
        <f>VLOOKUP($E27,#REF!,4,FALSE)</f>
        <v>#REF!</v>
      </c>
      <c r="D27" s="257" t="e">
        <f>VLOOKUP($E27,#REF!,5,FALSE)</f>
        <v>#REF!</v>
      </c>
      <c r="E27" s="269" t="s">
        <v>195</v>
      </c>
      <c r="F27" s="269" t="s">
        <v>337</v>
      </c>
      <c r="G27" s="325"/>
      <c r="H27" s="325"/>
      <c r="I27" s="325"/>
      <c r="J27" s="11"/>
    </row>
    <row r="28" spans="1:10" ht="12.6" hidden="1" customHeight="1" x14ac:dyDescent="0.2">
      <c r="A28" s="14" t="s">
        <v>39</v>
      </c>
      <c r="B28" s="248" t="e">
        <f>VLOOKUP($E28,#REF!,3,FALSE)</f>
        <v>#REF!</v>
      </c>
      <c r="C28" s="235" t="e">
        <f>VLOOKUP($E28,#REF!,4,FALSE)</f>
        <v>#REF!</v>
      </c>
      <c r="D28" s="257" t="e">
        <f>VLOOKUP($E28,#REF!,5,FALSE)</f>
        <v>#REF!</v>
      </c>
      <c r="E28" s="269" t="s">
        <v>259</v>
      </c>
      <c r="F28" s="269" t="s">
        <v>336</v>
      </c>
      <c r="G28" s="325"/>
      <c r="H28" s="325"/>
      <c r="I28" s="325"/>
      <c r="J28" s="11"/>
    </row>
    <row r="29" spans="1:10" ht="15.75" customHeight="1" x14ac:dyDescent="0.2">
      <c r="J29" s="17"/>
    </row>
    <row r="30" spans="1:10" ht="15.75" customHeight="1" x14ac:dyDescent="0.2">
      <c r="J30" s="17"/>
    </row>
    <row r="31" spans="1:10" ht="15.75" customHeight="1" x14ac:dyDescent="0.25">
      <c r="A31" s="324" t="s">
        <v>66</v>
      </c>
      <c r="B31" s="1"/>
      <c r="J31" s="17"/>
    </row>
    <row r="32" spans="1:10" ht="15.75" customHeight="1" x14ac:dyDescent="0.25">
      <c r="A32" s="324" t="s">
        <v>58</v>
      </c>
      <c r="J32" s="17"/>
    </row>
    <row r="33" spans="1:10" ht="15.75" customHeight="1" x14ac:dyDescent="0.25">
      <c r="A33" s="324" t="s">
        <v>60</v>
      </c>
      <c r="B33" s="324"/>
      <c r="J33" s="17"/>
    </row>
    <row r="34" spans="1:10" ht="15.75" customHeight="1" x14ac:dyDescent="0.25">
      <c r="A34" s="617" t="s">
        <v>59</v>
      </c>
      <c r="B34" s="617"/>
      <c r="J34" s="17"/>
    </row>
    <row r="35" spans="1:10" ht="15.75" customHeight="1" x14ac:dyDescent="0.2">
      <c r="A35" s="31"/>
      <c r="B35" s="32"/>
      <c r="C35" s="31"/>
      <c r="D35" s="31"/>
      <c r="E35" s="31"/>
      <c r="F35" s="31"/>
      <c r="G35" s="31"/>
      <c r="H35" s="31"/>
      <c r="I35" s="31"/>
      <c r="J35" s="17"/>
    </row>
    <row r="36" spans="1:10" ht="15.75" customHeight="1" x14ac:dyDescent="0.2">
      <c r="A36" s="33"/>
      <c r="B36" s="34"/>
      <c r="C36" s="35"/>
      <c r="D36" s="36"/>
      <c r="E36" s="33"/>
      <c r="F36" s="33"/>
      <c r="G36" s="33"/>
      <c r="H36" s="33"/>
      <c r="I36" s="35"/>
      <c r="J36" s="17"/>
    </row>
    <row r="37" spans="1:10" ht="15.75" customHeight="1" x14ac:dyDescent="0.2">
      <c r="A37" s="33"/>
      <c r="B37" s="6"/>
      <c r="C37" s="35"/>
      <c r="D37" s="36"/>
      <c r="E37" s="33"/>
      <c r="F37" s="33"/>
      <c r="G37" s="33"/>
      <c r="H37" s="33"/>
      <c r="I37" s="35"/>
    </row>
    <row r="38" spans="1:10" ht="15.75" customHeight="1" x14ac:dyDescent="0.2">
      <c r="A38" s="33"/>
      <c r="B38" s="37"/>
      <c r="C38" s="35"/>
      <c r="D38" s="36"/>
      <c r="E38" s="33"/>
      <c r="F38" s="33"/>
      <c r="G38" s="33"/>
      <c r="H38" s="33"/>
      <c r="I38" s="35"/>
    </row>
    <row r="39" spans="1:10" ht="15.75" customHeight="1" x14ac:dyDescent="0.2">
      <c r="A39" s="33"/>
      <c r="B39" s="37"/>
      <c r="C39" s="35"/>
      <c r="D39" s="36"/>
      <c r="E39" s="33"/>
      <c r="F39" s="33"/>
      <c r="G39" s="33"/>
      <c r="H39" s="33"/>
      <c r="I39" s="35"/>
    </row>
    <row r="40" spans="1:10" ht="15.75" customHeight="1" x14ac:dyDescent="0.2">
      <c r="A40" s="33"/>
      <c r="B40" s="37"/>
      <c r="C40" s="35"/>
      <c r="D40" s="36"/>
      <c r="E40" s="33"/>
      <c r="F40" s="33"/>
      <c r="G40" s="33"/>
      <c r="H40" s="33"/>
      <c r="I40" s="35"/>
    </row>
    <row r="41" spans="1:10" ht="15.75" customHeight="1" x14ac:dyDescent="0.2">
      <c r="A41" s="33"/>
      <c r="B41" s="37"/>
      <c r="C41" s="35"/>
      <c r="D41" s="36"/>
      <c r="E41" s="33"/>
      <c r="F41" s="33"/>
      <c r="G41" s="33"/>
      <c r="H41" s="33"/>
      <c r="I41" s="35"/>
    </row>
    <row r="42" spans="1:10" ht="15.75" customHeight="1" x14ac:dyDescent="0.2">
      <c r="A42" s="33"/>
      <c r="B42" s="37"/>
      <c r="C42" s="35"/>
      <c r="D42" s="36"/>
      <c r="E42" s="33"/>
      <c r="F42" s="33"/>
      <c r="G42" s="33"/>
      <c r="H42" s="33"/>
      <c r="I42" s="35"/>
    </row>
    <row r="43" spans="1:10" ht="15.75" customHeight="1" x14ac:dyDescent="0.2">
      <c r="A43" s="33"/>
      <c r="B43" s="37"/>
      <c r="C43" s="35"/>
      <c r="D43" s="36"/>
      <c r="E43" s="33"/>
      <c r="F43" s="33"/>
      <c r="G43" s="33"/>
      <c r="H43" s="33"/>
      <c r="I43" s="35"/>
    </row>
    <row r="44" spans="1:10" ht="15.75" customHeight="1" x14ac:dyDescent="0.2">
      <c r="A44" s="31"/>
      <c r="B44" s="32"/>
      <c r="C44" s="31"/>
      <c r="D44" s="31"/>
      <c r="E44" s="31"/>
      <c r="F44" s="31"/>
      <c r="G44" s="31"/>
      <c r="H44" s="31"/>
      <c r="I44" s="31"/>
    </row>
    <row r="45" spans="1:10" ht="15.75" customHeight="1" x14ac:dyDescent="0.2">
      <c r="A45" s="33"/>
      <c r="B45" s="34"/>
      <c r="C45" s="35"/>
      <c r="D45" s="36"/>
      <c r="E45" s="33"/>
      <c r="F45" s="33"/>
      <c r="G45" s="33"/>
      <c r="H45" s="33"/>
      <c r="I45" s="35"/>
    </row>
    <row r="46" spans="1:10" ht="15.75" customHeight="1" x14ac:dyDescent="0.2">
      <c r="A46" s="33"/>
      <c r="B46" s="34"/>
      <c r="C46" s="35"/>
      <c r="D46" s="36"/>
      <c r="E46" s="33"/>
      <c r="F46" s="33"/>
      <c r="G46" s="33"/>
      <c r="H46" s="33"/>
      <c r="I46" s="35"/>
    </row>
    <row r="47" spans="1:10" ht="15.75" customHeight="1" x14ac:dyDescent="0.2">
      <c r="A47" s="33"/>
      <c r="B47" s="34"/>
      <c r="C47" s="35"/>
      <c r="D47" s="36"/>
      <c r="E47" s="33"/>
      <c r="F47" s="33"/>
      <c r="G47" s="33"/>
      <c r="H47" s="33"/>
      <c r="I47" s="35"/>
    </row>
    <row r="48" spans="1:10" ht="15.75" customHeight="1" x14ac:dyDescent="0.2">
      <c r="A48" s="33"/>
      <c r="B48" s="34"/>
      <c r="C48" s="35"/>
      <c r="D48" s="36"/>
      <c r="E48" s="33"/>
      <c r="F48" s="33"/>
      <c r="G48" s="33"/>
      <c r="H48" s="33"/>
      <c r="I48" s="35"/>
    </row>
    <row r="49" spans="1:9" ht="15.75" customHeight="1" x14ac:dyDescent="0.2">
      <c r="A49" s="33"/>
      <c r="B49" s="34"/>
      <c r="C49" s="35"/>
      <c r="D49" s="36"/>
      <c r="E49" s="33"/>
      <c r="F49" s="33"/>
      <c r="G49" s="33"/>
      <c r="H49" s="33"/>
      <c r="I49" s="35"/>
    </row>
    <row r="50" spans="1:9" ht="15.75" customHeight="1" x14ac:dyDescent="0.2">
      <c r="A50" s="33"/>
      <c r="B50" s="34"/>
      <c r="C50" s="35"/>
      <c r="D50" s="36"/>
      <c r="E50" s="33"/>
      <c r="F50" s="33"/>
      <c r="G50" s="33"/>
      <c r="H50" s="33"/>
      <c r="I50" s="35"/>
    </row>
    <row r="51" spans="1:9" ht="15.75" customHeight="1" x14ac:dyDescent="0.2">
      <c r="A51" s="33"/>
      <c r="B51" s="34"/>
      <c r="C51" s="35"/>
      <c r="D51" s="36"/>
      <c r="E51" s="33"/>
      <c r="F51" s="33"/>
      <c r="G51" s="33"/>
      <c r="H51" s="33"/>
      <c r="I51" s="35"/>
    </row>
    <row r="52" spans="1:9" ht="15.75" customHeight="1" x14ac:dyDescent="0.2">
      <c r="A52" s="33"/>
      <c r="B52" s="34"/>
      <c r="C52" s="35"/>
      <c r="D52" s="36"/>
      <c r="E52" s="33"/>
      <c r="F52" s="33"/>
      <c r="G52" s="33"/>
      <c r="H52" s="33"/>
      <c r="I52" s="35"/>
    </row>
    <row r="53" spans="1:9" x14ac:dyDescent="0.2">
      <c r="A53" s="17"/>
      <c r="B53" s="17"/>
      <c r="C53" s="17"/>
      <c r="D53" s="17"/>
      <c r="E53" s="17"/>
      <c r="F53" s="17"/>
      <c r="G53" s="17"/>
      <c r="H53" s="17"/>
      <c r="I53" s="17"/>
    </row>
    <row r="54" spans="1:9" x14ac:dyDescent="0.2">
      <c r="A54" s="17"/>
      <c r="B54" s="17"/>
      <c r="C54" s="17"/>
      <c r="D54" s="17"/>
      <c r="E54" s="17"/>
      <c r="F54" s="17"/>
      <c r="G54" s="17"/>
      <c r="H54" s="17"/>
      <c r="I54" s="17"/>
    </row>
    <row r="55" spans="1:9" x14ac:dyDescent="0.2">
      <c r="A55" s="17"/>
      <c r="B55" s="17"/>
      <c r="C55" s="17"/>
      <c r="D55" s="17"/>
      <c r="E55" s="17"/>
      <c r="F55" s="17"/>
      <c r="G55" s="17"/>
      <c r="H55" s="17"/>
      <c r="I55" s="17"/>
    </row>
    <row r="56" spans="1:9" x14ac:dyDescent="0.2">
      <c r="A56" s="17"/>
      <c r="B56" s="17"/>
      <c r="C56" s="17"/>
      <c r="D56" s="17"/>
      <c r="E56" s="17"/>
      <c r="F56" s="17"/>
      <c r="G56" s="17"/>
      <c r="H56" s="17"/>
      <c r="I56" s="17"/>
    </row>
    <row r="57" spans="1:9" x14ac:dyDescent="0.2">
      <c r="A57" s="17"/>
      <c r="B57" s="17"/>
      <c r="C57" s="17"/>
      <c r="D57" s="17"/>
      <c r="E57" s="17"/>
      <c r="F57" s="17"/>
      <c r="G57" s="17"/>
      <c r="H57" s="17"/>
      <c r="I57" s="17"/>
    </row>
    <row r="58" spans="1:9" x14ac:dyDescent="0.2">
      <c r="A58" s="17"/>
      <c r="B58" s="17"/>
      <c r="C58" s="17"/>
      <c r="D58" s="17"/>
      <c r="E58" s="17"/>
      <c r="F58" s="17"/>
      <c r="G58" s="17"/>
      <c r="H58" s="17"/>
      <c r="I58" s="17"/>
    </row>
    <row r="59" spans="1:9" x14ac:dyDescent="0.2">
      <c r="A59" s="17"/>
      <c r="B59" s="17"/>
      <c r="C59" s="17"/>
      <c r="D59" s="17"/>
      <c r="E59" s="17"/>
      <c r="F59" s="17"/>
      <c r="G59" s="17"/>
      <c r="H59" s="17"/>
      <c r="I59" s="17"/>
    </row>
    <row r="60" spans="1:9" x14ac:dyDescent="0.2">
      <c r="A60" s="17"/>
      <c r="B60" s="17"/>
      <c r="C60" s="17"/>
      <c r="D60" s="17"/>
      <c r="E60" s="17"/>
      <c r="F60" s="17"/>
      <c r="G60" s="17"/>
      <c r="H60" s="17"/>
      <c r="I60" s="17"/>
    </row>
    <row r="61" spans="1:9" x14ac:dyDescent="0.2">
      <c r="A61" s="17"/>
      <c r="B61" s="17"/>
      <c r="C61" s="17"/>
      <c r="D61" s="17"/>
      <c r="E61" s="17"/>
      <c r="F61" s="17"/>
      <c r="G61" s="17"/>
      <c r="H61" s="17"/>
      <c r="I61" s="17"/>
    </row>
    <row r="62" spans="1:9" x14ac:dyDescent="0.2">
      <c r="A62" s="17"/>
      <c r="B62" s="17"/>
      <c r="C62" s="17"/>
      <c r="D62" s="17"/>
      <c r="E62" s="17"/>
      <c r="F62" s="17"/>
      <c r="G62" s="17"/>
      <c r="H62" s="17"/>
      <c r="I62" s="17"/>
    </row>
    <row r="63" spans="1:9" x14ac:dyDescent="0.2">
      <c r="A63" s="17"/>
      <c r="B63" s="17"/>
      <c r="C63" s="17"/>
      <c r="D63" s="17"/>
      <c r="E63" s="17"/>
      <c r="F63" s="17"/>
      <c r="G63" s="17"/>
      <c r="H63" s="17"/>
      <c r="I63" s="17"/>
    </row>
    <row r="64" spans="1:9" x14ac:dyDescent="0.2">
      <c r="A64" s="17"/>
      <c r="B64" s="17"/>
      <c r="C64" s="17"/>
      <c r="D64" s="17"/>
      <c r="E64" s="17"/>
      <c r="F64" s="17"/>
      <c r="G64" s="17"/>
      <c r="H64" s="17"/>
      <c r="I64" s="17"/>
    </row>
    <row r="65" spans="1:9" x14ac:dyDescent="0.2">
      <c r="A65" s="17"/>
      <c r="B65" s="17"/>
      <c r="C65" s="17"/>
      <c r="D65" s="17"/>
      <c r="E65" s="17"/>
      <c r="F65" s="17"/>
      <c r="G65" s="17"/>
      <c r="H65" s="17"/>
      <c r="I65" s="17"/>
    </row>
    <row r="66" spans="1:9" x14ac:dyDescent="0.2">
      <c r="A66" s="17"/>
      <c r="B66" s="17"/>
      <c r="C66" s="17"/>
      <c r="D66" s="17"/>
      <c r="E66" s="17"/>
      <c r="F66" s="17"/>
      <c r="G66" s="17"/>
      <c r="H66" s="17"/>
      <c r="I66" s="17"/>
    </row>
    <row r="67" spans="1:9" x14ac:dyDescent="0.2">
      <c r="A67" s="17"/>
      <c r="B67" s="17"/>
      <c r="C67" s="17"/>
      <c r="D67" s="17"/>
      <c r="E67" s="17"/>
      <c r="F67" s="17"/>
      <c r="G67" s="17"/>
      <c r="H67" s="17"/>
      <c r="I67" s="17"/>
    </row>
    <row r="68" spans="1:9" x14ac:dyDescent="0.2">
      <c r="A68" s="17"/>
      <c r="B68" s="17"/>
      <c r="C68" s="17"/>
      <c r="D68" s="17"/>
      <c r="E68" s="17"/>
      <c r="F68" s="17"/>
      <c r="G68" s="17"/>
      <c r="H68" s="17"/>
      <c r="I68" s="17"/>
    </row>
    <row r="69" spans="1:9" x14ac:dyDescent="0.2">
      <c r="A69" s="17"/>
      <c r="B69" s="17"/>
      <c r="C69" s="17"/>
      <c r="D69" s="17"/>
      <c r="E69" s="17"/>
      <c r="F69" s="17"/>
      <c r="G69" s="17"/>
      <c r="H69" s="17"/>
      <c r="I69" s="17"/>
    </row>
    <row r="70" spans="1:9" x14ac:dyDescent="0.2">
      <c r="A70" s="17"/>
      <c r="B70" s="17"/>
      <c r="C70" s="17"/>
      <c r="D70" s="17"/>
      <c r="E70" s="17"/>
      <c r="F70" s="17"/>
      <c r="G70" s="17"/>
      <c r="H70" s="17"/>
      <c r="I70" s="17"/>
    </row>
    <row r="71" spans="1:9" x14ac:dyDescent="0.2">
      <c r="A71" s="17"/>
      <c r="B71" s="17"/>
      <c r="C71" s="17"/>
      <c r="D71" s="17"/>
      <c r="E71" s="17"/>
      <c r="F71" s="17"/>
      <c r="G71" s="17"/>
      <c r="H71" s="17"/>
      <c r="I71" s="17"/>
    </row>
    <row r="72" spans="1:9" x14ac:dyDescent="0.2">
      <c r="A72" s="17"/>
      <c r="B72" s="17"/>
      <c r="C72" s="17"/>
      <c r="D72" s="17"/>
      <c r="E72" s="17"/>
      <c r="F72" s="17"/>
      <c r="G72" s="17"/>
      <c r="H72" s="17"/>
      <c r="I72" s="17"/>
    </row>
    <row r="73" spans="1:9" x14ac:dyDescent="0.2">
      <c r="A73" s="17"/>
      <c r="B73" s="17"/>
      <c r="C73" s="17"/>
      <c r="D73" s="17"/>
      <c r="E73" s="17"/>
      <c r="F73" s="17"/>
      <c r="G73" s="17"/>
      <c r="H73" s="17"/>
      <c r="I73" s="17"/>
    </row>
    <row r="74" spans="1:9" x14ac:dyDescent="0.2">
      <c r="A74" s="17"/>
      <c r="B74" s="17"/>
      <c r="C74" s="17"/>
      <c r="D74" s="17"/>
      <c r="E74" s="17"/>
      <c r="F74" s="17"/>
      <c r="G74" s="17"/>
      <c r="H74" s="17"/>
      <c r="I74" s="17"/>
    </row>
    <row r="75" spans="1:9" x14ac:dyDescent="0.2">
      <c r="A75" s="17"/>
      <c r="B75" s="17"/>
      <c r="C75" s="17"/>
      <c r="D75" s="17"/>
      <c r="E75" s="17"/>
      <c r="F75" s="17"/>
      <c r="G75" s="17"/>
      <c r="H75" s="17"/>
      <c r="I75" s="17"/>
    </row>
    <row r="76" spans="1:9" x14ac:dyDescent="0.2">
      <c r="A76" s="17"/>
      <c r="B76" s="17"/>
      <c r="C76" s="17"/>
      <c r="D76" s="17"/>
      <c r="E76" s="17"/>
      <c r="F76" s="17"/>
      <c r="G76" s="17"/>
      <c r="H76" s="17"/>
      <c r="I76" s="17"/>
    </row>
    <row r="77" spans="1:9" x14ac:dyDescent="0.2">
      <c r="A77" s="17"/>
      <c r="B77" s="17"/>
      <c r="C77" s="17"/>
      <c r="D77" s="17"/>
      <c r="E77" s="17"/>
      <c r="F77" s="17"/>
      <c r="G77" s="17"/>
      <c r="H77" s="17"/>
      <c r="I77" s="17"/>
    </row>
    <row r="78" spans="1:9" x14ac:dyDescent="0.2">
      <c r="A78" s="17"/>
      <c r="B78" s="17"/>
      <c r="C78" s="17"/>
      <c r="D78" s="17"/>
      <c r="E78" s="17"/>
      <c r="F78" s="17"/>
      <c r="G78" s="17"/>
      <c r="H78" s="17"/>
      <c r="I78" s="17"/>
    </row>
    <row r="79" spans="1:9" x14ac:dyDescent="0.2">
      <c r="A79" s="17"/>
      <c r="B79" s="17"/>
      <c r="C79" s="17"/>
      <c r="D79" s="17"/>
      <c r="E79" s="17"/>
      <c r="F79" s="17"/>
      <c r="G79" s="17"/>
      <c r="H79" s="17"/>
      <c r="I79" s="17"/>
    </row>
  </sheetData>
  <mergeCells count="8">
    <mergeCell ref="A22:B22"/>
    <mergeCell ref="A34:B34"/>
    <mergeCell ref="E4:I4"/>
    <mergeCell ref="A6:B6"/>
    <mergeCell ref="A1:J1"/>
    <mergeCell ref="A2:J2"/>
    <mergeCell ref="A3:J3"/>
    <mergeCell ref="E20:I20"/>
  </mergeCells>
  <phoneticPr fontId="1" type="noConversion"/>
  <printOptions horizontalCentered="1"/>
  <pageMargins left="0" right="0" top="0.9055118110236221" bottom="0.39370078740157483" header="0.51181102362204722" footer="0.51181102362204722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indexed="34"/>
  </sheetPr>
  <dimension ref="A1:M180"/>
  <sheetViews>
    <sheetView topLeftCell="A38" workbookViewId="0">
      <selection activeCell="A46" sqref="A46:I141"/>
    </sheetView>
  </sheetViews>
  <sheetFormatPr defaultColWidth="9.140625" defaultRowHeight="12.75" x14ac:dyDescent="0.2"/>
  <cols>
    <col min="1" max="1" width="4" style="12" customWidth="1"/>
    <col min="2" max="2" width="25.5703125" style="12" customWidth="1"/>
    <col min="3" max="3" width="10.5703125" style="12" customWidth="1"/>
    <col min="4" max="4" width="28.42578125" style="12" customWidth="1"/>
    <col min="5" max="5" width="10.28515625" style="12" customWidth="1"/>
    <col min="6" max="6" width="6.85546875" style="12" customWidth="1"/>
    <col min="7" max="7" width="36" style="12" customWidth="1"/>
    <col min="8" max="8" width="8.140625" style="12" customWidth="1"/>
    <col min="9" max="9" width="9.7109375" style="12" customWidth="1"/>
    <col min="10" max="10" width="6" style="12" customWidth="1"/>
    <col min="11" max="16384" width="9.140625" style="12"/>
  </cols>
  <sheetData>
    <row r="1" spans="1:13" x14ac:dyDescent="0.2">
      <c r="A1" s="613" t="e">
        <f>#REF!</f>
        <v>#REF!</v>
      </c>
      <c r="B1" s="613"/>
      <c r="C1" s="613"/>
      <c r="D1" s="613"/>
      <c r="E1" s="613"/>
      <c r="F1" s="613"/>
      <c r="G1" s="613"/>
      <c r="H1" s="613"/>
      <c r="I1" s="613"/>
      <c r="J1" s="95"/>
      <c r="K1" s="95"/>
      <c r="L1" s="95"/>
      <c r="M1" s="95"/>
    </row>
    <row r="2" spans="1:13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96"/>
      <c r="K2" s="95"/>
      <c r="L2" s="95"/>
      <c r="M2" s="95"/>
    </row>
    <row r="3" spans="1:13" ht="29.25" customHeight="1" x14ac:dyDescent="0.2">
      <c r="A3" s="615" t="e">
        <f>Name_4</f>
        <v>#REF!</v>
      </c>
      <c r="B3" s="615"/>
      <c r="C3" s="615"/>
      <c r="D3" s="615"/>
      <c r="E3" s="615"/>
      <c r="F3" s="615"/>
      <c r="G3" s="615"/>
      <c r="H3" s="615"/>
      <c r="I3" s="615"/>
      <c r="J3" s="96"/>
      <c r="K3" s="95"/>
      <c r="L3" s="95"/>
      <c r="M3" s="95"/>
    </row>
    <row r="4" spans="1:13" ht="14.25" x14ac:dyDescent="0.2">
      <c r="A4" s="616"/>
      <c r="B4" s="616"/>
      <c r="C4" s="9"/>
      <c r="D4" s="2"/>
      <c r="E4" s="357" t="s">
        <v>4</v>
      </c>
      <c r="F4" s="357"/>
      <c r="G4" s="357"/>
      <c r="H4" s="357"/>
      <c r="I4" s="357"/>
      <c r="J4" s="357"/>
    </row>
    <row r="5" spans="1:13" x14ac:dyDescent="0.2">
      <c r="A5" s="616" t="s">
        <v>69</v>
      </c>
      <c r="B5" s="616"/>
      <c r="C5" s="9"/>
      <c r="D5" s="2"/>
      <c r="H5" s="92" t="e">
        <f>d_1</f>
        <v>#REF!</v>
      </c>
      <c r="I5" s="13"/>
      <c r="J5" s="9"/>
    </row>
    <row r="6" spans="1:13" ht="13.5" customHeight="1" x14ac:dyDescent="0.2">
      <c r="A6" s="92" t="e">
        <f>d_4</f>
        <v>#REF!</v>
      </c>
      <c r="C6" s="9"/>
      <c r="D6" s="2"/>
      <c r="E6" s="134"/>
      <c r="F6" s="138" t="e">
        <f>d_5</f>
        <v>#REF!</v>
      </c>
      <c r="G6" s="134"/>
      <c r="H6" s="134"/>
      <c r="I6" s="356" t="s">
        <v>566</v>
      </c>
      <c r="J6" s="9"/>
    </row>
    <row r="7" spans="1:13" ht="18" x14ac:dyDescent="0.2">
      <c r="A7" s="119" t="s">
        <v>64</v>
      </c>
      <c r="B7" s="119" t="s">
        <v>65</v>
      </c>
      <c r="C7" s="119" t="s">
        <v>62</v>
      </c>
      <c r="D7" s="119" t="s">
        <v>96</v>
      </c>
      <c r="E7" s="132" t="s">
        <v>34</v>
      </c>
      <c r="F7" s="132" t="s">
        <v>102</v>
      </c>
      <c r="G7" s="132" t="s">
        <v>22</v>
      </c>
      <c r="H7" s="132" t="s">
        <v>49</v>
      </c>
      <c r="I7" s="119" t="s">
        <v>67</v>
      </c>
    </row>
    <row r="8" spans="1:13" x14ac:dyDescent="0.2">
      <c r="A8" s="120"/>
      <c r="B8" s="126" t="s">
        <v>44</v>
      </c>
      <c r="C8" s="121"/>
      <c r="D8" s="121"/>
      <c r="E8" s="121"/>
      <c r="F8" s="121"/>
      <c r="G8" s="121"/>
      <c r="H8" s="121"/>
      <c r="I8" s="122"/>
    </row>
    <row r="9" spans="1:13" ht="18" customHeight="1" x14ac:dyDescent="0.2">
      <c r="A9" s="180" t="s">
        <v>37</v>
      </c>
      <c r="B9" s="29" t="e">
        <f>VLOOKUP($E9,#REF!,3,FALSE)</f>
        <v>#REF!</v>
      </c>
      <c r="C9" s="11" t="e">
        <f>VLOOKUP($E9,#REF!,4,FALSE)</f>
        <v>#REF!</v>
      </c>
      <c r="D9" s="30" t="e">
        <f>VLOOKUP($E9,#REF!,5,FALSE)</f>
        <v>#REF!</v>
      </c>
      <c r="E9" s="98" t="s">
        <v>84</v>
      </c>
      <c r="F9" s="98"/>
      <c r="G9" s="180"/>
      <c r="H9" s="180"/>
      <c r="I9" s="11"/>
    </row>
    <row r="10" spans="1:13" ht="18" customHeight="1" x14ac:dyDescent="0.2">
      <c r="A10" s="265" t="s">
        <v>38</v>
      </c>
      <c r="B10" s="29" t="e">
        <f>VLOOKUP($E10,#REF!,3,FALSE)</f>
        <v>#REF!</v>
      </c>
      <c r="C10" s="11" t="e">
        <f>VLOOKUP($E10,#REF!,4,FALSE)</f>
        <v>#REF!</v>
      </c>
      <c r="D10" s="30" t="e">
        <f>VLOOKUP($E10,#REF!,5,FALSE)</f>
        <v>#REF!</v>
      </c>
      <c r="E10" s="98" t="s">
        <v>526</v>
      </c>
      <c r="F10" s="98"/>
      <c r="G10" s="264"/>
      <c r="H10" s="264"/>
      <c r="I10" s="11"/>
    </row>
    <row r="11" spans="1:13" ht="18" customHeight="1" x14ac:dyDescent="0.2">
      <c r="A11" s="265" t="s">
        <v>39</v>
      </c>
      <c r="B11" s="29" t="e">
        <f>VLOOKUP($E11,#REF!,3,FALSE)</f>
        <v>#REF!</v>
      </c>
      <c r="C11" s="11" t="e">
        <f>VLOOKUP($E11,#REF!,4,FALSE)</f>
        <v>#REF!</v>
      </c>
      <c r="D11" s="30" t="e">
        <f>VLOOKUP($E11,#REF!,5,FALSE)</f>
        <v>#REF!</v>
      </c>
      <c r="E11" s="98" t="s">
        <v>380</v>
      </c>
      <c r="F11" s="98"/>
      <c r="G11" s="264"/>
      <c r="H11" s="264"/>
      <c r="I11" s="11"/>
    </row>
    <row r="12" spans="1:13" ht="18" customHeight="1" x14ac:dyDescent="0.2">
      <c r="A12" s="265" t="s">
        <v>40</v>
      </c>
      <c r="B12" s="29" t="e">
        <f>VLOOKUP($E12,#REF!,3,FALSE)</f>
        <v>#REF!</v>
      </c>
      <c r="C12" s="11" t="e">
        <f>VLOOKUP($E12,#REF!,4,FALSE)</f>
        <v>#REF!</v>
      </c>
      <c r="D12" s="30" t="e">
        <f>VLOOKUP($E12,#REF!,5,FALSE)</f>
        <v>#REF!</v>
      </c>
      <c r="E12" s="98" t="s">
        <v>432</v>
      </c>
      <c r="F12" s="98"/>
      <c r="G12" s="264"/>
      <c r="H12" s="264"/>
      <c r="I12" s="11"/>
    </row>
    <row r="13" spans="1:13" ht="18" hidden="1" customHeight="1" x14ac:dyDescent="0.2">
      <c r="A13" s="265" t="s">
        <v>41</v>
      </c>
      <c r="B13" s="29" t="e">
        <f>VLOOKUP($E13,#REF!,3,FALSE)</f>
        <v>#REF!</v>
      </c>
      <c r="C13" s="11" t="e">
        <f>VLOOKUP($E13,#REF!,4,FALSE)</f>
        <v>#REF!</v>
      </c>
      <c r="D13" s="30" t="e">
        <f>VLOOKUP($E13,#REF!,5,FALSE)</f>
        <v>#REF!</v>
      </c>
      <c r="E13" s="98"/>
      <c r="F13" s="98"/>
      <c r="G13" s="264"/>
      <c r="H13" s="264"/>
      <c r="I13" s="11"/>
    </row>
    <row r="14" spans="1:13" ht="18" hidden="1" customHeight="1" x14ac:dyDescent="0.2">
      <c r="A14" s="265" t="s">
        <v>42</v>
      </c>
      <c r="B14" s="29" t="e">
        <f>VLOOKUP($E14,#REF!,3,FALSE)</f>
        <v>#REF!</v>
      </c>
      <c r="C14" s="11" t="e">
        <f>VLOOKUP($E14,#REF!,4,FALSE)</f>
        <v>#REF!</v>
      </c>
      <c r="D14" s="30" t="e">
        <f>VLOOKUP($E14,#REF!,5,FALSE)</f>
        <v>#REF!</v>
      </c>
      <c r="E14" s="98"/>
      <c r="F14" s="180"/>
      <c r="G14" s="180"/>
      <c r="H14" s="180"/>
      <c r="I14" s="11"/>
    </row>
    <row r="15" spans="1:13" ht="18" hidden="1" customHeight="1" x14ac:dyDescent="0.2">
      <c r="A15" s="265" t="s">
        <v>43</v>
      </c>
      <c r="B15" s="29" t="e">
        <f>VLOOKUP($E15,#REF!,3,FALSE)</f>
        <v>#REF!</v>
      </c>
      <c r="C15" s="11" t="e">
        <f>VLOOKUP($E15,#REF!,4,FALSE)</f>
        <v>#REF!</v>
      </c>
      <c r="D15" s="30" t="e">
        <f>VLOOKUP($E15,#REF!,5,FALSE)</f>
        <v>#REF!</v>
      </c>
      <c r="E15" s="488"/>
      <c r="F15" s="265"/>
      <c r="G15" s="265"/>
      <c r="H15" s="265"/>
      <c r="I15" s="11"/>
    </row>
    <row r="16" spans="1:13" ht="18" hidden="1" customHeight="1" x14ac:dyDescent="0.2">
      <c r="A16" s="265" t="s">
        <v>79</v>
      </c>
      <c r="B16" s="514" t="e">
        <f>VLOOKUP($E16,#REF!,3,FALSE)</f>
        <v>#REF!</v>
      </c>
      <c r="C16" s="515" t="e">
        <f>VLOOKUP($E16,#REF!,4,FALSE)</f>
        <v>#REF!</v>
      </c>
      <c r="D16" s="516" t="e">
        <f>VLOOKUP($E16,#REF!,5,FALSE)</f>
        <v>#REF!</v>
      </c>
      <c r="E16" s="264"/>
      <c r="F16" s="180"/>
      <c r="G16" s="180"/>
      <c r="H16" s="180"/>
      <c r="I16" s="11"/>
    </row>
    <row r="17" spans="1:11" ht="18" hidden="1" customHeight="1" x14ac:dyDescent="0.2">
      <c r="A17" s="265" t="s">
        <v>86</v>
      </c>
      <c r="B17" s="29" t="e">
        <f>VLOOKUP($E17,#REF!,3,FALSE)</f>
        <v>#REF!</v>
      </c>
      <c r="C17" s="11" t="e">
        <f>VLOOKUP($E17,#REF!,4,FALSE)</f>
        <v>#REF!</v>
      </c>
      <c r="D17" s="30" t="e">
        <f>VLOOKUP($E17,#REF!,5,FALSE)</f>
        <v>#REF!</v>
      </c>
      <c r="E17" s="264"/>
      <c r="F17" s="180"/>
      <c r="G17" s="180"/>
      <c r="H17" s="180"/>
      <c r="I17" s="11"/>
      <c r="K17" s="2"/>
    </row>
    <row r="18" spans="1:11" ht="18" customHeight="1" x14ac:dyDescent="0.2">
      <c r="A18" s="120"/>
      <c r="B18" s="126" t="s">
        <v>45</v>
      </c>
      <c r="C18" s="121"/>
      <c r="D18" s="121"/>
      <c r="E18" s="121"/>
      <c r="F18" s="121"/>
      <c r="G18" s="121"/>
      <c r="H18" s="121"/>
      <c r="I18" s="122"/>
      <c r="J18" s="18"/>
    </row>
    <row r="19" spans="1:11" ht="18" customHeight="1" x14ac:dyDescent="0.2">
      <c r="A19" s="180" t="s">
        <v>37</v>
      </c>
      <c r="B19" s="29" t="e">
        <f>VLOOKUP($E19,#REF!,3,FALSE)</f>
        <v>#REF!</v>
      </c>
      <c r="C19" s="11" t="e">
        <f>VLOOKUP($E19,#REF!,4,FALSE)</f>
        <v>#REF!</v>
      </c>
      <c r="D19" s="30" t="e">
        <f>VLOOKUP($E19,#REF!,5,FALSE)</f>
        <v>#REF!</v>
      </c>
      <c r="E19" s="540" t="s">
        <v>433</v>
      </c>
      <c r="F19" s="180"/>
      <c r="G19" s="180"/>
      <c r="H19" s="180"/>
      <c r="I19" s="11"/>
    </row>
    <row r="20" spans="1:11" ht="18" customHeight="1" x14ac:dyDescent="0.2">
      <c r="A20" s="264" t="s">
        <v>38</v>
      </c>
      <c r="B20" s="29" t="e">
        <f>VLOOKUP($E20,#REF!,3,FALSE)</f>
        <v>#REF!</v>
      </c>
      <c r="C20" s="11" t="e">
        <f>VLOOKUP($E20,#REF!,4,FALSE)</f>
        <v>#REF!</v>
      </c>
      <c r="D20" s="30" t="e">
        <f>VLOOKUP($E20,#REF!,5,FALSE)</f>
        <v>#REF!</v>
      </c>
      <c r="E20" s="488" t="s">
        <v>551</v>
      </c>
      <c r="F20" s="264"/>
      <c r="G20" s="264"/>
      <c r="H20" s="264"/>
      <c r="I20" s="11"/>
    </row>
    <row r="21" spans="1:11" ht="18" customHeight="1" x14ac:dyDescent="0.2">
      <c r="A21" s="264" t="s">
        <v>39</v>
      </c>
      <c r="B21" s="29" t="e">
        <f>VLOOKUP($E21,#REF!,3,FALSE)</f>
        <v>#REF!</v>
      </c>
      <c r="C21" s="11" t="e">
        <f>VLOOKUP($E21,#REF!,4,FALSE)</f>
        <v>#REF!</v>
      </c>
      <c r="D21" s="30" t="e">
        <f>VLOOKUP($E21,#REF!,5,FALSE)</f>
        <v>#REF!</v>
      </c>
      <c r="E21" s="488" t="s">
        <v>30</v>
      </c>
      <c r="F21" s="264"/>
      <c r="G21" s="264"/>
      <c r="H21" s="264"/>
      <c r="I21" s="11"/>
    </row>
    <row r="22" spans="1:11" ht="18" customHeight="1" x14ac:dyDescent="0.2">
      <c r="A22" s="264" t="s">
        <v>40</v>
      </c>
      <c r="B22" s="29" t="e">
        <f>VLOOKUP($E22,#REF!,3,FALSE)</f>
        <v>#REF!</v>
      </c>
      <c r="C22" s="11" t="e">
        <f>VLOOKUP($E22,#REF!,4,FALSE)</f>
        <v>#REF!</v>
      </c>
      <c r="D22" s="30" t="e">
        <f>VLOOKUP($E22,#REF!,5,FALSE)</f>
        <v>#REF!</v>
      </c>
      <c r="E22" s="488" t="s">
        <v>139</v>
      </c>
      <c r="F22" s="264"/>
      <c r="G22" s="264"/>
      <c r="H22" s="264"/>
      <c r="I22" s="11"/>
    </row>
    <row r="23" spans="1:11" ht="18" hidden="1" customHeight="1" x14ac:dyDescent="0.2">
      <c r="A23" s="264" t="s">
        <v>41</v>
      </c>
      <c r="B23" s="29" t="e">
        <f>VLOOKUP($E23,#REF!,3,FALSE)</f>
        <v>#REF!</v>
      </c>
      <c r="C23" s="11" t="e">
        <f>VLOOKUP($E23,#REF!,4,FALSE)</f>
        <v>#REF!</v>
      </c>
      <c r="D23" s="30" t="e">
        <f>VLOOKUP($E23,#REF!,5,FALSE)</f>
        <v>#REF!</v>
      </c>
      <c r="E23" s="488"/>
      <c r="F23" s="264"/>
      <c r="G23" s="264"/>
      <c r="H23" s="264"/>
      <c r="I23" s="11"/>
    </row>
    <row r="24" spans="1:11" ht="18" hidden="1" customHeight="1" x14ac:dyDescent="0.2">
      <c r="A24" s="264" t="s">
        <v>42</v>
      </c>
      <c r="B24" s="29" t="e">
        <f>VLOOKUP($E24,#REF!,3,FALSE)</f>
        <v>#REF!</v>
      </c>
      <c r="C24" s="11" t="e">
        <f>VLOOKUP($E24,#REF!,4,FALSE)</f>
        <v>#REF!</v>
      </c>
      <c r="D24" s="30" t="e">
        <f>VLOOKUP($E24,#REF!,5,FALSE)</f>
        <v>#REF!</v>
      </c>
      <c r="E24" s="488"/>
      <c r="F24" s="180"/>
      <c r="G24" s="180"/>
      <c r="H24" s="180"/>
      <c r="I24" s="11"/>
    </row>
    <row r="25" spans="1:11" ht="18" hidden="1" customHeight="1" x14ac:dyDescent="0.2">
      <c r="A25" s="264" t="s">
        <v>43</v>
      </c>
      <c r="B25" s="29" t="e">
        <f>VLOOKUP($E25,#REF!,3,FALSE)</f>
        <v>#REF!</v>
      </c>
      <c r="C25" s="11" t="e">
        <f>VLOOKUP($E25,#REF!,4,FALSE)</f>
        <v>#REF!</v>
      </c>
      <c r="D25" s="30" t="e">
        <f>VLOOKUP($E25,#REF!,5,FALSE)</f>
        <v>#REF!</v>
      </c>
      <c r="E25" s="488"/>
      <c r="F25" s="180"/>
      <c r="G25" s="180"/>
      <c r="H25" s="180"/>
      <c r="I25" s="11"/>
    </row>
    <row r="26" spans="1:11" ht="18" hidden="1" customHeight="1" x14ac:dyDescent="0.2">
      <c r="A26" s="265" t="s">
        <v>79</v>
      </c>
      <c r="B26" s="29" t="e">
        <f>VLOOKUP($E26,#REF!,3,FALSE)</f>
        <v>#REF!</v>
      </c>
      <c r="C26" s="11" t="e">
        <f>VLOOKUP($E26,#REF!,4,FALSE)</f>
        <v>#REF!</v>
      </c>
      <c r="D26" s="30" t="e">
        <f>VLOOKUP($E26,#REF!,5,FALSE)</f>
        <v>#REF!</v>
      </c>
      <c r="E26" s="488"/>
      <c r="F26" s="265"/>
      <c r="G26" s="265"/>
      <c r="H26" s="265"/>
      <c r="I26" s="11"/>
    </row>
    <row r="27" spans="1:11" hidden="1" x14ac:dyDescent="0.2">
      <c r="A27" s="265" t="s">
        <v>86</v>
      </c>
      <c r="B27" s="248" t="e">
        <f>VLOOKUP($E27,#REF!,3,FALSE)</f>
        <v>#REF!</v>
      </c>
      <c r="C27" s="235" t="e">
        <f>VLOOKUP($E27,#REF!,4,FALSE)</f>
        <v>#REF!</v>
      </c>
      <c r="D27" s="257" t="e">
        <f>VLOOKUP($E27,#REF!,5,FALSE)</f>
        <v>#REF!</v>
      </c>
      <c r="E27" s="180"/>
      <c r="F27" s="180"/>
      <c r="G27" s="180"/>
      <c r="H27" s="180"/>
      <c r="I27" s="11"/>
    </row>
    <row r="28" spans="1:11" x14ac:dyDescent="0.2">
      <c r="A28" s="120"/>
      <c r="B28" s="126" t="s">
        <v>46</v>
      </c>
      <c r="C28" s="121"/>
      <c r="D28" s="121"/>
      <c r="E28" s="121"/>
      <c r="F28" s="121"/>
      <c r="G28" s="121"/>
      <c r="H28" s="121"/>
      <c r="I28" s="122"/>
    </row>
    <row r="29" spans="1:11" ht="19.5" customHeight="1" x14ac:dyDescent="0.2">
      <c r="A29" s="180" t="s">
        <v>37</v>
      </c>
      <c r="B29" s="29" t="e">
        <f>VLOOKUP($E29,#REF!,3,FALSE)</f>
        <v>#REF!</v>
      </c>
      <c r="C29" s="11" t="e">
        <f>VLOOKUP($E29,#REF!,4,FALSE)</f>
        <v>#REF!</v>
      </c>
      <c r="D29" s="30" t="e">
        <f>VLOOKUP($E29,#REF!,5,FALSE)</f>
        <v>#REF!</v>
      </c>
      <c r="E29" s="358" t="s">
        <v>453</v>
      </c>
      <c r="F29" s="180"/>
      <c r="G29" s="180"/>
      <c r="H29" s="180"/>
      <c r="I29" s="235" t="e">
        <f>VLOOKUP($E29,#REF!,9,FALSE)</f>
        <v>#REF!</v>
      </c>
    </row>
    <row r="30" spans="1:11" ht="20.100000000000001" customHeight="1" x14ac:dyDescent="0.2">
      <c r="A30" s="488" t="s">
        <v>38</v>
      </c>
      <c r="B30" s="29" t="e">
        <f>VLOOKUP($E30,#REF!,3,FALSE)</f>
        <v>#REF!</v>
      </c>
      <c r="C30" s="11" t="e">
        <f>VLOOKUP($E30,#REF!,4,FALSE)</f>
        <v>#REF!</v>
      </c>
      <c r="D30" s="30" t="e">
        <f>VLOOKUP($E30,#REF!,5,FALSE)</f>
        <v>#REF!</v>
      </c>
      <c r="E30" s="488" t="s">
        <v>528</v>
      </c>
      <c r="F30" s="488"/>
      <c r="G30" s="488"/>
      <c r="H30" s="488"/>
      <c r="I30" s="235"/>
    </row>
    <row r="31" spans="1:11" ht="20.100000000000001" customHeight="1" x14ac:dyDescent="0.2">
      <c r="A31" s="488" t="s">
        <v>39</v>
      </c>
      <c r="B31" s="29" t="e">
        <f>VLOOKUP($E31,#REF!,3,FALSE)</f>
        <v>#REF!</v>
      </c>
      <c r="C31" s="11" t="e">
        <f>VLOOKUP($E31,#REF!,4,FALSE)</f>
        <v>#REF!</v>
      </c>
      <c r="D31" s="30" t="e">
        <f>VLOOKUP($E31,#REF!,5,FALSE)</f>
        <v>#REF!</v>
      </c>
      <c r="E31" s="488" t="s">
        <v>217</v>
      </c>
      <c r="F31" s="488"/>
      <c r="G31" s="488"/>
      <c r="H31" s="488"/>
      <c r="I31" s="235"/>
    </row>
    <row r="32" spans="1:11" ht="20.100000000000001" customHeight="1" x14ac:dyDescent="0.2">
      <c r="A32" s="488" t="s">
        <v>40</v>
      </c>
      <c r="B32" s="29" t="e">
        <f>VLOOKUP($E32,#REF!,3,FALSE)</f>
        <v>#REF!</v>
      </c>
      <c r="C32" s="11" t="e">
        <f>VLOOKUP($E32,#REF!,4,FALSE)</f>
        <v>#REF!</v>
      </c>
      <c r="D32" s="30" t="e">
        <f>VLOOKUP($E32,#REF!,5,FALSE)</f>
        <v>#REF!</v>
      </c>
      <c r="E32" s="488" t="s">
        <v>560</v>
      </c>
      <c r="F32" s="488"/>
      <c r="G32" s="488"/>
      <c r="H32" s="488"/>
      <c r="I32" s="235"/>
    </row>
    <row r="33" spans="1:10" ht="20.100000000000001" hidden="1" customHeight="1" x14ac:dyDescent="0.2">
      <c r="A33" s="488" t="s">
        <v>41</v>
      </c>
      <c r="B33" s="29" t="e">
        <f>VLOOKUP($E33,#REF!,3,FALSE)</f>
        <v>#REF!</v>
      </c>
      <c r="C33" s="11" t="e">
        <f>VLOOKUP($E33,#REF!,4,FALSE)</f>
        <v>#REF!</v>
      </c>
      <c r="D33" s="30" t="e">
        <f>VLOOKUP($E33,#REF!,5,FALSE)</f>
        <v>#REF!</v>
      </c>
      <c r="E33" s="488"/>
      <c r="F33" s="180"/>
      <c r="G33" s="180"/>
      <c r="H33" s="180"/>
      <c r="I33" s="235" t="e">
        <f>VLOOKUP($E33,#REF!,9,FALSE)</f>
        <v>#REF!</v>
      </c>
    </row>
    <row r="34" spans="1:10" ht="20.100000000000001" hidden="1" customHeight="1" x14ac:dyDescent="0.2">
      <c r="A34" s="488" t="s">
        <v>42</v>
      </c>
      <c r="B34" s="29" t="e">
        <f>VLOOKUP($E34,#REF!,3,FALSE)</f>
        <v>#REF!</v>
      </c>
      <c r="C34" s="11" t="e">
        <f>VLOOKUP($E34,#REF!,4,FALSE)</f>
        <v>#REF!</v>
      </c>
      <c r="D34" s="30" t="e">
        <f>VLOOKUP($E34,#REF!,5,FALSE)</f>
        <v>#REF!</v>
      </c>
      <c r="E34" s="488"/>
      <c r="F34" s="180"/>
      <c r="G34" s="180"/>
      <c r="H34" s="180"/>
      <c r="I34" s="235" t="e">
        <f>VLOOKUP($E34,#REF!,9,FALSE)</f>
        <v>#REF!</v>
      </c>
    </row>
    <row r="35" spans="1:10" ht="20.100000000000001" hidden="1" customHeight="1" x14ac:dyDescent="0.2">
      <c r="A35" s="488" t="s">
        <v>43</v>
      </c>
      <c r="B35" s="29" t="e">
        <f>VLOOKUP($E35,#REF!,3,FALSE)</f>
        <v>#REF!</v>
      </c>
      <c r="C35" s="11" t="e">
        <f>VLOOKUP($E35,#REF!,4,FALSE)</f>
        <v>#REF!</v>
      </c>
      <c r="D35" s="30" t="e">
        <f>VLOOKUP($E35,#REF!,5,FALSE)</f>
        <v>#REF!</v>
      </c>
      <c r="E35" s="488"/>
      <c r="F35" s="180"/>
      <c r="G35" s="180"/>
      <c r="H35" s="180"/>
      <c r="I35" s="235" t="e">
        <f>VLOOKUP($E35,#REF!,9,FALSE)</f>
        <v>#REF!</v>
      </c>
    </row>
    <row r="36" spans="1:10" ht="18" hidden="1" customHeight="1" x14ac:dyDescent="0.2">
      <c r="A36" s="511" t="s">
        <v>79</v>
      </c>
      <c r="B36" s="29" t="e">
        <f>VLOOKUP($E36,#REF!,3,FALSE)</f>
        <v>#REF!</v>
      </c>
      <c r="C36" s="11" t="e">
        <f>VLOOKUP($E36,#REF!,4,FALSE)</f>
        <v>#REF!</v>
      </c>
      <c r="D36" s="30" t="e">
        <f>VLOOKUP($E36,#REF!,5,FALSE)</f>
        <v>#REF!</v>
      </c>
      <c r="E36" s="511"/>
      <c r="F36" s="511"/>
      <c r="G36" s="511"/>
      <c r="H36" s="511"/>
      <c r="I36" s="11"/>
    </row>
    <row r="37" spans="1:10" x14ac:dyDescent="0.2">
      <c r="A37" s="120"/>
      <c r="B37" s="126" t="s">
        <v>47</v>
      </c>
      <c r="C37" s="121"/>
      <c r="D37" s="121"/>
      <c r="E37" s="121"/>
      <c r="F37" s="121"/>
      <c r="G37" s="121"/>
      <c r="H37" s="121"/>
      <c r="I37" s="236"/>
      <c r="J37" s="17"/>
    </row>
    <row r="38" spans="1:10" ht="18" customHeight="1" x14ac:dyDescent="0.2">
      <c r="A38" s="180" t="s">
        <v>37</v>
      </c>
      <c r="B38" s="248" t="e">
        <f>VLOOKUP($E38,#REF!,3,FALSE)</f>
        <v>#REF!</v>
      </c>
      <c r="C38" s="235" t="e">
        <f>VLOOKUP($E38,#REF!,4,FALSE)</f>
        <v>#REF!</v>
      </c>
      <c r="D38" s="257" t="e">
        <f>VLOOKUP($E38,#REF!,5,FALSE)</f>
        <v>#REF!</v>
      </c>
      <c r="E38" s="358"/>
      <c r="F38" s="180"/>
      <c r="G38" s="180"/>
      <c r="H38" s="180"/>
      <c r="I38" s="235" t="e">
        <f>VLOOKUP($E38,#REF!,9,FALSE)</f>
        <v>#REF!</v>
      </c>
      <c r="J38" s="17"/>
    </row>
    <row r="39" spans="1:10" ht="20.100000000000001" customHeight="1" x14ac:dyDescent="0.2">
      <c r="A39" s="488" t="s">
        <v>38</v>
      </c>
      <c r="B39" s="29" t="e">
        <f>VLOOKUP($E39,#REF!,3,FALSE)</f>
        <v>#REF!</v>
      </c>
      <c r="C39" s="11" t="e">
        <f>VLOOKUP($E39,#REF!,4,FALSE)</f>
        <v>#REF!</v>
      </c>
      <c r="D39" s="30" t="e">
        <f>VLOOKUP($E39,#REF!,5,FALSE)</f>
        <v>#REF!</v>
      </c>
      <c r="E39" s="488" t="s">
        <v>362</v>
      </c>
      <c r="F39" s="488"/>
      <c r="G39" s="488"/>
      <c r="H39" s="488"/>
      <c r="I39" s="235"/>
      <c r="J39" s="17"/>
    </row>
    <row r="40" spans="1:10" ht="20.100000000000001" customHeight="1" x14ac:dyDescent="0.2">
      <c r="A40" s="488" t="s">
        <v>39</v>
      </c>
      <c r="B40" s="29" t="e">
        <f>VLOOKUP($E40,#REF!,3,FALSE)</f>
        <v>#REF!</v>
      </c>
      <c r="C40" s="11" t="e">
        <f>VLOOKUP($E40,#REF!,4,FALSE)</f>
        <v>#REF!</v>
      </c>
      <c r="D40" s="30" t="e">
        <f>VLOOKUP($E40,#REF!,5,FALSE)</f>
        <v>#REF!</v>
      </c>
      <c r="E40" s="488" t="s">
        <v>194</v>
      </c>
      <c r="F40" s="488"/>
      <c r="G40" s="488"/>
      <c r="H40" s="488"/>
      <c r="I40" s="235"/>
      <c r="J40" s="17"/>
    </row>
    <row r="41" spans="1:10" ht="20.100000000000001" customHeight="1" x14ac:dyDescent="0.2">
      <c r="A41" s="488" t="s">
        <v>40</v>
      </c>
      <c r="B41" s="29" t="e">
        <f>VLOOKUP($E41,#REF!,3,FALSE)</f>
        <v>#REF!</v>
      </c>
      <c r="C41" s="11" t="e">
        <f>VLOOKUP($E41,#REF!,4,FALSE)</f>
        <v>#REF!</v>
      </c>
      <c r="D41" s="30" t="e">
        <f>VLOOKUP($E41,#REF!,5,FALSE)</f>
        <v>#REF!</v>
      </c>
      <c r="E41" s="488" t="s">
        <v>122</v>
      </c>
      <c r="F41" s="488"/>
      <c r="G41" s="488"/>
      <c r="H41" s="488"/>
      <c r="I41" s="235"/>
      <c r="J41" s="17"/>
    </row>
    <row r="42" spans="1:10" ht="20.100000000000001" hidden="1" customHeight="1" x14ac:dyDescent="0.2">
      <c r="A42" s="488" t="s">
        <v>41</v>
      </c>
      <c r="B42" s="29" t="e">
        <f>VLOOKUP($E42,#REF!,3,FALSE)</f>
        <v>#REF!</v>
      </c>
      <c r="C42" s="11" t="e">
        <f>VLOOKUP($E42,#REF!,4,FALSE)</f>
        <v>#REF!</v>
      </c>
      <c r="D42" s="30" t="e">
        <f>VLOOKUP($E42,#REF!,5,FALSE)</f>
        <v>#REF!</v>
      </c>
      <c r="E42" s="488"/>
      <c r="F42" s="180"/>
      <c r="G42" s="180"/>
      <c r="H42" s="180"/>
      <c r="I42" s="235" t="e">
        <f>VLOOKUP($E42,#REF!,9,FALSE)</f>
        <v>#REF!</v>
      </c>
      <c r="J42" s="17"/>
    </row>
    <row r="43" spans="1:10" ht="20.100000000000001" hidden="1" customHeight="1" x14ac:dyDescent="0.2">
      <c r="A43" s="488" t="s">
        <v>42</v>
      </c>
      <c r="B43" s="29" t="e">
        <f>VLOOKUP($E43,#REF!,3,FALSE)</f>
        <v>#REF!</v>
      </c>
      <c r="C43" s="11" t="e">
        <f>VLOOKUP($E43,#REF!,4,FALSE)</f>
        <v>#REF!</v>
      </c>
      <c r="D43" s="30" t="e">
        <f>VLOOKUP($E43,#REF!,5,FALSE)</f>
        <v>#REF!</v>
      </c>
      <c r="E43" s="488"/>
      <c r="F43" s="180"/>
      <c r="G43" s="180"/>
      <c r="H43" s="180"/>
      <c r="I43" s="235" t="e">
        <f>VLOOKUP($E43,#REF!,9,FALSE)</f>
        <v>#REF!</v>
      </c>
      <c r="J43" s="17"/>
    </row>
    <row r="44" spans="1:10" ht="20.100000000000001" hidden="1" customHeight="1" x14ac:dyDescent="0.2">
      <c r="A44" s="488" t="s">
        <v>43</v>
      </c>
      <c r="B44" s="29" t="e">
        <f>VLOOKUP($E44,#REF!,3,FALSE)</f>
        <v>#REF!</v>
      </c>
      <c r="C44" s="11" t="e">
        <f>VLOOKUP($E44,#REF!,4,FALSE)</f>
        <v>#REF!</v>
      </c>
      <c r="D44" s="30" t="e">
        <f>VLOOKUP($E44,#REF!,5,FALSE)</f>
        <v>#REF!</v>
      </c>
      <c r="E44" s="488"/>
      <c r="F44" s="180"/>
      <c r="G44" s="180"/>
      <c r="H44" s="180"/>
      <c r="I44" s="235" t="e">
        <f>VLOOKUP($E44,#REF!,9,FALSE)</f>
        <v>#REF!</v>
      </c>
      <c r="J44" s="17"/>
    </row>
    <row r="45" spans="1:10" ht="18" hidden="1" customHeight="1" x14ac:dyDescent="0.2">
      <c r="A45" s="511" t="s">
        <v>79</v>
      </c>
      <c r="B45" s="29" t="e">
        <f>VLOOKUP($E45,#REF!,3,FALSE)</f>
        <v>#REF!</v>
      </c>
      <c r="C45" s="11" t="e">
        <f>VLOOKUP($E45,#REF!,4,FALSE)</f>
        <v>#REF!</v>
      </c>
      <c r="D45" s="30" t="e">
        <f>VLOOKUP($E45,#REF!,5,FALSE)</f>
        <v>#REF!</v>
      </c>
      <c r="E45" s="511"/>
      <c r="F45" s="511"/>
      <c r="G45" s="511"/>
      <c r="H45" s="511"/>
      <c r="I45" s="11"/>
    </row>
    <row r="46" spans="1:10" x14ac:dyDescent="0.2">
      <c r="A46" s="123"/>
      <c r="B46" s="126" t="s">
        <v>61</v>
      </c>
      <c r="C46" s="124"/>
      <c r="D46" s="124"/>
      <c r="E46" s="124"/>
      <c r="F46" s="124"/>
      <c r="G46" s="124"/>
      <c r="H46" s="124"/>
      <c r="I46" s="237"/>
      <c r="J46" s="17"/>
    </row>
    <row r="47" spans="1:10" ht="18" customHeight="1" x14ac:dyDescent="0.2">
      <c r="A47" s="180" t="s">
        <v>37</v>
      </c>
      <c r="B47" s="248" t="e">
        <f>VLOOKUP($E47,#REF!,3,FALSE)</f>
        <v>#REF!</v>
      </c>
      <c r="C47" s="235" t="e">
        <f>VLOOKUP($E47,#REF!,4,FALSE)</f>
        <v>#REF!</v>
      </c>
      <c r="D47" s="257" t="e">
        <f>VLOOKUP($E47,#REF!,5,FALSE)</f>
        <v>#REF!</v>
      </c>
      <c r="E47" s="358"/>
      <c r="F47" s="180"/>
      <c r="G47" s="180"/>
      <c r="H47" s="180"/>
      <c r="I47" s="235" t="e">
        <f>VLOOKUP($E47,#REF!,9,FALSE)</f>
        <v>#REF!</v>
      </c>
      <c r="J47" s="17"/>
    </row>
    <row r="48" spans="1:10" ht="20.100000000000001" customHeight="1" x14ac:dyDescent="0.2">
      <c r="A48" s="180" t="s">
        <v>38</v>
      </c>
      <c r="B48" s="29" t="e">
        <f>VLOOKUP($E48,#REF!,3,FALSE)</f>
        <v>#REF!</v>
      </c>
      <c r="C48" s="11" t="e">
        <f>VLOOKUP($E48,#REF!,4,FALSE)</f>
        <v>#REF!</v>
      </c>
      <c r="D48" s="30" t="e">
        <f>VLOOKUP($E48,#REF!,5,FALSE)</f>
        <v>#REF!</v>
      </c>
      <c r="E48" s="488" t="s">
        <v>294</v>
      </c>
      <c r="F48" s="180"/>
      <c r="G48" s="180"/>
      <c r="H48" s="180"/>
      <c r="I48" s="235" t="e">
        <f>VLOOKUP($E48,#REF!,9,FALSE)</f>
        <v>#REF!</v>
      </c>
      <c r="J48" s="17"/>
    </row>
    <row r="49" spans="1:10" ht="20.100000000000001" customHeight="1" x14ac:dyDescent="0.2">
      <c r="A49" s="180" t="s">
        <v>39</v>
      </c>
      <c r="B49" s="29" t="e">
        <f>VLOOKUP($E49,#REF!,3,FALSE)</f>
        <v>#REF!</v>
      </c>
      <c r="C49" s="11" t="e">
        <f>VLOOKUP($E49,#REF!,4,FALSE)</f>
        <v>#REF!</v>
      </c>
      <c r="D49" s="30" t="e">
        <f>VLOOKUP($E49,#REF!,5,FALSE)</f>
        <v>#REF!</v>
      </c>
      <c r="E49" s="488" t="s">
        <v>477</v>
      </c>
      <c r="F49" s="180"/>
      <c r="G49" s="180"/>
      <c r="H49" s="180"/>
      <c r="I49" s="235" t="e">
        <f>VLOOKUP($E49,#REF!,9,FALSE)</f>
        <v>#REF!</v>
      </c>
      <c r="J49" s="17"/>
    </row>
    <row r="50" spans="1:10" ht="20.100000000000001" customHeight="1" x14ac:dyDescent="0.2">
      <c r="A50" s="180" t="s">
        <v>40</v>
      </c>
      <c r="B50" s="29" t="e">
        <f>VLOOKUP($E50,#REF!,3,FALSE)</f>
        <v>#REF!</v>
      </c>
      <c r="C50" s="11" t="e">
        <f>VLOOKUP($E50,#REF!,4,FALSE)</f>
        <v>#REF!</v>
      </c>
      <c r="D50" s="30" t="e">
        <f>VLOOKUP($E50,#REF!,5,FALSE)</f>
        <v>#REF!</v>
      </c>
      <c r="E50" s="488" t="s">
        <v>457</v>
      </c>
      <c r="F50" s="180"/>
      <c r="G50" s="180"/>
      <c r="H50" s="180"/>
      <c r="I50" s="235" t="e">
        <f>VLOOKUP($E50,#REF!,9,FALSE)</f>
        <v>#REF!</v>
      </c>
      <c r="J50" s="17"/>
    </row>
    <row r="51" spans="1:10" ht="20.100000000000001" hidden="1" customHeight="1" x14ac:dyDescent="0.2">
      <c r="A51" s="180" t="s">
        <v>41</v>
      </c>
      <c r="B51" s="29" t="e">
        <f>VLOOKUP($E51,#REF!,3,FALSE)</f>
        <v>#REF!</v>
      </c>
      <c r="C51" s="11" t="e">
        <f>VLOOKUP($E51,#REF!,4,FALSE)</f>
        <v>#REF!</v>
      </c>
      <c r="D51" s="30" t="e">
        <f>VLOOKUP($E51,#REF!,5,FALSE)</f>
        <v>#REF!</v>
      </c>
      <c r="E51" s="488"/>
      <c r="F51" s="180"/>
      <c r="G51" s="180"/>
      <c r="H51" s="180"/>
      <c r="I51" s="235" t="e">
        <f>VLOOKUP($E51,#REF!,9,FALSE)</f>
        <v>#REF!</v>
      </c>
      <c r="J51" s="17"/>
    </row>
    <row r="52" spans="1:10" ht="20.100000000000001" hidden="1" customHeight="1" x14ac:dyDescent="0.2">
      <c r="A52" s="180" t="s">
        <v>42</v>
      </c>
      <c r="B52" s="29" t="e">
        <f>VLOOKUP($E52,#REF!,3,FALSE)</f>
        <v>#REF!</v>
      </c>
      <c r="C52" s="11" t="e">
        <f>VLOOKUP($E52,#REF!,4,FALSE)</f>
        <v>#REF!</v>
      </c>
      <c r="D52" s="30" t="e">
        <f>VLOOKUP($E52,#REF!,5,FALSE)</f>
        <v>#REF!</v>
      </c>
      <c r="E52" s="488"/>
      <c r="F52" s="180"/>
      <c r="G52" s="180"/>
      <c r="H52" s="180"/>
      <c r="I52" s="235" t="e">
        <f>VLOOKUP($E52,#REF!,9,FALSE)</f>
        <v>#REF!</v>
      </c>
      <c r="J52" s="17"/>
    </row>
    <row r="53" spans="1:10" ht="20.100000000000001" hidden="1" customHeight="1" x14ac:dyDescent="0.2">
      <c r="A53" s="180" t="s">
        <v>43</v>
      </c>
      <c r="B53" s="29" t="e">
        <f>VLOOKUP($E53,#REF!,3,FALSE)</f>
        <v>#REF!</v>
      </c>
      <c r="C53" s="11" t="e">
        <f>VLOOKUP($E53,#REF!,4,FALSE)</f>
        <v>#REF!</v>
      </c>
      <c r="D53" s="30" t="e">
        <f>VLOOKUP($E53,#REF!,5,FALSE)</f>
        <v>#REF!</v>
      </c>
      <c r="E53" s="488"/>
      <c r="F53" s="180"/>
      <c r="G53" s="180"/>
      <c r="H53" s="180"/>
      <c r="I53" s="235" t="e">
        <f>VLOOKUP($E53,#REF!,9,FALSE)</f>
        <v>#REF!</v>
      </c>
      <c r="J53" s="17"/>
    </row>
    <row r="54" spans="1:10" ht="15.75" hidden="1" customHeight="1" x14ac:dyDescent="0.2">
      <c r="A54" s="180">
        <v>8</v>
      </c>
      <c r="B54" s="248" t="e">
        <f>VLOOKUP($E54,#REF!,3,FALSE)</f>
        <v>#REF!</v>
      </c>
      <c r="C54" s="235" t="e">
        <f>VLOOKUP($E54,#REF!,4,FALSE)</f>
        <v>#REF!</v>
      </c>
      <c r="D54" s="257" t="e">
        <f>VLOOKUP($E54,#REF!,5,FALSE)</f>
        <v>#REF!</v>
      </c>
      <c r="E54" s="180"/>
      <c r="F54" s="180"/>
      <c r="G54" s="180"/>
      <c r="H54" s="180"/>
      <c r="I54" s="235" t="e">
        <f>VLOOKUP($E54,#REF!,9,FALSE)</f>
        <v>#REF!</v>
      </c>
      <c r="J54" s="17"/>
    </row>
    <row r="55" spans="1:10" hidden="1" x14ac:dyDescent="0.2">
      <c r="A55" s="123"/>
      <c r="B55" s="126" t="s">
        <v>31</v>
      </c>
      <c r="C55" s="124"/>
      <c r="D55" s="124"/>
      <c r="E55" s="124"/>
      <c r="F55" s="124"/>
      <c r="G55" s="124"/>
      <c r="H55" s="124"/>
      <c r="I55" s="237"/>
      <c r="J55" s="17"/>
    </row>
    <row r="56" spans="1:10" hidden="1" x14ac:dyDescent="0.2">
      <c r="A56" s="180" t="s">
        <v>37</v>
      </c>
      <c r="B56" s="29" t="e">
        <f>VLOOKUP($E56,#REF!,3,FALSE)</f>
        <v>#REF!</v>
      </c>
      <c r="C56" s="11" t="e">
        <f>VLOOKUP($E56,#REF!,4,FALSE)</f>
        <v>#REF!</v>
      </c>
      <c r="D56" s="30" t="e">
        <f>VLOOKUP($E56,#REF!,5,FALSE)</f>
        <v>#REF!</v>
      </c>
      <c r="E56" s="358"/>
      <c r="F56" s="180"/>
      <c r="G56" s="180"/>
      <c r="H56" s="180"/>
      <c r="I56" s="235" t="e">
        <f>VLOOKUP($E56,#REF!,9,FALSE)</f>
        <v>#REF!</v>
      </c>
      <c r="J56" s="17"/>
    </row>
    <row r="57" spans="1:10" hidden="1" x14ac:dyDescent="0.2">
      <c r="A57" s="180" t="s">
        <v>38</v>
      </c>
      <c r="B57" s="29" t="e">
        <f>VLOOKUP($E57,#REF!,3,FALSE)</f>
        <v>#REF!</v>
      </c>
      <c r="C57" s="11" t="e">
        <f>VLOOKUP($E57,#REF!,4,FALSE)</f>
        <v>#REF!</v>
      </c>
      <c r="D57" s="30" t="e">
        <f>VLOOKUP($E57,#REF!,5,FALSE)</f>
        <v>#REF!</v>
      </c>
      <c r="E57" s="358"/>
      <c r="F57" s="180"/>
      <c r="G57" s="180"/>
      <c r="H57" s="180"/>
      <c r="I57" s="235" t="e">
        <f>VLOOKUP($E57,#REF!,9,FALSE)</f>
        <v>#REF!</v>
      </c>
      <c r="J57" s="17"/>
    </row>
    <row r="58" spans="1:10" hidden="1" x14ac:dyDescent="0.2">
      <c r="A58" s="180" t="s">
        <v>39</v>
      </c>
      <c r="B58" s="29" t="e">
        <f>VLOOKUP($E58,#REF!,3,FALSE)</f>
        <v>#REF!</v>
      </c>
      <c r="C58" s="11" t="e">
        <f>VLOOKUP($E58,#REF!,4,FALSE)</f>
        <v>#REF!</v>
      </c>
      <c r="D58" s="30" t="e">
        <f>VLOOKUP($E58,#REF!,5,FALSE)</f>
        <v>#REF!</v>
      </c>
      <c r="E58" s="358"/>
      <c r="F58" s="180"/>
      <c r="G58" s="180"/>
      <c r="H58" s="180"/>
      <c r="I58" s="235" t="e">
        <f>VLOOKUP($E58,#REF!,9,FALSE)</f>
        <v>#REF!</v>
      </c>
      <c r="J58" s="17"/>
    </row>
    <row r="59" spans="1:10" hidden="1" x14ac:dyDescent="0.2">
      <c r="A59" s="180" t="s">
        <v>40</v>
      </c>
      <c r="B59" s="29" t="e">
        <f>VLOOKUP($E59,#REF!,3,FALSE)</f>
        <v>#REF!</v>
      </c>
      <c r="C59" s="11" t="e">
        <f>VLOOKUP($E59,#REF!,4,FALSE)</f>
        <v>#REF!</v>
      </c>
      <c r="D59" s="30" t="e">
        <f>VLOOKUP($E59,#REF!,5,FALSE)</f>
        <v>#REF!</v>
      </c>
      <c r="E59" s="180"/>
      <c r="F59" s="180"/>
      <c r="G59" s="180"/>
      <c r="H59" s="180"/>
      <c r="I59" s="235" t="e">
        <f>VLOOKUP($E59,#REF!,9,FALSE)</f>
        <v>#REF!</v>
      </c>
      <c r="J59" s="17"/>
    </row>
    <row r="60" spans="1:10" hidden="1" x14ac:dyDescent="0.2">
      <c r="A60" s="180" t="s">
        <v>41</v>
      </c>
      <c r="B60" s="29" t="e">
        <f>VLOOKUP($E60,#REF!,3,FALSE)</f>
        <v>#REF!</v>
      </c>
      <c r="C60" s="11" t="e">
        <f>VLOOKUP($E60,#REF!,4,FALSE)</f>
        <v>#REF!</v>
      </c>
      <c r="D60" s="30" t="e">
        <f>VLOOKUP($E60,#REF!,5,FALSE)</f>
        <v>#REF!</v>
      </c>
      <c r="E60" s="180"/>
      <c r="F60" s="180"/>
      <c r="G60" s="180"/>
      <c r="H60" s="180"/>
      <c r="I60" s="235" t="e">
        <f>VLOOKUP($E60,#REF!,9,FALSE)</f>
        <v>#REF!</v>
      </c>
      <c r="J60" s="17"/>
    </row>
    <row r="61" spans="1:10" hidden="1" x14ac:dyDescent="0.2">
      <c r="A61" s="180" t="s">
        <v>42</v>
      </c>
      <c r="B61" s="29" t="e">
        <f>VLOOKUP($E61,#REF!,3,FALSE)</f>
        <v>#REF!</v>
      </c>
      <c r="C61" s="11" t="e">
        <f>VLOOKUP($E61,#REF!,4,FALSE)</f>
        <v>#REF!</v>
      </c>
      <c r="D61" s="30" t="e">
        <f>VLOOKUP($E61,#REF!,5,FALSE)</f>
        <v>#REF!</v>
      </c>
      <c r="E61" s="180"/>
      <c r="F61" s="180"/>
      <c r="G61" s="180"/>
      <c r="H61" s="180"/>
      <c r="I61" s="235" t="e">
        <f>VLOOKUP($E61,#REF!,9,FALSE)</f>
        <v>#REF!</v>
      </c>
      <c r="J61" s="17"/>
    </row>
    <row r="62" spans="1:10" hidden="1" x14ac:dyDescent="0.2">
      <c r="A62" s="180" t="s">
        <v>43</v>
      </c>
      <c r="B62" s="29" t="e">
        <f>VLOOKUP($E62,#REF!,3,FALSE)</f>
        <v>#REF!</v>
      </c>
      <c r="C62" s="11" t="e">
        <f>VLOOKUP($E62,#REF!,4,FALSE)</f>
        <v>#REF!</v>
      </c>
      <c r="D62" s="30" t="e">
        <f>VLOOKUP($E62,#REF!,5,FALSE)</f>
        <v>#REF!</v>
      </c>
      <c r="E62" s="180"/>
      <c r="F62" s="180"/>
      <c r="G62" s="180"/>
      <c r="H62" s="180"/>
      <c r="I62" s="235" t="e">
        <f>VLOOKUP($E62,#REF!,9,FALSE)</f>
        <v>#REF!</v>
      </c>
      <c r="J62" s="17"/>
    </row>
    <row r="63" spans="1:10" hidden="1" x14ac:dyDescent="0.2">
      <c r="A63" s="180">
        <v>8</v>
      </c>
      <c r="B63" s="29" t="e">
        <f>VLOOKUP($E63,#REF!,3,FALSE)</f>
        <v>#REF!</v>
      </c>
      <c r="C63" s="11" t="e">
        <f>VLOOKUP($E63,#REF!,4,FALSE)</f>
        <v>#REF!</v>
      </c>
      <c r="D63" s="30" t="e">
        <f>VLOOKUP($E63,#REF!,5,FALSE)</f>
        <v>#REF!</v>
      </c>
      <c r="E63" s="180"/>
      <c r="F63" s="180"/>
      <c r="G63" s="180"/>
      <c r="H63" s="180"/>
      <c r="I63" s="235" t="e">
        <f>VLOOKUP($E63,#REF!,9,FALSE)</f>
        <v>#REF!</v>
      </c>
      <c r="J63" s="17"/>
    </row>
    <row r="64" spans="1:10" hidden="1" x14ac:dyDescent="0.2">
      <c r="A64" s="123"/>
      <c r="B64" s="126" t="s">
        <v>1</v>
      </c>
      <c r="C64" s="124"/>
      <c r="D64" s="124"/>
      <c r="E64" s="124"/>
      <c r="F64" s="124"/>
      <c r="G64" s="124"/>
      <c r="H64" s="124"/>
      <c r="I64" s="237"/>
      <c r="J64" s="17"/>
    </row>
    <row r="65" spans="1:10" hidden="1" x14ac:dyDescent="0.2">
      <c r="A65" s="180" t="s">
        <v>37</v>
      </c>
      <c r="B65" s="29" t="e">
        <f>VLOOKUP($E65,#REF!,3,FALSE)</f>
        <v>#REF!</v>
      </c>
      <c r="C65" s="11" t="e">
        <f>VLOOKUP($E65,#REF!,4,FALSE)</f>
        <v>#REF!</v>
      </c>
      <c r="D65" s="30" t="e">
        <f>VLOOKUP($E65,#REF!,5,FALSE)</f>
        <v>#REF!</v>
      </c>
      <c r="E65" s="358"/>
      <c r="F65" s="180"/>
      <c r="G65" s="180"/>
      <c r="H65" s="180"/>
      <c r="I65" s="235" t="e">
        <f>VLOOKUP($E65,#REF!,9,FALSE)</f>
        <v>#REF!</v>
      </c>
      <c r="J65" s="17"/>
    </row>
    <row r="66" spans="1:10" hidden="1" x14ac:dyDescent="0.2">
      <c r="A66" s="180" t="s">
        <v>38</v>
      </c>
      <c r="B66" s="29" t="e">
        <f>VLOOKUP($E66,#REF!,3,FALSE)</f>
        <v>#REF!</v>
      </c>
      <c r="C66" s="11" t="e">
        <f>VLOOKUP($E66,#REF!,4,FALSE)</f>
        <v>#REF!</v>
      </c>
      <c r="D66" s="30" t="e">
        <f>VLOOKUP($E66,#REF!,5,FALSE)</f>
        <v>#REF!</v>
      </c>
      <c r="E66" s="358"/>
      <c r="F66" s="180"/>
      <c r="G66" s="180"/>
      <c r="H66" s="180"/>
      <c r="I66" s="235" t="e">
        <f>VLOOKUP($E66,#REF!,9,FALSE)</f>
        <v>#REF!</v>
      </c>
      <c r="J66" s="17"/>
    </row>
    <row r="67" spans="1:10" hidden="1" x14ac:dyDescent="0.2">
      <c r="A67" s="180" t="s">
        <v>39</v>
      </c>
      <c r="B67" s="29" t="e">
        <f>VLOOKUP($E67,#REF!,3,FALSE)</f>
        <v>#REF!</v>
      </c>
      <c r="C67" s="11" t="e">
        <f>VLOOKUP($E67,#REF!,4,FALSE)</f>
        <v>#REF!</v>
      </c>
      <c r="D67" s="30" t="e">
        <f>VLOOKUP($E67,#REF!,5,FALSE)</f>
        <v>#REF!</v>
      </c>
      <c r="E67" s="358"/>
      <c r="F67" s="180"/>
      <c r="G67" s="180"/>
      <c r="H67" s="180"/>
      <c r="I67" s="235" t="e">
        <f>VLOOKUP($E67,#REF!,9,FALSE)</f>
        <v>#REF!</v>
      </c>
      <c r="J67" s="17"/>
    </row>
    <row r="68" spans="1:10" hidden="1" x14ac:dyDescent="0.2">
      <c r="A68" s="180" t="s">
        <v>40</v>
      </c>
      <c r="B68" s="29" t="e">
        <f>VLOOKUP($E68,#REF!,3,FALSE)</f>
        <v>#REF!</v>
      </c>
      <c r="C68" s="11" t="e">
        <f>VLOOKUP($E68,#REF!,4,FALSE)</f>
        <v>#REF!</v>
      </c>
      <c r="D68" s="30" t="e">
        <f>VLOOKUP($E68,#REF!,5,FALSE)</f>
        <v>#REF!</v>
      </c>
      <c r="E68" s="180"/>
      <c r="F68" s="180"/>
      <c r="G68" s="180"/>
      <c r="H68" s="180"/>
      <c r="I68" s="235" t="e">
        <f>VLOOKUP($E68,#REF!,9,FALSE)</f>
        <v>#REF!</v>
      </c>
      <c r="J68" s="17"/>
    </row>
    <row r="69" spans="1:10" hidden="1" x14ac:dyDescent="0.2">
      <c r="A69" s="180" t="s">
        <v>41</v>
      </c>
      <c r="B69" s="29" t="e">
        <f>VLOOKUP($E69,#REF!,3,FALSE)</f>
        <v>#REF!</v>
      </c>
      <c r="C69" s="11" t="e">
        <f>VLOOKUP($E69,#REF!,4,FALSE)</f>
        <v>#REF!</v>
      </c>
      <c r="D69" s="30" t="e">
        <f>VLOOKUP($E69,#REF!,5,FALSE)</f>
        <v>#REF!</v>
      </c>
      <c r="E69" s="180"/>
      <c r="F69" s="180"/>
      <c r="G69" s="180"/>
      <c r="H69" s="180"/>
      <c r="I69" s="235" t="e">
        <f>VLOOKUP($E69,#REF!,9,FALSE)</f>
        <v>#REF!</v>
      </c>
      <c r="J69" s="17"/>
    </row>
    <row r="70" spans="1:10" hidden="1" x14ac:dyDescent="0.2">
      <c r="A70" s="180" t="s">
        <v>42</v>
      </c>
      <c r="B70" s="29" t="e">
        <f>VLOOKUP($E70,#REF!,3,FALSE)</f>
        <v>#REF!</v>
      </c>
      <c r="C70" s="11" t="e">
        <f>VLOOKUP($E70,#REF!,4,FALSE)</f>
        <v>#REF!</v>
      </c>
      <c r="D70" s="30" t="e">
        <f>VLOOKUP($E70,#REF!,5,FALSE)</f>
        <v>#REF!</v>
      </c>
      <c r="E70" s="180"/>
      <c r="F70" s="180"/>
      <c r="G70" s="180"/>
      <c r="H70" s="180"/>
      <c r="I70" s="235" t="e">
        <f>VLOOKUP($E70,#REF!,9,FALSE)</f>
        <v>#REF!</v>
      </c>
      <c r="J70" s="17"/>
    </row>
    <row r="71" spans="1:10" hidden="1" x14ac:dyDescent="0.2">
      <c r="A71" s="180" t="s">
        <v>43</v>
      </c>
      <c r="B71" s="29" t="e">
        <f>VLOOKUP($E71,#REF!,3,FALSE)</f>
        <v>#REF!</v>
      </c>
      <c r="C71" s="11" t="e">
        <f>VLOOKUP($E71,#REF!,4,FALSE)</f>
        <v>#REF!</v>
      </c>
      <c r="D71" s="30" t="e">
        <f>VLOOKUP($E71,#REF!,5,FALSE)</f>
        <v>#REF!</v>
      </c>
      <c r="E71" s="180"/>
      <c r="F71" s="180"/>
      <c r="G71" s="180"/>
      <c r="H71" s="180"/>
      <c r="I71" s="235" t="e">
        <f>VLOOKUP($E71,#REF!,9,FALSE)</f>
        <v>#REF!</v>
      </c>
      <c r="J71" s="17"/>
    </row>
    <row r="72" spans="1:10" hidden="1" x14ac:dyDescent="0.2">
      <c r="A72" s="180">
        <v>8</v>
      </c>
      <c r="B72" s="29" t="e">
        <f>VLOOKUP($E72,#REF!,3,FALSE)</f>
        <v>#REF!</v>
      </c>
      <c r="C72" s="11" t="e">
        <f>VLOOKUP($E72,#REF!,4,FALSE)</f>
        <v>#REF!</v>
      </c>
      <c r="D72" s="30" t="e">
        <f>VLOOKUP($E72,#REF!,5,FALSE)</f>
        <v>#REF!</v>
      </c>
      <c r="E72" s="180"/>
      <c r="F72" s="180"/>
      <c r="G72" s="180"/>
      <c r="H72" s="180"/>
      <c r="I72" s="235" t="e">
        <f>VLOOKUP($E72,#REF!,9,FALSE)</f>
        <v>#REF!</v>
      </c>
      <c r="J72" s="17"/>
    </row>
    <row r="73" spans="1:10" hidden="1" x14ac:dyDescent="0.2">
      <c r="A73" s="120"/>
      <c r="B73" s="126" t="s">
        <v>214</v>
      </c>
      <c r="C73" s="121"/>
      <c r="D73" s="121"/>
      <c r="E73" s="121"/>
      <c r="F73" s="121"/>
      <c r="G73" s="121"/>
      <c r="H73" s="121"/>
      <c r="I73" s="122"/>
    </row>
    <row r="74" spans="1:10" hidden="1" x14ac:dyDescent="0.2">
      <c r="A74" s="346" t="s">
        <v>37</v>
      </c>
      <c r="B74" s="29" t="e">
        <f>VLOOKUP($E74,#REF!,3,FALSE)</f>
        <v>#REF!</v>
      </c>
      <c r="C74" s="11" t="e">
        <f>VLOOKUP($E74,#REF!,4,FALSE)</f>
        <v>#REF!</v>
      </c>
      <c r="D74" s="30" t="e">
        <f>VLOOKUP($E74,#REF!,5,FALSE)</f>
        <v>#REF!</v>
      </c>
      <c r="E74" s="98"/>
      <c r="F74" s="98"/>
      <c r="G74" s="346"/>
      <c r="H74" s="346"/>
      <c r="I74" s="11"/>
    </row>
    <row r="75" spans="1:10" hidden="1" x14ac:dyDescent="0.2">
      <c r="A75" s="346" t="s">
        <v>38</v>
      </c>
      <c r="B75" s="29" t="e">
        <f>VLOOKUP($E75,#REF!,3,FALSE)</f>
        <v>#REF!</v>
      </c>
      <c r="C75" s="11" t="e">
        <f>VLOOKUP($E75,#REF!,4,FALSE)</f>
        <v>#REF!</v>
      </c>
      <c r="D75" s="30" t="e">
        <f>VLOOKUP($E75,#REF!,5,FALSE)</f>
        <v>#REF!</v>
      </c>
      <c r="E75" s="98"/>
      <c r="F75" s="98"/>
      <c r="G75" s="346"/>
      <c r="H75" s="346"/>
      <c r="I75" s="11"/>
    </row>
    <row r="76" spans="1:10" hidden="1" x14ac:dyDescent="0.2">
      <c r="A76" s="346" t="s">
        <v>39</v>
      </c>
      <c r="B76" s="29" t="e">
        <f>VLOOKUP($E76,#REF!,3,FALSE)</f>
        <v>#REF!</v>
      </c>
      <c r="C76" s="11" t="e">
        <f>VLOOKUP($E76,#REF!,4,FALSE)</f>
        <v>#REF!</v>
      </c>
      <c r="D76" s="30" t="e">
        <f>VLOOKUP($E76,#REF!,5,FALSE)</f>
        <v>#REF!</v>
      </c>
      <c r="E76" s="98"/>
      <c r="F76" s="98"/>
      <c r="G76" s="346"/>
      <c r="H76" s="346"/>
      <c r="I76" s="11"/>
    </row>
    <row r="77" spans="1:10" hidden="1" x14ac:dyDescent="0.2">
      <c r="A77" s="346" t="s">
        <v>40</v>
      </c>
      <c r="B77" s="29" t="e">
        <f>VLOOKUP($E77,#REF!,3,FALSE)</f>
        <v>#REF!</v>
      </c>
      <c r="C77" s="11" t="e">
        <f>VLOOKUP($E77,#REF!,4,FALSE)</f>
        <v>#REF!</v>
      </c>
      <c r="D77" s="30" t="e">
        <f>VLOOKUP($E77,#REF!,5,FALSE)</f>
        <v>#REF!</v>
      </c>
      <c r="E77" s="98"/>
      <c r="F77" s="98"/>
      <c r="G77" s="346"/>
      <c r="H77" s="346"/>
      <c r="I77" s="11"/>
    </row>
    <row r="78" spans="1:10" hidden="1" x14ac:dyDescent="0.2">
      <c r="A78" s="346" t="s">
        <v>41</v>
      </c>
      <c r="B78" s="29" t="e">
        <f>VLOOKUP($E78,#REF!,3,FALSE)</f>
        <v>#REF!</v>
      </c>
      <c r="C78" s="11" t="e">
        <f>VLOOKUP($E78,#REF!,4,FALSE)</f>
        <v>#REF!</v>
      </c>
      <c r="D78" s="30" t="e">
        <f>VLOOKUP($E78,#REF!,5,FALSE)</f>
        <v>#REF!</v>
      </c>
      <c r="E78" s="98"/>
      <c r="F78" s="98"/>
      <c r="G78" s="346"/>
      <c r="H78" s="346"/>
      <c r="I78" s="11"/>
    </row>
    <row r="79" spans="1:10" hidden="1" x14ac:dyDescent="0.2">
      <c r="A79" s="346" t="s">
        <v>42</v>
      </c>
      <c r="B79" s="29" t="e">
        <f>VLOOKUP($E79,#REF!,3,FALSE)</f>
        <v>#REF!</v>
      </c>
      <c r="C79" s="11" t="e">
        <f>VLOOKUP($E79,#REF!,4,FALSE)</f>
        <v>#REF!</v>
      </c>
      <c r="D79" s="30" t="e">
        <f>VLOOKUP($E79,#REF!,5,FALSE)</f>
        <v>#REF!</v>
      </c>
      <c r="E79" s="98"/>
      <c r="F79" s="346"/>
      <c r="G79" s="346"/>
      <c r="H79" s="346"/>
      <c r="I79" s="11"/>
    </row>
    <row r="80" spans="1:10" hidden="1" x14ac:dyDescent="0.2">
      <c r="A80" s="346" t="s">
        <v>43</v>
      </c>
      <c r="B80" s="29" t="e">
        <f>VLOOKUP($E80,#REF!,3,FALSE)</f>
        <v>#REF!</v>
      </c>
      <c r="C80" s="11" t="e">
        <f>VLOOKUP($E80,#REF!,4,FALSE)</f>
        <v>#REF!</v>
      </c>
      <c r="D80" s="30" t="e">
        <f>VLOOKUP($E80,#REF!,5,FALSE)</f>
        <v>#REF!</v>
      </c>
      <c r="E80" s="346"/>
      <c r="F80" s="346"/>
      <c r="G80" s="346"/>
      <c r="H80" s="346"/>
      <c r="I80" s="11"/>
    </row>
    <row r="81" spans="1:11" hidden="1" x14ac:dyDescent="0.2">
      <c r="A81" s="346" t="s">
        <v>79</v>
      </c>
      <c r="B81" s="29" t="e">
        <f>VLOOKUP($E81,#REF!,3,FALSE)</f>
        <v>#REF!</v>
      </c>
      <c r="C81" s="11" t="e">
        <f>VLOOKUP($E81,#REF!,4,FALSE)</f>
        <v>#REF!</v>
      </c>
      <c r="D81" s="30" t="e">
        <f>VLOOKUP($E81,#REF!,5,FALSE)</f>
        <v>#REF!</v>
      </c>
      <c r="E81" s="346"/>
      <c r="F81" s="346"/>
      <c r="G81" s="346"/>
      <c r="H81" s="346"/>
      <c r="I81" s="11"/>
    </row>
    <row r="82" spans="1:11" hidden="1" x14ac:dyDescent="0.2">
      <c r="A82" s="346" t="s">
        <v>86</v>
      </c>
      <c r="B82" s="29" t="e">
        <f>VLOOKUP($E82,#REF!,3,FALSE)</f>
        <v>#REF!</v>
      </c>
      <c r="C82" s="11" t="e">
        <f>VLOOKUP($E82,#REF!,4,FALSE)</f>
        <v>#REF!</v>
      </c>
      <c r="D82" s="30" t="e">
        <f>VLOOKUP($E82,#REF!,5,FALSE)</f>
        <v>#REF!</v>
      </c>
      <c r="E82" s="346"/>
      <c r="F82" s="346"/>
      <c r="G82" s="346"/>
      <c r="H82" s="346"/>
      <c r="I82" s="11"/>
      <c r="K82" s="2"/>
    </row>
    <row r="83" spans="1:11" hidden="1" x14ac:dyDescent="0.2">
      <c r="A83" s="120"/>
      <c r="B83" s="126" t="s">
        <v>215</v>
      </c>
      <c r="C83" s="121"/>
      <c r="D83" s="121"/>
      <c r="E83" s="121"/>
      <c r="F83" s="121"/>
      <c r="G83" s="121"/>
      <c r="H83" s="121"/>
      <c r="I83" s="122"/>
      <c r="J83" s="18"/>
    </row>
    <row r="84" spans="1:11" hidden="1" x14ac:dyDescent="0.2">
      <c r="A84" s="346" t="s">
        <v>37</v>
      </c>
      <c r="B84" s="29" t="e">
        <f>VLOOKUP($E84,#REF!,3,FALSE)</f>
        <v>#REF!</v>
      </c>
      <c r="C84" s="11" t="e">
        <f>VLOOKUP($E84,#REF!,4,FALSE)</f>
        <v>#REF!</v>
      </c>
      <c r="D84" s="30" t="e">
        <f>VLOOKUP($E84,#REF!,5,FALSE)</f>
        <v>#REF!</v>
      </c>
      <c r="E84" s="358"/>
      <c r="F84" s="346"/>
      <c r="G84" s="346"/>
      <c r="H84" s="346"/>
      <c r="I84" s="11"/>
    </row>
    <row r="85" spans="1:11" hidden="1" x14ac:dyDescent="0.2">
      <c r="A85" s="346" t="s">
        <v>38</v>
      </c>
      <c r="B85" s="29" t="e">
        <f>VLOOKUP($E85,#REF!,3,FALSE)</f>
        <v>#REF!</v>
      </c>
      <c r="C85" s="11" t="e">
        <f>VLOOKUP($E85,#REF!,4,FALSE)</f>
        <v>#REF!</v>
      </c>
      <c r="D85" s="30" t="e">
        <f>VLOOKUP($E85,#REF!,5,FALSE)</f>
        <v>#REF!</v>
      </c>
      <c r="E85" s="358"/>
      <c r="F85" s="346"/>
      <c r="G85" s="346"/>
      <c r="H85" s="346"/>
      <c r="I85" s="11"/>
    </row>
    <row r="86" spans="1:11" hidden="1" x14ac:dyDescent="0.2">
      <c r="A86" s="346" t="s">
        <v>39</v>
      </c>
      <c r="B86" s="29" t="e">
        <f>VLOOKUP($E86,#REF!,3,FALSE)</f>
        <v>#REF!</v>
      </c>
      <c r="C86" s="11" t="e">
        <f>VLOOKUP($E86,#REF!,4,FALSE)</f>
        <v>#REF!</v>
      </c>
      <c r="D86" s="30" t="e">
        <f>VLOOKUP($E86,#REF!,5,FALSE)</f>
        <v>#REF!</v>
      </c>
      <c r="E86" s="358"/>
      <c r="F86" s="346"/>
      <c r="G86" s="346"/>
      <c r="H86" s="346"/>
      <c r="I86" s="11"/>
    </row>
    <row r="87" spans="1:11" hidden="1" x14ac:dyDescent="0.2">
      <c r="A87" s="346" t="s">
        <v>40</v>
      </c>
      <c r="B87" s="29" t="e">
        <f>VLOOKUP($E87,#REF!,3,FALSE)</f>
        <v>#REF!</v>
      </c>
      <c r="C87" s="11" t="e">
        <f>VLOOKUP($E87,#REF!,4,FALSE)</f>
        <v>#REF!</v>
      </c>
      <c r="D87" s="30" t="e">
        <f>VLOOKUP($E87,#REF!,5,FALSE)</f>
        <v>#REF!</v>
      </c>
      <c r="E87" s="346"/>
      <c r="F87" s="346"/>
      <c r="G87" s="346"/>
      <c r="H87" s="346"/>
      <c r="I87" s="11"/>
    </row>
    <row r="88" spans="1:11" hidden="1" x14ac:dyDescent="0.2">
      <c r="A88" s="346" t="s">
        <v>41</v>
      </c>
      <c r="B88" s="29" t="e">
        <f>VLOOKUP($E88,#REF!,3,FALSE)</f>
        <v>#REF!</v>
      </c>
      <c r="C88" s="11" t="e">
        <f>VLOOKUP($E88,#REF!,4,FALSE)</f>
        <v>#REF!</v>
      </c>
      <c r="D88" s="30" t="e">
        <f>VLOOKUP($E88,#REF!,5,FALSE)</f>
        <v>#REF!</v>
      </c>
      <c r="E88" s="346"/>
      <c r="F88" s="346"/>
      <c r="G88" s="346"/>
      <c r="H88" s="346"/>
      <c r="I88" s="11"/>
    </row>
    <row r="89" spans="1:11" hidden="1" x14ac:dyDescent="0.2">
      <c r="A89" s="346" t="s">
        <v>42</v>
      </c>
      <c r="B89" s="29" t="e">
        <f>VLOOKUP($E89,#REF!,3,FALSE)</f>
        <v>#REF!</v>
      </c>
      <c r="C89" s="11" t="e">
        <f>VLOOKUP($E89,#REF!,4,FALSE)</f>
        <v>#REF!</v>
      </c>
      <c r="D89" s="30" t="e">
        <f>VLOOKUP($E89,#REF!,5,FALSE)</f>
        <v>#REF!</v>
      </c>
      <c r="E89" s="346"/>
      <c r="F89" s="346"/>
      <c r="G89" s="346"/>
      <c r="H89" s="346"/>
      <c r="I89" s="11"/>
    </row>
    <row r="90" spans="1:11" hidden="1" x14ac:dyDescent="0.2">
      <c r="A90" s="346" t="s">
        <v>43</v>
      </c>
      <c r="B90" s="29" t="e">
        <f>VLOOKUP($E90,#REF!,3,FALSE)</f>
        <v>#REF!</v>
      </c>
      <c r="C90" s="11" t="e">
        <f>VLOOKUP($E90,#REF!,4,FALSE)</f>
        <v>#REF!</v>
      </c>
      <c r="D90" s="30" t="e">
        <f>VLOOKUP($E90,#REF!,5,FALSE)</f>
        <v>#REF!</v>
      </c>
      <c r="E90" s="346"/>
      <c r="F90" s="346"/>
      <c r="G90" s="346"/>
      <c r="H90" s="346"/>
      <c r="I90" s="11"/>
    </row>
    <row r="91" spans="1:11" hidden="1" x14ac:dyDescent="0.2">
      <c r="A91" s="346" t="s">
        <v>79</v>
      </c>
      <c r="B91" s="29"/>
      <c r="C91" s="11"/>
      <c r="D91" s="30"/>
      <c r="E91" s="346"/>
      <c r="F91" s="346"/>
      <c r="G91" s="346"/>
      <c r="H91" s="346"/>
      <c r="I91" s="11"/>
    </row>
    <row r="92" spans="1:11" hidden="1" x14ac:dyDescent="0.2">
      <c r="A92" s="346" t="s">
        <v>86</v>
      </c>
      <c r="B92" s="248" t="e">
        <f>VLOOKUP($E92,#REF!,3,FALSE)</f>
        <v>#REF!</v>
      </c>
      <c r="C92" s="235" t="e">
        <f>VLOOKUP($E92,#REF!,4,FALSE)</f>
        <v>#REF!</v>
      </c>
      <c r="D92" s="257" t="e">
        <f>VLOOKUP($E92,#REF!,5,FALSE)</f>
        <v>#REF!</v>
      </c>
      <c r="E92" s="346"/>
      <c r="F92" s="346"/>
      <c r="G92" s="346"/>
      <c r="H92" s="346"/>
      <c r="I92" s="11"/>
    </row>
    <row r="93" spans="1:11" hidden="1" x14ac:dyDescent="0.2">
      <c r="A93" s="120"/>
      <c r="B93" s="126" t="s">
        <v>216</v>
      </c>
      <c r="C93" s="121"/>
      <c r="D93" s="121"/>
      <c r="E93" s="121"/>
      <c r="F93" s="121"/>
      <c r="G93" s="121"/>
      <c r="H93" s="121"/>
      <c r="I93" s="122"/>
    </row>
    <row r="94" spans="1:11" hidden="1" x14ac:dyDescent="0.2">
      <c r="A94" s="346" t="s">
        <v>37</v>
      </c>
      <c r="B94" s="248" t="e">
        <f>VLOOKUP($E94,#REF!,3,FALSE)</f>
        <v>#REF!</v>
      </c>
      <c r="C94" s="235" t="e">
        <f>VLOOKUP($E94,#REF!,4,FALSE)</f>
        <v>#REF!</v>
      </c>
      <c r="D94" s="257" t="e">
        <f>VLOOKUP($E94,#REF!,5,FALSE)</f>
        <v>#REF!</v>
      </c>
      <c r="E94" s="358"/>
      <c r="F94" s="346"/>
      <c r="G94" s="346"/>
      <c r="H94" s="346"/>
      <c r="I94" s="235" t="e">
        <f>VLOOKUP($E94,#REF!,9,FALSE)</f>
        <v>#REF!</v>
      </c>
    </row>
    <row r="95" spans="1:11" hidden="1" x14ac:dyDescent="0.2">
      <c r="A95" s="346" t="s">
        <v>38</v>
      </c>
      <c r="B95" s="248" t="e">
        <f>VLOOKUP($E95,#REF!,3,FALSE)</f>
        <v>#REF!</v>
      </c>
      <c r="C95" s="235" t="e">
        <f>VLOOKUP($E95,#REF!,4,FALSE)</f>
        <v>#REF!</v>
      </c>
      <c r="D95" s="257" t="e">
        <f>VLOOKUP($E95,#REF!,5,FALSE)</f>
        <v>#REF!</v>
      </c>
      <c r="E95" s="358"/>
      <c r="F95" s="346"/>
      <c r="G95" s="346"/>
      <c r="H95" s="346"/>
      <c r="I95" s="235" t="e">
        <f>VLOOKUP($E95,#REF!,9,FALSE)</f>
        <v>#REF!</v>
      </c>
    </row>
    <row r="96" spans="1:11" hidden="1" x14ac:dyDescent="0.2">
      <c r="A96" s="346" t="s">
        <v>39</v>
      </c>
      <c r="B96" s="248" t="e">
        <f>VLOOKUP($E96,#REF!,3,FALSE)</f>
        <v>#REF!</v>
      </c>
      <c r="C96" s="235" t="e">
        <f>VLOOKUP($E96,#REF!,4,FALSE)</f>
        <v>#REF!</v>
      </c>
      <c r="D96" s="257" t="e">
        <f>VLOOKUP($E96,#REF!,5,FALSE)</f>
        <v>#REF!</v>
      </c>
      <c r="E96" s="358"/>
      <c r="F96" s="346"/>
      <c r="G96" s="346"/>
      <c r="H96" s="346"/>
      <c r="I96" s="235" t="e">
        <f>VLOOKUP($E96,#REF!,9,FALSE)</f>
        <v>#REF!</v>
      </c>
    </row>
    <row r="97" spans="1:10" hidden="1" x14ac:dyDescent="0.2">
      <c r="A97" s="346" t="s">
        <v>40</v>
      </c>
      <c r="B97" s="29" t="e">
        <f>VLOOKUP($E97,#REF!,3,FALSE)</f>
        <v>#REF!</v>
      </c>
      <c r="C97" s="11" t="e">
        <f>VLOOKUP($E97,#REF!,4,FALSE)</f>
        <v>#REF!</v>
      </c>
      <c r="D97" s="30" t="e">
        <f>VLOOKUP($E97,#REF!,5,FALSE)</f>
        <v>#REF!</v>
      </c>
      <c r="E97" s="346"/>
      <c r="F97" s="346"/>
      <c r="G97" s="346"/>
      <c r="H97" s="346"/>
      <c r="I97" s="235" t="e">
        <f>VLOOKUP($E97,#REF!,9,FALSE)</f>
        <v>#REF!</v>
      </c>
    </row>
    <row r="98" spans="1:10" hidden="1" x14ac:dyDescent="0.2">
      <c r="A98" s="120"/>
      <c r="B98" s="126" t="s">
        <v>219</v>
      </c>
      <c r="C98" s="121"/>
      <c r="D98" s="121"/>
      <c r="E98" s="121"/>
      <c r="F98" s="121"/>
      <c r="G98" s="121"/>
      <c r="H98" s="121"/>
      <c r="I98" s="236"/>
      <c r="J98" s="17"/>
    </row>
    <row r="99" spans="1:10" hidden="1" x14ac:dyDescent="0.2">
      <c r="A99" s="346" t="s">
        <v>37</v>
      </c>
      <c r="B99" s="29" t="e">
        <f>VLOOKUP($E99,#REF!,3,FALSE)</f>
        <v>#REF!</v>
      </c>
      <c r="C99" s="11" t="e">
        <f>VLOOKUP($E99,#REF!,4,FALSE)</f>
        <v>#REF!</v>
      </c>
      <c r="D99" s="30" t="e">
        <f>VLOOKUP($E99,#REF!,5,FALSE)</f>
        <v>#REF!</v>
      </c>
      <c r="E99" s="358"/>
      <c r="F99" s="346"/>
      <c r="G99" s="346"/>
      <c r="H99" s="346"/>
      <c r="I99" s="235" t="e">
        <f>VLOOKUP($E99,#REF!,9,FALSE)</f>
        <v>#REF!</v>
      </c>
      <c r="J99" s="17"/>
    </row>
    <row r="100" spans="1:10" hidden="1" x14ac:dyDescent="0.2">
      <c r="A100" s="346" t="s">
        <v>38</v>
      </c>
      <c r="B100" s="29" t="e">
        <f>VLOOKUP($E100,#REF!,3,FALSE)</f>
        <v>#REF!</v>
      </c>
      <c r="C100" s="11" t="e">
        <f>VLOOKUP($E100,#REF!,4,FALSE)</f>
        <v>#REF!</v>
      </c>
      <c r="D100" s="30" t="e">
        <f>VLOOKUP($E100,#REF!,5,FALSE)</f>
        <v>#REF!</v>
      </c>
      <c r="E100" s="358"/>
      <c r="F100" s="346"/>
      <c r="G100" s="346"/>
      <c r="H100" s="346"/>
      <c r="I100" s="235" t="e">
        <f>VLOOKUP($E100,#REF!,9,FALSE)</f>
        <v>#REF!</v>
      </c>
      <c r="J100" s="17"/>
    </row>
    <row r="101" spans="1:10" hidden="1" x14ac:dyDescent="0.2">
      <c r="A101" s="346" t="s">
        <v>39</v>
      </c>
      <c r="B101" s="29" t="e">
        <f>VLOOKUP($E101,#REF!,3,FALSE)</f>
        <v>#REF!</v>
      </c>
      <c r="C101" s="11" t="e">
        <f>VLOOKUP($E101,#REF!,4,FALSE)</f>
        <v>#REF!</v>
      </c>
      <c r="D101" s="30" t="e">
        <f>VLOOKUP($E101,#REF!,5,FALSE)</f>
        <v>#REF!</v>
      </c>
      <c r="E101" s="358"/>
      <c r="F101" s="346"/>
      <c r="G101" s="346"/>
      <c r="H101" s="346"/>
      <c r="I101" s="235" t="e">
        <f>VLOOKUP($E101,#REF!,9,FALSE)</f>
        <v>#REF!</v>
      </c>
      <c r="J101" s="17"/>
    </row>
    <row r="102" spans="1:10" hidden="1" x14ac:dyDescent="0.2">
      <c r="A102" s="346" t="s">
        <v>40</v>
      </c>
      <c r="B102" s="29" t="e">
        <f>VLOOKUP($E102,#REF!,3,FALSE)</f>
        <v>#REF!</v>
      </c>
      <c r="C102" s="11" t="e">
        <f>VLOOKUP($E102,#REF!,4,FALSE)</f>
        <v>#REF!</v>
      </c>
      <c r="D102" s="30" t="e">
        <f>VLOOKUP($E102,#REF!,5,FALSE)</f>
        <v>#REF!</v>
      </c>
      <c r="E102" s="346"/>
      <c r="F102" s="346"/>
      <c r="G102" s="346"/>
      <c r="H102" s="346"/>
      <c r="I102" s="235" t="e">
        <f>VLOOKUP($E102,#REF!,9,FALSE)</f>
        <v>#REF!</v>
      </c>
      <c r="J102" s="17"/>
    </row>
    <row r="103" spans="1:10" hidden="1" x14ac:dyDescent="0.2">
      <c r="A103" s="123"/>
      <c r="B103" s="126" t="s">
        <v>265</v>
      </c>
      <c r="C103" s="124"/>
      <c r="D103" s="124"/>
      <c r="E103" s="124"/>
      <c r="F103" s="124"/>
      <c r="G103" s="124"/>
      <c r="H103" s="124"/>
      <c r="I103" s="237"/>
      <c r="J103" s="17"/>
    </row>
    <row r="104" spans="1:10" hidden="1" x14ac:dyDescent="0.2">
      <c r="A104" s="346" t="s">
        <v>37</v>
      </c>
      <c r="B104" s="29" t="e">
        <f>VLOOKUP($E104,#REF!,3,FALSE)</f>
        <v>#REF!</v>
      </c>
      <c r="C104" s="11" t="e">
        <f>VLOOKUP($E104,#REF!,4,FALSE)</f>
        <v>#REF!</v>
      </c>
      <c r="D104" s="30" t="e">
        <f>VLOOKUP($E104,#REF!,5,FALSE)</f>
        <v>#REF!</v>
      </c>
      <c r="E104" s="358"/>
      <c r="F104" s="346"/>
      <c r="G104" s="346"/>
      <c r="H104" s="346"/>
      <c r="I104" s="235" t="e">
        <f>VLOOKUP($E104,#REF!,9,FALSE)</f>
        <v>#REF!</v>
      </c>
      <c r="J104" s="17"/>
    </row>
    <row r="105" spans="1:10" hidden="1" x14ac:dyDescent="0.2">
      <c r="A105" s="346" t="s">
        <v>38</v>
      </c>
      <c r="B105" s="29" t="e">
        <f>VLOOKUP($E105,#REF!,3,FALSE)</f>
        <v>#REF!</v>
      </c>
      <c r="C105" s="11" t="e">
        <f>VLOOKUP($E105,#REF!,4,FALSE)</f>
        <v>#REF!</v>
      </c>
      <c r="D105" s="30" t="e">
        <f>VLOOKUP($E105,#REF!,5,FALSE)</f>
        <v>#REF!</v>
      </c>
      <c r="E105" s="358"/>
      <c r="F105" s="346"/>
      <c r="G105" s="346"/>
      <c r="H105" s="346"/>
      <c r="I105" s="235" t="e">
        <f>VLOOKUP($E105,#REF!,9,FALSE)</f>
        <v>#REF!</v>
      </c>
      <c r="J105" s="17"/>
    </row>
    <row r="106" spans="1:10" hidden="1" x14ac:dyDescent="0.2">
      <c r="A106" s="346" t="s">
        <v>39</v>
      </c>
      <c r="B106" s="29" t="e">
        <f>VLOOKUP($E106,#REF!,3,FALSE)</f>
        <v>#REF!</v>
      </c>
      <c r="C106" s="11" t="e">
        <f>VLOOKUP($E106,#REF!,4,FALSE)</f>
        <v>#REF!</v>
      </c>
      <c r="D106" s="30" t="e">
        <f>VLOOKUP($E106,#REF!,5,FALSE)</f>
        <v>#REF!</v>
      </c>
      <c r="E106" s="358"/>
      <c r="F106" s="346"/>
      <c r="G106" s="346"/>
      <c r="H106" s="346"/>
      <c r="I106" s="235" t="e">
        <f>VLOOKUP($E106,#REF!,9,FALSE)</f>
        <v>#REF!</v>
      </c>
      <c r="J106" s="17"/>
    </row>
    <row r="107" spans="1:10" hidden="1" x14ac:dyDescent="0.2">
      <c r="A107" s="346" t="s">
        <v>40</v>
      </c>
      <c r="B107" s="29" t="e">
        <f>VLOOKUP($E107,#REF!,3,FALSE)</f>
        <v>#REF!</v>
      </c>
      <c r="C107" s="11" t="e">
        <f>VLOOKUP($E107,#REF!,4,FALSE)</f>
        <v>#REF!</v>
      </c>
      <c r="D107" s="30" t="e">
        <f>VLOOKUP($E107,#REF!,5,FALSE)</f>
        <v>#REF!</v>
      </c>
      <c r="E107" s="346"/>
      <c r="F107" s="346"/>
      <c r="G107" s="346"/>
      <c r="H107" s="346"/>
      <c r="I107" s="235" t="e">
        <f>VLOOKUP($E107,#REF!,9,FALSE)</f>
        <v>#REF!</v>
      </c>
      <c r="J107" s="17"/>
    </row>
    <row r="108" spans="1:10" hidden="1" x14ac:dyDescent="0.2">
      <c r="A108" s="346" t="s">
        <v>41</v>
      </c>
      <c r="B108" s="29" t="e">
        <f>VLOOKUP($E108,#REF!,3,FALSE)</f>
        <v>#REF!</v>
      </c>
      <c r="C108" s="11" t="e">
        <f>VLOOKUP($E108,#REF!,4,FALSE)</f>
        <v>#REF!</v>
      </c>
      <c r="D108" s="30" t="e">
        <f>VLOOKUP($E108,#REF!,5,FALSE)</f>
        <v>#REF!</v>
      </c>
      <c r="E108" s="346"/>
      <c r="F108" s="346"/>
      <c r="G108" s="346"/>
      <c r="H108" s="346"/>
      <c r="I108" s="235" t="e">
        <f>VLOOKUP($E108,#REF!,9,FALSE)</f>
        <v>#REF!</v>
      </c>
      <c r="J108" s="17"/>
    </row>
    <row r="109" spans="1:10" hidden="1" x14ac:dyDescent="0.2">
      <c r="A109" s="346" t="s">
        <v>42</v>
      </c>
      <c r="B109" s="29" t="e">
        <f>VLOOKUP($E109,#REF!,3,FALSE)</f>
        <v>#REF!</v>
      </c>
      <c r="C109" s="11" t="e">
        <f>VLOOKUP($E109,#REF!,4,FALSE)</f>
        <v>#REF!</v>
      </c>
      <c r="D109" s="30" t="e">
        <f>VLOOKUP($E109,#REF!,5,FALSE)</f>
        <v>#REF!</v>
      </c>
      <c r="E109" s="346"/>
      <c r="F109" s="346"/>
      <c r="G109" s="346"/>
      <c r="H109" s="346"/>
      <c r="I109" s="235" t="e">
        <f>VLOOKUP($E109,#REF!,9,FALSE)</f>
        <v>#REF!</v>
      </c>
      <c r="J109" s="17"/>
    </row>
    <row r="110" spans="1:10" hidden="1" x14ac:dyDescent="0.2">
      <c r="A110" s="346" t="s">
        <v>43</v>
      </c>
      <c r="B110" s="29" t="e">
        <f>VLOOKUP($E110,#REF!,3,FALSE)</f>
        <v>#REF!</v>
      </c>
      <c r="C110" s="11" t="e">
        <f>VLOOKUP($E110,#REF!,4,FALSE)</f>
        <v>#REF!</v>
      </c>
      <c r="D110" s="30" t="e">
        <f>VLOOKUP($E110,#REF!,5,FALSE)</f>
        <v>#REF!</v>
      </c>
      <c r="E110" s="346"/>
      <c r="F110" s="346"/>
      <c r="G110" s="346"/>
      <c r="H110" s="346"/>
      <c r="I110" s="235" t="e">
        <f>VLOOKUP($E110,#REF!,9,FALSE)</f>
        <v>#REF!</v>
      </c>
      <c r="J110" s="17"/>
    </row>
    <row r="111" spans="1:10" hidden="1" x14ac:dyDescent="0.2">
      <c r="A111" s="346">
        <v>8</v>
      </c>
      <c r="B111" s="29" t="e">
        <f>VLOOKUP($E111,#REF!,3,FALSE)</f>
        <v>#REF!</v>
      </c>
      <c r="C111" s="11" t="e">
        <f>VLOOKUP($E111,#REF!,4,FALSE)</f>
        <v>#REF!</v>
      </c>
      <c r="D111" s="30" t="e">
        <f>VLOOKUP($E111,#REF!,5,FALSE)</f>
        <v>#REF!</v>
      </c>
      <c r="E111" s="346"/>
      <c r="F111" s="346"/>
      <c r="G111" s="346"/>
      <c r="H111" s="346"/>
      <c r="I111" s="235" t="e">
        <f>VLOOKUP($E111,#REF!,9,FALSE)</f>
        <v>#REF!</v>
      </c>
      <c r="J111" s="17"/>
    </row>
    <row r="112" spans="1:10" hidden="1" x14ac:dyDescent="0.2">
      <c r="A112" s="123"/>
      <c r="B112" s="126" t="s">
        <v>266</v>
      </c>
      <c r="C112" s="124"/>
      <c r="D112" s="124"/>
      <c r="E112" s="124"/>
      <c r="F112" s="124"/>
      <c r="G112" s="124"/>
      <c r="H112" s="124"/>
      <c r="I112" s="237"/>
      <c r="J112" s="17"/>
    </row>
    <row r="113" spans="1:10" hidden="1" x14ac:dyDescent="0.2">
      <c r="A113" s="346" t="s">
        <v>37</v>
      </c>
      <c r="B113" s="248" t="e">
        <f>VLOOKUP($E113,#REF!,3,FALSE)</f>
        <v>#REF!</v>
      </c>
      <c r="C113" s="235" t="e">
        <f>VLOOKUP($E113,#REF!,4,FALSE)</f>
        <v>#REF!</v>
      </c>
      <c r="D113" s="257" t="e">
        <f>VLOOKUP($E113,#REF!,5,FALSE)</f>
        <v>#REF!</v>
      </c>
      <c r="E113" s="346"/>
      <c r="F113" s="346"/>
      <c r="G113" s="346"/>
      <c r="H113" s="346"/>
      <c r="I113" s="235" t="e">
        <f>VLOOKUP($E113,#REF!,9,FALSE)</f>
        <v>#REF!</v>
      </c>
      <c r="J113" s="17"/>
    </row>
    <row r="114" spans="1:10" hidden="1" x14ac:dyDescent="0.2">
      <c r="A114" s="346" t="s">
        <v>38</v>
      </c>
      <c r="B114" s="29" t="e">
        <f>VLOOKUP($E114,#REF!,3,FALSE)</f>
        <v>#REF!</v>
      </c>
      <c r="C114" s="11" t="e">
        <f>VLOOKUP($E114,#REF!,4,FALSE)</f>
        <v>#REF!</v>
      </c>
      <c r="D114" s="30" t="e">
        <f>VLOOKUP($E114,#REF!,5,FALSE)</f>
        <v>#REF!</v>
      </c>
      <c r="E114" s="358"/>
      <c r="F114" s="346"/>
      <c r="G114" s="346"/>
      <c r="H114" s="346"/>
      <c r="I114" s="235" t="e">
        <f>VLOOKUP($E114,#REF!,9,FALSE)</f>
        <v>#REF!</v>
      </c>
      <c r="J114" s="17"/>
    </row>
    <row r="115" spans="1:10" ht="15.75" hidden="1" customHeight="1" x14ac:dyDescent="0.2">
      <c r="A115" s="346" t="s">
        <v>39</v>
      </c>
      <c r="B115" s="29" t="e">
        <f>VLOOKUP($E115,#REF!,3,FALSE)</f>
        <v>#REF!</v>
      </c>
      <c r="C115" s="11" t="e">
        <f>VLOOKUP($E115,#REF!,4,FALSE)</f>
        <v>#REF!</v>
      </c>
      <c r="D115" s="30" t="e">
        <f>VLOOKUP($E115,#REF!,5,FALSE)</f>
        <v>#REF!</v>
      </c>
      <c r="E115" s="358"/>
      <c r="F115" s="346"/>
      <c r="G115" s="346"/>
      <c r="H115" s="346"/>
      <c r="I115" s="235" t="e">
        <f>VLOOKUP($E115,#REF!,9,FALSE)</f>
        <v>#REF!</v>
      </c>
      <c r="J115" s="17"/>
    </row>
    <row r="116" spans="1:10" hidden="1" x14ac:dyDescent="0.2">
      <c r="A116" s="346" t="s">
        <v>40</v>
      </c>
      <c r="B116" s="29" t="e">
        <f>VLOOKUP($E116,#REF!,3,FALSE)</f>
        <v>#REF!</v>
      </c>
      <c r="C116" s="11" t="e">
        <f>VLOOKUP($E116,#REF!,4,FALSE)</f>
        <v>#REF!</v>
      </c>
      <c r="D116" s="30" t="e">
        <f>VLOOKUP($E116,#REF!,5,FALSE)</f>
        <v>#REF!</v>
      </c>
      <c r="E116" s="346"/>
      <c r="F116" s="346"/>
      <c r="G116" s="346"/>
      <c r="H116" s="346"/>
      <c r="I116" s="235" t="e">
        <f>VLOOKUP($E116,#REF!,9,FALSE)</f>
        <v>#REF!</v>
      </c>
      <c r="J116" s="17"/>
    </row>
    <row r="117" spans="1:10" hidden="1" x14ac:dyDescent="0.2">
      <c r="A117" s="346" t="s">
        <v>41</v>
      </c>
      <c r="B117" s="29" t="e">
        <f>VLOOKUP($E117,#REF!,3,FALSE)</f>
        <v>#REF!</v>
      </c>
      <c r="C117" s="11" t="e">
        <f>VLOOKUP($E117,#REF!,4,FALSE)</f>
        <v>#REF!</v>
      </c>
      <c r="D117" s="30" t="e">
        <f>VLOOKUP($E117,#REF!,5,FALSE)</f>
        <v>#REF!</v>
      </c>
      <c r="E117" s="346"/>
      <c r="F117" s="346"/>
      <c r="G117" s="346"/>
      <c r="H117" s="346"/>
      <c r="I117" s="235" t="e">
        <f>VLOOKUP($E117,#REF!,9,FALSE)</f>
        <v>#REF!</v>
      </c>
      <c r="J117" s="17"/>
    </row>
    <row r="118" spans="1:10" hidden="1" x14ac:dyDescent="0.2">
      <c r="A118" s="346" t="s">
        <v>42</v>
      </c>
      <c r="B118" s="29" t="e">
        <f>VLOOKUP($E118,#REF!,3,FALSE)</f>
        <v>#REF!</v>
      </c>
      <c r="C118" s="11" t="e">
        <f>VLOOKUP($E118,#REF!,4,FALSE)</f>
        <v>#REF!</v>
      </c>
      <c r="D118" s="30" t="e">
        <f>VLOOKUP($E118,#REF!,5,FALSE)</f>
        <v>#REF!</v>
      </c>
      <c r="E118" s="346"/>
      <c r="F118" s="346"/>
      <c r="G118" s="346"/>
      <c r="H118" s="346"/>
      <c r="I118" s="235" t="e">
        <f>VLOOKUP($E118,#REF!,9,FALSE)</f>
        <v>#REF!</v>
      </c>
      <c r="J118" s="17"/>
    </row>
    <row r="119" spans="1:10" hidden="1" x14ac:dyDescent="0.2">
      <c r="A119" s="346" t="s">
        <v>43</v>
      </c>
      <c r="B119" s="29" t="e">
        <f>VLOOKUP($E119,#REF!,3,FALSE)</f>
        <v>#REF!</v>
      </c>
      <c r="C119" s="11" t="e">
        <f>VLOOKUP($E119,#REF!,4,FALSE)</f>
        <v>#REF!</v>
      </c>
      <c r="D119" s="30" t="e">
        <f>VLOOKUP($E119,#REF!,5,FALSE)</f>
        <v>#REF!</v>
      </c>
      <c r="E119" s="346"/>
      <c r="F119" s="346"/>
      <c r="G119" s="346"/>
      <c r="H119" s="346"/>
      <c r="I119" s="235" t="e">
        <f>VLOOKUP($E119,#REF!,9,FALSE)</f>
        <v>#REF!</v>
      </c>
      <c r="J119" s="17"/>
    </row>
    <row r="120" spans="1:10" hidden="1" x14ac:dyDescent="0.2">
      <c r="A120" s="346">
        <v>8</v>
      </c>
      <c r="B120" s="29" t="e">
        <f>VLOOKUP($E120,#REF!,3,FALSE)</f>
        <v>#REF!</v>
      </c>
      <c r="C120" s="11" t="e">
        <f>VLOOKUP($E120,#REF!,4,FALSE)</f>
        <v>#REF!</v>
      </c>
      <c r="D120" s="30" t="e">
        <f>VLOOKUP($E120,#REF!,5,FALSE)</f>
        <v>#REF!</v>
      </c>
      <c r="E120" s="346"/>
      <c r="F120" s="346"/>
      <c r="G120" s="346"/>
      <c r="H120" s="346"/>
      <c r="I120" s="235" t="e">
        <f>VLOOKUP($E120,#REF!,9,FALSE)</f>
        <v>#REF!</v>
      </c>
      <c r="J120" s="17"/>
    </row>
    <row r="121" spans="1:10" hidden="1" x14ac:dyDescent="0.2">
      <c r="A121" s="123"/>
      <c r="B121" s="126" t="s">
        <v>267</v>
      </c>
      <c r="C121" s="124"/>
      <c r="D121" s="124"/>
      <c r="E121" s="124"/>
      <c r="F121" s="124"/>
      <c r="G121" s="124"/>
      <c r="H121" s="124"/>
      <c r="I121" s="237"/>
      <c r="J121" s="17"/>
    </row>
    <row r="122" spans="1:10" hidden="1" x14ac:dyDescent="0.2">
      <c r="A122" s="346" t="s">
        <v>37</v>
      </c>
      <c r="B122" s="248" t="e">
        <f>VLOOKUP($E122,#REF!,3,FALSE)</f>
        <v>#REF!</v>
      </c>
      <c r="C122" s="235" t="e">
        <f>VLOOKUP($E122,#REF!,4,FALSE)</f>
        <v>#REF!</v>
      </c>
      <c r="D122" s="257" t="e">
        <f>VLOOKUP($E122,#REF!,5,FALSE)</f>
        <v>#REF!</v>
      </c>
      <c r="E122" s="346"/>
      <c r="F122" s="346"/>
      <c r="G122" s="346"/>
      <c r="H122" s="346"/>
      <c r="I122" s="235" t="e">
        <f>VLOOKUP($E122,#REF!,9,FALSE)</f>
        <v>#REF!</v>
      </c>
      <c r="J122" s="17"/>
    </row>
    <row r="123" spans="1:10" hidden="1" x14ac:dyDescent="0.2">
      <c r="A123" s="346" t="s">
        <v>38</v>
      </c>
      <c r="B123" s="29" t="e">
        <f>VLOOKUP($E123,#REF!,3,FALSE)</f>
        <v>#REF!</v>
      </c>
      <c r="C123" s="11" t="e">
        <f>VLOOKUP($E123,#REF!,4,FALSE)</f>
        <v>#REF!</v>
      </c>
      <c r="D123" s="30" t="e">
        <f>VLOOKUP($E123,#REF!,5,FALSE)</f>
        <v>#REF!</v>
      </c>
      <c r="E123" s="358"/>
      <c r="F123" s="346"/>
      <c r="G123" s="346"/>
      <c r="H123" s="346"/>
      <c r="I123" s="235" t="e">
        <f>VLOOKUP($E123,#REF!,9,FALSE)</f>
        <v>#REF!</v>
      </c>
      <c r="J123" s="17"/>
    </row>
    <row r="124" spans="1:10" hidden="1" x14ac:dyDescent="0.2">
      <c r="A124" s="346" t="s">
        <v>39</v>
      </c>
      <c r="B124" s="29" t="e">
        <f>VLOOKUP($E124,#REF!,3,FALSE)</f>
        <v>#REF!</v>
      </c>
      <c r="C124" s="11" t="e">
        <f>VLOOKUP($E124,#REF!,4,FALSE)</f>
        <v>#REF!</v>
      </c>
      <c r="D124" s="30" t="e">
        <f>VLOOKUP($E124,#REF!,5,FALSE)</f>
        <v>#REF!</v>
      </c>
      <c r="E124" s="358"/>
      <c r="F124" s="346"/>
      <c r="G124" s="346"/>
      <c r="H124" s="346"/>
      <c r="I124" s="235" t="e">
        <f>VLOOKUP($E124,#REF!,9,FALSE)</f>
        <v>#REF!</v>
      </c>
      <c r="J124" s="17"/>
    </row>
    <row r="125" spans="1:10" hidden="1" x14ac:dyDescent="0.2">
      <c r="A125" s="123"/>
      <c r="B125" s="126" t="s">
        <v>269</v>
      </c>
      <c r="C125" s="124"/>
      <c r="D125" s="124"/>
      <c r="E125" s="124"/>
      <c r="F125" s="124"/>
      <c r="G125" s="124"/>
      <c r="H125" s="124"/>
      <c r="I125" s="237"/>
      <c r="J125" s="17"/>
    </row>
    <row r="126" spans="1:10" hidden="1" x14ac:dyDescent="0.2">
      <c r="A126" s="358" t="s">
        <v>37</v>
      </c>
      <c r="B126" s="29" t="e">
        <f>VLOOKUP($E126,#REF!,3,FALSE)</f>
        <v>#REF!</v>
      </c>
      <c r="C126" s="11" t="e">
        <f>VLOOKUP($E126,#REF!,4,FALSE)</f>
        <v>#REF!</v>
      </c>
      <c r="D126" s="30" t="e">
        <f>VLOOKUP($E126,#REF!,5,FALSE)</f>
        <v>#REF!</v>
      </c>
      <c r="E126" s="358"/>
      <c r="F126" s="358"/>
      <c r="G126" s="358"/>
      <c r="H126" s="358"/>
      <c r="I126" s="235" t="e">
        <f>VLOOKUP($E126,#REF!,9,FALSE)</f>
        <v>#REF!</v>
      </c>
      <c r="J126" s="17"/>
    </row>
    <row r="127" spans="1:10" hidden="1" x14ac:dyDescent="0.2">
      <c r="A127" s="358" t="s">
        <v>38</v>
      </c>
      <c r="B127" s="29" t="e">
        <f>VLOOKUP($E127,#REF!,3,FALSE)</f>
        <v>#REF!</v>
      </c>
      <c r="C127" s="11" t="e">
        <f>VLOOKUP($E127,#REF!,4,FALSE)</f>
        <v>#REF!</v>
      </c>
      <c r="D127" s="30" t="e">
        <f>VLOOKUP($E127,#REF!,5,FALSE)</f>
        <v>#REF!</v>
      </c>
      <c r="E127" s="358"/>
      <c r="F127" s="358"/>
      <c r="G127" s="358"/>
      <c r="H127" s="358"/>
      <c r="I127" s="235" t="e">
        <f>VLOOKUP($E127,#REF!,9,FALSE)</f>
        <v>#REF!</v>
      </c>
      <c r="J127" s="17"/>
    </row>
    <row r="128" spans="1:10" hidden="1" x14ac:dyDescent="0.2">
      <c r="A128" s="358" t="s">
        <v>39</v>
      </c>
      <c r="B128" s="29" t="e">
        <f>VLOOKUP($E128,#REF!,3,FALSE)</f>
        <v>#REF!</v>
      </c>
      <c r="C128" s="11" t="e">
        <f>VLOOKUP($E128,#REF!,4,FALSE)</f>
        <v>#REF!</v>
      </c>
      <c r="D128" s="30" t="e">
        <f>VLOOKUP($E128,#REF!,5,FALSE)</f>
        <v>#REF!</v>
      </c>
      <c r="E128" s="358"/>
      <c r="F128" s="358"/>
      <c r="G128" s="358"/>
      <c r="H128" s="358"/>
      <c r="I128" s="235" t="e">
        <f>VLOOKUP($E128,#REF!,9,FALSE)</f>
        <v>#REF!</v>
      </c>
      <c r="J128" s="17"/>
    </row>
    <row r="129" spans="1:11" hidden="1" x14ac:dyDescent="0.2">
      <c r="A129" s="123"/>
      <c r="B129" s="126" t="s">
        <v>270</v>
      </c>
      <c r="C129" s="124"/>
      <c r="D129" s="124"/>
      <c r="E129" s="124"/>
      <c r="F129" s="124"/>
      <c r="G129" s="124"/>
      <c r="H129" s="124"/>
      <c r="I129" s="237"/>
      <c r="J129" s="17"/>
    </row>
    <row r="130" spans="1:11" hidden="1" x14ac:dyDescent="0.2">
      <c r="A130" s="358" t="s">
        <v>37</v>
      </c>
      <c r="B130" s="248" t="e">
        <f>VLOOKUP($E130,#REF!,3,FALSE)</f>
        <v>#REF!</v>
      </c>
      <c r="C130" s="235" t="e">
        <f>VLOOKUP($E130,#REF!,4,FALSE)</f>
        <v>#REF!</v>
      </c>
      <c r="D130" s="257" t="e">
        <f>VLOOKUP($E130,#REF!,5,FALSE)</f>
        <v>#REF!</v>
      </c>
      <c r="E130" s="358"/>
      <c r="F130" s="358"/>
      <c r="G130" s="358"/>
      <c r="H130" s="358"/>
      <c r="I130" s="235" t="e">
        <f>VLOOKUP($E130,#REF!,9,FALSE)</f>
        <v>#REF!</v>
      </c>
      <c r="J130" s="17"/>
    </row>
    <row r="131" spans="1:11" hidden="1" x14ac:dyDescent="0.2">
      <c r="A131" s="358" t="s">
        <v>38</v>
      </c>
      <c r="B131" s="248" t="e">
        <f>VLOOKUP($E131,#REF!,3,FALSE)</f>
        <v>#REF!</v>
      </c>
      <c r="C131" s="235" t="e">
        <f>VLOOKUP($E131,#REF!,4,FALSE)</f>
        <v>#REF!</v>
      </c>
      <c r="D131" s="257" t="e">
        <f>VLOOKUP($E131,#REF!,5,FALSE)</f>
        <v>#REF!</v>
      </c>
      <c r="E131" s="358"/>
      <c r="F131" s="358"/>
      <c r="G131" s="358"/>
      <c r="H131" s="358"/>
      <c r="I131" s="235" t="e">
        <f>VLOOKUP($E131,#REF!,9,FALSE)</f>
        <v>#REF!</v>
      </c>
      <c r="J131" s="17"/>
    </row>
    <row r="132" spans="1:11" hidden="1" x14ac:dyDescent="0.2">
      <c r="A132" s="358" t="s">
        <v>39</v>
      </c>
      <c r="B132" s="248" t="e">
        <f>VLOOKUP($E132,#REF!,3,FALSE)</f>
        <v>#REF!</v>
      </c>
      <c r="C132" s="235" t="e">
        <f>VLOOKUP($E132,#REF!,4,FALSE)</f>
        <v>#REF!</v>
      </c>
      <c r="D132" s="257" t="e">
        <f>VLOOKUP($E132,#REF!,5,FALSE)</f>
        <v>#REF!</v>
      </c>
      <c r="E132" s="358"/>
      <c r="F132" s="358"/>
      <c r="G132" s="358"/>
      <c r="H132" s="358"/>
      <c r="I132" s="235" t="e">
        <f>VLOOKUP($E132,#REF!,9,FALSE)</f>
        <v>#REF!</v>
      </c>
      <c r="J132" s="17"/>
    </row>
    <row r="133" spans="1:11" hidden="1" x14ac:dyDescent="0.2">
      <c r="A133" s="452" t="s">
        <v>41</v>
      </c>
      <c r="B133" s="29" t="e">
        <f>VLOOKUP($E133,#REF!,3,FALSE)</f>
        <v>#REF!</v>
      </c>
      <c r="C133" s="11" t="e">
        <f>VLOOKUP($E133,#REF!,4,FALSE)</f>
        <v>#REF!</v>
      </c>
      <c r="D133" s="30" t="e">
        <f>VLOOKUP($E133,#REF!,5,FALSE)</f>
        <v>#REF!</v>
      </c>
      <c r="E133" s="452"/>
      <c r="F133" s="452"/>
      <c r="G133" s="452"/>
      <c r="H133" s="452"/>
      <c r="I133" s="11"/>
    </row>
    <row r="134" spans="1:11" hidden="1" x14ac:dyDescent="0.2">
      <c r="A134" s="452" t="s">
        <v>42</v>
      </c>
      <c r="B134" s="248" t="e">
        <f>VLOOKUP($E134,#REF!,3,FALSE)</f>
        <v>#REF!</v>
      </c>
      <c r="C134" s="235" t="e">
        <f>VLOOKUP($E134,#REF!,4,FALSE)</f>
        <v>#REF!</v>
      </c>
      <c r="D134" s="257" t="e">
        <f>VLOOKUP($E134,#REF!,5,FALSE)</f>
        <v>#REF!</v>
      </c>
      <c r="E134" s="452"/>
      <c r="F134" s="452"/>
      <c r="G134" s="452"/>
      <c r="H134" s="452"/>
      <c r="I134" s="11"/>
    </row>
    <row r="135" spans="1:11" hidden="1" x14ac:dyDescent="0.2">
      <c r="A135" s="452" t="s">
        <v>43</v>
      </c>
      <c r="B135" s="248" t="e">
        <f>VLOOKUP($E135,#REF!,3,FALSE)</f>
        <v>#REF!</v>
      </c>
      <c r="C135" s="235" t="e">
        <f>VLOOKUP($E135,#REF!,4,FALSE)</f>
        <v>#REF!</v>
      </c>
      <c r="D135" s="257" t="e">
        <f>VLOOKUP($E135,#REF!,5,FALSE)</f>
        <v>#REF!</v>
      </c>
      <c r="E135" s="452"/>
      <c r="F135" s="452"/>
      <c r="G135" s="452"/>
      <c r="H135" s="452"/>
      <c r="I135" s="11"/>
    </row>
    <row r="136" spans="1:11" hidden="1" x14ac:dyDescent="0.2">
      <c r="A136" s="452" t="s">
        <v>79</v>
      </c>
      <c r="B136" s="29"/>
      <c r="C136" s="11"/>
      <c r="D136" s="30"/>
      <c r="E136" s="452"/>
      <c r="F136" s="452"/>
      <c r="G136" s="452"/>
      <c r="H136" s="452"/>
      <c r="I136" s="11"/>
    </row>
    <row r="137" spans="1:11" hidden="1" x14ac:dyDescent="0.2">
      <c r="A137" s="33"/>
      <c r="B137" s="38"/>
      <c r="C137" s="39"/>
      <c r="D137" s="359"/>
      <c r="E137" s="33"/>
      <c r="F137" s="33"/>
      <c r="G137" s="33"/>
      <c r="H137" s="33"/>
      <c r="I137" s="371"/>
      <c r="J137" s="17"/>
    </row>
    <row r="138" spans="1:11" ht="15.75" x14ac:dyDescent="0.25">
      <c r="A138" s="179" t="s">
        <v>66</v>
      </c>
      <c r="B138" s="1"/>
      <c r="D138" s="179"/>
      <c r="F138" s="20"/>
      <c r="H138" s="179"/>
      <c r="I138" s="239"/>
      <c r="J138" s="17"/>
      <c r="K138" s="17"/>
    </row>
    <row r="139" spans="1:11" ht="15.75" x14ac:dyDescent="0.25">
      <c r="A139" s="179" t="s">
        <v>58</v>
      </c>
      <c r="I139" s="239"/>
      <c r="K139" s="17"/>
    </row>
    <row r="140" spans="1:11" ht="15.75" x14ac:dyDescent="0.25">
      <c r="A140" s="179" t="s">
        <v>60</v>
      </c>
      <c r="B140" s="179"/>
      <c r="I140" s="239"/>
      <c r="K140" s="17"/>
    </row>
    <row r="141" spans="1:11" ht="15.75" x14ac:dyDescent="0.25">
      <c r="A141" s="617" t="s">
        <v>59</v>
      </c>
      <c r="B141" s="617"/>
      <c r="I141" s="239"/>
      <c r="K141" s="17"/>
    </row>
    <row r="142" spans="1:11" ht="15.75" customHeight="1" x14ac:dyDescent="0.2">
      <c r="A142" s="33"/>
      <c r="B142" s="34"/>
      <c r="C142" s="35"/>
      <c r="D142" s="36"/>
      <c r="E142" s="33"/>
      <c r="F142" s="33"/>
      <c r="G142" s="33"/>
      <c r="H142" s="33"/>
      <c r="I142" s="238"/>
      <c r="J142" s="35"/>
    </row>
    <row r="143" spans="1:11" ht="15.75" customHeight="1" x14ac:dyDescent="0.2">
      <c r="A143" s="33"/>
      <c r="B143" s="34"/>
      <c r="C143" s="35"/>
      <c r="D143" s="36"/>
      <c r="E143" s="33"/>
      <c r="F143" s="33"/>
      <c r="G143" s="33"/>
      <c r="H143" s="33"/>
      <c r="I143" s="238"/>
      <c r="J143" s="35"/>
    </row>
    <row r="144" spans="1:11" ht="15.75" customHeight="1" x14ac:dyDescent="0.2">
      <c r="A144" s="33"/>
      <c r="B144" s="34"/>
      <c r="C144" s="35"/>
      <c r="D144" s="36"/>
      <c r="E144" s="33"/>
      <c r="F144" s="33"/>
      <c r="G144" s="33"/>
      <c r="H144" s="33"/>
      <c r="I144" s="238"/>
      <c r="J144" s="35"/>
    </row>
    <row r="145" spans="1:10" ht="15.75" customHeight="1" x14ac:dyDescent="0.2">
      <c r="A145" s="33"/>
      <c r="B145" s="34"/>
      <c r="C145" s="35"/>
      <c r="D145" s="36"/>
      <c r="E145" s="33"/>
      <c r="F145" s="33"/>
      <c r="G145" s="33"/>
      <c r="H145" s="33"/>
      <c r="I145" s="238"/>
      <c r="J145" s="35"/>
    </row>
    <row r="146" spans="1:10" ht="15.75" customHeight="1" x14ac:dyDescent="0.2">
      <c r="A146" s="33"/>
      <c r="B146" s="34"/>
      <c r="C146" s="35"/>
      <c r="D146" s="36"/>
      <c r="E146" s="33"/>
      <c r="F146" s="33"/>
      <c r="G146" s="33"/>
      <c r="H146" s="33"/>
      <c r="I146" s="238"/>
      <c r="J146" s="35"/>
    </row>
    <row r="147" spans="1:10" x14ac:dyDescent="0.2">
      <c r="A147" s="17"/>
      <c r="B147" s="17"/>
      <c r="C147" s="17"/>
      <c r="D147" s="17"/>
      <c r="E147" s="17"/>
      <c r="F147" s="17"/>
      <c r="G147" s="17"/>
      <c r="H147" s="17"/>
      <c r="I147" s="240"/>
      <c r="J147" s="17"/>
    </row>
    <row r="148" spans="1:10" x14ac:dyDescent="0.2">
      <c r="A148" s="17"/>
      <c r="B148" s="17"/>
      <c r="C148" s="17"/>
      <c r="D148" s="17"/>
      <c r="E148" s="17"/>
      <c r="F148" s="17"/>
      <c r="G148" s="17"/>
      <c r="H148" s="17"/>
      <c r="I148" s="240"/>
      <c r="J148" s="17"/>
    </row>
    <row r="149" spans="1:10" x14ac:dyDescent="0.2">
      <c r="A149" s="17"/>
      <c r="B149" s="17"/>
      <c r="C149" s="17"/>
      <c r="D149" s="17"/>
      <c r="E149" s="17"/>
      <c r="F149" s="17"/>
      <c r="G149" s="17"/>
      <c r="H149" s="17"/>
      <c r="I149" s="240"/>
      <c r="J149" s="17"/>
    </row>
    <row r="150" spans="1:10" x14ac:dyDescent="0.2">
      <c r="A150" s="17"/>
      <c r="B150" s="17"/>
      <c r="C150" s="17"/>
      <c r="D150" s="17"/>
      <c r="E150" s="17"/>
      <c r="F150" s="17"/>
      <c r="G150" s="17"/>
      <c r="H150" s="17"/>
      <c r="I150" s="240"/>
      <c r="J150" s="17"/>
    </row>
    <row r="151" spans="1:10" x14ac:dyDescent="0.2">
      <c r="A151" s="17"/>
      <c r="B151" s="17"/>
      <c r="C151" s="17"/>
      <c r="D151" s="17"/>
      <c r="E151" s="17"/>
      <c r="F151" s="17"/>
      <c r="G151" s="17"/>
      <c r="H151" s="17"/>
      <c r="I151" s="240"/>
      <c r="J151" s="17"/>
    </row>
    <row r="152" spans="1:10" x14ac:dyDescent="0.2">
      <c r="A152" s="17"/>
      <c r="B152" s="17"/>
      <c r="C152" s="17"/>
      <c r="D152" s="17"/>
      <c r="E152" s="17"/>
      <c r="F152" s="17"/>
      <c r="G152" s="17"/>
      <c r="H152" s="17"/>
      <c r="I152" s="240"/>
      <c r="J152" s="17"/>
    </row>
    <row r="153" spans="1:10" x14ac:dyDescent="0.2">
      <c r="A153" s="17"/>
      <c r="B153" s="17"/>
      <c r="C153" s="17"/>
      <c r="D153" s="17"/>
      <c r="E153" s="17"/>
      <c r="F153" s="17"/>
      <c r="G153" s="17"/>
      <c r="H153" s="17"/>
      <c r="I153" s="240"/>
      <c r="J153" s="17"/>
    </row>
    <row r="154" spans="1:10" x14ac:dyDescent="0.2">
      <c r="A154" s="17"/>
      <c r="B154" s="17"/>
      <c r="C154" s="17"/>
      <c r="D154" s="17"/>
      <c r="E154" s="17"/>
      <c r="F154" s="17"/>
      <c r="G154" s="17"/>
      <c r="H154" s="17"/>
      <c r="I154" s="240"/>
      <c r="J154" s="17"/>
    </row>
    <row r="155" spans="1:10" x14ac:dyDescent="0.2">
      <c r="A155" s="17"/>
      <c r="B155" s="17"/>
      <c r="C155" s="17"/>
      <c r="D155" s="17"/>
      <c r="E155" s="17"/>
      <c r="F155" s="17"/>
      <c r="G155" s="17"/>
      <c r="H155" s="17"/>
      <c r="I155" s="240"/>
      <c r="J155" s="17"/>
    </row>
    <row r="156" spans="1:10" x14ac:dyDescent="0.2">
      <c r="A156" s="17"/>
      <c r="B156" s="17"/>
      <c r="C156" s="17"/>
      <c r="D156" s="17"/>
      <c r="E156" s="17"/>
      <c r="F156" s="17"/>
      <c r="G156" s="17"/>
      <c r="H156" s="17"/>
      <c r="I156" s="240"/>
      <c r="J156" s="17"/>
    </row>
    <row r="157" spans="1:10" x14ac:dyDescent="0.2">
      <c r="A157" s="17"/>
      <c r="B157" s="17"/>
      <c r="C157" s="17"/>
      <c r="D157" s="17"/>
      <c r="E157" s="17"/>
      <c r="F157" s="17"/>
      <c r="G157" s="17"/>
      <c r="H157" s="17"/>
      <c r="I157" s="240"/>
      <c r="J157" s="17"/>
    </row>
    <row r="158" spans="1:10" x14ac:dyDescent="0.2">
      <c r="A158" s="17"/>
      <c r="B158" s="17"/>
      <c r="C158" s="17"/>
      <c r="D158" s="17"/>
      <c r="E158" s="17"/>
      <c r="F158" s="17"/>
      <c r="G158" s="17"/>
      <c r="H158" s="17"/>
      <c r="I158" s="240"/>
      <c r="J158" s="17"/>
    </row>
    <row r="159" spans="1:10" x14ac:dyDescent="0.2">
      <c r="A159" s="17"/>
      <c r="B159" s="17"/>
      <c r="C159" s="17"/>
      <c r="D159" s="17"/>
      <c r="E159" s="17"/>
      <c r="F159" s="17"/>
      <c r="G159" s="17"/>
      <c r="H159" s="17"/>
      <c r="I159" s="240"/>
      <c r="J159" s="17"/>
    </row>
    <row r="160" spans="1:10" x14ac:dyDescent="0.2">
      <c r="A160" s="17"/>
      <c r="B160" s="17"/>
      <c r="C160" s="17"/>
      <c r="D160" s="17"/>
      <c r="E160" s="17"/>
      <c r="F160" s="17"/>
      <c r="G160" s="17"/>
      <c r="H160" s="17"/>
      <c r="I160" s="240"/>
      <c r="J160" s="17"/>
    </row>
    <row r="161" spans="1:10" x14ac:dyDescent="0.2">
      <c r="A161" s="17"/>
      <c r="B161" s="17"/>
      <c r="C161" s="17"/>
      <c r="D161" s="17"/>
      <c r="E161" s="17"/>
      <c r="F161" s="17"/>
      <c r="G161" s="17"/>
      <c r="H161" s="17"/>
      <c r="I161" s="240"/>
      <c r="J161" s="17"/>
    </row>
    <row r="162" spans="1:10" x14ac:dyDescent="0.2">
      <c r="A162" s="17"/>
      <c r="B162" s="17"/>
      <c r="C162" s="17"/>
      <c r="D162" s="17"/>
      <c r="E162" s="17"/>
      <c r="F162" s="17"/>
      <c r="G162" s="17"/>
      <c r="H162" s="17"/>
      <c r="I162" s="240"/>
      <c r="J162" s="17"/>
    </row>
    <row r="163" spans="1:10" x14ac:dyDescent="0.2">
      <c r="A163" s="17"/>
      <c r="B163" s="17"/>
      <c r="C163" s="17"/>
      <c r="D163" s="17"/>
      <c r="E163" s="17"/>
      <c r="F163" s="17"/>
      <c r="G163" s="17"/>
      <c r="H163" s="17"/>
      <c r="I163" s="240"/>
      <c r="J163" s="17"/>
    </row>
    <row r="164" spans="1:10" x14ac:dyDescent="0.2">
      <c r="A164" s="17"/>
      <c r="B164" s="17"/>
      <c r="C164" s="17"/>
      <c r="D164" s="17"/>
      <c r="E164" s="17"/>
      <c r="F164" s="17"/>
      <c r="G164" s="17"/>
      <c r="H164" s="17"/>
      <c r="I164" s="240"/>
      <c r="J164" s="17"/>
    </row>
    <row r="165" spans="1:10" x14ac:dyDescent="0.2">
      <c r="A165" s="17"/>
      <c r="B165" s="17"/>
      <c r="C165" s="17"/>
      <c r="D165" s="17"/>
      <c r="E165" s="17"/>
      <c r="F165" s="17"/>
      <c r="G165" s="17"/>
      <c r="H165" s="17"/>
      <c r="I165" s="240"/>
      <c r="J165" s="17"/>
    </row>
    <row r="166" spans="1:10" x14ac:dyDescent="0.2">
      <c r="A166" s="17"/>
      <c r="B166" s="17"/>
      <c r="C166" s="17"/>
      <c r="D166" s="17"/>
      <c r="E166" s="17"/>
      <c r="F166" s="17"/>
      <c r="G166" s="17"/>
      <c r="H166" s="17"/>
      <c r="I166" s="240"/>
      <c r="J166" s="17"/>
    </row>
    <row r="167" spans="1:10" x14ac:dyDescent="0.2">
      <c r="A167" s="17"/>
      <c r="B167" s="17"/>
      <c r="C167" s="17"/>
      <c r="D167" s="17"/>
      <c r="E167" s="17"/>
      <c r="F167" s="17"/>
      <c r="G167" s="17"/>
      <c r="H167" s="17"/>
      <c r="I167" s="240"/>
      <c r="J167" s="17"/>
    </row>
    <row r="168" spans="1:10" x14ac:dyDescent="0.2">
      <c r="A168" s="17"/>
      <c r="B168" s="17"/>
      <c r="C168" s="17"/>
      <c r="D168" s="17"/>
      <c r="E168" s="17"/>
      <c r="F168" s="17"/>
      <c r="G168" s="17"/>
      <c r="H168" s="17"/>
      <c r="I168" s="240"/>
      <c r="J168" s="17"/>
    </row>
    <row r="169" spans="1:10" x14ac:dyDescent="0.2">
      <c r="A169" s="17"/>
      <c r="B169" s="17"/>
      <c r="C169" s="17"/>
      <c r="D169" s="17"/>
      <c r="E169" s="17"/>
      <c r="F169" s="17"/>
      <c r="G169" s="17"/>
      <c r="H169" s="17"/>
      <c r="I169" s="240"/>
      <c r="J169" s="17"/>
    </row>
    <row r="170" spans="1:10" x14ac:dyDescent="0.2">
      <c r="A170" s="17"/>
      <c r="B170" s="17"/>
      <c r="C170" s="17"/>
      <c r="D170" s="17"/>
      <c r="E170" s="17"/>
      <c r="F170" s="17"/>
      <c r="G170" s="17"/>
      <c r="H170" s="17"/>
      <c r="I170" s="240"/>
      <c r="J170" s="17"/>
    </row>
    <row r="171" spans="1:10" x14ac:dyDescent="0.2">
      <c r="A171" s="17"/>
      <c r="B171" s="17"/>
      <c r="C171" s="17"/>
      <c r="D171" s="17"/>
      <c r="E171" s="17"/>
      <c r="F171" s="17"/>
      <c r="G171" s="17"/>
      <c r="H171" s="17"/>
      <c r="I171" s="240"/>
      <c r="J171" s="17"/>
    </row>
    <row r="172" spans="1:10" x14ac:dyDescent="0.2">
      <c r="A172" s="17"/>
      <c r="B172" s="17"/>
      <c r="C172" s="17"/>
      <c r="D172" s="17"/>
      <c r="E172" s="17"/>
      <c r="F172" s="17"/>
      <c r="G172" s="17"/>
      <c r="H172" s="17"/>
      <c r="I172" s="240"/>
      <c r="J172" s="17"/>
    </row>
    <row r="173" spans="1:10" x14ac:dyDescent="0.2">
      <c r="A173" s="17"/>
      <c r="B173" s="17"/>
      <c r="C173" s="17"/>
      <c r="D173" s="17"/>
      <c r="E173" s="17"/>
      <c r="F173" s="17"/>
      <c r="G173" s="17"/>
      <c r="H173" s="17"/>
      <c r="I173" s="240"/>
      <c r="J173" s="17"/>
    </row>
    <row r="174" spans="1:10" x14ac:dyDescent="0.2">
      <c r="I174" s="239"/>
    </row>
    <row r="175" spans="1:10" x14ac:dyDescent="0.2">
      <c r="I175" s="239"/>
    </row>
    <row r="176" spans="1:10" x14ac:dyDescent="0.2">
      <c r="I176" s="239"/>
    </row>
    <row r="177" spans="9:9" x14ac:dyDescent="0.2">
      <c r="I177" s="239"/>
    </row>
    <row r="178" spans="9:9" x14ac:dyDescent="0.2">
      <c r="I178" s="239"/>
    </row>
    <row r="179" spans="9:9" x14ac:dyDescent="0.2">
      <c r="I179" s="239"/>
    </row>
    <row r="180" spans="9:9" x14ac:dyDescent="0.2">
      <c r="I180" s="239"/>
    </row>
  </sheetData>
  <mergeCells count="6">
    <mergeCell ref="A141:B141"/>
    <mergeCell ref="A4:B4"/>
    <mergeCell ref="A5:B5"/>
    <mergeCell ref="A3:I3"/>
    <mergeCell ref="A1:I1"/>
    <mergeCell ref="A2:I2"/>
  </mergeCells>
  <phoneticPr fontId="1" type="noConversion"/>
  <printOptions horizontalCentered="1"/>
  <pageMargins left="0.42" right="0" top="0.49" bottom="0.18" header="0.27559055118110237" footer="0.1968503937007874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indexed="34"/>
  </sheetPr>
  <dimension ref="A1:L81"/>
  <sheetViews>
    <sheetView workbookViewId="0">
      <selection activeCell="C5" sqref="C5:D7"/>
    </sheetView>
  </sheetViews>
  <sheetFormatPr defaultColWidth="9.140625" defaultRowHeight="12.75" x14ac:dyDescent="0.2"/>
  <cols>
    <col min="1" max="1" width="4" style="12" customWidth="1"/>
    <col min="2" max="2" width="20.7109375" style="12" customWidth="1"/>
    <col min="3" max="3" width="10.5703125" style="12" customWidth="1"/>
    <col min="4" max="4" width="19.42578125" style="12" customWidth="1"/>
    <col min="5" max="5" width="7.7109375" style="12" customWidth="1"/>
    <col min="6" max="7" width="6.85546875" style="12" customWidth="1"/>
    <col min="8" max="8" width="22.42578125" style="12" customWidth="1"/>
    <col min="9" max="9" width="8.28515625" style="12" customWidth="1"/>
    <col min="10" max="10" width="6" style="12" customWidth="1"/>
    <col min="11" max="16384" width="9.140625" style="12"/>
  </cols>
  <sheetData>
    <row r="1" spans="1:12" x14ac:dyDescent="0.2">
      <c r="A1" s="613" t="s">
        <v>63</v>
      </c>
      <c r="B1" s="613"/>
      <c r="C1" s="613"/>
      <c r="D1" s="613"/>
      <c r="E1" s="613"/>
      <c r="F1" s="613"/>
      <c r="G1" s="613"/>
      <c r="H1" s="613"/>
      <c r="I1" s="613"/>
      <c r="J1" s="613"/>
    </row>
    <row r="2" spans="1:12" ht="15" x14ac:dyDescent="0.2">
      <c r="A2" s="614" t="s">
        <v>95</v>
      </c>
      <c r="B2" s="614"/>
      <c r="C2" s="614"/>
      <c r="D2" s="614"/>
      <c r="E2" s="614"/>
      <c r="F2" s="614"/>
      <c r="G2" s="614"/>
      <c r="H2" s="614"/>
      <c r="I2" s="614"/>
      <c r="J2" s="614"/>
    </row>
    <row r="3" spans="1:12" ht="15" customHeight="1" x14ac:dyDescent="0.2">
      <c r="A3" s="619" t="e">
        <f>Name_4</f>
        <v>#REF!</v>
      </c>
      <c r="B3" s="619"/>
      <c r="C3" s="619"/>
      <c r="D3" s="619"/>
      <c r="E3" s="619"/>
      <c r="F3" s="619"/>
      <c r="G3" s="619"/>
      <c r="H3" s="619"/>
      <c r="I3" s="619"/>
      <c r="J3" s="619"/>
    </row>
    <row r="4" spans="1:12" ht="14.25" x14ac:dyDescent="0.2">
      <c r="A4" s="97"/>
      <c r="B4" s="97"/>
      <c r="C4" s="97"/>
      <c r="D4" s="97"/>
      <c r="E4" s="618" t="s">
        <v>77</v>
      </c>
      <c r="F4" s="618"/>
      <c r="G4" s="618"/>
      <c r="H4" s="618"/>
      <c r="I4" s="618"/>
      <c r="J4" s="618"/>
    </row>
    <row r="5" spans="1:12" x14ac:dyDescent="0.2">
      <c r="C5" s="9"/>
      <c r="D5" s="2"/>
      <c r="H5" s="9"/>
      <c r="I5" s="13"/>
      <c r="J5" s="9"/>
    </row>
    <row r="6" spans="1:12" x14ac:dyDescent="0.2">
      <c r="A6" s="616" t="s">
        <v>69</v>
      </c>
      <c r="B6" s="616"/>
      <c r="C6" s="9"/>
      <c r="D6" s="2"/>
      <c r="H6" s="92" t="e">
        <f>d_2</f>
        <v>#REF!</v>
      </c>
      <c r="I6" s="13"/>
      <c r="J6" s="9"/>
    </row>
    <row r="7" spans="1:12" ht="12.75" customHeight="1" x14ac:dyDescent="0.2">
      <c r="A7" s="92" t="e">
        <f>d_4</f>
        <v>#REF!</v>
      </c>
      <c r="C7" s="9"/>
      <c r="D7" s="2"/>
      <c r="E7" s="134"/>
      <c r="F7" s="138" t="e">
        <f>d_5</f>
        <v>#REF!</v>
      </c>
      <c r="G7" s="134"/>
      <c r="H7" s="134"/>
      <c r="I7" s="94" t="s">
        <v>0</v>
      </c>
      <c r="J7" s="9"/>
    </row>
    <row r="8" spans="1:12" ht="26.25" customHeight="1" thickBot="1" x14ac:dyDescent="0.25">
      <c r="A8" s="119" t="s">
        <v>64</v>
      </c>
      <c r="B8" s="119" t="s">
        <v>65</v>
      </c>
      <c r="C8" s="119" t="s">
        <v>62</v>
      </c>
      <c r="D8" s="119" t="s">
        <v>96</v>
      </c>
      <c r="E8" s="132" t="s">
        <v>34</v>
      </c>
      <c r="F8" s="132" t="s">
        <v>98</v>
      </c>
      <c r="G8" s="132" t="s">
        <v>99</v>
      </c>
      <c r="H8" s="132" t="s">
        <v>100</v>
      </c>
      <c r="I8" s="119" t="s">
        <v>49</v>
      </c>
      <c r="J8" s="119" t="s">
        <v>67</v>
      </c>
    </row>
    <row r="9" spans="1:12" ht="6.75" customHeight="1" thickBot="1" x14ac:dyDescent="0.25">
      <c r="A9" s="25"/>
      <c r="B9" s="26"/>
      <c r="C9" s="27"/>
      <c r="D9" s="27"/>
      <c r="E9" s="27"/>
      <c r="F9" s="27"/>
      <c r="G9" s="27"/>
      <c r="H9" s="27"/>
      <c r="I9" s="27"/>
      <c r="J9" s="28"/>
    </row>
    <row r="10" spans="1:12" ht="15.75" customHeight="1" x14ac:dyDescent="0.2">
      <c r="A10" s="14" t="s">
        <v>37</v>
      </c>
      <c r="B10" s="29" t="e">
        <f>VLOOKUP($E10,#REF!,3,FALSE)</f>
        <v>#REF!</v>
      </c>
      <c r="C10" s="11" t="e">
        <f>VLOOKUP($E10,#REF!,4,FALSE)</f>
        <v>#REF!</v>
      </c>
      <c r="D10" s="30" t="e">
        <f>VLOOKUP($E10,#REF!,5,FALSE)</f>
        <v>#REF!</v>
      </c>
      <c r="E10" s="15"/>
      <c r="F10" s="15"/>
      <c r="G10" s="15"/>
      <c r="H10" s="15"/>
      <c r="I10" s="15"/>
      <c r="J10" s="11" t="e">
        <f>VLOOKUP($E10,#REF!,9,FALSE)</f>
        <v>#REF!</v>
      </c>
    </row>
    <row r="11" spans="1:12" ht="15.75" customHeight="1" x14ac:dyDescent="0.2">
      <c r="A11" s="15" t="s">
        <v>38</v>
      </c>
      <c r="B11" s="29" t="e">
        <f>VLOOKUP($E11,#REF!,3,FALSE)</f>
        <v>#REF!</v>
      </c>
      <c r="C11" s="11" t="e">
        <f>VLOOKUP($E11,#REF!,4,FALSE)</f>
        <v>#REF!</v>
      </c>
      <c r="D11" s="30" t="e">
        <f>VLOOKUP($E11,#REF!,5,FALSE)</f>
        <v>#REF!</v>
      </c>
      <c r="E11" s="15"/>
      <c r="F11" s="15"/>
      <c r="G11" s="15"/>
      <c r="H11" s="15"/>
      <c r="I11" s="15"/>
      <c r="J11" s="11" t="e">
        <f>VLOOKUP($E11,#REF!,9,FALSE)</f>
        <v>#REF!</v>
      </c>
    </row>
    <row r="12" spans="1:12" ht="15.75" customHeight="1" x14ac:dyDescent="0.2">
      <c r="A12" s="15" t="s">
        <v>39</v>
      </c>
      <c r="B12" s="29" t="e">
        <f>VLOOKUP($E12,#REF!,3,FALSE)</f>
        <v>#REF!</v>
      </c>
      <c r="C12" s="11" t="e">
        <f>VLOOKUP($E12,#REF!,4,FALSE)</f>
        <v>#REF!</v>
      </c>
      <c r="D12" s="30" t="e">
        <f>VLOOKUP($E12,#REF!,5,FALSE)</f>
        <v>#REF!</v>
      </c>
      <c r="E12" s="15"/>
      <c r="F12" s="15"/>
      <c r="G12" s="15"/>
      <c r="H12" s="15"/>
      <c r="I12" s="15"/>
      <c r="J12" s="11" t="e">
        <f>VLOOKUP($E12,#REF!,9,FALSE)</f>
        <v>#REF!</v>
      </c>
    </row>
    <row r="13" spans="1:12" ht="15.75" customHeight="1" x14ac:dyDescent="0.2">
      <c r="A13" s="15" t="s">
        <v>40</v>
      </c>
      <c r="B13" s="29" t="e">
        <f>VLOOKUP($E13,#REF!,3,FALSE)</f>
        <v>#REF!</v>
      </c>
      <c r="C13" s="11" t="e">
        <f>VLOOKUP($E13,#REF!,4,FALSE)</f>
        <v>#REF!</v>
      </c>
      <c r="D13" s="30" t="e">
        <f>VLOOKUP($E13,#REF!,5,FALSE)</f>
        <v>#REF!</v>
      </c>
      <c r="E13" s="15"/>
      <c r="F13" s="15"/>
      <c r="G13" s="15"/>
      <c r="H13" s="15"/>
      <c r="I13" s="15"/>
      <c r="J13" s="11" t="e">
        <f>VLOOKUP($E13,#REF!,9,FALSE)</f>
        <v>#REF!</v>
      </c>
      <c r="L13" s="2"/>
    </row>
    <row r="14" spans="1:12" ht="15.75" customHeight="1" x14ac:dyDescent="0.2">
      <c r="A14" s="15" t="s">
        <v>41</v>
      </c>
      <c r="B14" s="29" t="e">
        <f>VLOOKUP($E14,#REF!,3,FALSE)</f>
        <v>#REF!</v>
      </c>
      <c r="C14" s="11" t="e">
        <f>VLOOKUP($E14,#REF!,4,FALSE)</f>
        <v>#REF!</v>
      </c>
      <c r="D14" s="30" t="e">
        <f>VLOOKUP($E14,#REF!,5,FALSE)</f>
        <v>#REF!</v>
      </c>
      <c r="E14" s="15"/>
      <c r="F14" s="15"/>
      <c r="G14" s="15"/>
      <c r="H14" s="15"/>
      <c r="I14" s="15"/>
      <c r="J14" s="11" t="e">
        <f>VLOOKUP($E14,#REF!,9,FALSE)</f>
        <v>#REF!</v>
      </c>
    </row>
    <row r="15" spans="1:12" ht="15.75" customHeight="1" x14ac:dyDescent="0.2">
      <c r="A15" s="15" t="s">
        <v>42</v>
      </c>
      <c r="B15" s="29" t="e">
        <f>VLOOKUP($E15,#REF!,3,FALSE)</f>
        <v>#REF!</v>
      </c>
      <c r="C15" s="11" t="e">
        <f>VLOOKUP($E15,#REF!,4,FALSE)</f>
        <v>#REF!</v>
      </c>
      <c r="D15" s="30" t="e">
        <f>VLOOKUP($E15,#REF!,5,FALSE)</f>
        <v>#REF!</v>
      </c>
      <c r="E15" s="15"/>
      <c r="F15" s="15"/>
      <c r="G15" s="15"/>
      <c r="H15" s="15"/>
      <c r="I15" s="15"/>
      <c r="J15" s="11" t="e">
        <f>VLOOKUP($E15,#REF!,9,FALSE)</f>
        <v>#REF!</v>
      </c>
    </row>
    <row r="16" spans="1:12" ht="15.75" customHeight="1" x14ac:dyDescent="0.2">
      <c r="A16" s="15" t="s">
        <v>43</v>
      </c>
      <c r="B16" s="29" t="e">
        <f>VLOOKUP($E16,#REF!,3,FALSE)</f>
        <v>#REF!</v>
      </c>
      <c r="C16" s="11" t="e">
        <f>VLOOKUP($E16,#REF!,4,FALSE)</f>
        <v>#REF!</v>
      </c>
      <c r="D16" s="30" t="e">
        <f>VLOOKUP($E16,#REF!,5,FALSE)</f>
        <v>#REF!</v>
      </c>
      <c r="E16" s="15"/>
      <c r="F16" s="15"/>
      <c r="G16" s="15"/>
      <c r="H16" s="15"/>
      <c r="I16" s="15"/>
      <c r="J16" s="11" t="e">
        <f>VLOOKUP($E16,#REF!,9,FALSE)</f>
        <v>#REF!</v>
      </c>
    </row>
    <row r="17" spans="1:11" ht="15.75" customHeight="1" x14ac:dyDescent="0.2">
      <c r="A17" s="15">
        <v>8</v>
      </c>
      <c r="B17" s="29" t="e">
        <f>VLOOKUP($E17,#REF!,3,FALSE)</f>
        <v>#REF!</v>
      </c>
      <c r="C17" s="11" t="e">
        <f>VLOOKUP($E17,#REF!,4,FALSE)</f>
        <v>#REF!</v>
      </c>
      <c r="D17" s="30" t="e">
        <f>VLOOKUP($E17,#REF!,5,FALSE)</f>
        <v>#REF!</v>
      </c>
      <c r="E17" s="15"/>
      <c r="F17" s="15"/>
      <c r="G17" s="15"/>
      <c r="H17" s="15"/>
      <c r="I17" s="15"/>
      <c r="J17" s="11" t="e">
        <f>VLOOKUP($E17,#REF!,9,FALSE)</f>
        <v>#REF!</v>
      </c>
    </row>
    <row r="18" spans="1:11" x14ac:dyDescent="0.2">
      <c r="K18" s="17"/>
    </row>
    <row r="19" spans="1:11" ht="15.75" x14ac:dyDescent="0.25">
      <c r="A19" s="3"/>
      <c r="B19" s="1"/>
      <c r="C19" s="3"/>
      <c r="D19" s="3"/>
      <c r="E19" s="3"/>
      <c r="F19" s="20"/>
      <c r="H19" s="3"/>
      <c r="I19" s="70"/>
      <c r="J19" s="17"/>
      <c r="K19" s="17"/>
    </row>
    <row r="20" spans="1:11" ht="15.75" customHeight="1" x14ac:dyDescent="0.25">
      <c r="A20" s="3" t="s">
        <v>66</v>
      </c>
      <c r="B20" s="1"/>
      <c r="K20" s="17"/>
    </row>
    <row r="21" spans="1:11" ht="15.75" customHeight="1" x14ac:dyDescent="0.25">
      <c r="A21" s="3" t="s">
        <v>58</v>
      </c>
      <c r="K21" s="17"/>
    </row>
    <row r="22" spans="1:11" ht="15.75" customHeight="1" x14ac:dyDescent="0.25">
      <c r="A22" s="3" t="s">
        <v>60</v>
      </c>
      <c r="B22" s="3"/>
      <c r="K22" s="17"/>
    </row>
    <row r="23" spans="1:11" ht="15.75" customHeight="1" x14ac:dyDescent="0.25">
      <c r="A23" s="617" t="s">
        <v>59</v>
      </c>
      <c r="B23" s="617"/>
      <c r="K23" s="17"/>
    </row>
    <row r="24" spans="1:11" ht="15.75" customHeight="1" x14ac:dyDescent="0.25">
      <c r="B24" s="3"/>
      <c r="K24" s="17"/>
    </row>
    <row r="25" spans="1:11" ht="15.75" customHeight="1" x14ac:dyDescent="0.25">
      <c r="B25" s="3"/>
      <c r="K25" s="17"/>
    </row>
    <row r="26" spans="1:11" ht="15.75" customHeight="1" x14ac:dyDescent="0.25">
      <c r="B26" s="3"/>
      <c r="K26" s="17"/>
    </row>
    <row r="27" spans="1:11" ht="15.75" customHeight="1" x14ac:dyDescent="0.25">
      <c r="B27" s="3"/>
      <c r="K27" s="17"/>
    </row>
    <row r="28" spans="1:11" ht="15.75" customHeight="1" x14ac:dyDescent="0.2">
      <c r="K28" s="17"/>
    </row>
    <row r="29" spans="1:11" ht="15.75" customHeight="1" x14ac:dyDescent="0.2">
      <c r="K29" s="17"/>
    </row>
    <row r="30" spans="1:11" ht="15.75" customHeight="1" x14ac:dyDescent="0.2">
      <c r="K30" s="17"/>
    </row>
    <row r="31" spans="1:11" ht="15.75" customHeight="1" x14ac:dyDescent="0.2">
      <c r="K31" s="17"/>
    </row>
    <row r="32" spans="1:11" ht="15.75" customHeight="1" x14ac:dyDescent="0.2">
      <c r="K32" s="17"/>
    </row>
    <row r="33" spans="1:11" ht="15.75" customHeight="1" x14ac:dyDescent="0.2">
      <c r="K33" s="17"/>
    </row>
    <row r="34" spans="1:11" ht="15.75" customHeight="1" x14ac:dyDescent="0.2">
      <c r="K34" s="17"/>
    </row>
    <row r="35" spans="1:11" ht="15.75" customHeight="1" x14ac:dyDescent="0.2">
      <c r="K35" s="17"/>
    </row>
    <row r="36" spans="1:11" ht="15.75" customHeight="1" x14ac:dyDescent="0.2">
      <c r="K36" s="17"/>
    </row>
    <row r="37" spans="1:11" ht="15.75" customHeight="1" x14ac:dyDescent="0.2">
      <c r="A37" s="31"/>
      <c r="B37" s="32"/>
      <c r="C37" s="31"/>
      <c r="D37" s="31"/>
      <c r="E37" s="31"/>
      <c r="F37" s="31"/>
      <c r="G37" s="31"/>
      <c r="H37" s="31"/>
      <c r="I37" s="31"/>
      <c r="J37" s="31"/>
      <c r="K37" s="17"/>
    </row>
    <row r="38" spans="1:11" ht="15.75" customHeight="1" x14ac:dyDescent="0.2">
      <c r="A38" s="33"/>
      <c r="B38" s="34"/>
      <c r="C38" s="35"/>
      <c r="D38" s="36"/>
      <c r="E38" s="33"/>
      <c r="F38" s="33"/>
      <c r="G38" s="33"/>
      <c r="H38" s="33"/>
      <c r="I38" s="33"/>
      <c r="J38" s="35"/>
      <c r="K38" s="17"/>
    </row>
    <row r="39" spans="1:11" ht="15.75" customHeight="1" x14ac:dyDescent="0.2">
      <c r="A39" s="33"/>
      <c r="B39" s="6"/>
      <c r="C39" s="35"/>
      <c r="D39" s="36"/>
      <c r="E39" s="33"/>
      <c r="F39" s="33"/>
      <c r="G39" s="33"/>
      <c r="H39" s="33"/>
      <c r="I39" s="33"/>
      <c r="J39" s="35"/>
    </row>
    <row r="40" spans="1:11" ht="15.75" customHeight="1" x14ac:dyDescent="0.2">
      <c r="A40" s="33"/>
      <c r="B40" s="37"/>
      <c r="C40" s="35"/>
      <c r="D40" s="36"/>
      <c r="E40" s="33"/>
      <c r="F40" s="33"/>
      <c r="G40" s="33"/>
      <c r="H40" s="33"/>
      <c r="I40" s="33"/>
      <c r="J40" s="35"/>
    </row>
    <row r="41" spans="1:11" ht="15.75" customHeight="1" x14ac:dyDescent="0.2">
      <c r="A41" s="33"/>
      <c r="B41" s="37"/>
      <c r="C41" s="35"/>
      <c r="D41" s="36"/>
      <c r="E41" s="33"/>
      <c r="F41" s="33"/>
      <c r="G41" s="33"/>
      <c r="H41" s="33"/>
      <c r="I41" s="33"/>
      <c r="J41" s="35"/>
    </row>
    <row r="42" spans="1:11" ht="15.75" customHeight="1" x14ac:dyDescent="0.2">
      <c r="A42" s="33"/>
      <c r="B42" s="37"/>
      <c r="C42" s="35"/>
      <c r="D42" s="36"/>
      <c r="E42" s="33"/>
      <c r="F42" s="33"/>
      <c r="G42" s="33"/>
      <c r="H42" s="33"/>
      <c r="I42" s="33"/>
      <c r="J42" s="35"/>
    </row>
    <row r="43" spans="1:11" ht="15.75" customHeight="1" x14ac:dyDescent="0.2">
      <c r="A43" s="33"/>
      <c r="B43" s="37"/>
      <c r="C43" s="35"/>
      <c r="D43" s="36"/>
      <c r="E43" s="33"/>
      <c r="F43" s="33"/>
      <c r="G43" s="33"/>
      <c r="H43" s="33"/>
      <c r="I43" s="33"/>
      <c r="J43" s="35"/>
    </row>
    <row r="44" spans="1:11" ht="15.75" customHeight="1" x14ac:dyDescent="0.2">
      <c r="A44" s="33"/>
      <c r="B44" s="37"/>
      <c r="C44" s="35"/>
      <c r="D44" s="36"/>
      <c r="E44" s="33"/>
      <c r="F44" s="33"/>
      <c r="G44" s="33"/>
      <c r="H44" s="33"/>
      <c r="I44" s="33"/>
      <c r="J44" s="35"/>
    </row>
    <row r="45" spans="1:11" ht="15.75" customHeight="1" x14ac:dyDescent="0.2">
      <c r="A45" s="33"/>
      <c r="B45" s="37"/>
      <c r="C45" s="35"/>
      <c r="D45" s="36"/>
      <c r="E45" s="33"/>
      <c r="F45" s="33"/>
      <c r="G45" s="33"/>
      <c r="H45" s="33"/>
      <c r="I45" s="33"/>
      <c r="J45" s="35"/>
    </row>
    <row r="46" spans="1:11" ht="15.75" customHeight="1" x14ac:dyDescent="0.2">
      <c r="A46" s="31"/>
      <c r="B46" s="32"/>
      <c r="C46" s="31"/>
      <c r="D46" s="31"/>
      <c r="E46" s="31"/>
      <c r="F46" s="31"/>
      <c r="G46" s="31"/>
      <c r="H46" s="31"/>
      <c r="I46" s="31"/>
      <c r="J46" s="31"/>
    </row>
    <row r="47" spans="1:11" ht="15.75" customHeight="1" x14ac:dyDescent="0.2">
      <c r="A47" s="33"/>
      <c r="B47" s="34"/>
      <c r="C47" s="35"/>
      <c r="D47" s="36"/>
      <c r="E47" s="33"/>
      <c r="F47" s="33"/>
      <c r="G47" s="33"/>
      <c r="H47" s="33"/>
      <c r="I47" s="33"/>
      <c r="J47" s="35"/>
    </row>
    <row r="48" spans="1:11" ht="15.75" customHeight="1" x14ac:dyDescent="0.2">
      <c r="A48" s="33"/>
      <c r="B48" s="34"/>
      <c r="C48" s="35"/>
      <c r="D48" s="36"/>
      <c r="E48" s="33"/>
      <c r="F48" s="33"/>
      <c r="G48" s="33"/>
      <c r="H48" s="33"/>
      <c r="I48" s="33"/>
      <c r="J48" s="35"/>
    </row>
    <row r="49" spans="1:10" ht="15.75" customHeight="1" x14ac:dyDescent="0.2">
      <c r="A49" s="33"/>
      <c r="B49" s="34"/>
      <c r="C49" s="35"/>
      <c r="D49" s="36"/>
      <c r="E49" s="33"/>
      <c r="F49" s="33"/>
      <c r="G49" s="33"/>
      <c r="H49" s="33"/>
      <c r="I49" s="33"/>
      <c r="J49" s="35"/>
    </row>
    <row r="50" spans="1:10" ht="15.75" customHeight="1" x14ac:dyDescent="0.2">
      <c r="A50" s="33"/>
      <c r="B50" s="34"/>
      <c r="C50" s="35"/>
      <c r="D50" s="36"/>
      <c r="E50" s="33"/>
      <c r="F50" s="33"/>
      <c r="G50" s="33"/>
      <c r="H50" s="33"/>
      <c r="I50" s="33"/>
      <c r="J50" s="35"/>
    </row>
    <row r="51" spans="1:10" ht="15.75" customHeight="1" x14ac:dyDescent="0.2">
      <c r="A51" s="33"/>
      <c r="B51" s="34"/>
      <c r="C51" s="35"/>
      <c r="D51" s="36"/>
      <c r="E51" s="33"/>
      <c r="F51" s="33"/>
      <c r="G51" s="33"/>
      <c r="H51" s="33"/>
      <c r="I51" s="33"/>
      <c r="J51" s="35"/>
    </row>
    <row r="52" spans="1:10" ht="15.75" customHeight="1" x14ac:dyDescent="0.2">
      <c r="A52" s="33"/>
      <c r="B52" s="34"/>
      <c r="C52" s="35"/>
      <c r="D52" s="36"/>
      <c r="E52" s="33"/>
      <c r="F52" s="33"/>
      <c r="G52" s="33"/>
      <c r="H52" s="33"/>
      <c r="I52" s="33"/>
      <c r="J52" s="35"/>
    </row>
    <row r="53" spans="1:10" ht="15.75" customHeight="1" x14ac:dyDescent="0.2">
      <c r="A53" s="33"/>
      <c r="B53" s="34"/>
      <c r="C53" s="35"/>
      <c r="D53" s="36"/>
      <c r="E53" s="33"/>
      <c r="F53" s="33"/>
      <c r="G53" s="33"/>
      <c r="H53" s="33"/>
      <c r="I53" s="33"/>
      <c r="J53" s="35"/>
    </row>
    <row r="54" spans="1:10" ht="15.75" customHeight="1" x14ac:dyDescent="0.2">
      <c r="A54" s="33"/>
      <c r="B54" s="34"/>
      <c r="C54" s="35"/>
      <c r="D54" s="36"/>
      <c r="E54" s="33"/>
      <c r="F54" s="33"/>
      <c r="G54" s="33"/>
      <c r="H54" s="33"/>
      <c r="I54" s="33"/>
      <c r="J54" s="35"/>
    </row>
    <row r="55" spans="1:10" x14ac:dyDescent="0.2">
      <c r="A55" s="17"/>
      <c r="B55" s="17"/>
      <c r="C55" s="17"/>
      <c r="D55" s="17"/>
      <c r="E55" s="17"/>
      <c r="F55" s="17"/>
      <c r="G55" s="17"/>
      <c r="H55" s="17"/>
      <c r="I55" s="17"/>
      <c r="J55" s="17"/>
    </row>
    <row r="56" spans="1:10" x14ac:dyDescent="0.2">
      <c r="A56" s="17"/>
      <c r="B56" s="17"/>
      <c r="C56" s="17"/>
      <c r="D56" s="17"/>
      <c r="E56" s="17"/>
      <c r="F56" s="17"/>
      <c r="G56" s="17"/>
      <c r="H56" s="17"/>
      <c r="I56" s="17"/>
      <c r="J56" s="17"/>
    </row>
    <row r="57" spans="1:10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7"/>
    </row>
    <row r="58" spans="1:10" x14ac:dyDescent="0.2">
      <c r="A58" s="17"/>
      <c r="B58" s="17"/>
      <c r="C58" s="17"/>
      <c r="D58" s="17"/>
      <c r="E58" s="17"/>
      <c r="F58" s="17"/>
      <c r="G58" s="17"/>
      <c r="H58" s="17"/>
      <c r="I58" s="17"/>
      <c r="J58" s="17"/>
    </row>
    <row r="59" spans="1:10" x14ac:dyDescent="0.2">
      <c r="A59" s="17"/>
      <c r="B59" s="17"/>
      <c r="C59" s="17"/>
      <c r="D59" s="17"/>
      <c r="E59" s="17"/>
      <c r="F59" s="17"/>
      <c r="G59" s="17"/>
      <c r="H59" s="17"/>
      <c r="I59" s="17"/>
      <c r="J59" s="17"/>
    </row>
    <row r="60" spans="1:10" x14ac:dyDescent="0.2">
      <c r="A60" s="17"/>
      <c r="B60" s="17"/>
      <c r="C60" s="17"/>
      <c r="D60" s="17"/>
      <c r="E60" s="17"/>
      <c r="F60" s="17"/>
      <c r="G60" s="17"/>
      <c r="H60" s="17"/>
      <c r="I60" s="17"/>
      <c r="J60" s="17"/>
    </row>
    <row r="61" spans="1:10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7"/>
    </row>
    <row r="62" spans="1:10" x14ac:dyDescent="0.2">
      <c r="A62" s="17"/>
      <c r="B62" s="17"/>
      <c r="C62" s="17"/>
      <c r="D62" s="17"/>
      <c r="E62" s="17"/>
      <c r="F62" s="17"/>
      <c r="G62" s="17"/>
      <c r="H62" s="17"/>
      <c r="I62" s="17"/>
      <c r="J62" s="17"/>
    </row>
    <row r="63" spans="1:10" x14ac:dyDescent="0.2">
      <c r="A63" s="17"/>
      <c r="B63" s="17"/>
      <c r="C63" s="17"/>
      <c r="D63" s="17"/>
      <c r="E63" s="17"/>
      <c r="F63" s="17"/>
      <c r="G63" s="17"/>
      <c r="H63" s="17"/>
      <c r="I63" s="17"/>
      <c r="J63" s="17"/>
    </row>
    <row r="64" spans="1:10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</row>
    <row r="65" spans="1:10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</row>
    <row r="66" spans="1:10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</row>
    <row r="67" spans="1:10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</row>
    <row r="68" spans="1:10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</row>
    <row r="69" spans="1: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</row>
    <row r="70" spans="1: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</row>
    <row r="71" spans="1: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</row>
    <row r="72" spans="1: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</row>
    <row r="73" spans="1: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</row>
    <row r="74" spans="1: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</row>
    <row r="75" spans="1: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</row>
    <row r="76" spans="1: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</row>
    <row r="77" spans="1: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</row>
    <row r="78" spans="1: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</row>
    <row r="79" spans="1: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</row>
    <row r="80" spans="1: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</row>
    <row r="81" spans="1:10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</row>
  </sheetData>
  <mergeCells count="6">
    <mergeCell ref="A23:B23"/>
    <mergeCell ref="A1:J1"/>
    <mergeCell ref="A2:J2"/>
    <mergeCell ref="E4:J4"/>
    <mergeCell ref="A6:B6"/>
    <mergeCell ref="A3:J3"/>
  </mergeCells>
  <phoneticPr fontId="1" type="noConversion"/>
  <printOptions horizontalCentered="1"/>
  <pageMargins left="0" right="0" top="0.9055118110236221" bottom="0.39370078740157483" header="0.51181102362204722" footer="0.51181102362204722"/>
  <pageSetup paperSize="9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52</vt:i4>
      </vt:variant>
    </vt:vector>
  </HeadingPairs>
  <TitlesOfParts>
    <vt:vector size="52" baseType="lpstr">
      <vt:lpstr>100м </vt:lpstr>
      <vt:lpstr>60М</vt:lpstr>
      <vt:lpstr>100м пф</vt:lpstr>
      <vt:lpstr>60ПФ</vt:lpstr>
      <vt:lpstr>60МФ</vt:lpstr>
      <vt:lpstr>200м</vt:lpstr>
      <vt:lpstr>200мф</vt:lpstr>
      <vt:lpstr>400м</vt:lpstr>
      <vt:lpstr>400мф</vt:lpstr>
      <vt:lpstr>800м</vt:lpstr>
      <vt:lpstr>800м ф</vt:lpstr>
      <vt:lpstr>1500м</vt:lpstr>
      <vt:lpstr>10000М (2)</vt:lpstr>
      <vt:lpstr>3000М</vt:lpstr>
      <vt:lpstr>4х100</vt:lpstr>
      <vt:lpstr>4х400</vt:lpstr>
      <vt:lpstr>110сб</vt:lpstr>
      <vt:lpstr>110сб пф</vt:lpstr>
      <vt:lpstr>110сб ф</vt:lpstr>
      <vt:lpstr>400сб</vt:lpstr>
      <vt:lpstr>400сб ф</vt:lpstr>
      <vt:lpstr>10000М</vt:lpstr>
      <vt:lpstr>2000сп</vt:lpstr>
      <vt:lpstr>ВЫСОТА</vt:lpstr>
      <vt:lpstr>ШЕСТ ф</vt:lpstr>
      <vt:lpstr>ДЛ-НА</vt:lpstr>
      <vt:lpstr>ТРОЙ</vt:lpstr>
      <vt:lpstr>КОПЬЁ</vt:lpstr>
      <vt:lpstr>ДИСК</vt:lpstr>
      <vt:lpstr>ядро</vt:lpstr>
      <vt:lpstr>100</vt:lpstr>
      <vt:lpstr>200</vt:lpstr>
      <vt:lpstr>400</vt:lpstr>
      <vt:lpstr>800</vt:lpstr>
      <vt:lpstr>1500</vt:lpstr>
      <vt:lpstr>3000</vt:lpstr>
      <vt:lpstr>5000</vt:lpstr>
      <vt:lpstr>10000</vt:lpstr>
      <vt:lpstr>И4х200</vt:lpstr>
      <vt:lpstr>И400сб</vt:lpstr>
      <vt:lpstr>И4х100</vt:lpstr>
      <vt:lpstr>И110 СБ</vt:lpstr>
      <vt:lpstr>И200 сб </vt:lpstr>
      <vt:lpstr>И400 сб</vt:lpstr>
      <vt:lpstr>И3000сп</vt:lpstr>
      <vt:lpstr>И10000</vt:lpstr>
      <vt:lpstr>ВЫСОТА И</vt:lpstr>
      <vt:lpstr>И ДЛИНА</vt:lpstr>
      <vt:lpstr>И ТРОЙНОЙ</vt:lpstr>
      <vt:lpstr>И МОЛОТ</vt:lpstr>
      <vt:lpstr>И ДИСК</vt:lpstr>
      <vt:lpstr>И 7-БОРЬЕ</vt:lpstr>
    </vt:vector>
  </TitlesOfParts>
  <Company>Lamers CREW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VoVaN</dc:creator>
  <cp:lastModifiedBy>Acer1</cp:lastModifiedBy>
  <cp:lastPrinted>2023-09-20T09:36:22Z</cp:lastPrinted>
  <dcterms:created xsi:type="dcterms:W3CDTF">2004-05-24T08:29:48Z</dcterms:created>
  <dcterms:modified xsi:type="dcterms:W3CDTF">2023-10-12T10:23:21Z</dcterms:modified>
</cp:coreProperties>
</file>